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mc:AlternateContent xmlns:mc="http://schemas.openxmlformats.org/markup-compatibility/2006">
    <mc:Choice Requires="x15">
      <x15ac:absPath xmlns:x15ac="http://schemas.microsoft.com/office/spreadsheetml/2010/11/ac" url="D:\OneDrive - 國立台灣大學\2021 2022 UCSD\Fall 2021\MGT 153\W4\"/>
    </mc:Choice>
  </mc:AlternateContent>
  <xr:revisionPtr revIDLastSave="125" documentId="8_{E3D22C5D-D9F1-4114-B06E-6710A05D7DF5}" xr6:coauthVersionLast="36" xr6:coauthVersionMax="36" xr10:uidLastSave="{2FC32058-5D34-411E-95E8-9568B572B4E6}"/>
  <bookViews>
    <workbookView xWindow="0" yWindow="0" windowWidth="19176" windowHeight="7008" activeTab="6" xr2:uid="{00000000-000D-0000-FFFF-FFFF00000000}"/>
  </bookViews>
  <sheets>
    <sheet name="Production" sheetId="1" r:id="rId1"/>
    <sheet name="CostData" sheetId="5" r:id="rId2"/>
    <sheet name="CALCS_1to3_6" sheetId="7" r:id="rId3"/>
    <sheet name="CALCS_4to6" sheetId="9" r:id="rId4"/>
    <sheet name="CALCS_7" sheetId="11" r:id="rId5"/>
    <sheet name="CALCS_12" sheetId="13" r:id="rId6"/>
    <sheet name="Answers" sheetId="8" r:id="rId7"/>
  </sheets>
  <calcPr calcId="191029"/>
  <pivotCaches>
    <pivotCache cacheId="0" r:id="rId8"/>
  </pivotCaches>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2" i="1"/>
  <c r="H3" i="1"/>
  <c r="H4" i="1"/>
  <c r="H5" i="1"/>
  <c r="H6" i="1"/>
  <c r="H7" i="1"/>
  <c r="H8" i="1"/>
  <c r="H9" i="1"/>
  <c r="I9" i="1" s="1"/>
  <c r="H10" i="1"/>
  <c r="H11" i="1"/>
  <c r="H12" i="1"/>
  <c r="H13" i="1"/>
  <c r="I13" i="1" s="1"/>
  <c r="H14" i="1"/>
  <c r="I14" i="1" s="1"/>
  <c r="H15" i="1"/>
  <c r="H16" i="1"/>
  <c r="H17" i="1"/>
  <c r="H18" i="1"/>
  <c r="H19" i="1"/>
  <c r="H20" i="1"/>
  <c r="H21" i="1"/>
  <c r="H22" i="1"/>
  <c r="H23" i="1"/>
  <c r="H24" i="1"/>
  <c r="H25" i="1"/>
  <c r="H26" i="1"/>
  <c r="I26" i="1" s="1"/>
  <c r="H27" i="1"/>
  <c r="H28" i="1"/>
  <c r="H29" i="1"/>
  <c r="H30" i="1"/>
  <c r="H31" i="1"/>
  <c r="H32" i="1"/>
  <c r="H33" i="1"/>
  <c r="H34" i="1"/>
  <c r="H35" i="1"/>
  <c r="H36" i="1"/>
  <c r="H37" i="1"/>
  <c r="H38" i="1"/>
  <c r="I38" i="1" s="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2" i="1"/>
  <c r="I3" i="1"/>
  <c r="I4" i="1"/>
  <c r="I5" i="1"/>
  <c r="I6" i="1"/>
  <c r="I7" i="1"/>
  <c r="I8" i="1"/>
  <c r="I10" i="1"/>
  <c r="I11" i="1"/>
  <c r="I12" i="1"/>
  <c r="I15" i="1"/>
  <c r="I16" i="1"/>
  <c r="I17" i="1"/>
  <c r="I18" i="1"/>
  <c r="I19" i="1"/>
  <c r="I20" i="1"/>
  <c r="I21" i="1"/>
  <c r="I22" i="1"/>
  <c r="I23" i="1"/>
  <c r="I24" i="1"/>
  <c r="I25" i="1"/>
  <c r="I27" i="1"/>
  <c r="I28" i="1"/>
  <c r="I29" i="1"/>
  <c r="I30" i="1"/>
  <c r="I31" i="1"/>
  <c r="I32" i="1"/>
  <c r="I33" i="1"/>
  <c r="I34" i="1"/>
  <c r="I35" i="1"/>
  <c r="I36" i="1"/>
  <c r="I37"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74E1E9-A6F0-4D45-A9D2-101FF4783D18}" keepAlive="1" name="Query - Session 4 - Costs" description="Connection to the 'Session 4 - Costs' query in the workbook." type="5" refreshedVersion="6" background="1" saveData="1">
    <dbPr connection="Provider=Microsoft.Mashup.OleDb.1;Data Source=$Workbook$;Location=Session 4 - Costs;Extended Properties=&quot;&quot;" command="SELECT * FROM [Session 4 - Costs]"/>
  </connection>
  <connection id="2" xr16:uid="{27C327DF-00A3-4AE4-915E-3FB766970771}" keepAlive="1" name="Query - Session 4 - Currency" description="Connection to the 'Session 4 - Currency' query in the workbook." type="5" refreshedVersion="6" background="1">
    <dbPr connection="Provider=Microsoft.Mashup.OleDb.1;Data Source=$Workbook$;Location=Session 4 - Currency;Extended Properties=&quot;&quot;" command="SELECT * FROM [Session 4 - Currency]"/>
  </connection>
  <connection id="3" xr16:uid="{68A5B9B7-0A18-43C9-A47B-7D21660CCE2F}" keepAlive="1" name="Query - Session 4 - Workers" description="Connection to the 'Session 4 - Workers' query in the workbook." type="5" refreshedVersion="6" background="1">
    <dbPr connection="Provider=Microsoft.Mashup.OleDb.1;Data Source=$Workbook$;Location=Session 4 - Workers;Extended Properties=&quot;&quot;" command="SELECT * FROM [Session 4 - Workers]"/>
  </connection>
</connections>
</file>

<file path=xl/sharedStrings.xml><?xml version="1.0" encoding="utf-8"?>
<sst xmlns="http://schemas.openxmlformats.org/spreadsheetml/2006/main" count="1678" uniqueCount="55">
  <si>
    <t>Date</t>
  </si>
  <si>
    <t>Plant</t>
  </si>
  <si>
    <t>Raw Materials</t>
  </si>
  <si>
    <t>Sales</t>
  </si>
  <si>
    <t>Mexico</t>
  </si>
  <si>
    <t>Frankfurt</t>
  </si>
  <si>
    <t>Gary</t>
  </si>
  <si>
    <t>Sunchem</t>
  </si>
  <si>
    <t>Raw Materials Cost</t>
  </si>
  <si>
    <t>Operating Cost</t>
  </si>
  <si>
    <t>Effective Labor Costs</t>
  </si>
  <si>
    <t>Exchange Rates</t>
  </si>
  <si>
    <t>1 Unit Local Currency in USD</t>
  </si>
  <si>
    <t>No. of Workers</t>
  </si>
  <si>
    <t>Includes direct and indirect labor</t>
  </si>
  <si>
    <t>Column Index</t>
    <phoneticPr fontId="18" type="noConversion"/>
  </si>
  <si>
    <t>Gary</t>
    <phoneticPr fontId="18" type="noConversion"/>
  </si>
  <si>
    <t>Material Cost Per Hundred Lbs</t>
    <phoneticPr fontId="18" type="noConversion"/>
  </si>
  <si>
    <t>Month</t>
    <phoneticPr fontId="18" type="noConversion"/>
  </si>
  <si>
    <t>Exchange Rate</t>
    <phoneticPr fontId="18" type="noConversion"/>
  </si>
  <si>
    <t># of workers</t>
    <phoneticPr fontId="18" type="noConversion"/>
  </si>
  <si>
    <t>Effective Labor Cost</t>
    <phoneticPr fontId="18" type="noConversion"/>
  </si>
  <si>
    <t>Operating Cost</t>
    <phoneticPr fontId="18" type="noConversion"/>
  </si>
  <si>
    <t>Raw Material Cost</t>
    <phoneticPr fontId="18" type="noConversion"/>
  </si>
  <si>
    <t>Total Labor Cost</t>
    <phoneticPr fontId="18" type="noConversion"/>
  </si>
  <si>
    <t>Total Operating Cost</t>
    <phoneticPr fontId="18" type="noConversion"/>
  </si>
  <si>
    <t>Cost Per Hundred Lbs</t>
    <phoneticPr fontId="18" type="noConversion"/>
  </si>
  <si>
    <t>Hundreds of Lbs Per Worker</t>
    <phoneticPr fontId="18" type="noConversion"/>
  </si>
  <si>
    <t>Yield</t>
    <phoneticPr fontId="18" type="noConversion"/>
  </si>
  <si>
    <t>Row Labels</t>
  </si>
  <si>
    <t>Grand Total</t>
  </si>
  <si>
    <t>Column Labels</t>
  </si>
  <si>
    <t>Average of Raw Material Cost</t>
  </si>
  <si>
    <t>Average of Cost Per Hundred Lbs</t>
  </si>
  <si>
    <t>Average of Yield</t>
  </si>
  <si>
    <t>Average of Hundreds of Lbs Per Worker</t>
  </si>
  <si>
    <t>Production</t>
    <phoneticPr fontId="18" type="noConversion"/>
  </si>
  <si>
    <t>Sum of Production</t>
  </si>
  <si>
    <t>millions of pounds/year</t>
    <phoneticPr fontId="18" type="noConversion"/>
  </si>
  <si>
    <t>dollars/year</t>
    <phoneticPr fontId="18" type="noConversion"/>
  </si>
  <si>
    <t>hundreds of lbs/worker</t>
    <phoneticPr fontId="18" type="noConversion"/>
  </si>
  <si>
    <t>Average of Total Labor Cost</t>
  </si>
  <si>
    <t>Summary</t>
    <phoneticPr fontId="18" type="noConversion"/>
  </si>
  <si>
    <t>Average of Production</t>
  </si>
  <si>
    <t>Average of Production</t>
    <phoneticPr fontId="18" type="noConversion"/>
  </si>
  <si>
    <t>Yes, Sunchem would benefit from having more employees through increasing average production, but it was not the best way. Since its average production per worker is around 3 times lower than Frankfurt, it had to increase a large amount of workers to compensate its low efficiency, which would cause the cost of workers to increase. I would say the best way is to find out the reason why the production per worker is low and improve it.</t>
    <phoneticPr fontId="18" type="noConversion"/>
  </si>
  <si>
    <t>I prefer specific options since we can categorize them to see the distribution of the answers from the employees, which makes it convenient to analyze. In contrast, the data provided by open-ended survey is hard to be cleanned and analyze. It is easier to conduct decriptive statistics of metrics and visualization of dashboard with specific options.</t>
    <phoneticPr fontId="18" type="noConversion"/>
  </si>
  <si>
    <t>Average of Total Operating Cost</t>
  </si>
  <si>
    <t>Average of Cost Per Hundred Lbs shows the cost of production, which guides companies to control their cost and output.</t>
    <phoneticPr fontId="18" type="noConversion"/>
  </si>
  <si>
    <t>Average of Yield</t>
    <phoneticPr fontId="18" type="noConversion"/>
  </si>
  <si>
    <t xml:space="preserve">Average of Yield shows the efficiency of plant, which is Production/Raw Materials. </t>
    <phoneticPr fontId="18" type="noConversion"/>
  </si>
  <si>
    <t>Average of Total Operating Cost shows partial cost of production with exchange rate, which helps companies to consider the relationship between real time exchange rate, and operating cost of production, so companies can get benefit more.</t>
    <phoneticPr fontId="18" type="noConversion"/>
  </si>
  <si>
    <t xml:space="preserve">Mexico is the best plant, other plants should follow the model of Mexico, which improve other plants' efficiency to increase production and reduce cost. The average and sum of production in Frankfurt is highest, but the average of raw material cost and total labor cost are also the highest, so Frankfurt is not the best. Mexico’s sum and average of production is the second highest, and its average of total labor cost is the lowest, and it has the second highest raw material cost, so Mexico is the best. Though the average of total labor cost of Sunchem is close to the least and its average of raw material cost is the least, its average of production is also the least, so Sunchem earn not much benefit. Gary’s average of total labor cost is the second highest, its average of production is penultimate, so it’s not a good choice. </t>
    <phoneticPr fontId="18" type="noConversion"/>
  </si>
  <si>
    <t xml:space="preserve">No, it is only possible to use this data in a metric when the data is categorized and coded into quantitative. The data collected by open-ended survey is qualitative and various, which is hard to be compared with other data. A good metric should have 3 characteristics, including simple, comparative, and behavior shaping. It's hard for this complicated qualitative data to be simple and comparative, thus it could not be used in a metric. </t>
    <phoneticPr fontId="18" type="noConversion"/>
  </si>
  <si>
    <t>Yes, it can be calculated. It would be Average of Raw Material Cost/Average Production/total number of workers in four plants. No, this would not be an effective calculation in calculating overall employee value since the overall value should also consider other costs.</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</si>
</sst>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65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sz val="9"/>
      <name val="新細明體"/>
      <family val="3"/>
      <charset val="136"/>
      <scheme val="minor"/>
    </font>
    <font>
      <sz val="11"/>
      <color rgb="FFFF0000"/>
      <name val="新細明體"/>
      <family val="1"/>
      <charset val="136"/>
      <scheme val="minor"/>
    </font>
    <font>
      <b/>
      <sz val="11"/>
      <color rgb="FFFF0000"/>
      <name val="新細明體"/>
      <family val="1"/>
      <charset val="136"/>
      <scheme val="minor"/>
    </font>
    <font>
      <sz val="11"/>
      <color theme="1"/>
      <name val="新細明體"/>
      <family val="1"/>
      <charset val="136"/>
      <scheme val="minor"/>
    </font>
    <font>
      <b/>
      <sz val="11"/>
      <color theme="1"/>
      <name val="新細明體"/>
      <family val="1"/>
      <charset val="13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right/>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5">
    <xf numFmtId="0" fontId="0" fillId="0" borderId="0" xfId="0"/>
    <xf numFmtId="0" fontId="0" fillId="0" borderId="0" xfId="0" applyNumberFormat="1"/>
    <xf numFmtId="0" fontId="21" fillId="0" borderId="0" xfId="0" applyFont="1"/>
    <xf numFmtId="14" fontId="21" fillId="0" borderId="0" xfId="0" applyNumberFormat="1" applyFont="1"/>
    <xf numFmtId="44" fontId="21" fillId="0" borderId="0" xfId="42" applyFont="1" applyAlignment="1"/>
    <xf numFmtId="9" fontId="21" fillId="0" borderId="0" xfId="43" applyFont="1" applyAlignment="1"/>
    <xf numFmtId="0" fontId="0" fillId="0" borderId="0" xfId="0" pivotButton="1"/>
    <xf numFmtId="0" fontId="0" fillId="0" borderId="0" xfId="0" applyAlignment="1">
      <alignment horizontal="left"/>
    </xf>
    <xf numFmtId="0" fontId="16" fillId="33" borderId="10" xfId="0" applyNumberFormat="1" applyFont="1" applyFill="1" applyBorder="1"/>
    <xf numFmtId="0" fontId="16" fillId="33" borderId="11" xfId="0" applyFont="1" applyFill="1" applyBorder="1"/>
    <xf numFmtId="0" fontId="21" fillId="0" borderId="0" xfId="0" applyFont="1" applyAlignment="1">
      <alignment wrapText="1"/>
    </xf>
    <xf numFmtId="0" fontId="19" fillId="0" borderId="0" xfId="0" applyFont="1" applyAlignment="1">
      <alignment wrapText="1"/>
    </xf>
    <xf numFmtId="44" fontId="20" fillId="0" borderId="0" xfId="42" applyFont="1" applyAlignment="1">
      <alignment wrapText="1"/>
    </xf>
    <xf numFmtId="9" fontId="20" fillId="0" borderId="0" xfId="43" applyFont="1" applyAlignment="1">
      <alignment wrapText="1"/>
    </xf>
    <xf numFmtId="0" fontId="22"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[lab2.xlsx]CALCS_1to3_6!PivotTable1</c:name>
    <c:fmtId val="3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CALCS_1to3_6!$B$3:$B$4</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CALCS_1to3_6!$A$5:$A$17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CALCS_1to3_6!$B$5:$B$17</c:f>
              <c:numCache>
                <c:formatCode>General</c:formatCode>
                <c:ptCount val="12"/>
                <c:pt idx="0">
                  <c:v>3.2294805160000006</c:v>
                </c:pt>
                <c:pt idx="1">
                  <c:v>2.9343578290000005</c:v>
                </c:pt>
                <c:pt idx="2">
                  <c:v>3.2213649750000002</c:v>
                </c:pt>
                <c:pt idx="3">
                  <c:v>3.1295071670000003</c:v>
                </c:pt>
                <c:pt idx="4">
                  <c:v>3.2230340480000002</c:v>
                </c:pt>
                <c:pt idx="5">
                  <c:v>3.1283607489999996</c:v>
                </c:pt>
                <c:pt idx="6">
                  <c:v>3.2118293129999995</c:v>
                </c:pt>
                <c:pt idx="7">
                  <c:v>3.2271700279999997</c:v>
                </c:pt>
                <c:pt idx="8">
                  <c:v>3.1302134549999998</c:v>
                </c:pt>
                <c:pt idx="9">
                  <c:v>3.2047263089999989</c:v>
                </c:pt>
                <c:pt idx="10">
                  <c:v>3.1408516560000002</c:v>
                </c:pt>
                <c:pt idx="11">
                  <c:v>3.2315706759999996</c:v>
                </c:pt>
              </c:numCache>
            </c:numRef>
          </c:val>
          <c:smooth val="0"/>
          <c:extLst>
            <c:ext xmlns:c16="http://schemas.microsoft.com/office/drawing/2014/chart" uri="{C3380CC4-5D6E-409C-BE32-E72D297353CC}">
              <c16:uniqueId val="{00000000-8B65-4CF9-AF67-5215CF456C1B}"/>
            </c:ext>
          </c:extLst>
        </c:ser>
        <c:ser>
          <c:idx val="1"/>
          <c:order val="1"/>
          <c:tx>
            <c:strRef>
              <c:f>CALCS_1to3_6!$C$3:$C$4</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CALCS_1to3_6!$A$5:$A$17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CALCS_1to3_6!$C$5:$C$17</c:f>
              <c:numCache>
                <c:formatCode>General</c:formatCode>
                <c:ptCount val="12"/>
                <c:pt idx="0">
                  <c:v>1.194015587</c:v>
                </c:pt>
                <c:pt idx="1">
                  <c:v>1.068951845</c:v>
                </c:pt>
                <c:pt idx="2">
                  <c:v>1.1879266979999998</c:v>
                </c:pt>
                <c:pt idx="3">
                  <c:v>1.147416024</c:v>
                </c:pt>
                <c:pt idx="4">
                  <c:v>1.1990469720000001</c:v>
                </c:pt>
                <c:pt idx="5">
                  <c:v>1.1531883969999996</c:v>
                </c:pt>
                <c:pt idx="6">
                  <c:v>1.1820235920000002</c:v>
                </c:pt>
                <c:pt idx="7">
                  <c:v>1.1845630939999994</c:v>
                </c:pt>
                <c:pt idx="8">
                  <c:v>1.153234337</c:v>
                </c:pt>
                <c:pt idx="9">
                  <c:v>1.1863028330000001</c:v>
                </c:pt>
                <c:pt idx="10">
                  <c:v>1.166738163</c:v>
                </c:pt>
                <c:pt idx="11">
                  <c:v>1.1879617230000001</c:v>
                </c:pt>
              </c:numCache>
            </c:numRef>
          </c:val>
          <c:smooth val="0"/>
          <c:extLst>
            <c:ext xmlns:c16="http://schemas.microsoft.com/office/drawing/2014/chart" uri="{C3380CC4-5D6E-409C-BE32-E72D297353CC}">
              <c16:uniqueId val="{00000001-8B65-4CF9-AF67-5215CF456C1B}"/>
            </c:ext>
          </c:extLst>
        </c:ser>
        <c:ser>
          <c:idx val="2"/>
          <c:order val="2"/>
          <c:tx>
            <c:strRef>
              <c:f>CALCS_1to3_6!$D$3:$D$4</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CALCS_1to3_6!$A$5:$A$17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CALCS_1to3_6!$D$5:$D$17</c:f>
              <c:numCache>
                <c:formatCode>General</c:formatCode>
                <c:ptCount val="12"/>
                <c:pt idx="0">
                  <c:v>1.463974318</c:v>
                </c:pt>
                <c:pt idx="1">
                  <c:v>1.3309871680000005</c:v>
                </c:pt>
                <c:pt idx="2">
                  <c:v>1.4676136650000005</c:v>
                </c:pt>
                <c:pt idx="3">
                  <c:v>1.4156888750000003</c:v>
                </c:pt>
                <c:pt idx="4">
                  <c:v>1.4770133969999999</c:v>
                </c:pt>
                <c:pt idx="5">
                  <c:v>1.4157199189999998</c:v>
                </c:pt>
                <c:pt idx="6">
                  <c:v>1.4566758690000003</c:v>
                </c:pt>
                <c:pt idx="7">
                  <c:v>1.4555396040000002</c:v>
                </c:pt>
                <c:pt idx="8">
                  <c:v>1.4104086240000004</c:v>
                </c:pt>
                <c:pt idx="9">
                  <c:v>1.4786358420000001</c:v>
                </c:pt>
                <c:pt idx="10">
                  <c:v>1.4124978439999998</c:v>
                </c:pt>
                <c:pt idx="11">
                  <c:v>1.4548413259999999</c:v>
                </c:pt>
              </c:numCache>
            </c:numRef>
          </c:val>
          <c:smooth val="0"/>
          <c:extLst>
            <c:ext xmlns:c16="http://schemas.microsoft.com/office/drawing/2014/chart" uri="{C3380CC4-5D6E-409C-BE32-E72D297353CC}">
              <c16:uniqueId val="{00000002-8B65-4CF9-AF67-5215CF456C1B}"/>
            </c:ext>
          </c:extLst>
        </c:ser>
        <c:ser>
          <c:idx val="3"/>
          <c:order val="3"/>
          <c:tx>
            <c:strRef>
              <c:f>CALCS_1to3_6!$E$3:$E$4</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CALCS_1to3_6!$A$5:$A$17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CALCS_1to3_6!$E$5:$E$17</c:f>
              <c:numCache>
                <c:formatCode>General</c:formatCode>
                <c:ptCount val="12"/>
                <c:pt idx="0">
                  <c:v>0.34182753199999999</c:v>
                </c:pt>
                <c:pt idx="1">
                  <c:v>0.30087123900000001</c:v>
                </c:pt>
                <c:pt idx="2">
                  <c:v>0.34299592799999995</c:v>
                </c:pt>
                <c:pt idx="3">
                  <c:v>0.33167809200000004</c:v>
                </c:pt>
                <c:pt idx="4">
                  <c:v>0.34101577199999999</c:v>
                </c:pt>
                <c:pt idx="5">
                  <c:v>0.32768514500000001</c:v>
                </c:pt>
                <c:pt idx="6">
                  <c:v>0.33730405499999999</c:v>
                </c:pt>
                <c:pt idx="7">
                  <c:v>0.33963645199999998</c:v>
                </c:pt>
                <c:pt idx="8">
                  <c:v>0.32365338499999996</c:v>
                </c:pt>
                <c:pt idx="9">
                  <c:v>0.33807607800000006</c:v>
                </c:pt>
                <c:pt idx="10">
                  <c:v>0.33358019</c:v>
                </c:pt>
                <c:pt idx="11">
                  <c:v>0.33872654699999999</c:v>
                </c:pt>
              </c:numCache>
            </c:numRef>
          </c:val>
          <c:smooth val="0"/>
          <c:extLst>
            <c:ext xmlns:c16="http://schemas.microsoft.com/office/drawing/2014/chart" uri="{C3380CC4-5D6E-409C-BE32-E72D297353CC}">
              <c16:uniqueId val="{00000003-8B65-4CF9-AF67-5215CF456C1B}"/>
            </c:ext>
          </c:extLst>
        </c:ser>
        <c:dLbls>
          <c:showLegendKey val="0"/>
          <c:showVal val="0"/>
          <c:showCatName val="0"/>
          <c:showSerName val="0"/>
          <c:showPercent val="0"/>
          <c:showBubbleSize val="0"/>
        </c:dLbls>
        <c:marker val="1"/>
        <c:smooth val="0"/>
        <c:axId val="77392447"/>
        <c:axId val="312972591"/>
      </c:lineChart>
      <c:catAx>
        <c:axId val="7739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312972591"/>
        <c:crosses val="autoZero"/>
        <c:auto val="1"/>
        <c:lblAlgn val="ctr"/>
        <c:lblOffset val="100"/>
        <c:noMultiLvlLbl val="0"/>
      </c:catAx>
      <c:valAx>
        <c:axId val="31297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39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[lab2.xlsx]CALCS_12!PivotTable8</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CALCS_12!$B$37:$B$38</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CALCS_12!$A$39:$A$51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CALCS_12!$B$39:$B$51</c:f>
              <c:numCache>
                <c:formatCode>General</c:formatCode>
                <c:ptCount val="12"/>
                <c:pt idx="0">
                  <c:v>0.98763601702409654</c:v>
                </c:pt>
                <c:pt idx="1">
                  <c:v>0.98913686749848506</c:v>
                </c:pt>
                <c:pt idx="2">
                  <c:v>0.99081091299980484</c:v>
                </c:pt>
                <c:pt idx="3">
                  <c:v>0.98888854026595607</c:v>
                </c:pt>
                <c:pt idx="4">
                  <c:v>0.98914852661778097</c:v>
                </c:pt>
                <c:pt idx="5">
                  <c:v>0.99098403900279075</c:v>
                </c:pt>
                <c:pt idx="6">
                  <c:v>0.98879718439445219</c:v>
                </c:pt>
                <c:pt idx="7">
                  <c:v>0.98894916354012163</c:v>
                </c:pt>
                <c:pt idx="8">
                  <c:v>0.9889108418058451</c:v>
                </c:pt>
                <c:pt idx="9">
                  <c:v>0.98984605737437736</c:v>
                </c:pt>
                <c:pt idx="10">
                  <c:v>0.98842781637583255</c:v>
                </c:pt>
                <c:pt idx="11">
                  <c:v>0.9886258607247812</c:v>
                </c:pt>
              </c:numCache>
            </c:numRef>
          </c:val>
          <c:smooth val="0"/>
          <c:extLst>
            <c:ext xmlns:c16="http://schemas.microsoft.com/office/drawing/2014/chart" uri="{C3380CC4-5D6E-409C-BE32-E72D297353CC}">
              <c16:uniqueId val="{00000000-7AE5-4109-86C0-644FA1593C14}"/>
            </c:ext>
          </c:extLst>
        </c:ser>
        <c:ser>
          <c:idx val="1"/>
          <c:order val="1"/>
          <c:tx>
            <c:strRef>
              <c:f>CALCS_12!$C$37:$C$38</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CALCS_12!$A$39:$A$51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CALCS_12!$C$39:$C$51</c:f>
              <c:numCache>
                <c:formatCode>General</c:formatCode>
                <c:ptCount val="12"/>
                <c:pt idx="0">
                  <c:v>0.90353188455200917</c:v>
                </c:pt>
                <c:pt idx="1">
                  <c:v>0.90277909588274841</c:v>
                </c:pt>
                <c:pt idx="2">
                  <c:v>0.9022459827056093</c:v>
                </c:pt>
                <c:pt idx="3">
                  <c:v>0.90102827596040358</c:v>
                </c:pt>
                <c:pt idx="4">
                  <c:v>0.90106244864075979</c:v>
                </c:pt>
                <c:pt idx="5">
                  <c:v>0.89956426963572012</c:v>
                </c:pt>
                <c:pt idx="6">
                  <c:v>0.89902977640129744</c:v>
                </c:pt>
                <c:pt idx="7">
                  <c:v>0.89810237055279574</c:v>
                </c:pt>
                <c:pt idx="8">
                  <c:v>0.89775276096526901</c:v>
                </c:pt>
                <c:pt idx="9">
                  <c:v>0.8967243314642579</c:v>
                </c:pt>
                <c:pt idx="10">
                  <c:v>0.89627263960489711</c:v>
                </c:pt>
                <c:pt idx="11">
                  <c:v>0.89590862880838174</c:v>
                </c:pt>
              </c:numCache>
            </c:numRef>
          </c:val>
          <c:smooth val="0"/>
          <c:extLst>
            <c:ext xmlns:c16="http://schemas.microsoft.com/office/drawing/2014/chart" uri="{C3380CC4-5D6E-409C-BE32-E72D297353CC}">
              <c16:uniqueId val="{00000001-7AE5-4109-86C0-644FA1593C14}"/>
            </c:ext>
          </c:extLst>
        </c:ser>
        <c:ser>
          <c:idx val="2"/>
          <c:order val="2"/>
          <c:tx>
            <c:strRef>
              <c:f>CALCS_12!$D$37:$D$38</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CALCS_12!$A$39:$A$51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CALCS_12!$D$39:$D$51</c:f>
              <c:numCache>
                <c:formatCode>General</c:formatCode>
                <c:ptCount val="12"/>
                <c:pt idx="0">
                  <c:v>0.94701619156170347</c:v>
                </c:pt>
                <c:pt idx="1">
                  <c:v>0.94458162903462373</c:v>
                </c:pt>
                <c:pt idx="2">
                  <c:v>0.94541991624405464</c:v>
                </c:pt>
                <c:pt idx="3">
                  <c:v>0.94617159687034547</c:v>
                </c:pt>
                <c:pt idx="4">
                  <c:v>0.94600267083895329</c:v>
                </c:pt>
                <c:pt idx="5">
                  <c:v>0.94810742832189954</c:v>
                </c:pt>
                <c:pt idx="6">
                  <c:v>0.94852220404044973</c:v>
                </c:pt>
                <c:pt idx="7">
                  <c:v>0.94700696782121596</c:v>
                </c:pt>
                <c:pt idx="8">
                  <c:v>0.94604630717084615</c:v>
                </c:pt>
                <c:pt idx="9">
                  <c:v>0.94815902966859289</c:v>
                </c:pt>
                <c:pt idx="10">
                  <c:v>0.9459477572310564</c:v>
                </c:pt>
                <c:pt idx="11">
                  <c:v>0.94828599726570406</c:v>
                </c:pt>
              </c:numCache>
            </c:numRef>
          </c:val>
          <c:smooth val="0"/>
          <c:extLst>
            <c:ext xmlns:c16="http://schemas.microsoft.com/office/drawing/2014/chart" uri="{C3380CC4-5D6E-409C-BE32-E72D297353CC}">
              <c16:uniqueId val="{00000002-7AE5-4109-86C0-644FA1593C14}"/>
            </c:ext>
          </c:extLst>
        </c:ser>
        <c:ser>
          <c:idx val="3"/>
          <c:order val="3"/>
          <c:tx>
            <c:strRef>
              <c:f>CALCS_12!$E$37:$E$38</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CALCS_12!$A$39:$A$51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CALCS_12!$E$39:$E$51</c:f>
              <c:numCache>
                <c:formatCode>General</c:formatCode>
                <c:ptCount val="12"/>
                <c:pt idx="0">
                  <c:v>0.98038473474009069</c:v>
                </c:pt>
                <c:pt idx="1">
                  <c:v>0.98100982845590889</c:v>
                </c:pt>
                <c:pt idx="2">
                  <c:v>0.98021720945371027</c:v>
                </c:pt>
                <c:pt idx="3">
                  <c:v>0.98059325978479706</c:v>
                </c:pt>
                <c:pt idx="4">
                  <c:v>0.98059652191143387</c:v>
                </c:pt>
                <c:pt idx="5">
                  <c:v>0.98005116814522952</c:v>
                </c:pt>
                <c:pt idx="6">
                  <c:v>0.98060079810165368</c:v>
                </c:pt>
                <c:pt idx="7">
                  <c:v>0.98041534913964834</c:v>
                </c:pt>
                <c:pt idx="8">
                  <c:v>0.98061356852198289</c:v>
                </c:pt>
                <c:pt idx="9">
                  <c:v>0.98086527544044377</c:v>
                </c:pt>
                <c:pt idx="10">
                  <c:v>0.98058756862027141</c:v>
                </c:pt>
                <c:pt idx="11">
                  <c:v>0.98057242265527456</c:v>
                </c:pt>
              </c:numCache>
            </c:numRef>
          </c:val>
          <c:smooth val="0"/>
          <c:extLst>
            <c:ext xmlns:c16="http://schemas.microsoft.com/office/drawing/2014/chart" uri="{C3380CC4-5D6E-409C-BE32-E72D297353CC}">
              <c16:uniqueId val="{00000003-7AE5-4109-86C0-644FA1593C14}"/>
            </c:ext>
          </c:extLst>
        </c:ser>
        <c:dLbls>
          <c:showLegendKey val="0"/>
          <c:showVal val="0"/>
          <c:showCatName val="0"/>
          <c:showSerName val="0"/>
          <c:showPercent val="0"/>
          <c:showBubbleSize val="0"/>
        </c:dLbls>
        <c:marker val="1"/>
        <c:smooth val="0"/>
        <c:axId val="18309935"/>
        <c:axId val="1949211664"/>
      </c:lineChart>
      <c:catAx>
        <c:axId val="1830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49211664"/>
        <c:crosses val="autoZero"/>
        <c:auto val="1"/>
        <c:lblAlgn val="ctr"/>
        <c:lblOffset val="100"/>
        <c:noMultiLvlLbl val="0"/>
      </c:catAx>
      <c:valAx>
        <c:axId val="194921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830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[lab2.xlsx]CALCS_12!PivotTable10</c:name>
    <c:fmtId val="1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CALCS_12!$B$19:$B$20</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CALCS_12!$A$21:$A$33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CALCS_12!$B$21:$B$33</c:f>
              <c:numCache>
                <c:formatCode>General</c:formatCode>
                <c:ptCount val="12"/>
                <c:pt idx="0">
                  <c:v>10465.705862723504</c:v>
                </c:pt>
                <c:pt idx="1">
                  <c:v>10646.209765349371</c:v>
                </c:pt>
                <c:pt idx="2">
                  <c:v>10898.733415414441</c:v>
                </c:pt>
                <c:pt idx="3">
                  <c:v>10705.876823300456</c:v>
                </c:pt>
                <c:pt idx="4">
                  <c:v>10379.393500925578</c:v>
                </c:pt>
                <c:pt idx="5">
                  <c:v>10979.812119830518</c:v>
                </c:pt>
                <c:pt idx="6">
                  <c:v>10567.062250684456</c:v>
                </c:pt>
                <c:pt idx="7">
                  <c:v>10489.757947000147</c:v>
                </c:pt>
                <c:pt idx="8">
                  <c:v>10328.140895118755</c:v>
                </c:pt>
                <c:pt idx="9">
                  <c:v>10906.687128117246</c:v>
                </c:pt>
                <c:pt idx="10">
                  <c:v>11047.238366091349</c:v>
                </c:pt>
                <c:pt idx="11">
                  <c:v>10126.689983785192</c:v>
                </c:pt>
              </c:numCache>
            </c:numRef>
          </c:val>
          <c:smooth val="0"/>
          <c:extLst>
            <c:ext xmlns:c16="http://schemas.microsoft.com/office/drawing/2014/chart" uri="{C3380CC4-5D6E-409C-BE32-E72D297353CC}">
              <c16:uniqueId val="{00000000-3476-4C3B-841F-540306067C5C}"/>
            </c:ext>
          </c:extLst>
        </c:ser>
        <c:ser>
          <c:idx val="1"/>
          <c:order val="1"/>
          <c:tx>
            <c:strRef>
              <c:f>CALCS_12!$C$19:$C$20</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CALCS_12!$A$21:$A$33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CALCS_12!$C$21:$C$33</c:f>
              <c:numCache>
                <c:formatCode>General</c:formatCode>
                <c:ptCount val="12"/>
                <c:pt idx="0">
                  <c:v>5276.7785619032256</c:v>
                </c:pt>
                <c:pt idx="1">
                  <c:v>5230.2286701785706</c:v>
                </c:pt>
                <c:pt idx="2">
                  <c:v>5249.8696008387114</c:v>
                </c:pt>
                <c:pt idx="3">
                  <c:v>5239.8665095999995</c:v>
                </c:pt>
                <c:pt idx="4">
                  <c:v>5299.014037548387</c:v>
                </c:pt>
                <c:pt idx="5">
                  <c:v>5266.2270129666667</c:v>
                </c:pt>
                <c:pt idx="6">
                  <c:v>5223.7816807741938</c:v>
                </c:pt>
                <c:pt idx="7">
                  <c:v>5235.0046412258062</c:v>
                </c:pt>
                <c:pt idx="8">
                  <c:v>5266.4368056333315</c:v>
                </c:pt>
                <c:pt idx="9">
                  <c:v>5242.6931651935474</c:v>
                </c:pt>
                <c:pt idx="10">
                  <c:v>5328.1042777000002</c:v>
                </c:pt>
                <c:pt idx="11">
                  <c:v>5250.0243887419374</c:v>
                </c:pt>
              </c:numCache>
            </c:numRef>
          </c:val>
          <c:smooth val="0"/>
          <c:extLst>
            <c:ext xmlns:c16="http://schemas.microsoft.com/office/drawing/2014/chart" uri="{C3380CC4-5D6E-409C-BE32-E72D297353CC}">
              <c16:uniqueId val="{00000001-3476-4C3B-841F-540306067C5C}"/>
            </c:ext>
          </c:extLst>
        </c:ser>
        <c:ser>
          <c:idx val="2"/>
          <c:order val="2"/>
          <c:tx>
            <c:strRef>
              <c:f>CALCS_12!$D$19:$D$20</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CALCS_12!$A$21:$A$33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CALCS_12!$D$21:$D$33</c:f>
              <c:numCache>
                <c:formatCode>General</c:formatCode>
                <c:ptCount val="12"/>
                <c:pt idx="0">
                  <c:v>4924.7191178535904</c:v>
                </c:pt>
                <c:pt idx="1">
                  <c:v>5333.1295618472968</c:v>
                </c:pt>
                <c:pt idx="2">
                  <c:v>5760.9235326309099</c:v>
                </c:pt>
                <c:pt idx="3">
                  <c:v>5097.5112879386697</c:v>
                </c:pt>
                <c:pt idx="4">
                  <c:v>5215.2975582907502</c:v>
                </c:pt>
                <c:pt idx="5">
                  <c:v>5260.5297981886397</c:v>
                </c:pt>
                <c:pt idx="6">
                  <c:v>5792.3360298741309</c:v>
                </c:pt>
                <c:pt idx="7">
                  <c:v>5463.6459536495504</c:v>
                </c:pt>
                <c:pt idx="8">
                  <c:v>5247.5564117331032</c:v>
                </c:pt>
                <c:pt idx="9">
                  <c:v>4946.5966013802617</c:v>
                </c:pt>
                <c:pt idx="10">
                  <c:v>5255.329548978556</c:v>
                </c:pt>
                <c:pt idx="11">
                  <c:v>5582.5309487521117</c:v>
                </c:pt>
              </c:numCache>
            </c:numRef>
          </c:val>
          <c:smooth val="0"/>
          <c:extLst>
            <c:ext xmlns:c16="http://schemas.microsoft.com/office/drawing/2014/chart" uri="{C3380CC4-5D6E-409C-BE32-E72D297353CC}">
              <c16:uniqueId val="{00000002-3476-4C3B-841F-540306067C5C}"/>
            </c:ext>
          </c:extLst>
        </c:ser>
        <c:ser>
          <c:idx val="3"/>
          <c:order val="3"/>
          <c:tx>
            <c:strRef>
              <c:f>CALCS_12!$E$19:$E$20</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CALCS_12!$A$21:$A$33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CALCS_12!$E$21:$E$33</c:f>
              <c:numCache>
                <c:formatCode>General</c:formatCode>
                <c:ptCount val="12"/>
                <c:pt idx="0">
                  <c:v>4161.4745343826298</c:v>
                </c:pt>
                <c:pt idx="1">
                  <c:v>4104.7695400194634</c:v>
                </c:pt>
                <c:pt idx="2">
                  <c:v>4124.7756571652844</c:v>
                </c:pt>
                <c:pt idx="3">
                  <c:v>4223.394670140432</c:v>
                </c:pt>
                <c:pt idx="4">
                  <c:v>4151.5920110286297</c:v>
                </c:pt>
                <c:pt idx="5">
                  <c:v>4172.5508203815725</c:v>
                </c:pt>
                <c:pt idx="6">
                  <c:v>4106.4048498776219</c:v>
                </c:pt>
                <c:pt idx="7">
                  <c:v>4084.3755133314171</c:v>
                </c:pt>
                <c:pt idx="8">
                  <c:v>4071.5595829547701</c:v>
                </c:pt>
                <c:pt idx="9">
                  <c:v>4065.6108803843063</c:v>
                </c:pt>
                <c:pt idx="10">
                  <c:v>4247.6148726471592</c:v>
                </c:pt>
                <c:pt idx="11">
                  <c:v>4123.7225428051852</c:v>
                </c:pt>
              </c:numCache>
            </c:numRef>
          </c:val>
          <c:smooth val="0"/>
          <c:extLst>
            <c:ext xmlns:c16="http://schemas.microsoft.com/office/drawing/2014/chart" uri="{C3380CC4-5D6E-409C-BE32-E72D297353CC}">
              <c16:uniqueId val="{00000003-3476-4C3B-841F-540306067C5C}"/>
            </c:ext>
          </c:extLst>
        </c:ser>
        <c:dLbls>
          <c:showLegendKey val="0"/>
          <c:showVal val="0"/>
          <c:showCatName val="0"/>
          <c:showSerName val="0"/>
          <c:showPercent val="0"/>
          <c:showBubbleSize val="0"/>
        </c:dLbls>
        <c:marker val="1"/>
        <c:smooth val="0"/>
        <c:axId val="288814799"/>
        <c:axId val="1114960144"/>
      </c:lineChart>
      <c:catAx>
        <c:axId val="28881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114960144"/>
        <c:crosses val="autoZero"/>
        <c:auto val="1"/>
        <c:lblAlgn val="ctr"/>
        <c:lblOffset val="100"/>
        <c:noMultiLvlLbl val="0"/>
      </c:catAx>
      <c:valAx>
        <c:axId val="111496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8881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[lab2.xlsx]CALCS_1to3_6!PivotTable2</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CALCS_1to3_6!$B$21:$B$22</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CALCS_1to3_6!$A$23:$A$35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CALCS_1to3_6!$B$23:$B$35</c:f>
              <c:numCache>
                <c:formatCode>General</c:formatCode>
                <c:ptCount val="12"/>
                <c:pt idx="0">
                  <c:v>55442.479130941261</c:v>
                </c:pt>
                <c:pt idx="1">
                  <c:v>56317.185691264473</c:v>
                </c:pt>
                <c:pt idx="2">
                  <c:v>57553.209428347931</c:v>
                </c:pt>
                <c:pt idx="3">
                  <c:v>56643.330719330945</c:v>
                </c:pt>
                <c:pt idx="4">
                  <c:v>54903.4536602136</c:v>
                </c:pt>
                <c:pt idx="5">
                  <c:v>57968.511910836954</c:v>
                </c:pt>
                <c:pt idx="6">
                  <c:v>55913.848542500673</c:v>
                </c:pt>
                <c:pt idx="7">
                  <c:v>55496.733376963763</c:v>
                </c:pt>
                <c:pt idx="8">
                  <c:v>54648.271499936076</c:v>
                </c:pt>
                <c:pt idx="9">
                  <c:v>57650.722092782366</c:v>
                </c:pt>
                <c:pt idx="10">
                  <c:v>58479.797237997111</c:v>
                </c:pt>
                <c:pt idx="11">
                  <c:v>53592.132519481143</c:v>
                </c:pt>
              </c:numCache>
            </c:numRef>
          </c:val>
          <c:smooth val="0"/>
          <c:extLst>
            <c:ext xmlns:c16="http://schemas.microsoft.com/office/drawing/2014/chart" uri="{C3380CC4-5D6E-409C-BE32-E72D297353CC}">
              <c16:uniqueId val="{00000000-C6E5-4E8B-8FEC-96CCBCC0B872}"/>
            </c:ext>
          </c:extLst>
        </c:ser>
        <c:ser>
          <c:idx val="1"/>
          <c:order val="1"/>
          <c:tx>
            <c:strRef>
              <c:f>CALCS_1to3_6!$C$21:$C$22</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CALCS_1to3_6!$A$23:$A$35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CALCS_1to3_6!$C$23:$C$35</c:f>
              <c:numCache>
                <c:formatCode>General</c:formatCode>
                <c:ptCount val="12"/>
                <c:pt idx="0">
                  <c:v>26706.886612903229</c:v>
                </c:pt>
                <c:pt idx="1">
                  <c:v>26493.118750000001</c:v>
                </c:pt>
                <c:pt idx="2">
                  <c:v>26608.869677419352</c:v>
                </c:pt>
                <c:pt idx="3">
                  <c:v>26593.880833333333</c:v>
                </c:pt>
                <c:pt idx="4">
                  <c:v>26893.017741935477</c:v>
                </c:pt>
                <c:pt idx="5">
                  <c:v>26771.180333333334</c:v>
                </c:pt>
                <c:pt idx="6">
                  <c:v>26571.279677419352</c:v>
                </c:pt>
                <c:pt idx="7">
                  <c:v>26655.756129032263</c:v>
                </c:pt>
                <c:pt idx="8">
                  <c:v>26825.894666666667</c:v>
                </c:pt>
                <c:pt idx="9">
                  <c:v>26735.988548387097</c:v>
                </c:pt>
                <c:pt idx="10">
                  <c:v>27185.296833333334</c:v>
                </c:pt>
                <c:pt idx="11">
                  <c:v>26798.032258064512</c:v>
                </c:pt>
              </c:numCache>
            </c:numRef>
          </c:val>
          <c:smooth val="0"/>
          <c:extLst>
            <c:ext xmlns:c16="http://schemas.microsoft.com/office/drawing/2014/chart" uri="{C3380CC4-5D6E-409C-BE32-E72D297353CC}">
              <c16:uniqueId val="{00000001-C6E5-4E8B-8FEC-96CCBCC0B872}"/>
            </c:ext>
          </c:extLst>
        </c:ser>
        <c:ser>
          <c:idx val="2"/>
          <c:order val="2"/>
          <c:tx>
            <c:strRef>
              <c:f>CALCS_1to3_6!$D$21:$D$22</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CALCS_1to3_6!$A$23:$A$35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CALCS_1to3_6!$D$23:$D$35</c:f>
              <c:numCache>
                <c:formatCode>General</c:formatCode>
                <c:ptCount val="12"/>
                <c:pt idx="0">
                  <c:v>34478.002915790639</c:v>
                </c:pt>
                <c:pt idx="1">
                  <c:v>37434.30379884375</c:v>
                </c:pt>
                <c:pt idx="2">
                  <c:v>40400.121603210529</c:v>
                </c:pt>
                <c:pt idx="3">
                  <c:v>35720.3927114178</c:v>
                </c:pt>
                <c:pt idx="4">
                  <c:v>36551.462425594895</c:v>
                </c:pt>
                <c:pt idx="5">
                  <c:v>36787.278526553164</c:v>
                </c:pt>
                <c:pt idx="6">
                  <c:v>40487.001737449529</c:v>
                </c:pt>
                <c:pt idx="7">
                  <c:v>38249.96202085531</c:v>
                </c:pt>
                <c:pt idx="8">
                  <c:v>36775.545169500911</c:v>
                </c:pt>
                <c:pt idx="9">
                  <c:v>34589.862699782017</c:v>
                </c:pt>
                <c:pt idx="10">
                  <c:v>36835.239322826586</c:v>
                </c:pt>
                <c:pt idx="11">
                  <c:v>39029.779417267215</c:v>
                </c:pt>
              </c:numCache>
            </c:numRef>
          </c:val>
          <c:smooth val="0"/>
          <c:extLst>
            <c:ext xmlns:c16="http://schemas.microsoft.com/office/drawing/2014/chart" uri="{C3380CC4-5D6E-409C-BE32-E72D297353CC}">
              <c16:uniqueId val="{00000002-C6E5-4E8B-8FEC-96CCBCC0B872}"/>
            </c:ext>
          </c:extLst>
        </c:ser>
        <c:ser>
          <c:idx val="3"/>
          <c:order val="3"/>
          <c:tx>
            <c:strRef>
              <c:f>CALCS_1to3_6!$E$21:$E$22</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CALCS_1to3_6!$A$23:$A$35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CALCS_1to3_6!$E$23:$E$35</c:f>
              <c:numCache>
                <c:formatCode>General</c:formatCode>
                <c:ptCount val="12"/>
                <c:pt idx="0">
                  <c:v>10331.963215331543</c:v>
                </c:pt>
                <c:pt idx="1">
                  <c:v>10184.547908877834</c:v>
                </c:pt>
                <c:pt idx="2">
                  <c:v>10242.577506746744</c:v>
                </c:pt>
                <c:pt idx="3">
                  <c:v>10483.388139439116</c:v>
                </c:pt>
                <c:pt idx="4">
                  <c:v>10305.204604767834</c:v>
                </c:pt>
                <c:pt idx="5">
                  <c:v>10362.757523632485</c:v>
                </c:pt>
                <c:pt idx="6">
                  <c:v>10192.650146953882</c:v>
                </c:pt>
                <c:pt idx="7">
                  <c:v>10139.928948015613</c:v>
                </c:pt>
                <c:pt idx="8">
                  <c:v>10106.344141859319</c:v>
                </c:pt>
                <c:pt idx="9">
                  <c:v>10088.842055560259</c:v>
                </c:pt>
                <c:pt idx="10">
                  <c:v>10543.576761760158</c:v>
                </c:pt>
                <c:pt idx="11">
                  <c:v>10236.261570904533</c:v>
                </c:pt>
              </c:numCache>
            </c:numRef>
          </c:val>
          <c:smooth val="0"/>
          <c:extLst>
            <c:ext xmlns:c16="http://schemas.microsoft.com/office/drawing/2014/chart" uri="{C3380CC4-5D6E-409C-BE32-E72D297353CC}">
              <c16:uniqueId val="{00000003-C6E5-4E8B-8FEC-96CCBCC0B872}"/>
            </c:ext>
          </c:extLst>
        </c:ser>
        <c:dLbls>
          <c:showLegendKey val="0"/>
          <c:showVal val="0"/>
          <c:showCatName val="0"/>
          <c:showSerName val="0"/>
          <c:showPercent val="0"/>
          <c:showBubbleSize val="0"/>
        </c:dLbls>
        <c:marker val="1"/>
        <c:smooth val="0"/>
        <c:axId val="318106063"/>
        <c:axId val="79906527"/>
      </c:lineChart>
      <c:catAx>
        <c:axId val="31810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906527"/>
        <c:crosses val="autoZero"/>
        <c:auto val="1"/>
        <c:lblAlgn val="ctr"/>
        <c:lblOffset val="100"/>
        <c:noMultiLvlLbl val="0"/>
      </c:catAx>
      <c:valAx>
        <c:axId val="7990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31810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[lab2.xlsx]CALCS_1to3_6!PivotTable1</c:name>
    <c:fmtId val="4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38"/>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39"/>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CALCS_1to3_6!$B$3:$B$4</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CALCS_1to3_6!$A$5:$A$17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CALCS_1to3_6!$B$5:$B$17</c:f>
              <c:numCache>
                <c:formatCode>General</c:formatCode>
                <c:ptCount val="12"/>
                <c:pt idx="0">
                  <c:v>3.2294805160000006</c:v>
                </c:pt>
                <c:pt idx="1">
                  <c:v>2.9343578290000005</c:v>
                </c:pt>
                <c:pt idx="2">
                  <c:v>3.2213649750000002</c:v>
                </c:pt>
                <c:pt idx="3">
                  <c:v>3.1295071670000003</c:v>
                </c:pt>
                <c:pt idx="4">
                  <c:v>3.2230340480000002</c:v>
                </c:pt>
                <c:pt idx="5">
                  <c:v>3.1283607489999996</c:v>
                </c:pt>
                <c:pt idx="6">
                  <c:v>3.2118293129999995</c:v>
                </c:pt>
                <c:pt idx="7">
                  <c:v>3.2271700279999997</c:v>
                </c:pt>
                <c:pt idx="8">
                  <c:v>3.1302134549999998</c:v>
                </c:pt>
                <c:pt idx="9">
                  <c:v>3.2047263089999989</c:v>
                </c:pt>
                <c:pt idx="10">
                  <c:v>3.1408516560000002</c:v>
                </c:pt>
                <c:pt idx="11">
                  <c:v>3.2315706759999996</c:v>
                </c:pt>
              </c:numCache>
            </c:numRef>
          </c:val>
          <c:smooth val="0"/>
          <c:extLst>
            <c:ext xmlns:c16="http://schemas.microsoft.com/office/drawing/2014/chart" uri="{C3380CC4-5D6E-409C-BE32-E72D297353CC}">
              <c16:uniqueId val="{00000005-79A2-4448-9964-81E6E7D12D06}"/>
            </c:ext>
          </c:extLst>
        </c:ser>
        <c:ser>
          <c:idx val="1"/>
          <c:order val="1"/>
          <c:tx>
            <c:strRef>
              <c:f>CALCS_1to3_6!$C$3:$C$4</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CALCS_1to3_6!$A$5:$A$17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CALCS_1to3_6!$C$5:$C$17</c:f>
              <c:numCache>
                <c:formatCode>General</c:formatCode>
                <c:ptCount val="12"/>
                <c:pt idx="0">
                  <c:v>1.194015587</c:v>
                </c:pt>
                <c:pt idx="1">
                  <c:v>1.068951845</c:v>
                </c:pt>
                <c:pt idx="2">
                  <c:v>1.1879266979999998</c:v>
                </c:pt>
                <c:pt idx="3">
                  <c:v>1.147416024</c:v>
                </c:pt>
                <c:pt idx="4">
                  <c:v>1.1990469720000001</c:v>
                </c:pt>
                <c:pt idx="5">
                  <c:v>1.1531883969999996</c:v>
                </c:pt>
                <c:pt idx="6">
                  <c:v>1.1820235920000002</c:v>
                </c:pt>
                <c:pt idx="7">
                  <c:v>1.1845630939999994</c:v>
                </c:pt>
                <c:pt idx="8">
                  <c:v>1.153234337</c:v>
                </c:pt>
                <c:pt idx="9">
                  <c:v>1.1863028330000001</c:v>
                </c:pt>
                <c:pt idx="10">
                  <c:v>1.166738163</c:v>
                </c:pt>
                <c:pt idx="11">
                  <c:v>1.1879617230000001</c:v>
                </c:pt>
              </c:numCache>
            </c:numRef>
          </c:val>
          <c:smooth val="0"/>
          <c:extLst>
            <c:ext xmlns:c16="http://schemas.microsoft.com/office/drawing/2014/chart" uri="{C3380CC4-5D6E-409C-BE32-E72D297353CC}">
              <c16:uniqueId val="{00000007-79A2-4448-9964-81E6E7D12D06}"/>
            </c:ext>
          </c:extLst>
        </c:ser>
        <c:ser>
          <c:idx val="2"/>
          <c:order val="2"/>
          <c:tx>
            <c:strRef>
              <c:f>CALCS_1to3_6!$D$3:$D$4</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CALCS_1to3_6!$A$5:$A$17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CALCS_1to3_6!$D$5:$D$17</c:f>
              <c:numCache>
                <c:formatCode>General</c:formatCode>
                <c:ptCount val="12"/>
                <c:pt idx="0">
                  <c:v>1.463974318</c:v>
                </c:pt>
                <c:pt idx="1">
                  <c:v>1.3309871680000005</c:v>
                </c:pt>
                <c:pt idx="2">
                  <c:v>1.4676136650000005</c:v>
                </c:pt>
                <c:pt idx="3">
                  <c:v>1.4156888750000003</c:v>
                </c:pt>
                <c:pt idx="4">
                  <c:v>1.4770133969999999</c:v>
                </c:pt>
                <c:pt idx="5">
                  <c:v>1.4157199189999998</c:v>
                </c:pt>
                <c:pt idx="6">
                  <c:v>1.4566758690000003</c:v>
                </c:pt>
                <c:pt idx="7">
                  <c:v>1.4555396040000002</c:v>
                </c:pt>
                <c:pt idx="8">
                  <c:v>1.4104086240000004</c:v>
                </c:pt>
                <c:pt idx="9">
                  <c:v>1.4786358420000001</c:v>
                </c:pt>
                <c:pt idx="10">
                  <c:v>1.4124978439999998</c:v>
                </c:pt>
                <c:pt idx="11">
                  <c:v>1.4548413259999999</c:v>
                </c:pt>
              </c:numCache>
            </c:numRef>
          </c:val>
          <c:smooth val="0"/>
          <c:extLst>
            <c:ext xmlns:c16="http://schemas.microsoft.com/office/drawing/2014/chart" uri="{C3380CC4-5D6E-409C-BE32-E72D297353CC}">
              <c16:uniqueId val="{00000009-79A2-4448-9964-81E6E7D12D06}"/>
            </c:ext>
          </c:extLst>
        </c:ser>
        <c:ser>
          <c:idx val="3"/>
          <c:order val="3"/>
          <c:tx>
            <c:strRef>
              <c:f>CALCS_1to3_6!$E$3:$E$4</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CALCS_1to3_6!$A$5:$A$17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CALCS_1to3_6!$E$5:$E$17</c:f>
              <c:numCache>
                <c:formatCode>General</c:formatCode>
                <c:ptCount val="12"/>
                <c:pt idx="0">
                  <c:v>0.34182753199999999</c:v>
                </c:pt>
                <c:pt idx="1">
                  <c:v>0.30087123900000001</c:v>
                </c:pt>
                <c:pt idx="2">
                  <c:v>0.34299592799999995</c:v>
                </c:pt>
                <c:pt idx="3">
                  <c:v>0.33167809200000004</c:v>
                </c:pt>
                <c:pt idx="4">
                  <c:v>0.34101577199999999</c:v>
                </c:pt>
                <c:pt idx="5">
                  <c:v>0.32768514500000001</c:v>
                </c:pt>
                <c:pt idx="6">
                  <c:v>0.33730405499999999</c:v>
                </c:pt>
                <c:pt idx="7">
                  <c:v>0.33963645199999998</c:v>
                </c:pt>
                <c:pt idx="8">
                  <c:v>0.32365338499999996</c:v>
                </c:pt>
                <c:pt idx="9">
                  <c:v>0.33807607800000006</c:v>
                </c:pt>
                <c:pt idx="10">
                  <c:v>0.33358019</c:v>
                </c:pt>
                <c:pt idx="11">
                  <c:v>0.33872654699999999</c:v>
                </c:pt>
              </c:numCache>
            </c:numRef>
          </c:val>
          <c:smooth val="0"/>
          <c:extLst>
            <c:ext xmlns:c16="http://schemas.microsoft.com/office/drawing/2014/chart" uri="{C3380CC4-5D6E-409C-BE32-E72D297353CC}">
              <c16:uniqueId val="{0000000B-79A2-4448-9964-81E6E7D12D06}"/>
            </c:ext>
          </c:extLst>
        </c:ser>
        <c:dLbls>
          <c:showLegendKey val="0"/>
          <c:showVal val="0"/>
          <c:showCatName val="0"/>
          <c:showSerName val="0"/>
          <c:showPercent val="0"/>
          <c:showBubbleSize val="0"/>
        </c:dLbls>
        <c:marker val="1"/>
        <c:smooth val="0"/>
        <c:axId val="77392447"/>
        <c:axId val="312972591"/>
      </c:lineChart>
      <c:catAx>
        <c:axId val="7739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312972591"/>
        <c:crosses val="autoZero"/>
        <c:auto val="1"/>
        <c:lblAlgn val="ctr"/>
        <c:lblOffset val="100"/>
        <c:noMultiLvlLbl val="0"/>
      </c:catAx>
      <c:valAx>
        <c:axId val="31297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3924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extLst/>
  </c:chart>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[lab2.xlsx]CALCS_1to3_6!PivotTable5</c:name>
    <c:fmtId val="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CALCS_1to3_6!$B$37:$B$38</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CALCS_1to3_6!$A$39:$A$51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CALCS_1to3_6!$B$39:$B$51</c:f>
              <c:numCache>
                <c:formatCode>General</c:formatCode>
                <c:ptCount val="12"/>
                <c:pt idx="0">
                  <c:v>12.55142058297707</c:v>
                </c:pt>
                <c:pt idx="1">
                  <c:v>12.185871382890365</c:v>
                </c:pt>
                <c:pt idx="2">
                  <c:v>11.944252780867631</c:v>
                </c:pt>
                <c:pt idx="3">
                  <c:v>11.854193814393938</c:v>
                </c:pt>
                <c:pt idx="4">
                  <c:v>11.55209336200717</c:v>
                </c:pt>
                <c:pt idx="5">
                  <c:v>11.58652129259259</c:v>
                </c:pt>
                <c:pt idx="6">
                  <c:v>11.641280583544763</c:v>
                </c:pt>
                <c:pt idx="7">
                  <c:v>11.965776892843904</c:v>
                </c:pt>
                <c:pt idx="8">
                  <c:v>12.275346882352943</c:v>
                </c:pt>
                <c:pt idx="9">
                  <c:v>12.162149180265656</c:v>
                </c:pt>
                <c:pt idx="10">
                  <c:v>12.613862072289157</c:v>
                </c:pt>
                <c:pt idx="11">
                  <c:v>12.410025637480798</c:v>
                </c:pt>
              </c:numCache>
            </c:numRef>
          </c:val>
          <c:smooth val="0"/>
          <c:extLst>
            <c:ext xmlns:c16="http://schemas.microsoft.com/office/drawing/2014/chart" uri="{C3380CC4-5D6E-409C-BE32-E72D297353CC}">
              <c16:uniqueId val="{00000000-18C2-4E20-8A58-8BD0FB85FBAE}"/>
            </c:ext>
          </c:extLst>
        </c:ser>
        <c:ser>
          <c:idx val="1"/>
          <c:order val="1"/>
          <c:tx>
            <c:strRef>
              <c:f>CALCS_1to3_6!$C$37:$C$38</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CALCS_1to3_6!$A$39:$A$51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CALCS_1to3_6!$C$39:$C$51</c:f>
              <c:numCache>
                <c:formatCode>General</c:formatCode>
                <c:ptCount val="12"/>
                <c:pt idx="0">
                  <c:v>6.6407985928809783</c:v>
                </c:pt>
                <c:pt idx="1">
                  <c:v>6.6976932644110274</c:v>
                </c:pt>
                <c:pt idx="2">
                  <c:v>6.6069338042269194</c:v>
                </c:pt>
                <c:pt idx="3">
                  <c:v>6.4825764067796614</c:v>
                </c:pt>
                <c:pt idx="4">
                  <c:v>6.7857779966044136</c:v>
                </c:pt>
                <c:pt idx="5">
                  <c:v>6.6275195229885053</c:v>
                </c:pt>
                <c:pt idx="6">
                  <c:v>6.8088916589861741</c:v>
                </c:pt>
                <c:pt idx="7">
                  <c:v>6.5882263292547263</c:v>
                </c:pt>
                <c:pt idx="8">
                  <c:v>6.627783545977012</c:v>
                </c:pt>
                <c:pt idx="9">
                  <c:v>6.3779722204301059</c:v>
                </c:pt>
                <c:pt idx="10">
                  <c:v>6.7053917413793105</c:v>
                </c:pt>
                <c:pt idx="11">
                  <c:v>6.4951433734281023</c:v>
                </c:pt>
              </c:numCache>
            </c:numRef>
          </c:val>
          <c:smooth val="0"/>
          <c:extLst>
            <c:ext xmlns:c16="http://schemas.microsoft.com/office/drawing/2014/chart" uri="{C3380CC4-5D6E-409C-BE32-E72D297353CC}">
              <c16:uniqueId val="{00000001-18C2-4E20-8A58-8BD0FB85FBAE}"/>
            </c:ext>
          </c:extLst>
        </c:ser>
        <c:ser>
          <c:idx val="2"/>
          <c:order val="2"/>
          <c:tx>
            <c:strRef>
              <c:f>CALCS_1to3_6!$D$37:$D$38</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CALCS_1to3_6!$A$39:$A$51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CALCS_1to3_6!$D$39:$D$51</c:f>
              <c:numCache>
                <c:formatCode>General</c:formatCode>
                <c:ptCount val="12"/>
                <c:pt idx="0">
                  <c:v>10.494439555555553</c:v>
                </c:pt>
                <c:pt idx="1">
                  <c:v>10.563390222222221</c:v>
                </c:pt>
                <c:pt idx="2">
                  <c:v>10.52052806451613</c:v>
                </c:pt>
                <c:pt idx="3">
                  <c:v>10.486584259259262</c:v>
                </c:pt>
                <c:pt idx="4">
                  <c:v>10.587909655913975</c:v>
                </c:pt>
                <c:pt idx="5">
                  <c:v>10.486814214814814</c:v>
                </c:pt>
                <c:pt idx="6">
                  <c:v>10.442120924731185</c:v>
                </c:pt>
                <c:pt idx="7">
                  <c:v>10.433975655913976</c:v>
                </c:pt>
                <c:pt idx="8">
                  <c:v>10.447471288888892</c:v>
                </c:pt>
                <c:pt idx="9">
                  <c:v>10.599540086021504</c:v>
                </c:pt>
                <c:pt idx="10">
                  <c:v>10.46294699259259</c:v>
                </c:pt>
                <c:pt idx="11">
                  <c:v>10.428970078853048</c:v>
                </c:pt>
              </c:numCache>
            </c:numRef>
          </c:val>
          <c:smooth val="0"/>
          <c:extLst>
            <c:ext xmlns:c16="http://schemas.microsoft.com/office/drawing/2014/chart" uri="{C3380CC4-5D6E-409C-BE32-E72D297353CC}">
              <c16:uniqueId val="{00000002-18C2-4E20-8A58-8BD0FB85FBAE}"/>
            </c:ext>
          </c:extLst>
        </c:ser>
        <c:ser>
          <c:idx val="3"/>
          <c:order val="3"/>
          <c:tx>
            <c:strRef>
              <c:f>CALCS_1to3_6!$E$37:$E$38</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CALCS_1to3_6!$A$39:$A$51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CALCS_1to3_6!$E$39:$E$51</c:f>
              <c:numCache>
                <c:formatCode>General</c:formatCode>
                <c:ptCount val="12"/>
                <c:pt idx="0">
                  <c:v>3.5569982518210197</c:v>
                </c:pt>
                <c:pt idx="1">
                  <c:v>3.4662585138248856</c:v>
                </c:pt>
                <c:pt idx="2">
                  <c:v>3.5691563787721114</c:v>
                </c:pt>
                <c:pt idx="3">
                  <c:v>3.5664310967741932</c:v>
                </c:pt>
                <c:pt idx="4">
                  <c:v>3.5485512174817901</c:v>
                </c:pt>
                <c:pt idx="5">
                  <c:v>3.5234961827956992</c:v>
                </c:pt>
                <c:pt idx="6">
                  <c:v>3.5099277315296566</c:v>
                </c:pt>
                <c:pt idx="7">
                  <c:v>3.5341982518210195</c:v>
                </c:pt>
                <c:pt idx="8">
                  <c:v>3.4801439247311823</c:v>
                </c:pt>
                <c:pt idx="9">
                  <c:v>3.5179612695109257</c:v>
                </c:pt>
                <c:pt idx="10">
                  <c:v>3.5868837634408615</c:v>
                </c:pt>
                <c:pt idx="11">
                  <c:v>3.5247299375650369</c:v>
                </c:pt>
              </c:numCache>
            </c:numRef>
          </c:val>
          <c:smooth val="0"/>
          <c:extLst>
            <c:ext xmlns:c16="http://schemas.microsoft.com/office/drawing/2014/chart" uri="{C3380CC4-5D6E-409C-BE32-E72D297353CC}">
              <c16:uniqueId val="{00000003-18C2-4E20-8A58-8BD0FB85FBAE}"/>
            </c:ext>
          </c:extLst>
        </c:ser>
        <c:dLbls>
          <c:showLegendKey val="0"/>
          <c:showVal val="0"/>
          <c:showCatName val="0"/>
          <c:showSerName val="0"/>
          <c:showPercent val="0"/>
          <c:showBubbleSize val="0"/>
        </c:dLbls>
        <c:marker val="1"/>
        <c:smooth val="0"/>
        <c:axId val="308443295"/>
        <c:axId val="1816749440"/>
      </c:lineChart>
      <c:catAx>
        <c:axId val="30844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816749440"/>
        <c:crosses val="autoZero"/>
        <c:auto val="1"/>
        <c:lblAlgn val="ctr"/>
        <c:lblOffset val="100"/>
        <c:noMultiLvlLbl val="0"/>
      </c:catAx>
      <c:valAx>
        <c:axId val="181674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30844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[lab2.xlsx]CALCS_4to6!PivotTable2</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CALCS_4to6!$B$3:$B$4</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CALCS_4to6!$A$5:$A$17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CALCS_4to6!$B$5:$B$17</c:f>
              <c:numCache>
                <c:formatCode>General</c:formatCode>
                <c:ptCount val="12"/>
                <c:pt idx="0">
                  <c:v>11519.040675707043</c:v>
                </c:pt>
                <c:pt idx="1">
                  <c:v>12069.217075038474</c:v>
                </c:pt>
                <c:pt idx="2">
                  <c:v>12605.43140407908</c:v>
                </c:pt>
                <c:pt idx="3">
                  <c:v>12476.445913821115</c:v>
                </c:pt>
                <c:pt idx="4">
                  <c:v>12412.291220355602</c:v>
                </c:pt>
                <c:pt idx="5">
                  <c:v>13091.292132962395</c:v>
                </c:pt>
                <c:pt idx="6">
                  <c:v>12539.903040362042</c:v>
                </c:pt>
                <c:pt idx="7">
                  <c:v>12110.588159566685</c:v>
                </c:pt>
                <c:pt idx="8">
                  <c:v>11623.289369638798</c:v>
                </c:pt>
                <c:pt idx="9">
                  <c:v>12388.627603913406</c:v>
                </c:pt>
                <c:pt idx="10">
                  <c:v>12098.911962428767</c:v>
                </c:pt>
                <c:pt idx="11">
                  <c:v>11272.896137512807</c:v>
                </c:pt>
              </c:numCache>
            </c:numRef>
          </c:val>
          <c:smooth val="0"/>
          <c:extLst>
            <c:ext xmlns:c16="http://schemas.microsoft.com/office/drawing/2014/chart" uri="{C3380CC4-5D6E-409C-BE32-E72D297353CC}">
              <c16:uniqueId val="{00000000-4D17-4D2B-A369-8ABC955DB7C8}"/>
            </c:ext>
          </c:extLst>
        </c:ser>
        <c:ser>
          <c:idx val="1"/>
          <c:order val="1"/>
          <c:tx>
            <c:strRef>
              <c:f>CALCS_4to6!$C$3:$C$4</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CALCS_4to6!$A$5:$A$17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CALCS_4to6!$C$5:$C$17</c:f>
              <c:numCache>
                <c:formatCode>General</c:formatCode>
                <c:ptCount val="12"/>
                <c:pt idx="0">
                  <c:v>6489.8630142000029</c:v>
                </c:pt>
                <c:pt idx="1">
                  <c:v>6377.9688243000028</c:v>
                </c:pt>
                <c:pt idx="2">
                  <c:v>6489.8630142000029</c:v>
                </c:pt>
                <c:pt idx="3">
                  <c:v>6601.7572040999967</c:v>
                </c:pt>
                <c:pt idx="4">
                  <c:v>6377.9688243000037</c:v>
                </c:pt>
                <c:pt idx="5">
                  <c:v>6489.8630142000029</c:v>
                </c:pt>
                <c:pt idx="6">
                  <c:v>6266.0746343999954</c:v>
                </c:pt>
                <c:pt idx="7">
                  <c:v>6489.8630142000029</c:v>
                </c:pt>
                <c:pt idx="8">
                  <c:v>6489.8630142000029</c:v>
                </c:pt>
                <c:pt idx="9">
                  <c:v>6713.651393999995</c:v>
                </c:pt>
                <c:pt idx="10">
                  <c:v>6489.8630142000029</c:v>
                </c:pt>
                <c:pt idx="11">
                  <c:v>6601.7572040999967</c:v>
                </c:pt>
              </c:numCache>
            </c:numRef>
          </c:val>
          <c:smooth val="0"/>
          <c:extLst>
            <c:ext xmlns:c16="http://schemas.microsoft.com/office/drawing/2014/chart" uri="{C3380CC4-5D6E-409C-BE32-E72D297353CC}">
              <c16:uniqueId val="{00000001-4D17-4D2B-A369-8ABC955DB7C8}"/>
            </c:ext>
          </c:extLst>
        </c:ser>
        <c:ser>
          <c:idx val="2"/>
          <c:order val="2"/>
          <c:tx>
            <c:strRef>
              <c:f>CALCS_4to6!$D$3:$D$4</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CALCS_4to6!$A$5:$A$17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CALCS_4to6!$D$5:$D$17</c:f>
              <c:numCache>
                <c:formatCode>General</c:formatCode>
                <c:ptCount val="12"/>
                <c:pt idx="0">
                  <c:v>2066.3591582474987</c:v>
                </c:pt>
                <c:pt idx="1">
                  <c:v>2223.1174392179983</c:v>
                </c:pt>
                <c:pt idx="2">
                  <c:v>2411.2273763826001</c:v>
                </c:pt>
                <c:pt idx="3">
                  <c:v>2140.4630728881016</c:v>
                </c:pt>
                <c:pt idx="4">
                  <c:v>2168.9645785191005</c:v>
                </c:pt>
                <c:pt idx="5">
                  <c:v>2208.8666864024999</c:v>
                </c:pt>
                <c:pt idx="6">
                  <c:v>2442.5790325767007</c:v>
                </c:pt>
                <c:pt idx="7">
                  <c:v>2305.7718055478995</c:v>
                </c:pt>
                <c:pt idx="8">
                  <c:v>2211.7168369655997</c:v>
                </c:pt>
                <c:pt idx="9">
                  <c:v>2054.9585559951006</c:v>
                </c:pt>
                <c:pt idx="10">
                  <c:v>2211.7168369655997</c:v>
                </c:pt>
                <c:pt idx="11">
                  <c:v>2357.0745156836988</c:v>
                </c:pt>
              </c:numCache>
            </c:numRef>
          </c:val>
          <c:smooth val="0"/>
          <c:extLst>
            <c:ext xmlns:c16="http://schemas.microsoft.com/office/drawing/2014/chart" uri="{C3380CC4-5D6E-409C-BE32-E72D297353CC}">
              <c16:uniqueId val="{00000002-4D17-4D2B-A369-8ABC955DB7C8}"/>
            </c:ext>
          </c:extLst>
        </c:ser>
        <c:ser>
          <c:idx val="3"/>
          <c:order val="3"/>
          <c:tx>
            <c:strRef>
              <c:f>CALCS_4to6!$E$3:$E$4</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CALCS_4to6!$A$5:$A$17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CALCS_4to6!$E$5:$E$17</c:f>
              <c:numCache>
                <c:formatCode>General</c:formatCode>
                <c:ptCount val="12"/>
                <c:pt idx="0">
                  <c:v>2809.8630135940025</c:v>
                </c:pt>
                <c:pt idx="1">
                  <c:v>2844.1296357109982</c:v>
                </c:pt>
                <c:pt idx="2">
                  <c:v>2775.5963914769977</c:v>
                </c:pt>
                <c:pt idx="3">
                  <c:v>2844.1296357109982</c:v>
                </c:pt>
                <c:pt idx="4">
                  <c:v>2809.8630135940025</c:v>
                </c:pt>
                <c:pt idx="5">
                  <c:v>2844.1296357109982</c:v>
                </c:pt>
                <c:pt idx="6">
                  <c:v>2809.8630135940025</c:v>
                </c:pt>
                <c:pt idx="7">
                  <c:v>2775.5963914769977</c:v>
                </c:pt>
                <c:pt idx="8">
                  <c:v>2809.8630135940025</c:v>
                </c:pt>
                <c:pt idx="9">
                  <c:v>2775.5963914769977</c:v>
                </c:pt>
                <c:pt idx="10">
                  <c:v>2844.1296357109982</c:v>
                </c:pt>
                <c:pt idx="11">
                  <c:v>2809.8630135940025</c:v>
                </c:pt>
              </c:numCache>
            </c:numRef>
          </c:val>
          <c:smooth val="0"/>
          <c:extLst>
            <c:ext xmlns:c16="http://schemas.microsoft.com/office/drawing/2014/chart" uri="{C3380CC4-5D6E-409C-BE32-E72D297353CC}">
              <c16:uniqueId val="{00000003-4D17-4D2B-A369-8ABC955DB7C8}"/>
            </c:ext>
          </c:extLst>
        </c:ser>
        <c:dLbls>
          <c:showLegendKey val="0"/>
          <c:showVal val="0"/>
          <c:showCatName val="0"/>
          <c:showSerName val="0"/>
          <c:showPercent val="0"/>
          <c:showBubbleSize val="0"/>
        </c:dLbls>
        <c:marker val="1"/>
        <c:smooth val="0"/>
        <c:axId val="1204133920"/>
        <c:axId val="1003295312"/>
      </c:lineChart>
      <c:catAx>
        <c:axId val="120413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003295312"/>
        <c:crosses val="autoZero"/>
        <c:auto val="1"/>
        <c:lblAlgn val="ctr"/>
        <c:lblOffset val="100"/>
        <c:noMultiLvlLbl val="0"/>
      </c:catAx>
      <c:valAx>
        <c:axId val="100329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20413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[lab2.xlsx]CALCS_4to6!PivotTable3</c:name>
    <c:fmtId val="3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2"/>
          <c:order val="2"/>
          <c:tx>
            <c:strRef>
              <c:f>CALCS_4to6!$D$20</c:f>
              <c:strCache>
                <c:ptCount val="1"/>
                <c:pt idx="0">
                  <c:v>Average of Raw Material Cost</c:v>
                </c:pt>
              </c:strCache>
            </c:strRef>
          </c:tx>
          <c:spPr>
            <a:solidFill>
              <a:schemeClr val="accent3"/>
            </a:solidFill>
            <a:ln>
              <a:noFill/>
            </a:ln>
            <a:effectLst/>
          </c:spPr>
          <c:invertIfNegative val="0"/>
          <c:cat>
            <c:strRef>
              <c:f>CALCS_4to6!$A$21:$A$25</c:f>
              <c:strCache>
                <c:ptCount val="4"/>
                <c:pt idx="0">
                  <c:v>Frankfurt</c:v>
                </c:pt>
                <c:pt idx="1">
                  <c:v>Gary</c:v>
                </c:pt>
                <c:pt idx="2">
                  <c:v>Mexico</c:v>
                </c:pt>
                <c:pt idx="3">
                  <c:v>Sunchem</c:v>
                </c:pt>
              </c:strCache>
            </c:strRef>
          </c:cat>
          <c:val>
            <c:numRef>
              <c:f>CALCS_4to6!$D$21:$D$25</c:f>
              <c:numCache>
                <c:formatCode>General</c:formatCode>
                <c:ptCount val="4"/>
                <c:pt idx="0">
                  <c:v>56208.790360785191</c:v>
                </c:pt>
                <c:pt idx="1">
                  <c:v>26737.423712328771</c:v>
                </c:pt>
                <c:pt idx="2">
                  <c:v>37285.167549849408</c:v>
                </c:pt>
                <c:pt idx="3">
                  <c:v>10267.697556016448</c:v>
                </c:pt>
              </c:numCache>
            </c:numRef>
          </c:val>
          <c:extLst>
            <c:ext xmlns:c16="http://schemas.microsoft.com/office/drawing/2014/chart" uri="{C3380CC4-5D6E-409C-BE32-E72D297353CC}">
              <c16:uniqueId val="{00000003-1A29-4347-B775-BC849589E808}"/>
            </c:ext>
          </c:extLst>
        </c:ser>
        <c:ser>
          <c:idx val="4"/>
          <c:order val="4"/>
          <c:tx>
            <c:strRef>
              <c:f>CALCS_4to6!$F$20</c:f>
              <c:strCache>
                <c:ptCount val="1"/>
                <c:pt idx="0">
                  <c:v>Average of Total Labor Cost</c:v>
                </c:pt>
              </c:strCache>
            </c:strRef>
          </c:tx>
          <c:spPr>
            <a:solidFill>
              <a:schemeClr val="accent5"/>
            </a:solidFill>
            <a:ln>
              <a:noFill/>
            </a:ln>
            <a:effectLst/>
          </c:spPr>
          <c:invertIfNegative val="0"/>
          <c:cat>
            <c:strRef>
              <c:f>CALCS_4to6!$A$21:$A$25</c:f>
              <c:strCache>
                <c:ptCount val="4"/>
                <c:pt idx="0">
                  <c:v>Frankfurt</c:v>
                </c:pt>
                <c:pt idx="1">
                  <c:v>Gary</c:v>
                </c:pt>
                <c:pt idx="2">
                  <c:v>Mexico</c:v>
                </c:pt>
                <c:pt idx="3">
                  <c:v>Sunchem</c:v>
                </c:pt>
              </c:strCache>
            </c:strRef>
          </c:cat>
          <c:val>
            <c:numRef>
              <c:f>CALCS_4to6!$F$21:$F$25</c:f>
              <c:numCache>
                <c:formatCode>General</c:formatCode>
                <c:ptCount val="4"/>
                <c:pt idx="0">
                  <c:v>12183.420232747991</c:v>
                </c:pt>
                <c:pt idx="1">
                  <c:v>6490.4761330487654</c:v>
                </c:pt>
                <c:pt idx="2">
                  <c:v>2234.0963753596993</c:v>
                </c:pt>
                <c:pt idx="3">
                  <c:v>2812.2100425061194</c:v>
                </c:pt>
              </c:numCache>
            </c:numRef>
          </c:val>
          <c:extLst>
            <c:ext xmlns:c16="http://schemas.microsoft.com/office/drawing/2014/chart" uri="{C3380CC4-5D6E-409C-BE32-E72D297353CC}">
              <c16:uniqueId val="{00000004-1A29-4347-B775-BC849589E808}"/>
            </c:ext>
          </c:extLst>
        </c:ser>
        <c:dLbls>
          <c:showLegendKey val="0"/>
          <c:showVal val="0"/>
          <c:showCatName val="0"/>
          <c:showSerName val="0"/>
          <c:showPercent val="0"/>
          <c:showBubbleSize val="0"/>
        </c:dLbls>
        <c:gapWidth val="219"/>
        <c:axId val="25564783"/>
        <c:axId val="1128439536"/>
      </c:barChart>
      <c:lineChart>
        <c:grouping val="standard"/>
        <c:varyColors val="0"/>
        <c:ser>
          <c:idx val="0"/>
          <c:order val="0"/>
          <c:tx>
            <c:strRef>
              <c:f>CALCS_4to6!$B$20</c:f>
              <c:strCache>
                <c:ptCount val="1"/>
                <c:pt idx="0">
                  <c:v>Sum of Production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CALCS_4to6!$A$21:$A$25</c:f>
              <c:strCache>
                <c:ptCount val="4"/>
                <c:pt idx="0">
                  <c:v>Frankfurt</c:v>
                </c:pt>
                <c:pt idx="1">
                  <c:v>Gary</c:v>
                </c:pt>
                <c:pt idx="2">
                  <c:v>Mexico</c:v>
                </c:pt>
                <c:pt idx="3">
                  <c:v>Sunchem</c:v>
                </c:pt>
              </c:strCache>
            </c:strRef>
          </c:cat>
          <c:val>
            <c:numRef>
              <c:f>CALCS_4to6!$B$21:$B$25</c:f>
              <c:numCache>
                <c:formatCode>General</c:formatCode>
                <c:ptCount val="4"/>
                <c:pt idx="0">
                  <c:v>38.012466721000017</c:v>
                </c:pt>
                <c:pt idx="1">
                  <c:v>14.011369265000004</c:v>
                </c:pt>
                <c:pt idx="2">
                  <c:v>17.239596450999997</c:v>
                </c:pt>
                <c:pt idx="3">
                  <c:v>3.9970504150000004</c:v>
                </c:pt>
              </c:numCache>
            </c:numRef>
          </c:val>
          <c:smooth val="0"/>
          <c:extLst>
            <c:ext xmlns:c16="http://schemas.microsoft.com/office/drawing/2014/chart" uri="{C3380CC4-5D6E-409C-BE32-E72D297353CC}">
              <c16:uniqueId val="{00000002-1A29-4347-B775-BC849589E808}"/>
            </c:ext>
          </c:extLst>
        </c:ser>
        <c:ser>
          <c:idx val="1"/>
          <c:order val="1"/>
          <c:tx>
            <c:strRef>
              <c:f>CALCS_4to6!$C$20</c:f>
              <c:strCache>
                <c:ptCount val="1"/>
                <c:pt idx="0">
                  <c:v>Average of Production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CALCS_4to6!$A$21:$A$25</c:f>
              <c:strCache>
                <c:ptCount val="4"/>
                <c:pt idx="0">
                  <c:v>Frankfurt</c:v>
                </c:pt>
                <c:pt idx="1">
                  <c:v>Gary</c:v>
                </c:pt>
                <c:pt idx="2">
                  <c:v>Mexico</c:v>
                </c:pt>
                <c:pt idx="3">
                  <c:v>Sunchem</c:v>
                </c:pt>
              </c:strCache>
            </c:strRef>
          </c:cat>
          <c:val>
            <c:numRef>
              <c:f>CALCS_4to6!$C$21:$C$25</c:f>
              <c:numCache>
                <c:formatCode>General</c:formatCode>
                <c:ptCount val="4"/>
                <c:pt idx="0">
                  <c:v>0.10414374444109593</c:v>
                </c:pt>
                <c:pt idx="1">
                  <c:v>3.8387313054794529E-2</c:v>
                </c:pt>
                <c:pt idx="2">
                  <c:v>4.7231771098630131E-2</c:v>
                </c:pt>
                <c:pt idx="3">
                  <c:v>1.0950823054794522E-2</c:v>
                </c:pt>
              </c:numCache>
            </c:numRef>
          </c:val>
          <c:smooth val="0"/>
          <c:extLst>
            <c:ext xmlns:c16="http://schemas.microsoft.com/office/drawing/2014/chart" uri="{C3380CC4-5D6E-409C-BE32-E72D297353CC}">
              <c16:uniqueId val="{00000000-1A29-4347-B775-BC849589E808}"/>
            </c:ext>
          </c:extLst>
        </c:ser>
        <c:ser>
          <c:idx val="3"/>
          <c:order val="3"/>
          <c:tx>
            <c:strRef>
              <c:f>CALCS_4to6!$E$20</c:f>
              <c:strCache>
                <c:ptCount val="1"/>
                <c:pt idx="0">
                  <c:v>Average of Hundreds of Lbs Per Worker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CALCS_4to6!$A$21:$A$25</c:f>
              <c:strCache>
                <c:ptCount val="4"/>
                <c:pt idx="0">
                  <c:v>Frankfurt</c:v>
                </c:pt>
                <c:pt idx="1">
                  <c:v>Gary</c:v>
                </c:pt>
                <c:pt idx="2">
                  <c:v>Mexico</c:v>
                </c:pt>
                <c:pt idx="3">
                  <c:v>Sunchem</c:v>
                </c:pt>
              </c:strCache>
            </c:strRef>
          </c:cat>
          <c:val>
            <c:numRef>
              <c:f>CALCS_4to6!$E$21:$E$25</c:f>
              <c:numCache>
                <c:formatCode>General</c:formatCode>
                <c:ptCount val="4"/>
                <c:pt idx="0">
                  <c:v>12.060655041614755</c:v>
                </c:pt>
                <c:pt idx="1">
                  <c:v>6.6198619484038295</c:v>
                </c:pt>
                <c:pt idx="2">
                  <c:v>10.495949133028926</c:v>
                </c:pt>
                <c:pt idx="3">
                  <c:v>3.532523566062749</c:v>
                </c:pt>
              </c:numCache>
            </c:numRef>
          </c:val>
          <c:smooth val="0"/>
          <c:extLst>
            <c:ext xmlns:c16="http://schemas.microsoft.com/office/drawing/2014/chart" uri="{C3380CC4-5D6E-409C-BE32-E72D297353CC}">
              <c16:uniqueId val="{00000001-1A29-4347-B775-BC849589E808}"/>
            </c:ext>
          </c:extLst>
        </c:ser>
        <c:dLbls>
          <c:showLegendKey val="0"/>
          <c:showVal val="0"/>
          <c:showCatName val="0"/>
          <c:showSerName val="0"/>
          <c:showPercent val="0"/>
          <c:showBubbleSize val="0"/>
        </c:dLbls>
        <c:marker val="1"/>
        <c:smooth val="0"/>
        <c:axId val="21767631"/>
        <c:axId val="997132656"/>
      </c:lineChart>
      <c:catAx>
        <c:axId val="255647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128439536"/>
        <c:crosses val="autoZero"/>
        <c:auto val="1"/>
        <c:lblAlgn val="ctr"/>
        <c:lblOffset val="100"/>
        <c:noMultiLvlLbl val="0"/>
      </c:catAx>
      <c:valAx>
        <c:axId val="112843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Columns($)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5564783"/>
        <c:crosses val="autoZero"/>
        <c:crossBetween val="between"/>
      </c:valAx>
      <c:valAx>
        <c:axId val="9971326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Lines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1767631"/>
        <c:crosses val="max"/>
        <c:crossBetween val="between"/>
      </c:valAx>
      <c:catAx>
        <c:axId val="21767631"/>
        <c:scaling>
          <c:orientation val="minMax"/>
        </c:scaling>
        <c:delete val="1"/>
        <c:axPos val="b"/>
        <c:numFmt formatCode="General" sourceLinked="1"/>
        <c:majorTickMark val="out"/>
        <c:minorTickMark val="none"/>
        <c:tickLblPos val="nextTo"/>
        <c:crossAx val="9971326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[lab2.xlsx]CALCS_1to3_6!PivotTable1</c:name>
    <c:fmtId val="4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38"/>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39"/>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4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2"/>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3"/>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4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6"/>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7"/>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CALCS_1to3_6!$B$3:$B$4</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CALCS_1to3_6!$A$5:$A$17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CALCS_1to3_6!$B$5:$B$17</c:f>
              <c:numCache>
                <c:formatCode>General</c:formatCode>
                <c:ptCount val="12"/>
                <c:pt idx="0">
                  <c:v>3.2294805160000006</c:v>
                </c:pt>
                <c:pt idx="1">
                  <c:v>2.9343578290000005</c:v>
                </c:pt>
                <c:pt idx="2">
                  <c:v>3.2213649750000002</c:v>
                </c:pt>
                <c:pt idx="3">
                  <c:v>3.1295071670000003</c:v>
                </c:pt>
                <c:pt idx="4">
                  <c:v>3.2230340480000002</c:v>
                </c:pt>
                <c:pt idx="5">
                  <c:v>3.1283607489999996</c:v>
                </c:pt>
                <c:pt idx="6">
                  <c:v>3.2118293129999995</c:v>
                </c:pt>
                <c:pt idx="7">
                  <c:v>3.2271700279999997</c:v>
                </c:pt>
                <c:pt idx="8">
                  <c:v>3.1302134549999998</c:v>
                </c:pt>
                <c:pt idx="9">
                  <c:v>3.2047263089999989</c:v>
                </c:pt>
                <c:pt idx="10">
                  <c:v>3.1408516560000002</c:v>
                </c:pt>
                <c:pt idx="11">
                  <c:v>3.2315706759999996</c:v>
                </c:pt>
              </c:numCache>
            </c:numRef>
          </c:val>
          <c:smooth val="0"/>
          <c:extLst>
            <c:ext xmlns:c16="http://schemas.microsoft.com/office/drawing/2014/chart" uri="{C3380CC4-5D6E-409C-BE32-E72D297353CC}">
              <c16:uniqueId val="{00000000-EB16-4693-9EDA-2A37349CAFFC}"/>
            </c:ext>
          </c:extLst>
        </c:ser>
        <c:ser>
          <c:idx val="1"/>
          <c:order val="1"/>
          <c:tx>
            <c:strRef>
              <c:f>CALCS_1to3_6!$C$3:$C$4</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CALCS_1to3_6!$A$5:$A$17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CALCS_1to3_6!$C$5:$C$17</c:f>
              <c:numCache>
                <c:formatCode>General</c:formatCode>
                <c:ptCount val="12"/>
                <c:pt idx="0">
                  <c:v>1.194015587</c:v>
                </c:pt>
                <c:pt idx="1">
                  <c:v>1.068951845</c:v>
                </c:pt>
                <c:pt idx="2">
                  <c:v>1.1879266979999998</c:v>
                </c:pt>
                <c:pt idx="3">
                  <c:v>1.147416024</c:v>
                </c:pt>
                <c:pt idx="4">
                  <c:v>1.1990469720000001</c:v>
                </c:pt>
                <c:pt idx="5">
                  <c:v>1.1531883969999996</c:v>
                </c:pt>
                <c:pt idx="6">
                  <c:v>1.1820235920000002</c:v>
                </c:pt>
                <c:pt idx="7">
                  <c:v>1.1845630939999994</c:v>
                </c:pt>
                <c:pt idx="8">
                  <c:v>1.153234337</c:v>
                </c:pt>
                <c:pt idx="9">
                  <c:v>1.1863028330000001</c:v>
                </c:pt>
                <c:pt idx="10">
                  <c:v>1.166738163</c:v>
                </c:pt>
                <c:pt idx="11">
                  <c:v>1.1879617230000001</c:v>
                </c:pt>
              </c:numCache>
            </c:numRef>
          </c:val>
          <c:smooth val="0"/>
          <c:extLst>
            <c:ext xmlns:c16="http://schemas.microsoft.com/office/drawing/2014/chart" uri="{C3380CC4-5D6E-409C-BE32-E72D297353CC}">
              <c16:uniqueId val="{00000001-EB16-4693-9EDA-2A37349CAFFC}"/>
            </c:ext>
          </c:extLst>
        </c:ser>
        <c:ser>
          <c:idx val="2"/>
          <c:order val="2"/>
          <c:tx>
            <c:strRef>
              <c:f>CALCS_1to3_6!$D$3:$D$4</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CALCS_1to3_6!$A$5:$A$17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CALCS_1to3_6!$D$5:$D$17</c:f>
              <c:numCache>
                <c:formatCode>General</c:formatCode>
                <c:ptCount val="12"/>
                <c:pt idx="0">
                  <c:v>1.463974318</c:v>
                </c:pt>
                <c:pt idx="1">
                  <c:v>1.3309871680000005</c:v>
                </c:pt>
                <c:pt idx="2">
                  <c:v>1.4676136650000005</c:v>
                </c:pt>
                <c:pt idx="3">
                  <c:v>1.4156888750000003</c:v>
                </c:pt>
                <c:pt idx="4">
                  <c:v>1.4770133969999999</c:v>
                </c:pt>
                <c:pt idx="5">
                  <c:v>1.4157199189999998</c:v>
                </c:pt>
                <c:pt idx="6">
                  <c:v>1.4566758690000003</c:v>
                </c:pt>
                <c:pt idx="7">
                  <c:v>1.4555396040000002</c:v>
                </c:pt>
                <c:pt idx="8">
                  <c:v>1.4104086240000004</c:v>
                </c:pt>
                <c:pt idx="9">
                  <c:v>1.4786358420000001</c:v>
                </c:pt>
                <c:pt idx="10">
                  <c:v>1.4124978439999998</c:v>
                </c:pt>
                <c:pt idx="11">
                  <c:v>1.4548413259999999</c:v>
                </c:pt>
              </c:numCache>
            </c:numRef>
          </c:val>
          <c:smooth val="0"/>
          <c:extLst>
            <c:ext xmlns:c16="http://schemas.microsoft.com/office/drawing/2014/chart" uri="{C3380CC4-5D6E-409C-BE32-E72D297353CC}">
              <c16:uniqueId val="{00000002-EB16-4693-9EDA-2A37349CAFFC}"/>
            </c:ext>
          </c:extLst>
        </c:ser>
        <c:ser>
          <c:idx val="3"/>
          <c:order val="3"/>
          <c:tx>
            <c:strRef>
              <c:f>CALCS_1to3_6!$E$3:$E$4</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CALCS_1to3_6!$A$5:$A$17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CALCS_1to3_6!$E$5:$E$17</c:f>
              <c:numCache>
                <c:formatCode>General</c:formatCode>
                <c:ptCount val="12"/>
                <c:pt idx="0">
                  <c:v>0.34182753199999999</c:v>
                </c:pt>
                <c:pt idx="1">
                  <c:v>0.30087123900000001</c:v>
                </c:pt>
                <c:pt idx="2">
                  <c:v>0.34299592799999995</c:v>
                </c:pt>
                <c:pt idx="3">
                  <c:v>0.33167809200000004</c:v>
                </c:pt>
                <c:pt idx="4">
                  <c:v>0.34101577199999999</c:v>
                </c:pt>
                <c:pt idx="5">
                  <c:v>0.32768514500000001</c:v>
                </c:pt>
                <c:pt idx="6">
                  <c:v>0.33730405499999999</c:v>
                </c:pt>
                <c:pt idx="7">
                  <c:v>0.33963645199999998</c:v>
                </c:pt>
                <c:pt idx="8">
                  <c:v>0.32365338499999996</c:v>
                </c:pt>
                <c:pt idx="9">
                  <c:v>0.33807607800000006</c:v>
                </c:pt>
                <c:pt idx="10">
                  <c:v>0.33358019</c:v>
                </c:pt>
                <c:pt idx="11">
                  <c:v>0.33872654699999999</c:v>
                </c:pt>
              </c:numCache>
            </c:numRef>
          </c:val>
          <c:smooth val="0"/>
          <c:extLst>
            <c:ext xmlns:c16="http://schemas.microsoft.com/office/drawing/2014/chart" uri="{C3380CC4-5D6E-409C-BE32-E72D297353CC}">
              <c16:uniqueId val="{00000003-EB16-4693-9EDA-2A37349CAFFC}"/>
            </c:ext>
          </c:extLst>
        </c:ser>
        <c:dLbls>
          <c:showLegendKey val="0"/>
          <c:showVal val="0"/>
          <c:showCatName val="0"/>
          <c:showSerName val="0"/>
          <c:showPercent val="0"/>
          <c:showBubbleSize val="0"/>
        </c:dLbls>
        <c:marker val="1"/>
        <c:smooth val="0"/>
        <c:axId val="77392447"/>
        <c:axId val="312972591"/>
      </c:lineChart>
      <c:catAx>
        <c:axId val="7739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312972591"/>
        <c:crosses val="autoZero"/>
        <c:auto val="1"/>
        <c:lblAlgn val="ctr"/>
        <c:lblOffset val="100"/>
        <c:noMultiLvlLbl val="0"/>
      </c:catAx>
      <c:valAx>
        <c:axId val="31297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3924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extLst/>
  </c:chart>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[lab2.xlsx]CALCS_12!PivotTable8</c:name>
    <c:fmtId val="1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CALCS_12!$B$37:$B$38</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CALCS_12!$A$39:$A$51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CALCS_12!$B$39:$B$51</c:f>
              <c:numCache>
                <c:formatCode>General</c:formatCode>
                <c:ptCount val="12"/>
                <c:pt idx="0">
                  <c:v>0.98763601702409654</c:v>
                </c:pt>
                <c:pt idx="1">
                  <c:v>0.98913686749848506</c:v>
                </c:pt>
                <c:pt idx="2">
                  <c:v>0.99081091299980484</c:v>
                </c:pt>
                <c:pt idx="3">
                  <c:v>0.98888854026595607</c:v>
                </c:pt>
                <c:pt idx="4">
                  <c:v>0.98914852661778097</c:v>
                </c:pt>
                <c:pt idx="5">
                  <c:v>0.99098403900279075</c:v>
                </c:pt>
                <c:pt idx="6">
                  <c:v>0.98879718439445219</c:v>
                </c:pt>
                <c:pt idx="7">
                  <c:v>0.98894916354012163</c:v>
                </c:pt>
                <c:pt idx="8">
                  <c:v>0.9889108418058451</c:v>
                </c:pt>
                <c:pt idx="9">
                  <c:v>0.98984605737437736</c:v>
                </c:pt>
                <c:pt idx="10">
                  <c:v>0.98842781637583255</c:v>
                </c:pt>
                <c:pt idx="11">
                  <c:v>0.9886258607247812</c:v>
                </c:pt>
              </c:numCache>
            </c:numRef>
          </c:val>
          <c:smooth val="0"/>
          <c:extLst>
            <c:ext xmlns:c16="http://schemas.microsoft.com/office/drawing/2014/chart" uri="{C3380CC4-5D6E-409C-BE32-E72D297353CC}">
              <c16:uniqueId val="{00000000-DDFA-4056-BB86-084F8BF1CE00}"/>
            </c:ext>
          </c:extLst>
        </c:ser>
        <c:ser>
          <c:idx val="1"/>
          <c:order val="1"/>
          <c:tx>
            <c:strRef>
              <c:f>CALCS_12!$C$37:$C$38</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CALCS_12!$A$39:$A$51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CALCS_12!$C$39:$C$51</c:f>
              <c:numCache>
                <c:formatCode>General</c:formatCode>
                <c:ptCount val="12"/>
                <c:pt idx="0">
                  <c:v>0.90353188455200917</c:v>
                </c:pt>
                <c:pt idx="1">
                  <c:v>0.90277909588274841</c:v>
                </c:pt>
                <c:pt idx="2">
                  <c:v>0.9022459827056093</c:v>
                </c:pt>
                <c:pt idx="3">
                  <c:v>0.90102827596040358</c:v>
                </c:pt>
                <c:pt idx="4">
                  <c:v>0.90106244864075979</c:v>
                </c:pt>
                <c:pt idx="5">
                  <c:v>0.89956426963572012</c:v>
                </c:pt>
                <c:pt idx="6">
                  <c:v>0.89902977640129744</c:v>
                </c:pt>
                <c:pt idx="7">
                  <c:v>0.89810237055279574</c:v>
                </c:pt>
                <c:pt idx="8">
                  <c:v>0.89775276096526901</c:v>
                </c:pt>
                <c:pt idx="9">
                  <c:v>0.8967243314642579</c:v>
                </c:pt>
                <c:pt idx="10">
                  <c:v>0.89627263960489711</c:v>
                </c:pt>
                <c:pt idx="11">
                  <c:v>0.89590862880838174</c:v>
                </c:pt>
              </c:numCache>
            </c:numRef>
          </c:val>
          <c:smooth val="0"/>
          <c:extLst>
            <c:ext xmlns:c16="http://schemas.microsoft.com/office/drawing/2014/chart" uri="{C3380CC4-5D6E-409C-BE32-E72D297353CC}">
              <c16:uniqueId val="{00000001-DDFA-4056-BB86-084F8BF1CE00}"/>
            </c:ext>
          </c:extLst>
        </c:ser>
        <c:ser>
          <c:idx val="2"/>
          <c:order val="2"/>
          <c:tx>
            <c:strRef>
              <c:f>CALCS_12!$D$37:$D$38</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CALCS_12!$A$39:$A$51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CALCS_12!$D$39:$D$51</c:f>
              <c:numCache>
                <c:formatCode>General</c:formatCode>
                <c:ptCount val="12"/>
                <c:pt idx="0">
                  <c:v>0.94701619156170347</c:v>
                </c:pt>
                <c:pt idx="1">
                  <c:v>0.94458162903462373</c:v>
                </c:pt>
                <c:pt idx="2">
                  <c:v>0.94541991624405464</c:v>
                </c:pt>
                <c:pt idx="3">
                  <c:v>0.94617159687034547</c:v>
                </c:pt>
                <c:pt idx="4">
                  <c:v>0.94600267083895329</c:v>
                </c:pt>
                <c:pt idx="5">
                  <c:v>0.94810742832189954</c:v>
                </c:pt>
                <c:pt idx="6">
                  <c:v>0.94852220404044973</c:v>
                </c:pt>
                <c:pt idx="7">
                  <c:v>0.94700696782121596</c:v>
                </c:pt>
                <c:pt idx="8">
                  <c:v>0.94604630717084615</c:v>
                </c:pt>
                <c:pt idx="9">
                  <c:v>0.94815902966859289</c:v>
                </c:pt>
                <c:pt idx="10">
                  <c:v>0.9459477572310564</c:v>
                </c:pt>
                <c:pt idx="11">
                  <c:v>0.94828599726570406</c:v>
                </c:pt>
              </c:numCache>
            </c:numRef>
          </c:val>
          <c:smooth val="0"/>
          <c:extLst>
            <c:ext xmlns:c16="http://schemas.microsoft.com/office/drawing/2014/chart" uri="{C3380CC4-5D6E-409C-BE32-E72D297353CC}">
              <c16:uniqueId val="{00000002-DDFA-4056-BB86-084F8BF1CE00}"/>
            </c:ext>
          </c:extLst>
        </c:ser>
        <c:ser>
          <c:idx val="3"/>
          <c:order val="3"/>
          <c:tx>
            <c:strRef>
              <c:f>CALCS_12!$E$37:$E$38</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CALCS_12!$A$39:$A$51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CALCS_12!$E$39:$E$51</c:f>
              <c:numCache>
                <c:formatCode>General</c:formatCode>
                <c:ptCount val="12"/>
                <c:pt idx="0">
                  <c:v>0.98038473474009069</c:v>
                </c:pt>
                <c:pt idx="1">
                  <c:v>0.98100982845590889</c:v>
                </c:pt>
                <c:pt idx="2">
                  <c:v>0.98021720945371027</c:v>
                </c:pt>
                <c:pt idx="3">
                  <c:v>0.98059325978479706</c:v>
                </c:pt>
                <c:pt idx="4">
                  <c:v>0.98059652191143387</c:v>
                </c:pt>
                <c:pt idx="5">
                  <c:v>0.98005116814522952</c:v>
                </c:pt>
                <c:pt idx="6">
                  <c:v>0.98060079810165368</c:v>
                </c:pt>
                <c:pt idx="7">
                  <c:v>0.98041534913964834</c:v>
                </c:pt>
                <c:pt idx="8">
                  <c:v>0.98061356852198289</c:v>
                </c:pt>
                <c:pt idx="9">
                  <c:v>0.98086527544044377</c:v>
                </c:pt>
                <c:pt idx="10">
                  <c:v>0.98058756862027141</c:v>
                </c:pt>
                <c:pt idx="11">
                  <c:v>0.98057242265527456</c:v>
                </c:pt>
              </c:numCache>
            </c:numRef>
          </c:val>
          <c:smooth val="0"/>
          <c:extLst>
            <c:ext xmlns:c16="http://schemas.microsoft.com/office/drawing/2014/chart" uri="{C3380CC4-5D6E-409C-BE32-E72D297353CC}">
              <c16:uniqueId val="{00000003-DDFA-4056-BB86-084F8BF1CE00}"/>
            </c:ext>
          </c:extLst>
        </c:ser>
        <c:dLbls>
          <c:showLegendKey val="0"/>
          <c:showVal val="0"/>
          <c:showCatName val="0"/>
          <c:showSerName val="0"/>
          <c:showPercent val="0"/>
          <c:showBubbleSize val="0"/>
        </c:dLbls>
        <c:marker val="1"/>
        <c:smooth val="0"/>
        <c:axId val="18309935"/>
        <c:axId val="1949211664"/>
      </c:lineChart>
      <c:catAx>
        <c:axId val="1830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49211664"/>
        <c:crosses val="autoZero"/>
        <c:auto val="1"/>
        <c:lblAlgn val="ctr"/>
        <c:lblOffset val="100"/>
        <c:noMultiLvlLbl val="0"/>
      </c:catAx>
      <c:valAx>
        <c:axId val="194921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830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[lab2.xlsx]CALCS_12!PivotTable6</c:name>
    <c:fmtId val="1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CALCS_12!$B$3:$B$4</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CALCS_12!$B$5:$B$17</c:f>
              <c:numCache>
                <c:formatCode>General</c:formatCode>
                <c:ptCount val="12"/>
                <c:pt idx="0">
                  <c:v>74.331755792966007</c:v>
                </c:pt>
                <c:pt idx="1">
                  <c:v>75.421079958080185</c:v>
                </c:pt>
                <c:pt idx="2">
                  <c:v>78.010137704849967</c:v>
                </c:pt>
                <c:pt idx="3">
                  <c:v>76.531509140019068</c:v>
                </c:pt>
                <c:pt idx="4">
                  <c:v>74.739275962589574</c:v>
                </c:pt>
                <c:pt idx="5">
                  <c:v>78.683121303226727</c:v>
                </c:pt>
                <c:pt idx="6">
                  <c:v>76.279597264279133</c:v>
                </c:pt>
                <c:pt idx="7">
                  <c:v>75.029500617083002</c:v>
                </c:pt>
                <c:pt idx="8">
                  <c:v>73.418159627492216</c:v>
                </c:pt>
                <c:pt idx="9">
                  <c:v>78.312691814322562</c:v>
                </c:pt>
                <c:pt idx="10">
                  <c:v>77.973299319028158</c:v>
                </c:pt>
                <c:pt idx="11">
                  <c:v>71.946211285548486</c:v>
                </c:pt>
              </c:numCache>
            </c:numRef>
          </c:val>
          <c:smooth val="0"/>
          <c:extLst>
            <c:ext xmlns:c16="http://schemas.microsoft.com/office/drawing/2014/chart" uri="{C3380CC4-5D6E-409C-BE32-E72D297353CC}">
              <c16:uniqueId val="{00000000-6A75-4B24-9F6D-2666B40B585A}"/>
            </c:ext>
          </c:extLst>
        </c:ser>
        <c:ser>
          <c:idx val="1"/>
          <c:order val="1"/>
          <c:tx>
            <c:strRef>
              <c:f>CALCS_12!$C$3:$C$4</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CALCS_12!$C$5:$C$17</c:f>
              <c:numCache>
                <c:formatCode>General</c:formatCode>
                <c:ptCount val="12"/>
                <c:pt idx="0">
                  <c:v>99.924121129625661</c:v>
                </c:pt>
                <c:pt idx="1">
                  <c:v>99.835402524306204</c:v>
                </c:pt>
                <c:pt idx="2">
                  <c:v>100.1105056299765</c:v>
                </c:pt>
                <c:pt idx="3">
                  <c:v>100.52562660163157</c:v>
                </c:pt>
                <c:pt idx="4">
                  <c:v>99.750797966844189</c:v>
                </c:pt>
                <c:pt idx="5">
                  <c:v>100.25731493046754</c:v>
                </c:pt>
                <c:pt idx="6">
                  <c:v>99.855862562254131</c:v>
                </c:pt>
                <c:pt idx="7">
                  <c:v>100.47305872555106</c:v>
                </c:pt>
                <c:pt idx="8">
                  <c:v>100.39202135694332</c:v>
                </c:pt>
                <c:pt idx="9">
                  <c:v>101.14091826403578</c:v>
                </c:pt>
                <c:pt idx="10">
                  <c:v>100.32166678553682</c:v>
                </c:pt>
                <c:pt idx="11">
                  <c:v>100.88415840019636</c:v>
                </c:pt>
              </c:numCache>
            </c:numRef>
          </c:val>
          <c:smooth val="0"/>
          <c:extLst>
            <c:ext xmlns:c16="http://schemas.microsoft.com/office/drawing/2014/chart" uri="{C3380CC4-5D6E-409C-BE32-E72D297353CC}">
              <c16:uniqueId val="{00000001-6A75-4B24-9F6D-2666B40B585A}"/>
            </c:ext>
          </c:extLst>
        </c:ser>
        <c:ser>
          <c:idx val="2"/>
          <c:order val="2"/>
          <c:tx>
            <c:strRef>
              <c:f>CALCS_12!$D$3:$D$4</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CALCS_12!$D$5:$D$17</c:f>
              <c:numCache>
                <c:formatCode>General</c:formatCode>
                <c:ptCount val="12"/>
                <c:pt idx="0">
                  <c:v>87.816043041453867</c:v>
                </c:pt>
                <c:pt idx="1">
                  <c:v>94.649587380987342</c:v>
                </c:pt>
                <c:pt idx="2">
                  <c:v>102.60235303253263</c:v>
                </c:pt>
                <c:pt idx="3">
                  <c:v>91.03517796061557</c:v>
                </c:pt>
                <c:pt idx="4">
                  <c:v>92.217067644250363</c:v>
                </c:pt>
                <c:pt idx="5">
                  <c:v>93.785149046077322</c:v>
                </c:pt>
                <c:pt idx="6">
                  <c:v>103.69264556294914</c:v>
                </c:pt>
                <c:pt idx="7">
                  <c:v>98.01831200222523</c:v>
                </c:pt>
                <c:pt idx="8">
                  <c:v>94.095063306785576</c:v>
                </c:pt>
                <c:pt idx="9">
                  <c:v>87.200169262102776</c:v>
                </c:pt>
                <c:pt idx="10">
                  <c:v>94.094317521037866</c:v>
                </c:pt>
                <c:pt idx="11">
                  <c:v>100.08957063426259</c:v>
                </c:pt>
              </c:numCache>
            </c:numRef>
          </c:val>
          <c:smooth val="0"/>
          <c:extLst>
            <c:ext xmlns:c16="http://schemas.microsoft.com/office/drawing/2014/chart" uri="{C3380CC4-5D6E-409C-BE32-E72D297353CC}">
              <c16:uniqueId val="{00000002-6A75-4B24-9F6D-2666B40B585A}"/>
            </c:ext>
          </c:extLst>
        </c:ser>
        <c:ser>
          <c:idx val="3"/>
          <c:order val="3"/>
          <c:tx>
            <c:strRef>
              <c:f>CALCS_12!$E$3:$E$4</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CALCS_12!$E$5:$E$17</c:f>
              <c:numCache>
                <c:formatCode>General</c:formatCode>
                <c:ptCount val="12"/>
                <c:pt idx="0">
                  <c:v>156.96852690647376</c:v>
                </c:pt>
                <c:pt idx="1">
                  <c:v>159.49694731187219</c:v>
                </c:pt>
                <c:pt idx="2">
                  <c:v>154.98264243393507</c:v>
                </c:pt>
                <c:pt idx="3">
                  <c:v>158.78652347928946</c:v>
                </c:pt>
                <c:pt idx="4">
                  <c:v>157.00479042761285</c:v>
                </c:pt>
                <c:pt idx="5">
                  <c:v>159.16032404002772</c:v>
                </c:pt>
                <c:pt idx="6">
                  <c:v>157.29489000186095</c:v>
                </c:pt>
                <c:pt idx="7">
                  <c:v>155.22264820066883</c:v>
                </c:pt>
                <c:pt idx="8">
                  <c:v>157.51625170265012</c:v>
                </c:pt>
                <c:pt idx="9">
                  <c:v>155.28503663957775</c:v>
                </c:pt>
                <c:pt idx="10">
                  <c:v>158.64489221233052</c:v>
                </c:pt>
                <c:pt idx="11">
                  <c:v>157.19280266296914</c:v>
                </c:pt>
              </c:numCache>
            </c:numRef>
          </c:val>
          <c:smooth val="0"/>
          <c:extLst>
            <c:ext xmlns:c16="http://schemas.microsoft.com/office/drawing/2014/chart" uri="{C3380CC4-5D6E-409C-BE32-E72D297353CC}">
              <c16:uniqueId val="{00000003-6A75-4B24-9F6D-2666B40B585A}"/>
            </c:ext>
          </c:extLst>
        </c:ser>
        <c:dLbls>
          <c:showLegendKey val="0"/>
          <c:showVal val="0"/>
          <c:showCatName val="0"/>
          <c:showSerName val="0"/>
          <c:showPercent val="0"/>
          <c:showBubbleSize val="0"/>
        </c:dLbls>
        <c:marker val="1"/>
        <c:smooth val="0"/>
        <c:axId val="25617983"/>
        <c:axId val="1941098720"/>
      </c:lineChart>
      <c:catAx>
        <c:axId val="2561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41098720"/>
        <c:crosses val="autoZero"/>
        <c:auto val="1"/>
        <c:lblAlgn val="ctr"/>
        <c:lblOffset val="100"/>
        <c:noMultiLvlLbl val="0"/>
      </c:catAx>
      <c:valAx>
        <c:axId val="194109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561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[lab2.xlsx]CALCS_1to3_6!PivotTable2</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CALCS_1to3_6!$B$21:$B$22</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CALCS_1to3_6!$A$23:$A$35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CALCS_1to3_6!$B$23:$B$35</c:f>
              <c:numCache>
                <c:formatCode>General</c:formatCode>
                <c:ptCount val="12"/>
                <c:pt idx="0">
                  <c:v>55442.479130941261</c:v>
                </c:pt>
                <c:pt idx="1">
                  <c:v>56317.185691264473</c:v>
                </c:pt>
                <c:pt idx="2">
                  <c:v>57553.209428347931</c:v>
                </c:pt>
                <c:pt idx="3">
                  <c:v>56643.330719330945</c:v>
                </c:pt>
                <c:pt idx="4">
                  <c:v>54903.4536602136</c:v>
                </c:pt>
                <c:pt idx="5">
                  <c:v>57968.511910836954</c:v>
                </c:pt>
                <c:pt idx="6">
                  <c:v>55913.848542500673</c:v>
                </c:pt>
                <c:pt idx="7">
                  <c:v>55496.733376963763</c:v>
                </c:pt>
                <c:pt idx="8">
                  <c:v>54648.271499936076</c:v>
                </c:pt>
                <c:pt idx="9">
                  <c:v>57650.722092782366</c:v>
                </c:pt>
                <c:pt idx="10">
                  <c:v>58479.797237997111</c:v>
                </c:pt>
                <c:pt idx="11">
                  <c:v>53592.132519481143</c:v>
                </c:pt>
              </c:numCache>
            </c:numRef>
          </c:val>
          <c:smooth val="0"/>
          <c:extLst>
            <c:ext xmlns:c16="http://schemas.microsoft.com/office/drawing/2014/chart" uri="{C3380CC4-5D6E-409C-BE32-E72D297353CC}">
              <c16:uniqueId val="{00000000-57A5-444A-80F1-9BA29D612088}"/>
            </c:ext>
          </c:extLst>
        </c:ser>
        <c:ser>
          <c:idx val="1"/>
          <c:order val="1"/>
          <c:tx>
            <c:strRef>
              <c:f>CALCS_1to3_6!$C$21:$C$22</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CALCS_1to3_6!$A$23:$A$35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CALCS_1to3_6!$C$23:$C$35</c:f>
              <c:numCache>
                <c:formatCode>General</c:formatCode>
                <c:ptCount val="12"/>
                <c:pt idx="0">
                  <c:v>26706.886612903229</c:v>
                </c:pt>
                <c:pt idx="1">
                  <c:v>26493.118750000001</c:v>
                </c:pt>
                <c:pt idx="2">
                  <c:v>26608.869677419352</c:v>
                </c:pt>
                <c:pt idx="3">
                  <c:v>26593.880833333333</c:v>
                </c:pt>
                <c:pt idx="4">
                  <c:v>26893.017741935477</c:v>
                </c:pt>
                <c:pt idx="5">
                  <c:v>26771.180333333334</c:v>
                </c:pt>
                <c:pt idx="6">
                  <c:v>26571.279677419352</c:v>
                </c:pt>
                <c:pt idx="7">
                  <c:v>26655.756129032263</c:v>
                </c:pt>
                <c:pt idx="8">
                  <c:v>26825.894666666667</c:v>
                </c:pt>
                <c:pt idx="9">
                  <c:v>26735.988548387097</c:v>
                </c:pt>
                <c:pt idx="10">
                  <c:v>27185.296833333334</c:v>
                </c:pt>
                <c:pt idx="11">
                  <c:v>26798.032258064512</c:v>
                </c:pt>
              </c:numCache>
            </c:numRef>
          </c:val>
          <c:smooth val="0"/>
          <c:extLst>
            <c:ext xmlns:c16="http://schemas.microsoft.com/office/drawing/2014/chart" uri="{C3380CC4-5D6E-409C-BE32-E72D297353CC}">
              <c16:uniqueId val="{00000001-57A5-444A-80F1-9BA29D612088}"/>
            </c:ext>
          </c:extLst>
        </c:ser>
        <c:ser>
          <c:idx val="2"/>
          <c:order val="2"/>
          <c:tx>
            <c:strRef>
              <c:f>CALCS_1to3_6!$D$21:$D$22</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CALCS_1to3_6!$A$23:$A$35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CALCS_1to3_6!$D$23:$D$35</c:f>
              <c:numCache>
                <c:formatCode>General</c:formatCode>
                <c:ptCount val="12"/>
                <c:pt idx="0">
                  <c:v>34478.002915790639</c:v>
                </c:pt>
                <c:pt idx="1">
                  <c:v>37434.30379884375</c:v>
                </c:pt>
                <c:pt idx="2">
                  <c:v>40400.121603210529</c:v>
                </c:pt>
                <c:pt idx="3">
                  <c:v>35720.3927114178</c:v>
                </c:pt>
                <c:pt idx="4">
                  <c:v>36551.462425594895</c:v>
                </c:pt>
                <c:pt idx="5">
                  <c:v>36787.278526553164</c:v>
                </c:pt>
                <c:pt idx="6">
                  <c:v>40487.001737449529</c:v>
                </c:pt>
                <c:pt idx="7">
                  <c:v>38249.96202085531</c:v>
                </c:pt>
                <c:pt idx="8">
                  <c:v>36775.545169500911</c:v>
                </c:pt>
                <c:pt idx="9">
                  <c:v>34589.862699782017</c:v>
                </c:pt>
                <c:pt idx="10">
                  <c:v>36835.239322826586</c:v>
                </c:pt>
                <c:pt idx="11">
                  <c:v>39029.779417267215</c:v>
                </c:pt>
              </c:numCache>
            </c:numRef>
          </c:val>
          <c:smooth val="0"/>
          <c:extLst>
            <c:ext xmlns:c16="http://schemas.microsoft.com/office/drawing/2014/chart" uri="{C3380CC4-5D6E-409C-BE32-E72D297353CC}">
              <c16:uniqueId val="{00000002-57A5-444A-80F1-9BA29D612088}"/>
            </c:ext>
          </c:extLst>
        </c:ser>
        <c:ser>
          <c:idx val="3"/>
          <c:order val="3"/>
          <c:tx>
            <c:strRef>
              <c:f>CALCS_1to3_6!$E$21:$E$22</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CALCS_1to3_6!$A$23:$A$35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CALCS_1to3_6!$E$23:$E$35</c:f>
              <c:numCache>
                <c:formatCode>General</c:formatCode>
                <c:ptCount val="12"/>
                <c:pt idx="0">
                  <c:v>10331.963215331543</c:v>
                </c:pt>
                <c:pt idx="1">
                  <c:v>10184.547908877834</c:v>
                </c:pt>
                <c:pt idx="2">
                  <c:v>10242.577506746744</c:v>
                </c:pt>
                <c:pt idx="3">
                  <c:v>10483.388139439116</c:v>
                </c:pt>
                <c:pt idx="4">
                  <c:v>10305.204604767834</c:v>
                </c:pt>
                <c:pt idx="5">
                  <c:v>10362.757523632485</c:v>
                </c:pt>
                <c:pt idx="6">
                  <c:v>10192.650146953882</c:v>
                </c:pt>
                <c:pt idx="7">
                  <c:v>10139.928948015613</c:v>
                </c:pt>
                <c:pt idx="8">
                  <c:v>10106.344141859319</c:v>
                </c:pt>
                <c:pt idx="9">
                  <c:v>10088.842055560259</c:v>
                </c:pt>
                <c:pt idx="10">
                  <c:v>10543.576761760158</c:v>
                </c:pt>
                <c:pt idx="11">
                  <c:v>10236.261570904533</c:v>
                </c:pt>
              </c:numCache>
            </c:numRef>
          </c:val>
          <c:smooth val="0"/>
          <c:extLst>
            <c:ext xmlns:c16="http://schemas.microsoft.com/office/drawing/2014/chart" uri="{C3380CC4-5D6E-409C-BE32-E72D297353CC}">
              <c16:uniqueId val="{00000003-57A5-444A-80F1-9BA29D612088}"/>
            </c:ext>
          </c:extLst>
        </c:ser>
        <c:dLbls>
          <c:showLegendKey val="0"/>
          <c:showVal val="0"/>
          <c:showCatName val="0"/>
          <c:showSerName val="0"/>
          <c:showPercent val="0"/>
          <c:showBubbleSize val="0"/>
        </c:dLbls>
        <c:marker val="1"/>
        <c:smooth val="0"/>
        <c:axId val="318106063"/>
        <c:axId val="79906527"/>
      </c:lineChart>
      <c:catAx>
        <c:axId val="31810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906527"/>
        <c:crosses val="autoZero"/>
        <c:auto val="1"/>
        <c:lblAlgn val="ctr"/>
        <c:lblOffset val="100"/>
        <c:noMultiLvlLbl val="0"/>
      </c:catAx>
      <c:valAx>
        <c:axId val="7990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31810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[lab2.xlsx]CALCS_12!PivotTable10</c:name>
    <c:fmtId val="1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CALCS_12!$B$19:$B$20</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CALCS_12!$A$21:$A$33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CALCS_12!$B$21:$B$33</c:f>
              <c:numCache>
                <c:formatCode>General</c:formatCode>
                <c:ptCount val="12"/>
                <c:pt idx="0">
                  <c:v>10465.705862723504</c:v>
                </c:pt>
                <c:pt idx="1">
                  <c:v>10646.209765349371</c:v>
                </c:pt>
                <c:pt idx="2">
                  <c:v>10898.733415414441</c:v>
                </c:pt>
                <c:pt idx="3">
                  <c:v>10705.876823300456</c:v>
                </c:pt>
                <c:pt idx="4">
                  <c:v>10379.393500925578</c:v>
                </c:pt>
                <c:pt idx="5">
                  <c:v>10979.812119830518</c:v>
                </c:pt>
                <c:pt idx="6">
                  <c:v>10567.062250684456</c:v>
                </c:pt>
                <c:pt idx="7">
                  <c:v>10489.757947000147</c:v>
                </c:pt>
                <c:pt idx="8">
                  <c:v>10328.140895118755</c:v>
                </c:pt>
                <c:pt idx="9">
                  <c:v>10906.687128117246</c:v>
                </c:pt>
                <c:pt idx="10">
                  <c:v>11047.238366091349</c:v>
                </c:pt>
                <c:pt idx="11">
                  <c:v>10126.689983785192</c:v>
                </c:pt>
              </c:numCache>
            </c:numRef>
          </c:val>
          <c:smooth val="0"/>
          <c:extLst>
            <c:ext xmlns:c16="http://schemas.microsoft.com/office/drawing/2014/chart" uri="{C3380CC4-5D6E-409C-BE32-E72D297353CC}">
              <c16:uniqueId val="{00000000-059D-498C-8B80-83709515AD7A}"/>
            </c:ext>
          </c:extLst>
        </c:ser>
        <c:ser>
          <c:idx val="1"/>
          <c:order val="1"/>
          <c:tx>
            <c:strRef>
              <c:f>CALCS_12!$C$19:$C$20</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CALCS_12!$A$21:$A$33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CALCS_12!$C$21:$C$33</c:f>
              <c:numCache>
                <c:formatCode>General</c:formatCode>
                <c:ptCount val="12"/>
                <c:pt idx="0">
                  <c:v>5276.7785619032256</c:v>
                </c:pt>
                <c:pt idx="1">
                  <c:v>5230.2286701785706</c:v>
                </c:pt>
                <c:pt idx="2">
                  <c:v>5249.8696008387114</c:v>
                </c:pt>
                <c:pt idx="3">
                  <c:v>5239.8665095999995</c:v>
                </c:pt>
                <c:pt idx="4">
                  <c:v>5299.014037548387</c:v>
                </c:pt>
                <c:pt idx="5">
                  <c:v>5266.2270129666667</c:v>
                </c:pt>
                <c:pt idx="6">
                  <c:v>5223.7816807741938</c:v>
                </c:pt>
                <c:pt idx="7">
                  <c:v>5235.0046412258062</c:v>
                </c:pt>
                <c:pt idx="8">
                  <c:v>5266.4368056333315</c:v>
                </c:pt>
                <c:pt idx="9">
                  <c:v>5242.6931651935474</c:v>
                </c:pt>
                <c:pt idx="10">
                  <c:v>5328.1042777000002</c:v>
                </c:pt>
                <c:pt idx="11">
                  <c:v>5250.0243887419374</c:v>
                </c:pt>
              </c:numCache>
            </c:numRef>
          </c:val>
          <c:smooth val="0"/>
          <c:extLst>
            <c:ext xmlns:c16="http://schemas.microsoft.com/office/drawing/2014/chart" uri="{C3380CC4-5D6E-409C-BE32-E72D297353CC}">
              <c16:uniqueId val="{00000001-059D-498C-8B80-83709515AD7A}"/>
            </c:ext>
          </c:extLst>
        </c:ser>
        <c:ser>
          <c:idx val="2"/>
          <c:order val="2"/>
          <c:tx>
            <c:strRef>
              <c:f>CALCS_12!$D$19:$D$20</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CALCS_12!$A$21:$A$33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CALCS_12!$D$21:$D$33</c:f>
              <c:numCache>
                <c:formatCode>General</c:formatCode>
                <c:ptCount val="12"/>
                <c:pt idx="0">
                  <c:v>4924.7191178535904</c:v>
                </c:pt>
                <c:pt idx="1">
                  <c:v>5333.1295618472968</c:v>
                </c:pt>
                <c:pt idx="2">
                  <c:v>5760.9235326309099</c:v>
                </c:pt>
                <c:pt idx="3">
                  <c:v>5097.5112879386697</c:v>
                </c:pt>
                <c:pt idx="4">
                  <c:v>5215.2975582907502</c:v>
                </c:pt>
                <c:pt idx="5">
                  <c:v>5260.5297981886397</c:v>
                </c:pt>
                <c:pt idx="6">
                  <c:v>5792.3360298741309</c:v>
                </c:pt>
                <c:pt idx="7">
                  <c:v>5463.6459536495504</c:v>
                </c:pt>
                <c:pt idx="8">
                  <c:v>5247.5564117331032</c:v>
                </c:pt>
                <c:pt idx="9">
                  <c:v>4946.5966013802617</c:v>
                </c:pt>
                <c:pt idx="10">
                  <c:v>5255.329548978556</c:v>
                </c:pt>
                <c:pt idx="11">
                  <c:v>5582.5309487521117</c:v>
                </c:pt>
              </c:numCache>
            </c:numRef>
          </c:val>
          <c:smooth val="0"/>
          <c:extLst>
            <c:ext xmlns:c16="http://schemas.microsoft.com/office/drawing/2014/chart" uri="{C3380CC4-5D6E-409C-BE32-E72D297353CC}">
              <c16:uniqueId val="{00000002-059D-498C-8B80-83709515AD7A}"/>
            </c:ext>
          </c:extLst>
        </c:ser>
        <c:ser>
          <c:idx val="3"/>
          <c:order val="3"/>
          <c:tx>
            <c:strRef>
              <c:f>CALCS_12!$E$19:$E$20</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CALCS_12!$A$21:$A$33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CALCS_12!$E$21:$E$33</c:f>
              <c:numCache>
                <c:formatCode>General</c:formatCode>
                <c:ptCount val="12"/>
                <c:pt idx="0">
                  <c:v>4161.4745343826298</c:v>
                </c:pt>
                <c:pt idx="1">
                  <c:v>4104.7695400194634</c:v>
                </c:pt>
                <c:pt idx="2">
                  <c:v>4124.7756571652844</c:v>
                </c:pt>
                <c:pt idx="3">
                  <c:v>4223.394670140432</c:v>
                </c:pt>
                <c:pt idx="4">
                  <c:v>4151.5920110286297</c:v>
                </c:pt>
                <c:pt idx="5">
                  <c:v>4172.5508203815725</c:v>
                </c:pt>
                <c:pt idx="6">
                  <c:v>4106.4048498776219</c:v>
                </c:pt>
                <c:pt idx="7">
                  <c:v>4084.3755133314171</c:v>
                </c:pt>
                <c:pt idx="8">
                  <c:v>4071.5595829547701</c:v>
                </c:pt>
                <c:pt idx="9">
                  <c:v>4065.6108803843063</c:v>
                </c:pt>
                <c:pt idx="10">
                  <c:v>4247.6148726471592</c:v>
                </c:pt>
                <c:pt idx="11">
                  <c:v>4123.7225428051852</c:v>
                </c:pt>
              </c:numCache>
            </c:numRef>
          </c:val>
          <c:smooth val="0"/>
          <c:extLst>
            <c:ext xmlns:c16="http://schemas.microsoft.com/office/drawing/2014/chart" uri="{C3380CC4-5D6E-409C-BE32-E72D297353CC}">
              <c16:uniqueId val="{00000003-059D-498C-8B80-83709515AD7A}"/>
            </c:ext>
          </c:extLst>
        </c:ser>
        <c:dLbls>
          <c:showLegendKey val="0"/>
          <c:showVal val="0"/>
          <c:showCatName val="0"/>
          <c:showSerName val="0"/>
          <c:showPercent val="0"/>
          <c:showBubbleSize val="0"/>
        </c:dLbls>
        <c:marker val="1"/>
        <c:smooth val="0"/>
        <c:axId val="288814799"/>
        <c:axId val="1114960144"/>
      </c:lineChart>
      <c:catAx>
        <c:axId val="28881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114960144"/>
        <c:crosses val="autoZero"/>
        <c:auto val="1"/>
        <c:lblAlgn val="ctr"/>
        <c:lblOffset val="100"/>
        <c:noMultiLvlLbl val="0"/>
      </c:catAx>
      <c:valAx>
        <c:axId val="111496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8881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[lab2.xlsx]CALCS_1to3_6!PivotTable3</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CALCS_1to3_6!$B$54:$B$55</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CALCS_1to3_6!$A$56:$A$68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CALCS_1to3_6!$B$56:$B$68</c:f>
              <c:numCache>
                <c:formatCode>General</c:formatCode>
                <c:ptCount val="12"/>
                <c:pt idx="0">
                  <c:v>74.331755792966007</c:v>
                </c:pt>
                <c:pt idx="1">
                  <c:v>75.421079958080185</c:v>
                </c:pt>
                <c:pt idx="2">
                  <c:v>78.010137704849967</c:v>
                </c:pt>
                <c:pt idx="3">
                  <c:v>76.531509140019068</c:v>
                </c:pt>
                <c:pt idx="4">
                  <c:v>74.739275962589574</c:v>
                </c:pt>
                <c:pt idx="5">
                  <c:v>78.683121303226727</c:v>
                </c:pt>
                <c:pt idx="6">
                  <c:v>76.279597264279133</c:v>
                </c:pt>
                <c:pt idx="7">
                  <c:v>75.029500617083002</c:v>
                </c:pt>
                <c:pt idx="8">
                  <c:v>73.418159627492216</c:v>
                </c:pt>
                <c:pt idx="9">
                  <c:v>78.312691814322562</c:v>
                </c:pt>
                <c:pt idx="10">
                  <c:v>77.973299319028158</c:v>
                </c:pt>
                <c:pt idx="11">
                  <c:v>71.946211285548486</c:v>
                </c:pt>
              </c:numCache>
            </c:numRef>
          </c:val>
          <c:smooth val="0"/>
          <c:extLst>
            <c:ext xmlns:c16="http://schemas.microsoft.com/office/drawing/2014/chart" uri="{C3380CC4-5D6E-409C-BE32-E72D297353CC}">
              <c16:uniqueId val="{00000000-4D8C-47D8-8970-DDC480CE5479}"/>
            </c:ext>
          </c:extLst>
        </c:ser>
        <c:ser>
          <c:idx val="1"/>
          <c:order val="1"/>
          <c:tx>
            <c:strRef>
              <c:f>CALCS_1to3_6!$C$54:$C$55</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CALCS_1to3_6!$A$56:$A$68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CALCS_1to3_6!$C$56:$C$68</c:f>
              <c:numCache>
                <c:formatCode>General</c:formatCode>
                <c:ptCount val="12"/>
                <c:pt idx="0">
                  <c:v>99.924121129625661</c:v>
                </c:pt>
                <c:pt idx="1">
                  <c:v>99.835402524306204</c:v>
                </c:pt>
                <c:pt idx="2">
                  <c:v>100.1105056299765</c:v>
                </c:pt>
                <c:pt idx="3">
                  <c:v>100.52562660163157</c:v>
                </c:pt>
                <c:pt idx="4">
                  <c:v>99.750797966844189</c:v>
                </c:pt>
                <c:pt idx="5">
                  <c:v>100.25731493046754</c:v>
                </c:pt>
                <c:pt idx="6">
                  <c:v>99.855862562254131</c:v>
                </c:pt>
                <c:pt idx="7">
                  <c:v>100.47305872555106</c:v>
                </c:pt>
                <c:pt idx="8">
                  <c:v>100.39202135694332</c:v>
                </c:pt>
                <c:pt idx="9">
                  <c:v>101.14091826403578</c:v>
                </c:pt>
                <c:pt idx="10">
                  <c:v>100.32166678553682</c:v>
                </c:pt>
                <c:pt idx="11">
                  <c:v>100.88415840019636</c:v>
                </c:pt>
              </c:numCache>
            </c:numRef>
          </c:val>
          <c:smooth val="0"/>
          <c:extLst>
            <c:ext xmlns:c16="http://schemas.microsoft.com/office/drawing/2014/chart" uri="{C3380CC4-5D6E-409C-BE32-E72D297353CC}">
              <c16:uniqueId val="{00000001-4D8C-47D8-8970-DDC480CE5479}"/>
            </c:ext>
          </c:extLst>
        </c:ser>
        <c:ser>
          <c:idx val="2"/>
          <c:order val="2"/>
          <c:tx>
            <c:strRef>
              <c:f>CALCS_1to3_6!$D$54:$D$55</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CALCS_1to3_6!$A$56:$A$68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CALCS_1to3_6!$D$56:$D$68</c:f>
              <c:numCache>
                <c:formatCode>General</c:formatCode>
                <c:ptCount val="12"/>
                <c:pt idx="0">
                  <c:v>87.816043041453867</c:v>
                </c:pt>
                <c:pt idx="1">
                  <c:v>94.649587380987342</c:v>
                </c:pt>
                <c:pt idx="2">
                  <c:v>102.60235303253263</c:v>
                </c:pt>
                <c:pt idx="3">
                  <c:v>91.03517796061557</c:v>
                </c:pt>
                <c:pt idx="4">
                  <c:v>92.217067644250363</c:v>
                </c:pt>
                <c:pt idx="5">
                  <c:v>93.785149046077322</c:v>
                </c:pt>
                <c:pt idx="6">
                  <c:v>103.69264556294914</c:v>
                </c:pt>
                <c:pt idx="7">
                  <c:v>98.01831200222523</c:v>
                </c:pt>
                <c:pt idx="8">
                  <c:v>94.095063306785576</c:v>
                </c:pt>
                <c:pt idx="9">
                  <c:v>87.200169262102776</c:v>
                </c:pt>
                <c:pt idx="10">
                  <c:v>94.094317521037866</c:v>
                </c:pt>
                <c:pt idx="11">
                  <c:v>100.08957063426259</c:v>
                </c:pt>
              </c:numCache>
            </c:numRef>
          </c:val>
          <c:smooth val="0"/>
          <c:extLst>
            <c:ext xmlns:c16="http://schemas.microsoft.com/office/drawing/2014/chart" uri="{C3380CC4-5D6E-409C-BE32-E72D297353CC}">
              <c16:uniqueId val="{00000002-4D8C-47D8-8970-DDC480CE5479}"/>
            </c:ext>
          </c:extLst>
        </c:ser>
        <c:ser>
          <c:idx val="3"/>
          <c:order val="3"/>
          <c:tx>
            <c:strRef>
              <c:f>CALCS_1to3_6!$E$54:$E$55</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CALCS_1to3_6!$A$56:$A$68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CALCS_1to3_6!$E$56:$E$68</c:f>
              <c:numCache>
                <c:formatCode>General</c:formatCode>
                <c:ptCount val="12"/>
                <c:pt idx="0">
                  <c:v>156.96852690647376</c:v>
                </c:pt>
                <c:pt idx="1">
                  <c:v>159.49694731187219</c:v>
                </c:pt>
                <c:pt idx="2">
                  <c:v>154.98264243393507</c:v>
                </c:pt>
                <c:pt idx="3">
                  <c:v>158.78652347928946</c:v>
                </c:pt>
                <c:pt idx="4">
                  <c:v>157.00479042761285</c:v>
                </c:pt>
                <c:pt idx="5">
                  <c:v>159.16032404002772</c:v>
                </c:pt>
                <c:pt idx="6">
                  <c:v>157.29489000186095</c:v>
                </c:pt>
                <c:pt idx="7">
                  <c:v>155.22264820066883</c:v>
                </c:pt>
                <c:pt idx="8">
                  <c:v>157.51625170265012</c:v>
                </c:pt>
                <c:pt idx="9">
                  <c:v>155.28503663957775</c:v>
                </c:pt>
                <c:pt idx="10">
                  <c:v>158.64489221233052</c:v>
                </c:pt>
                <c:pt idx="11">
                  <c:v>157.19280266296914</c:v>
                </c:pt>
              </c:numCache>
            </c:numRef>
          </c:val>
          <c:smooth val="0"/>
          <c:extLst>
            <c:ext xmlns:c16="http://schemas.microsoft.com/office/drawing/2014/chart" uri="{C3380CC4-5D6E-409C-BE32-E72D297353CC}">
              <c16:uniqueId val="{00000003-4D8C-47D8-8970-DDC480CE5479}"/>
            </c:ext>
          </c:extLst>
        </c:ser>
        <c:dLbls>
          <c:showLegendKey val="0"/>
          <c:showVal val="0"/>
          <c:showCatName val="0"/>
          <c:showSerName val="0"/>
          <c:showPercent val="0"/>
          <c:showBubbleSize val="0"/>
        </c:dLbls>
        <c:marker val="1"/>
        <c:smooth val="0"/>
        <c:axId val="315169263"/>
        <c:axId val="257881679"/>
      </c:lineChart>
      <c:catAx>
        <c:axId val="31516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57881679"/>
        <c:crosses val="autoZero"/>
        <c:auto val="1"/>
        <c:lblAlgn val="ctr"/>
        <c:lblOffset val="100"/>
        <c:noMultiLvlLbl val="0"/>
      </c:catAx>
      <c:valAx>
        <c:axId val="25788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31516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[lab2.xlsx]CALCS_1to3_6!PivotTable4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CALCS_1to3_6!$B$70:$B$71</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CALCS_1to3_6!$A$72:$A$84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CALCS_1to3_6!$B$72:$B$84</c:f>
              <c:numCache>
                <c:formatCode>General</c:formatCode>
                <c:ptCount val="12"/>
                <c:pt idx="0">
                  <c:v>0.98763601702409654</c:v>
                </c:pt>
                <c:pt idx="1">
                  <c:v>0.98913686749848506</c:v>
                </c:pt>
                <c:pt idx="2">
                  <c:v>0.99081091299980484</c:v>
                </c:pt>
                <c:pt idx="3">
                  <c:v>0.98888854026595607</c:v>
                </c:pt>
                <c:pt idx="4">
                  <c:v>0.98914852661778097</c:v>
                </c:pt>
                <c:pt idx="5">
                  <c:v>0.99098403900279075</c:v>
                </c:pt>
                <c:pt idx="6">
                  <c:v>0.98879718439445219</c:v>
                </c:pt>
                <c:pt idx="7">
                  <c:v>0.98894916354012163</c:v>
                </c:pt>
                <c:pt idx="8">
                  <c:v>0.9889108418058451</c:v>
                </c:pt>
                <c:pt idx="9">
                  <c:v>0.98984605737437736</c:v>
                </c:pt>
                <c:pt idx="10">
                  <c:v>0.98842781637583255</c:v>
                </c:pt>
                <c:pt idx="11">
                  <c:v>0.9886258607247812</c:v>
                </c:pt>
              </c:numCache>
            </c:numRef>
          </c:val>
          <c:smooth val="0"/>
          <c:extLst>
            <c:ext xmlns:c16="http://schemas.microsoft.com/office/drawing/2014/chart" uri="{C3380CC4-5D6E-409C-BE32-E72D297353CC}">
              <c16:uniqueId val="{00000000-A36D-4E03-8CD0-31A30B0F6B60}"/>
            </c:ext>
          </c:extLst>
        </c:ser>
        <c:ser>
          <c:idx val="1"/>
          <c:order val="1"/>
          <c:tx>
            <c:strRef>
              <c:f>CALCS_1to3_6!$C$70:$C$71</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CALCS_1to3_6!$A$72:$A$84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CALCS_1to3_6!$C$72:$C$84</c:f>
              <c:numCache>
                <c:formatCode>General</c:formatCode>
                <c:ptCount val="12"/>
                <c:pt idx="0">
                  <c:v>0.90353188455200917</c:v>
                </c:pt>
                <c:pt idx="1">
                  <c:v>0.90277909588274841</c:v>
                </c:pt>
                <c:pt idx="2">
                  <c:v>0.9022459827056093</c:v>
                </c:pt>
                <c:pt idx="3">
                  <c:v>0.90102827596040358</c:v>
                </c:pt>
                <c:pt idx="4">
                  <c:v>0.90106244864075979</c:v>
                </c:pt>
                <c:pt idx="5">
                  <c:v>0.89956426963572012</c:v>
                </c:pt>
                <c:pt idx="6">
                  <c:v>0.89902977640129744</c:v>
                </c:pt>
                <c:pt idx="7">
                  <c:v>0.89810237055279574</c:v>
                </c:pt>
                <c:pt idx="8">
                  <c:v>0.89775276096526901</c:v>
                </c:pt>
                <c:pt idx="9">
                  <c:v>0.8967243314642579</c:v>
                </c:pt>
                <c:pt idx="10">
                  <c:v>0.89627263960489711</c:v>
                </c:pt>
                <c:pt idx="11">
                  <c:v>0.89590862880838174</c:v>
                </c:pt>
              </c:numCache>
            </c:numRef>
          </c:val>
          <c:smooth val="0"/>
          <c:extLst>
            <c:ext xmlns:c16="http://schemas.microsoft.com/office/drawing/2014/chart" uri="{C3380CC4-5D6E-409C-BE32-E72D297353CC}">
              <c16:uniqueId val="{00000001-A36D-4E03-8CD0-31A30B0F6B60}"/>
            </c:ext>
          </c:extLst>
        </c:ser>
        <c:ser>
          <c:idx val="2"/>
          <c:order val="2"/>
          <c:tx>
            <c:strRef>
              <c:f>CALCS_1to3_6!$D$70:$D$71</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CALCS_1to3_6!$A$72:$A$84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CALCS_1to3_6!$D$72:$D$84</c:f>
              <c:numCache>
                <c:formatCode>General</c:formatCode>
                <c:ptCount val="12"/>
                <c:pt idx="0">
                  <c:v>0.94701619156170347</c:v>
                </c:pt>
                <c:pt idx="1">
                  <c:v>0.94458162903462373</c:v>
                </c:pt>
                <c:pt idx="2">
                  <c:v>0.94541991624405464</c:v>
                </c:pt>
                <c:pt idx="3">
                  <c:v>0.94617159687034547</c:v>
                </c:pt>
                <c:pt idx="4">
                  <c:v>0.94600267083895329</c:v>
                </c:pt>
                <c:pt idx="5">
                  <c:v>0.94810742832189954</c:v>
                </c:pt>
                <c:pt idx="6">
                  <c:v>0.94852220404044973</c:v>
                </c:pt>
                <c:pt idx="7">
                  <c:v>0.94700696782121596</c:v>
                </c:pt>
                <c:pt idx="8">
                  <c:v>0.94604630717084615</c:v>
                </c:pt>
                <c:pt idx="9">
                  <c:v>0.94815902966859289</c:v>
                </c:pt>
                <c:pt idx="10">
                  <c:v>0.9459477572310564</c:v>
                </c:pt>
                <c:pt idx="11">
                  <c:v>0.94828599726570406</c:v>
                </c:pt>
              </c:numCache>
            </c:numRef>
          </c:val>
          <c:smooth val="0"/>
          <c:extLst>
            <c:ext xmlns:c16="http://schemas.microsoft.com/office/drawing/2014/chart" uri="{C3380CC4-5D6E-409C-BE32-E72D297353CC}">
              <c16:uniqueId val="{00000002-A36D-4E03-8CD0-31A30B0F6B60}"/>
            </c:ext>
          </c:extLst>
        </c:ser>
        <c:ser>
          <c:idx val="3"/>
          <c:order val="3"/>
          <c:tx>
            <c:strRef>
              <c:f>CALCS_1to3_6!$E$70:$E$71</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CALCS_1to3_6!$A$72:$A$84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CALCS_1to3_6!$E$72:$E$84</c:f>
              <c:numCache>
                <c:formatCode>General</c:formatCode>
                <c:ptCount val="12"/>
                <c:pt idx="0">
                  <c:v>0.98038473474009069</c:v>
                </c:pt>
                <c:pt idx="1">
                  <c:v>0.98100982845590889</c:v>
                </c:pt>
                <c:pt idx="2">
                  <c:v>0.98021720945371027</c:v>
                </c:pt>
                <c:pt idx="3">
                  <c:v>0.98059325978479706</c:v>
                </c:pt>
                <c:pt idx="4">
                  <c:v>0.98059652191143387</c:v>
                </c:pt>
                <c:pt idx="5">
                  <c:v>0.98005116814522952</c:v>
                </c:pt>
                <c:pt idx="6">
                  <c:v>0.98060079810165368</c:v>
                </c:pt>
                <c:pt idx="7">
                  <c:v>0.98041534913964834</c:v>
                </c:pt>
                <c:pt idx="8">
                  <c:v>0.98061356852198289</c:v>
                </c:pt>
                <c:pt idx="9">
                  <c:v>0.98086527544044377</c:v>
                </c:pt>
                <c:pt idx="10">
                  <c:v>0.98058756862027141</c:v>
                </c:pt>
                <c:pt idx="11">
                  <c:v>0.98057242265527456</c:v>
                </c:pt>
              </c:numCache>
            </c:numRef>
          </c:val>
          <c:smooth val="0"/>
          <c:extLst>
            <c:ext xmlns:c16="http://schemas.microsoft.com/office/drawing/2014/chart" uri="{C3380CC4-5D6E-409C-BE32-E72D297353CC}">
              <c16:uniqueId val="{00000003-A36D-4E03-8CD0-31A30B0F6B60}"/>
            </c:ext>
          </c:extLst>
        </c:ser>
        <c:dLbls>
          <c:showLegendKey val="0"/>
          <c:showVal val="0"/>
          <c:showCatName val="0"/>
          <c:showSerName val="0"/>
          <c:showPercent val="0"/>
          <c:showBubbleSize val="0"/>
        </c:dLbls>
        <c:marker val="1"/>
        <c:smooth val="0"/>
        <c:axId val="73531903"/>
        <c:axId val="1853226320"/>
      </c:lineChart>
      <c:catAx>
        <c:axId val="735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853226320"/>
        <c:crosses val="autoZero"/>
        <c:auto val="1"/>
        <c:lblAlgn val="ctr"/>
        <c:lblOffset val="100"/>
        <c:noMultiLvlLbl val="0"/>
      </c:catAx>
      <c:valAx>
        <c:axId val="185322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35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[lab2.xlsx]CALCS_1to3_6!PivotTable5</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CALCS_1to3_6!$B$37:$B$38</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CALCS_1to3_6!$A$39:$A$51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CALCS_1to3_6!$B$39:$B$51</c:f>
              <c:numCache>
                <c:formatCode>General</c:formatCode>
                <c:ptCount val="12"/>
                <c:pt idx="0">
                  <c:v>12.55142058297707</c:v>
                </c:pt>
                <c:pt idx="1">
                  <c:v>12.185871382890365</c:v>
                </c:pt>
                <c:pt idx="2">
                  <c:v>11.944252780867631</c:v>
                </c:pt>
                <c:pt idx="3">
                  <c:v>11.854193814393938</c:v>
                </c:pt>
                <c:pt idx="4">
                  <c:v>11.55209336200717</c:v>
                </c:pt>
                <c:pt idx="5">
                  <c:v>11.58652129259259</c:v>
                </c:pt>
                <c:pt idx="6">
                  <c:v>11.641280583544763</c:v>
                </c:pt>
                <c:pt idx="7">
                  <c:v>11.965776892843904</c:v>
                </c:pt>
                <c:pt idx="8">
                  <c:v>12.275346882352943</c:v>
                </c:pt>
                <c:pt idx="9">
                  <c:v>12.162149180265656</c:v>
                </c:pt>
                <c:pt idx="10">
                  <c:v>12.613862072289157</c:v>
                </c:pt>
                <c:pt idx="11">
                  <c:v>12.410025637480798</c:v>
                </c:pt>
              </c:numCache>
            </c:numRef>
          </c:val>
          <c:smooth val="0"/>
          <c:extLst>
            <c:ext xmlns:c16="http://schemas.microsoft.com/office/drawing/2014/chart" uri="{C3380CC4-5D6E-409C-BE32-E72D297353CC}">
              <c16:uniqueId val="{00000000-3E8C-4AA8-BA90-EE699028ECEF}"/>
            </c:ext>
          </c:extLst>
        </c:ser>
        <c:ser>
          <c:idx val="1"/>
          <c:order val="1"/>
          <c:tx>
            <c:strRef>
              <c:f>CALCS_1to3_6!$C$37:$C$38</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CALCS_1to3_6!$A$39:$A$51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CALCS_1to3_6!$C$39:$C$51</c:f>
              <c:numCache>
                <c:formatCode>General</c:formatCode>
                <c:ptCount val="12"/>
                <c:pt idx="0">
                  <c:v>6.6407985928809783</c:v>
                </c:pt>
                <c:pt idx="1">
                  <c:v>6.6976932644110274</c:v>
                </c:pt>
                <c:pt idx="2">
                  <c:v>6.6069338042269194</c:v>
                </c:pt>
                <c:pt idx="3">
                  <c:v>6.4825764067796614</c:v>
                </c:pt>
                <c:pt idx="4">
                  <c:v>6.7857779966044136</c:v>
                </c:pt>
                <c:pt idx="5">
                  <c:v>6.6275195229885053</c:v>
                </c:pt>
                <c:pt idx="6">
                  <c:v>6.8088916589861741</c:v>
                </c:pt>
                <c:pt idx="7">
                  <c:v>6.5882263292547263</c:v>
                </c:pt>
                <c:pt idx="8">
                  <c:v>6.627783545977012</c:v>
                </c:pt>
                <c:pt idx="9">
                  <c:v>6.3779722204301059</c:v>
                </c:pt>
                <c:pt idx="10">
                  <c:v>6.7053917413793105</c:v>
                </c:pt>
                <c:pt idx="11">
                  <c:v>6.4951433734281023</c:v>
                </c:pt>
              </c:numCache>
            </c:numRef>
          </c:val>
          <c:smooth val="0"/>
          <c:extLst>
            <c:ext xmlns:c16="http://schemas.microsoft.com/office/drawing/2014/chart" uri="{C3380CC4-5D6E-409C-BE32-E72D297353CC}">
              <c16:uniqueId val="{00000001-3E8C-4AA8-BA90-EE699028ECEF}"/>
            </c:ext>
          </c:extLst>
        </c:ser>
        <c:ser>
          <c:idx val="2"/>
          <c:order val="2"/>
          <c:tx>
            <c:strRef>
              <c:f>CALCS_1to3_6!$D$37:$D$38</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CALCS_1to3_6!$A$39:$A$51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CALCS_1to3_6!$D$39:$D$51</c:f>
              <c:numCache>
                <c:formatCode>General</c:formatCode>
                <c:ptCount val="12"/>
                <c:pt idx="0">
                  <c:v>10.494439555555553</c:v>
                </c:pt>
                <c:pt idx="1">
                  <c:v>10.563390222222221</c:v>
                </c:pt>
                <c:pt idx="2">
                  <c:v>10.52052806451613</c:v>
                </c:pt>
                <c:pt idx="3">
                  <c:v>10.486584259259262</c:v>
                </c:pt>
                <c:pt idx="4">
                  <c:v>10.587909655913975</c:v>
                </c:pt>
                <c:pt idx="5">
                  <c:v>10.486814214814814</c:v>
                </c:pt>
                <c:pt idx="6">
                  <c:v>10.442120924731185</c:v>
                </c:pt>
                <c:pt idx="7">
                  <c:v>10.433975655913976</c:v>
                </c:pt>
                <c:pt idx="8">
                  <c:v>10.447471288888892</c:v>
                </c:pt>
                <c:pt idx="9">
                  <c:v>10.599540086021504</c:v>
                </c:pt>
                <c:pt idx="10">
                  <c:v>10.46294699259259</c:v>
                </c:pt>
                <c:pt idx="11">
                  <c:v>10.428970078853048</c:v>
                </c:pt>
              </c:numCache>
            </c:numRef>
          </c:val>
          <c:smooth val="0"/>
          <c:extLst>
            <c:ext xmlns:c16="http://schemas.microsoft.com/office/drawing/2014/chart" uri="{C3380CC4-5D6E-409C-BE32-E72D297353CC}">
              <c16:uniqueId val="{00000002-3E8C-4AA8-BA90-EE699028ECEF}"/>
            </c:ext>
          </c:extLst>
        </c:ser>
        <c:ser>
          <c:idx val="3"/>
          <c:order val="3"/>
          <c:tx>
            <c:strRef>
              <c:f>CALCS_1to3_6!$E$37:$E$38</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CALCS_1to3_6!$A$39:$A$51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CALCS_1to3_6!$E$39:$E$51</c:f>
              <c:numCache>
                <c:formatCode>General</c:formatCode>
                <c:ptCount val="12"/>
                <c:pt idx="0">
                  <c:v>3.5569982518210197</c:v>
                </c:pt>
                <c:pt idx="1">
                  <c:v>3.4662585138248856</c:v>
                </c:pt>
                <c:pt idx="2">
                  <c:v>3.5691563787721114</c:v>
                </c:pt>
                <c:pt idx="3">
                  <c:v>3.5664310967741932</c:v>
                </c:pt>
                <c:pt idx="4">
                  <c:v>3.5485512174817901</c:v>
                </c:pt>
                <c:pt idx="5">
                  <c:v>3.5234961827956992</c:v>
                </c:pt>
                <c:pt idx="6">
                  <c:v>3.5099277315296566</c:v>
                </c:pt>
                <c:pt idx="7">
                  <c:v>3.5341982518210195</c:v>
                </c:pt>
                <c:pt idx="8">
                  <c:v>3.4801439247311823</c:v>
                </c:pt>
                <c:pt idx="9">
                  <c:v>3.5179612695109257</c:v>
                </c:pt>
                <c:pt idx="10">
                  <c:v>3.5868837634408615</c:v>
                </c:pt>
                <c:pt idx="11">
                  <c:v>3.5247299375650369</c:v>
                </c:pt>
              </c:numCache>
            </c:numRef>
          </c:val>
          <c:smooth val="0"/>
          <c:extLst>
            <c:ext xmlns:c16="http://schemas.microsoft.com/office/drawing/2014/chart" uri="{C3380CC4-5D6E-409C-BE32-E72D297353CC}">
              <c16:uniqueId val="{00000003-3E8C-4AA8-BA90-EE699028ECEF}"/>
            </c:ext>
          </c:extLst>
        </c:ser>
        <c:dLbls>
          <c:showLegendKey val="0"/>
          <c:showVal val="0"/>
          <c:showCatName val="0"/>
          <c:showSerName val="0"/>
          <c:showPercent val="0"/>
          <c:showBubbleSize val="0"/>
        </c:dLbls>
        <c:marker val="1"/>
        <c:smooth val="0"/>
        <c:axId val="308443295"/>
        <c:axId val="1816749440"/>
      </c:lineChart>
      <c:catAx>
        <c:axId val="30844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816749440"/>
        <c:crosses val="autoZero"/>
        <c:auto val="1"/>
        <c:lblAlgn val="ctr"/>
        <c:lblOffset val="100"/>
        <c:noMultiLvlLbl val="0"/>
      </c:catAx>
      <c:valAx>
        <c:axId val="181674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30844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[lab2.xlsx]CALCS_4to6!PivotTable2</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CALCS_4to6!$B$3:$B$4</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CALCS_4to6!$A$5:$A$17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CALCS_4to6!$B$5:$B$17</c:f>
              <c:numCache>
                <c:formatCode>General</c:formatCode>
                <c:ptCount val="12"/>
                <c:pt idx="0">
                  <c:v>11519.040675707043</c:v>
                </c:pt>
                <c:pt idx="1">
                  <c:v>12069.217075038474</c:v>
                </c:pt>
                <c:pt idx="2">
                  <c:v>12605.43140407908</c:v>
                </c:pt>
                <c:pt idx="3">
                  <c:v>12476.445913821115</c:v>
                </c:pt>
                <c:pt idx="4">
                  <c:v>12412.291220355602</c:v>
                </c:pt>
                <c:pt idx="5">
                  <c:v>13091.292132962395</c:v>
                </c:pt>
                <c:pt idx="6">
                  <c:v>12539.903040362042</c:v>
                </c:pt>
                <c:pt idx="7">
                  <c:v>12110.588159566685</c:v>
                </c:pt>
                <c:pt idx="8">
                  <c:v>11623.289369638798</c:v>
                </c:pt>
                <c:pt idx="9">
                  <c:v>12388.627603913406</c:v>
                </c:pt>
                <c:pt idx="10">
                  <c:v>12098.911962428767</c:v>
                </c:pt>
                <c:pt idx="11">
                  <c:v>11272.896137512807</c:v>
                </c:pt>
              </c:numCache>
            </c:numRef>
          </c:val>
          <c:smooth val="0"/>
          <c:extLst>
            <c:ext xmlns:c16="http://schemas.microsoft.com/office/drawing/2014/chart" uri="{C3380CC4-5D6E-409C-BE32-E72D297353CC}">
              <c16:uniqueId val="{00000000-61FD-491D-BE9D-DC598B713CB7}"/>
            </c:ext>
          </c:extLst>
        </c:ser>
        <c:ser>
          <c:idx val="1"/>
          <c:order val="1"/>
          <c:tx>
            <c:strRef>
              <c:f>CALCS_4to6!$C$3:$C$4</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CALCS_4to6!$A$5:$A$17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CALCS_4to6!$C$5:$C$17</c:f>
              <c:numCache>
                <c:formatCode>General</c:formatCode>
                <c:ptCount val="12"/>
                <c:pt idx="0">
                  <c:v>6489.8630142000029</c:v>
                </c:pt>
                <c:pt idx="1">
                  <c:v>6377.9688243000028</c:v>
                </c:pt>
                <c:pt idx="2">
                  <c:v>6489.8630142000029</c:v>
                </c:pt>
                <c:pt idx="3">
                  <c:v>6601.7572040999967</c:v>
                </c:pt>
                <c:pt idx="4">
                  <c:v>6377.9688243000037</c:v>
                </c:pt>
                <c:pt idx="5">
                  <c:v>6489.8630142000029</c:v>
                </c:pt>
                <c:pt idx="6">
                  <c:v>6266.0746343999954</c:v>
                </c:pt>
                <c:pt idx="7">
                  <c:v>6489.8630142000029</c:v>
                </c:pt>
                <c:pt idx="8">
                  <c:v>6489.8630142000029</c:v>
                </c:pt>
                <c:pt idx="9">
                  <c:v>6713.651393999995</c:v>
                </c:pt>
                <c:pt idx="10">
                  <c:v>6489.8630142000029</c:v>
                </c:pt>
                <c:pt idx="11">
                  <c:v>6601.7572040999967</c:v>
                </c:pt>
              </c:numCache>
            </c:numRef>
          </c:val>
          <c:smooth val="0"/>
          <c:extLst>
            <c:ext xmlns:c16="http://schemas.microsoft.com/office/drawing/2014/chart" uri="{C3380CC4-5D6E-409C-BE32-E72D297353CC}">
              <c16:uniqueId val="{00000001-61FD-491D-BE9D-DC598B713CB7}"/>
            </c:ext>
          </c:extLst>
        </c:ser>
        <c:ser>
          <c:idx val="2"/>
          <c:order val="2"/>
          <c:tx>
            <c:strRef>
              <c:f>CALCS_4to6!$D$3:$D$4</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CALCS_4to6!$A$5:$A$17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CALCS_4to6!$D$5:$D$17</c:f>
              <c:numCache>
                <c:formatCode>General</c:formatCode>
                <c:ptCount val="12"/>
                <c:pt idx="0">
                  <c:v>2066.3591582474987</c:v>
                </c:pt>
                <c:pt idx="1">
                  <c:v>2223.1174392179983</c:v>
                </c:pt>
                <c:pt idx="2">
                  <c:v>2411.2273763826001</c:v>
                </c:pt>
                <c:pt idx="3">
                  <c:v>2140.4630728881016</c:v>
                </c:pt>
                <c:pt idx="4">
                  <c:v>2168.9645785191005</c:v>
                </c:pt>
                <c:pt idx="5">
                  <c:v>2208.8666864024999</c:v>
                </c:pt>
                <c:pt idx="6">
                  <c:v>2442.5790325767007</c:v>
                </c:pt>
                <c:pt idx="7">
                  <c:v>2305.7718055478995</c:v>
                </c:pt>
                <c:pt idx="8">
                  <c:v>2211.7168369655997</c:v>
                </c:pt>
                <c:pt idx="9">
                  <c:v>2054.9585559951006</c:v>
                </c:pt>
                <c:pt idx="10">
                  <c:v>2211.7168369655997</c:v>
                </c:pt>
                <c:pt idx="11">
                  <c:v>2357.0745156836988</c:v>
                </c:pt>
              </c:numCache>
            </c:numRef>
          </c:val>
          <c:smooth val="0"/>
          <c:extLst>
            <c:ext xmlns:c16="http://schemas.microsoft.com/office/drawing/2014/chart" uri="{C3380CC4-5D6E-409C-BE32-E72D297353CC}">
              <c16:uniqueId val="{00000002-61FD-491D-BE9D-DC598B713CB7}"/>
            </c:ext>
          </c:extLst>
        </c:ser>
        <c:ser>
          <c:idx val="3"/>
          <c:order val="3"/>
          <c:tx>
            <c:strRef>
              <c:f>CALCS_4to6!$E$3:$E$4</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CALCS_4to6!$A$5:$A$17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CALCS_4to6!$E$5:$E$17</c:f>
              <c:numCache>
                <c:formatCode>General</c:formatCode>
                <c:ptCount val="12"/>
                <c:pt idx="0">
                  <c:v>2809.8630135940025</c:v>
                </c:pt>
                <c:pt idx="1">
                  <c:v>2844.1296357109982</c:v>
                </c:pt>
                <c:pt idx="2">
                  <c:v>2775.5963914769977</c:v>
                </c:pt>
                <c:pt idx="3">
                  <c:v>2844.1296357109982</c:v>
                </c:pt>
                <c:pt idx="4">
                  <c:v>2809.8630135940025</c:v>
                </c:pt>
                <c:pt idx="5">
                  <c:v>2844.1296357109982</c:v>
                </c:pt>
                <c:pt idx="6">
                  <c:v>2809.8630135940025</c:v>
                </c:pt>
                <c:pt idx="7">
                  <c:v>2775.5963914769977</c:v>
                </c:pt>
                <c:pt idx="8">
                  <c:v>2809.8630135940025</c:v>
                </c:pt>
                <c:pt idx="9">
                  <c:v>2775.5963914769977</c:v>
                </c:pt>
                <c:pt idx="10">
                  <c:v>2844.1296357109982</c:v>
                </c:pt>
                <c:pt idx="11">
                  <c:v>2809.8630135940025</c:v>
                </c:pt>
              </c:numCache>
            </c:numRef>
          </c:val>
          <c:smooth val="0"/>
          <c:extLst>
            <c:ext xmlns:c16="http://schemas.microsoft.com/office/drawing/2014/chart" uri="{C3380CC4-5D6E-409C-BE32-E72D297353CC}">
              <c16:uniqueId val="{00000003-61FD-491D-BE9D-DC598B713CB7}"/>
            </c:ext>
          </c:extLst>
        </c:ser>
        <c:dLbls>
          <c:showLegendKey val="0"/>
          <c:showVal val="0"/>
          <c:showCatName val="0"/>
          <c:showSerName val="0"/>
          <c:showPercent val="0"/>
          <c:showBubbleSize val="0"/>
        </c:dLbls>
        <c:marker val="1"/>
        <c:smooth val="0"/>
        <c:axId val="1204133920"/>
        <c:axId val="1003295312"/>
      </c:lineChart>
      <c:catAx>
        <c:axId val="120413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003295312"/>
        <c:crosses val="autoZero"/>
        <c:auto val="1"/>
        <c:lblAlgn val="ctr"/>
        <c:lblOffset val="100"/>
        <c:noMultiLvlLbl val="0"/>
      </c:catAx>
      <c:valAx>
        <c:axId val="100329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20413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[lab2.xlsx]CALCS_4to6!PivotTable3</c:name>
    <c:fmtId val="2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1"/>
          <c:order val="1"/>
          <c:tx>
            <c:strRef>
              <c:f>CALCS_4to6!$C$20</c:f>
              <c:strCache>
                <c:ptCount val="1"/>
                <c:pt idx="0">
                  <c:v>Average of Production</c:v>
                </c:pt>
              </c:strCache>
            </c:strRef>
          </c:tx>
          <c:spPr>
            <a:solidFill>
              <a:schemeClr val="accent2"/>
            </a:solidFill>
            <a:ln>
              <a:noFill/>
            </a:ln>
            <a:effectLst/>
          </c:spPr>
          <c:invertIfNegative val="0"/>
          <c:cat>
            <c:strRef>
              <c:f>CALCS_4to6!$A$21:$A$25</c:f>
              <c:strCache>
                <c:ptCount val="4"/>
                <c:pt idx="0">
                  <c:v>Frankfurt</c:v>
                </c:pt>
                <c:pt idx="1">
                  <c:v>Gary</c:v>
                </c:pt>
                <c:pt idx="2">
                  <c:v>Mexico</c:v>
                </c:pt>
                <c:pt idx="3">
                  <c:v>Sunchem</c:v>
                </c:pt>
              </c:strCache>
            </c:strRef>
          </c:cat>
          <c:val>
            <c:numRef>
              <c:f>CALCS_4to6!$C$21:$C$25</c:f>
              <c:numCache>
                <c:formatCode>General</c:formatCode>
                <c:ptCount val="4"/>
                <c:pt idx="0">
                  <c:v>0.10414374444109593</c:v>
                </c:pt>
                <c:pt idx="1">
                  <c:v>3.8387313054794529E-2</c:v>
                </c:pt>
                <c:pt idx="2">
                  <c:v>4.7231771098630131E-2</c:v>
                </c:pt>
                <c:pt idx="3">
                  <c:v>1.0950823054794522E-2</c:v>
                </c:pt>
              </c:numCache>
            </c:numRef>
          </c:val>
          <c:extLst>
            <c:ext xmlns:c16="http://schemas.microsoft.com/office/drawing/2014/chart" uri="{C3380CC4-5D6E-409C-BE32-E72D297353CC}">
              <c16:uniqueId val="{00000001-1289-47AF-87DA-D74791568ED2}"/>
            </c:ext>
          </c:extLst>
        </c:ser>
        <c:ser>
          <c:idx val="3"/>
          <c:order val="3"/>
          <c:tx>
            <c:strRef>
              <c:f>CALCS_4to6!$E$20</c:f>
              <c:strCache>
                <c:ptCount val="1"/>
                <c:pt idx="0">
                  <c:v>Average of Hundreds of Lbs Per Worker</c:v>
                </c:pt>
              </c:strCache>
            </c:strRef>
          </c:tx>
          <c:spPr>
            <a:solidFill>
              <a:schemeClr val="accent4"/>
            </a:solidFill>
            <a:ln>
              <a:noFill/>
            </a:ln>
            <a:effectLst/>
          </c:spPr>
          <c:invertIfNegative val="0"/>
          <c:cat>
            <c:strRef>
              <c:f>CALCS_4to6!$A$21:$A$25</c:f>
              <c:strCache>
                <c:ptCount val="4"/>
                <c:pt idx="0">
                  <c:v>Frankfurt</c:v>
                </c:pt>
                <c:pt idx="1">
                  <c:v>Gary</c:v>
                </c:pt>
                <c:pt idx="2">
                  <c:v>Mexico</c:v>
                </c:pt>
                <c:pt idx="3">
                  <c:v>Sunchem</c:v>
                </c:pt>
              </c:strCache>
            </c:strRef>
          </c:cat>
          <c:val>
            <c:numRef>
              <c:f>CALCS_4to6!$E$21:$E$25</c:f>
              <c:numCache>
                <c:formatCode>General</c:formatCode>
                <c:ptCount val="4"/>
                <c:pt idx="0">
                  <c:v>12.060655041614755</c:v>
                </c:pt>
                <c:pt idx="1">
                  <c:v>6.6198619484038295</c:v>
                </c:pt>
                <c:pt idx="2">
                  <c:v>10.495949133028926</c:v>
                </c:pt>
                <c:pt idx="3">
                  <c:v>3.532523566062749</c:v>
                </c:pt>
              </c:numCache>
            </c:numRef>
          </c:val>
          <c:extLst>
            <c:ext xmlns:c16="http://schemas.microsoft.com/office/drawing/2014/chart" uri="{C3380CC4-5D6E-409C-BE32-E72D297353CC}">
              <c16:uniqueId val="{00000003-1289-47AF-87DA-D74791568ED2}"/>
            </c:ext>
          </c:extLst>
        </c:ser>
        <c:ser>
          <c:idx val="0"/>
          <c:order val="0"/>
          <c:tx>
            <c:strRef>
              <c:f>CALCS_4to6!$B$20</c:f>
              <c:strCache>
                <c:ptCount val="1"/>
                <c:pt idx="0">
                  <c:v>Sum of Production</c:v>
                </c:pt>
              </c:strCache>
            </c:strRef>
          </c:tx>
          <c:spPr>
            <a:solidFill>
              <a:schemeClr val="accent1"/>
            </a:solidFill>
            <a:ln>
              <a:noFill/>
            </a:ln>
            <a:effectLst/>
          </c:spPr>
          <c:invertIfNegative val="0"/>
          <c:cat>
            <c:strRef>
              <c:f>CALCS_4to6!$A$21:$A$25</c:f>
              <c:strCache>
                <c:ptCount val="4"/>
                <c:pt idx="0">
                  <c:v>Frankfurt</c:v>
                </c:pt>
                <c:pt idx="1">
                  <c:v>Gary</c:v>
                </c:pt>
                <c:pt idx="2">
                  <c:v>Mexico</c:v>
                </c:pt>
                <c:pt idx="3">
                  <c:v>Sunchem</c:v>
                </c:pt>
              </c:strCache>
            </c:strRef>
          </c:cat>
          <c:val>
            <c:numRef>
              <c:f>CALCS_4to6!$B$21:$B$25</c:f>
              <c:numCache>
                <c:formatCode>General</c:formatCode>
                <c:ptCount val="4"/>
                <c:pt idx="0">
                  <c:v>38.012466721000017</c:v>
                </c:pt>
                <c:pt idx="1">
                  <c:v>14.011369265000004</c:v>
                </c:pt>
                <c:pt idx="2">
                  <c:v>17.239596450999997</c:v>
                </c:pt>
                <c:pt idx="3">
                  <c:v>3.9970504150000004</c:v>
                </c:pt>
              </c:numCache>
            </c:numRef>
          </c:val>
          <c:extLst>
            <c:ext xmlns:c16="http://schemas.microsoft.com/office/drawing/2014/chart" uri="{C3380CC4-5D6E-409C-BE32-E72D297353CC}">
              <c16:uniqueId val="{00000000-1289-47AF-87DA-D74791568ED2}"/>
            </c:ext>
          </c:extLst>
        </c:ser>
        <c:ser>
          <c:idx val="2"/>
          <c:order val="2"/>
          <c:tx>
            <c:strRef>
              <c:f>CALCS_4to6!$D$20</c:f>
              <c:strCache>
                <c:ptCount val="1"/>
                <c:pt idx="0">
                  <c:v>Average of Raw Material Cost</c:v>
                </c:pt>
              </c:strCache>
            </c:strRef>
          </c:tx>
          <c:spPr>
            <a:solidFill>
              <a:schemeClr val="accent3"/>
            </a:solidFill>
            <a:ln>
              <a:noFill/>
            </a:ln>
            <a:effectLst/>
          </c:spPr>
          <c:invertIfNegative val="0"/>
          <c:cat>
            <c:strRef>
              <c:f>CALCS_4to6!$A$21:$A$25</c:f>
              <c:strCache>
                <c:ptCount val="4"/>
                <c:pt idx="0">
                  <c:v>Frankfurt</c:v>
                </c:pt>
                <c:pt idx="1">
                  <c:v>Gary</c:v>
                </c:pt>
                <c:pt idx="2">
                  <c:v>Mexico</c:v>
                </c:pt>
                <c:pt idx="3">
                  <c:v>Sunchem</c:v>
                </c:pt>
              </c:strCache>
            </c:strRef>
          </c:cat>
          <c:val>
            <c:numRef>
              <c:f>CALCS_4to6!$D$21:$D$25</c:f>
              <c:numCache>
                <c:formatCode>General</c:formatCode>
                <c:ptCount val="4"/>
                <c:pt idx="0">
                  <c:v>56208.790360785191</c:v>
                </c:pt>
                <c:pt idx="1">
                  <c:v>26737.423712328771</c:v>
                </c:pt>
                <c:pt idx="2">
                  <c:v>37285.167549849408</c:v>
                </c:pt>
                <c:pt idx="3">
                  <c:v>10267.697556016448</c:v>
                </c:pt>
              </c:numCache>
            </c:numRef>
          </c:val>
          <c:extLst>
            <c:ext xmlns:c16="http://schemas.microsoft.com/office/drawing/2014/chart" uri="{C3380CC4-5D6E-409C-BE32-E72D297353CC}">
              <c16:uniqueId val="{00000002-1289-47AF-87DA-D74791568ED2}"/>
            </c:ext>
          </c:extLst>
        </c:ser>
        <c:ser>
          <c:idx val="4"/>
          <c:order val="4"/>
          <c:tx>
            <c:strRef>
              <c:f>CALCS_4to6!$F$20</c:f>
              <c:strCache>
                <c:ptCount val="1"/>
                <c:pt idx="0">
                  <c:v>Average of Total Labor Cost</c:v>
                </c:pt>
              </c:strCache>
            </c:strRef>
          </c:tx>
          <c:spPr>
            <a:solidFill>
              <a:schemeClr val="accent5"/>
            </a:solidFill>
            <a:ln>
              <a:noFill/>
            </a:ln>
            <a:effectLst/>
          </c:spPr>
          <c:invertIfNegative val="0"/>
          <c:cat>
            <c:strRef>
              <c:f>CALCS_4to6!$A$21:$A$25</c:f>
              <c:strCache>
                <c:ptCount val="4"/>
                <c:pt idx="0">
                  <c:v>Frankfurt</c:v>
                </c:pt>
                <c:pt idx="1">
                  <c:v>Gary</c:v>
                </c:pt>
                <c:pt idx="2">
                  <c:v>Mexico</c:v>
                </c:pt>
                <c:pt idx="3">
                  <c:v>Sunchem</c:v>
                </c:pt>
              </c:strCache>
            </c:strRef>
          </c:cat>
          <c:val>
            <c:numRef>
              <c:f>CALCS_4to6!$F$21:$F$25</c:f>
              <c:numCache>
                <c:formatCode>General</c:formatCode>
                <c:ptCount val="4"/>
                <c:pt idx="0">
                  <c:v>12183.420232747991</c:v>
                </c:pt>
                <c:pt idx="1">
                  <c:v>6490.4761330487654</c:v>
                </c:pt>
                <c:pt idx="2">
                  <c:v>2234.0963753596993</c:v>
                </c:pt>
                <c:pt idx="3">
                  <c:v>2812.2100425061194</c:v>
                </c:pt>
              </c:numCache>
            </c:numRef>
          </c:val>
          <c:extLst>
            <c:ext xmlns:c16="http://schemas.microsoft.com/office/drawing/2014/chart" uri="{C3380CC4-5D6E-409C-BE32-E72D297353CC}">
              <c16:uniqueId val="{00000004-1289-47AF-87DA-D74791568ED2}"/>
            </c:ext>
          </c:extLst>
        </c:ser>
        <c:dLbls>
          <c:showLegendKey val="0"/>
          <c:showVal val="0"/>
          <c:showCatName val="0"/>
          <c:showSerName val="0"/>
          <c:showPercent val="0"/>
          <c:showBubbleSize val="0"/>
        </c:dLbls>
        <c:gapWidth val="219"/>
        <c:axId val="25564783"/>
        <c:axId val="1128439536"/>
      </c:barChart>
      <c:catAx>
        <c:axId val="255647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128439536"/>
        <c:crosses val="autoZero"/>
        <c:auto val="1"/>
        <c:lblAlgn val="ctr"/>
        <c:lblOffset val="100"/>
        <c:noMultiLvlLbl val="0"/>
      </c:catAx>
      <c:valAx>
        <c:axId val="112843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Column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556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[lab2.xlsx]CALCS_7!PivotTable5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CALCS_7!$B$3:$B$4</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CALCS_7!$A$5:$A$17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CALCS_7!$B$5:$B$17</c:f>
              <c:numCache>
                <c:formatCode>General</c:formatCode>
                <c:ptCount val="12"/>
                <c:pt idx="0">
                  <c:v>0.1041767908387097</c:v>
                </c:pt>
                <c:pt idx="1">
                  <c:v>0.10479849389285716</c:v>
                </c:pt>
                <c:pt idx="2">
                  <c:v>0.10391499919354839</c:v>
                </c:pt>
                <c:pt idx="3">
                  <c:v>0.10431690556666667</c:v>
                </c:pt>
                <c:pt idx="4">
                  <c:v>0.10396884025806452</c:v>
                </c:pt>
                <c:pt idx="5">
                  <c:v>0.10427869163333332</c:v>
                </c:pt>
                <c:pt idx="6">
                  <c:v>0.10360739719354838</c:v>
                </c:pt>
                <c:pt idx="7">
                  <c:v>0.10410225896774193</c:v>
                </c:pt>
                <c:pt idx="8">
                  <c:v>0.10434044849999999</c:v>
                </c:pt>
                <c:pt idx="9">
                  <c:v>0.10337826803225802</c:v>
                </c:pt>
                <c:pt idx="10">
                  <c:v>0.10469505520000001</c:v>
                </c:pt>
                <c:pt idx="11">
                  <c:v>0.1042442153548387</c:v>
                </c:pt>
              </c:numCache>
            </c:numRef>
          </c:val>
          <c:smooth val="0"/>
          <c:extLst>
            <c:ext xmlns:c16="http://schemas.microsoft.com/office/drawing/2014/chart" uri="{C3380CC4-5D6E-409C-BE32-E72D297353CC}">
              <c16:uniqueId val="{00000000-6F80-435F-91EC-50D4A7CF85E0}"/>
            </c:ext>
          </c:extLst>
        </c:ser>
        <c:ser>
          <c:idx val="1"/>
          <c:order val="1"/>
          <c:tx>
            <c:strRef>
              <c:f>CALCS_7!$C$3:$C$4</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CALCS_7!$A$5:$A$17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CALCS_7!$C$5:$C$17</c:f>
              <c:numCache>
                <c:formatCode>General</c:formatCode>
                <c:ptCount val="12"/>
                <c:pt idx="0">
                  <c:v>3.8516631838709674E-2</c:v>
                </c:pt>
                <c:pt idx="1">
                  <c:v>3.8176851607142855E-2</c:v>
                </c:pt>
                <c:pt idx="2">
                  <c:v>3.8320216064516126E-2</c:v>
                </c:pt>
                <c:pt idx="3">
                  <c:v>3.8247200799999999E-2</c:v>
                </c:pt>
                <c:pt idx="4">
                  <c:v>3.8678934580645162E-2</c:v>
                </c:pt>
                <c:pt idx="5">
                  <c:v>3.8439613233333322E-2</c:v>
                </c:pt>
                <c:pt idx="6">
                  <c:v>3.8129793290322588E-2</c:v>
                </c:pt>
                <c:pt idx="7">
                  <c:v>3.8211712709677402E-2</c:v>
                </c:pt>
                <c:pt idx="8">
                  <c:v>3.8441144566666668E-2</c:v>
                </c:pt>
                <c:pt idx="9">
                  <c:v>3.8267833322580644E-2</c:v>
                </c:pt>
                <c:pt idx="10">
                  <c:v>3.8891272099999999E-2</c:v>
                </c:pt>
                <c:pt idx="11">
                  <c:v>3.8321345903225813E-2</c:v>
                </c:pt>
              </c:numCache>
            </c:numRef>
          </c:val>
          <c:smooth val="0"/>
          <c:extLst>
            <c:ext xmlns:c16="http://schemas.microsoft.com/office/drawing/2014/chart" uri="{C3380CC4-5D6E-409C-BE32-E72D297353CC}">
              <c16:uniqueId val="{00000001-6F80-435F-91EC-50D4A7CF85E0}"/>
            </c:ext>
          </c:extLst>
        </c:ser>
        <c:ser>
          <c:idx val="2"/>
          <c:order val="2"/>
          <c:tx>
            <c:strRef>
              <c:f>CALCS_7!$D$3:$D$4</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CALCS_7!$A$5:$A$17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CALCS_7!$D$5:$D$17</c:f>
              <c:numCache>
                <c:formatCode>General</c:formatCode>
                <c:ptCount val="12"/>
                <c:pt idx="0">
                  <c:v>4.7224978000000001E-2</c:v>
                </c:pt>
                <c:pt idx="1">
                  <c:v>4.7535256000000019E-2</c:v>
                </c:pt>
                <c:pt idx="2">
                  <c:v>4.7342376290322598E-2</c:v>
                </c:pt>
                <c:pt idx="3">
                  <c:v>4.7189629166666677E-2</c:v>
                </c:pt>
                <c:pt idx="4">
                  <c:v>4.76455934516129E-2</c:v>
                </c:pt>
                <c:pt idx="5">
                  <c:v>4.7190663966666664E-2</c:v>
                </c:pt>
                <c:pt idx="6">
                  <c:v>4.6989544161290336E-2</c:v>
                </c:pt>
                <c:pt idx="7">
                  <c:v>4.6952890451612911E-2</c:v>
                </c:pt>
                <c:pt idx="8">
                  <c:v>4.7013620800000017E-2</c:v>
                </c:pt>
                <c:pt idx="9">
                  <c:v>4.7697930387096778E-2</c:v>
                </c:pt>
                <c:pt idx="10">
                  <c:v>4.7083261466666658E-2</c:v>
                </c:pt>
                <c:pt idx="11">
                  <c:v>4.6930365354838709E-2</c:v>
                </c:pt>
              </c:numCache>
            </c:numRef>
          </c:val>
          <c:smooth val="0"/>
          <c:extLst>
            <c:ext xmlns:c16="http://schemas.microsoft.com/office/drawing/2014/chart" uri="{C3380CC4-5D6E-409C-BE32-E72D297353CC}">
              <c16:uniqueId val="{00000002-6F80-435F-91EC-50D4A7CF85E0}"/>
            </c:ext>
          </c:extLst>
        </c:ser>
        <c:ser>
          <c:idx val="3"/>
          <c:order val="3"/>
          <c:tx>
            <c:strRef>
              <c:f>CALCS_7!$E$3:$E$4</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CALCS_7!$A$5:$A$17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CALCS_7!$E$5:$E$17</c:f>
              <c:numCache>
                <c:formatCode>General</c:formatCode>
                <c:ptCount val="12"/>
                <c:pt idx="0">
                  <c:v>1.1026694580645161E-2</c:v>
                </c:pt>
                <c:pt idx="1">
                  <c:v>1.0745401392857143E-2</c:v>
                </c:pt>
                <c:pt idx="2">
                  <c:v>1.1064384774193546E-2</c:v>
                </c:pt>
                <c:pt idx="3">
                  <c:v>1.1055936400000001E-2</c:v>
                </c:pt>
                <c:pt idx="4">
                  <c:v>1.1000508774193549E-2</c:v>
                </c:pt>
                <c:pt idx="5">
                  <c:v>1.0922838166666667E-2</c:v>
                </c:pt>
                <c:pt idx="6">
                  <c:v>1.0880775967741936E-2</c:v>
                </c:pt>
                <c:pt idx="7">
                  <c:v>1.095601458064516E-2</c:v>
                </c:pt>
                <c:pt idx="8">
                  <c:v>1.0788446166666665E-2</c:v>
                </c:pt>
                <c:pt idx="9">
                  <c:v>1.0905679935483872E-2</c:v>
                </c:pt>
                <c:pt idx="10">
                  <c:v>1.1119339666666667E-2</c:v>
                </c:pt>
                <c:pt idx="11">
                  <c:v>1.0926662806451612E-2</c:v>
                </c:pt>
              </c:numCache>
            </c:numRef>
          </c:val>
          <c:smooth val="0"/>
          <c:extLst>
            <c:ext xmlns:c16="http://schemas.microsoft.com/office/drawing/2014/chart" uri="{C3380CC4-5D6E-409C-BE32-E72D297353CC}">
              <c16:uniqueId val="{00000003-6F80-435F-91EC-50D4A7CF85E0}"/>
            </c:ext>
          </c:extLst>
        </c:ser>
        <c:dLbls>
          <c:showLegendKey val="0"/>
          <c:showVal val="0"/>
          <c:showCatName val="0"/>
          <c:showSerName val="0"/>
          <c:showPercent val="0"/>
          <c:showBubbleSize val="0"/>
        </c:dLbls>
        <c:marker val="1"/>
        <c:smooth val="0"/>
        <c:axId val="1116256752"/>
        <c:axId val="1553762096"/>
      </c:lineChart>
      <c:catAx>
        <c:axId val="111625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53762096"/>
        <c:crosses val="autoZero"/>
        <c:auto val="1"/>
        <c:lblAlgn val="ctr"/>
        <c:lblOffset val="100"/>
        <c:noMultiLvlLbl val="0"/>
      </c:catAx>
      <c:valAx>
        <c:axId val="155376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11625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[lab2.xlsx]CALCS_12!PivotTable6</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CALCS_12!$B$3:$B$4</c:f>
              <c:strCache>
                <c:ptCount val="1"/>
                <c:pt idx="0">
                  <c:v>Frankfurt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CALCS_12!$A$5:$A$17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CALCS_12!$B$5:$B$17</c:f>
              <c:numCache>
                <c:formatCode>General</c:formatCode>
                <c:ptCount val="12"/>
                <c:pt idx="0">
                  <c:v>74.331755792966007</c:v>
                </c:pt>
                <c:pt idx="1">
                  <c:v>75.421079958080185</c:v>
                </c:pt>
                <c:pt idx="2">
                  <c:v>78.010137704849967</c:v>
                </c:pt>
                <c:pt idx="3">
                  <c:v>76.531509140019068</c:v>
                </c:pt>
                <c:pt idx="4">
                  <c:v>74.739275962589574</c:v>
                </c:pt>
                <c:pt idx="5">
                  <c:v>78.683121303226727</c:v>
                </c:pt>
                <c:pt idx="6">
                  <c:v>76.279597264279133</c:v>
                </c:pt>
                <c:pt idx="7">
                  <c:v>75.029500617083002</c:v>
                </c:pt>
                <c:pt idx="8">
                  <c:v>73.418159627492216</c:v>
                </c:pt>
                <c:pt idx="9">
                  <c:v>78.312691814322562</c:v>
                </c:pt>
                <c:pt idx="10">
                  <c:v>77.973299319028158</c:v>
                </c:pt>
                <c:pt idx="11">
                  <c:v>71.946211285548486</c:v>
                </c:pt>
              </c:numCache>
            </c:numRef>
          </c:val>
          <c:smooth val="0"/>
          <c:extLst>
            <c:ext xmlns:c16="http://schemas.microsoft.com/office/drawing/2014/chart" uri="{C3380CC4-5D6E-409C-BE32-E72D297353CC}">
              <c16:uniqueId val="{00000000-022F-40D9-8A5E-68E552682340}"/>
            </c:ext>
          </c:extLst>
        </c:ser>
        <c:ser>
          <c:idx val="1"/>
          <c:order val="1"/>
          <c:tx>
            <c:strRef>
              <c:f>CALCS_12!$C$3:$C$4</c:f>
              <c:strCache>
                <c:ptCount val="1"/>
                <c:pt idx="0">
                  <c:v>Gary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CALCS_12!$A$5:$A$17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CALCS_12!$C$5:$C$17</c:f>
              <c:numCache>
                <c:formatCode>General</c:formatCode>
                <c:ptCount val="12"/>
                <c:pt idx="0">
                  <c:v>99.924121129625661</c:v>
                </c:pt>
                <c:pt idx="1">
                  <c:v>99.835402524306204</c:v>
                </c:pt>
                <c:pt idx="2">
                  <c:v>100.1105056299765</c:v>
                </c:pt>
                <c:pt idx="3">
                  <c:v>100.52562660163157</c:v>
                </c:pt>
                <c:pt idx="4">
                  <c:v>99.750797966844189</c:v>
                </c:pt>
                <c:pt idx="5">
                  <c:v>100.25731493046754</c:v>
                </c:pt>
                <c:pt idx="6">
                  <c:v>99.855862562254131</c:v>
                </c:pt>
                <c:pt idx="7">
                  <c:v>100.47305872555106</c:v>
                </c:pt>
                <c:pt idx="8">
                  <c:v>100.39202135694332</c:v>
                </c:pt>
                <c:pt idx="9">
                  <c:v>101.14091826403578</c:v>
                </c:pt>
                <c:pt idx="10">
                  <c:v>100.32166678553682</c:v>
                </c:pt>
                <c:pt idx="11">
                  <c:v>100.88415840019636</c:v>
                </c:pt>
              </c:numCache>
            </c:numRef>
          </c:val>
          <c:smooth val="0"/>
          <c:extLst>
            <c:ext xmlns:c16="http://schemas.microsoft.com/office/drawing/2014/chart" uri="{C3380CC4-5D6E-409C-BE32-E72D297353CC}">
              <c16:uniqueId val="{00000001-022F-40D9-8A5E-68E552682340}"/>
            </c:ext>
          </c:extLst>
        </c:ser>
        <c:ser>
          <c:idx val="2"/>
          <c:order val="2"/>
          <c:tx>
            <c:strRef>
              <c:f>CALCS_12!$D$3:$D$4</c:f>
              <c:strCache>
                <c:ptCount val="1"/>
                <c:pt idx="0">
                  <c:v>Mexico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CALCS_12!$A$5:$A$17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CALCS_12!$D$5:$D$17</c:f>
              <c:numCache>
                <c:formatCode>General</c:formatCode>
                <c:ptCount val="12"/>
                <c:pt idx="0">
                  <c:v>87.816043041453867</c:v>
                </c:pt>
                <c:pt idx="1">
                  <c:v>94.649587380987342</c:v>
                </c:pt>
                <c:pt idx="2">
                  <c:v>102.60235303253263</c:v>
                </c:pt>
                <c:pt idx="3">
                  <c:v>91.03517796061557</c:v>
                </c:pt>
                <c:pt idx="4">
                  <c:v>92.217067644250363</c:v>
                </c:pt>
                <c:pt idx="5">
                  <c:v>93.785149046077322</c:v>
                </c:pt>
                <c:pt idx="6">
                  <c:v>103.69264556294914</c:v>
                </c:pt>
                <c:pt idx="7">
                  <c:v>98.01831200222523</c:v>
                </c:pt>
                <c:pt idx="8">
                  <c:v>94.095063306785576</c:v>
                </c:pt>
                <c:pt idx="9">
                  <c:v>87.200169262102776</c:v>
                </c:pt>
                <c:pt idx="10">
                  <c:v>94.094317521037866</c:v>
                </c:pt>
                <c:pt idx="11">
                  <c:v>100.08957063426259</c:v>
                </c:pt>
              </c:numCache>
            </c:numRef>
          </c:val>
          <c:smooth val="0"/>
          <c:extLst>
            <c:ext xmlns:c16="http://schemas.microsoft.com/office/drawing/2014/chart" uri="{C3380CC4-5D6E-409C-BE32-E72D297353CC}">
              <c16:uniqueId val="{00000002-022F-40D9-8A5E-68E552682340}"/>
            </c:ext>
          </c:extLst>
        </c:ser>
        <c:ser>
          <c:idx val="3"/>
          <c:order val="3"/>
          <c:tx>
            <c:strRef>
              <c:f>CALCS_12!$E$3:$E$4</c:f>
              <c:strCache>
                <c:ptCount val="1"/>
                <c:pt idx="0">
                  <c:v>Sunchem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CALCS_12!$A$5:$A$17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CALCS_12!$E$5:$E$17</c:f>
              <c:numCache>
                <c:formatCode>General</c:formatCode>
                <c:ptCount val="12"/>
                <c:pt idx="0">
                  <c:v>156.96852690647376</c:v>
                </c:pt>
                <c:pt idx="1">
                  <c:v>159.49694731187219</c:v>
                </c:pt>
                <c:pt idx="2">
                  <c:v>154.98264243393507</c:v>
                </c:pt>
                <c:pt idx="3">
                  <c:v>158.78652347928946</c:v>
                </c:pt>
                <c:pt idx="4">
                  <c:v>157.00479042761285</c:v>
                </c:pt>
                <c:pt idx="5">
                  <c:v>159.16032404002772</c:v>
                </c:pt>
                <c:pt idx="6">
                  <c:v>157.29489000186095</c:v>
                </c:pt>
                <c:pt idx="7">
                  <c:v>155.22264820066883</c:v>
                </c:pt>
                <c:pt idx="8">
                  <c:v>157.51625170265012</c:v>
                </c:pt>
                <c:pt idx="9">
                  <c:v>155.28503663957775</c:v>
                </c:pt>
                <c:pt idx="10">
                  <c:v>158.64489221233052</c:v>
                </c:pt>
                <c:pt idx="11">
                  <c:v>157.19280266296914</c:v>
                </c:pt>
              </c:numCache>
            </c:numRef>
          </c:val>
          <c:smooth val="0"/>
          <c:extLst>
            <c:ext xmlns:c16="http://schemas.microsoft.com/office/drawing/2014/chart" uri="{C3380CC4-5D6E-409C-BE32-E72D297353CC}">
              <c16:uniqueId val="{00000003-022F-40D9-8A5E-68E552682340}"/>
            </c:ext>
          </c:extLst>
        </c:ser>
        <c:dLbls>
          <c:showLegendKey val="0"/>
          <c:showVal val="0"/>
          <c:showCatName val="0"/>
          <c:showSerName val="0"/>
          <c:showPercent val="0"/>
          <c:showBubbleSize val="0"/>
        </c:dLbls>
        <c:marker val="1"/>
        <c:smooth val="0"/>
        <c:axId val="25617983"/>
        <c:axId val="1941098720"/>
      </c:lineChart>
      <c:catAx>
        <c:axId val="2561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41098720"/>
        <c:crosses val="autoZero"/>
        <c:auto val="1"/>
        <c:lblAlgn val="ctr"/>
        <c:lblOffset val="100"/>
        <c:noMultiLvlLbl val="0"/>
      </c:catAx>
      <c:valAx>
        <c:axId val="194109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561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6</xdr:col>
      <xdr:colOff>247650</xdr:colOff>
      <xdr:row>1</xdr:row>
      <xdr:rowOff>179070</xdr:rowOff>
    </xdr:from>
    <xdr:to>
      <xdr:col>14</xdr:col>
      <xdr:colOff>430530</xdr:colOff>
      <xdr:row>16</xdr:row>
      <xdr:rowOff>64770</xdr:rowOff>
    </xdr:to>
    <xdr:graphicFrame macro="">
      <xdr:nvGraphicFramePr>
        <xdr:cNvPr id="2" name="Chart 1">
          <a:extLst>
            <a:ext uri="{FF2B5EF4-FFF2-40B4-BE49-F238E27FC236}">
              <a16:creationId xmlns:a16="http://schemas.microsoft.com/office/drawing/2014/main" id="{D064F322-7114-4287-B41E-D92C88B87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232410</xdr:colOff>
      <xdr:row>19</xdr:row>
      <xdr:rowOff>186690</xdr:rowOff>
    </xdr:from>
    <xdr:to>
      <xdr:col>14</xdr:col>
      <xdr:colOff>415290</xdr:colOff>
      <xdr:row>34</xdr:row>
      <xdr:rowOff>72390</xdr:rowOff>
    </xdr:to>
    <xdr:graphicFrame macro="">
      <xdr:nvGraphicFramePr>
        <xdr:cNvPr id="3" name="Chart 2">
          <a:extLst>
            <a:ext uri="{FF2B5EF4-FFF2-40B4-BE49-F238E27FC236}">
              <a16:creationId xmlns:a16="http://schemas.microsoft.com/office/drawing/2014/main" id="{1F5983CC-BA34-4FD4-8B5D-3777B1695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163830</xdr:colOff>
      <xdr:row>53</xdr:row>
      <xdr:rowOff>3810</xdr:rowOff>
    </xdr:from>
    <xdr:to>
      <xdr:col>14</xdr:col>
      <xdr:colOff>346710</xdr:colOff>
      <xdr:row>67</xdr:row>
      <xdr:rowOff>80010</xdr:rowOff>
    </xdr:to>
    <xdr:graphicFrame macro="">
      <xdr:nvGraphicFramePr>
        <xdr:cNvPr id="4" name="Chart 3">
          <a:extLst>
            <a:ext uri="{FF2B5EF4-FFF2-40B4-BE49-F238E27FC236}">
              <a16:creationId xmlns:a16="http://schemas.microsoft.com/office/drawing/2014/main" id="{20CA1DAA-C008-403D-9A04-3203B62E1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201930</xdr:colOff>
      <xdr:row>69</xdr:row>
      <xdr:rowOff>80010</xdr:rowOff>
    </xdr:from>
    <xdr:to>
      <xdr:col>14</xdr:col>
      <xdr:colOff>384810</xdr:colOff>
      <xdr:row>83</xdr:row>
      <xdr:rowOff>156210</xdr:rowOff>
    </xdr:to>
    <xdr:graphicFrame macro="">
      <xdr:nvGraphicFramePr>
        <xdr:cNvPr id="5" name="Chart 4">
          <a:extLst>
            <a:ext uri="{FF2B5EF4-FFF2-40B4-BE49-F238E27FC236}">
              <a16:creationId xmlns:a16="http://schemas.microsoft.com/office/drawing/2014/main" id="{2A0B03F0-0679-436D-92A6-70368AD5F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179070</xdr:colOff>
      <xdr:row>36</xdr:row>
      <xdr:rowOff>34290</xdr:rowOff>
    </xdr:from>
    <xdr:to>
      <xdr:col>14</xdr:col>
      <xdr:colOff>361950</xdr:colOff>
      <xdr:row>50</xdr:row>
      <xdr:rowOff>110490</xdr:rowOff>
    </xdr:to>
    <xdr:graphicFrame macro="">
      <xdr:nvGraphicFramePr>
        <xdr:cNvPr id="6" name="Chart 5">
          <a:extLst>
            <a:ext uri="{FF2B5EF4-FFF2-40B4-BE49-F238E27FC236}">
              <a16:creationId xmlns:a16="http://schemas.microsoft.com/office/drawing/2014/main" id="{625982F6-2272-4ECE-90EF-E65CE00B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224790</xdr:colOff>
      <xdr:row>2</xdr:row>
      <xdr:rowOff>19050</xdr:rowOff>
    </xdr:from>
    <xdr:to>
      <xdr:col>14</xdr:col>
      <xdr:colOff>407670</xdr:colOff>
      <xdr:row>16</xdr:row>
      <xdr:rowOff>95250</xdr:rowOff>
    </xdr:to>
    <xdr:graphicFrame macro="">
      <xdr:nvGraphicFramePr>
        <xdr:cNvPr id="3" name="Chart 2">
          <a:extLst>
            <a:ext uri="{FF2B5EF4-FFF2-40B4-BE49-F238E27FC236}">
              <a16:creationId xmlns:a16="http://schemas.microsoft.com/office/drawing/2014/main" id="{4676577E-2C23-4478-A8F1-506D908CA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247650</xdr:colOff>
      <xdr:row>18</xdr:row>
      <xdr:rowOff>148590</xdr:rowOff>
    </xdr:from>
    <xdr:to>
      <xdr:col>19</xdr:col>
      <xdr:colOff>160020</xdr:colOff>
      <xdr:row>33</xdr:row>
      <xdr:rowOff>34290</xdr:rowOff>
    </xdr:to>
    <xdr:graphicFrame macro="">
      <xdr:nvGraphicFramePr>
        <xdr:cNvPr id="4" name="Chart 3">
          <a:extLst>
            <a:ext uri="{FF2B5EF4-FFF2-40B4-BE49-F238E27FC236}">
              <a16:creationId xmlns:a16="http://schemas.microsoft.com/office/drawing/2014/main" id="{857CE2E5-4A73-43DA-BF96-4C57F79EA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217170</xdr:colOff>
      <xdr:row>1</xdr:row>
      <xdr:rowOff>186690</xdr:rowOff>
    </xdr:from>
    <xdr:to>
      <xdr:col>14</xdr:col>
      <xdr:colOff>400050</xdr:colOff>
      <xdr:row>16</xdr:row>
      <xdr:rowOff>72390</xdr:rowOff>
    </xdr:to>
    <xdr:graphicFrame macro="">
      <xdr:nvGraphicFramePr>
        <xdr:cNvPr id="2" name="Chart 1">
          <a:extLst>
            <a:ext uri="{FF2B5EF4-FFF2-40B4-BE49-F238E27FC236}">
              <a16:creationId xmlns:a16="http://schemas.microsoft.com/office/drawing/2014/main" id="{3B054F2B-032A-41EE-A97D-BE65C1067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118110</xdr:colOff>
      <xdr:row>2</xdr:row>
      <xdr:rowOff>133350</xdr:rowOff>
    </xdr:from>
    <xdr:to>
      <xdr:col>11</xdr:col>
      <xdr:colOff>270510</xdr:colOff>
      <xdr:row>16</xdr:row>
      <xdr:rowOff>45720</xdr:rowOff>
    </xdr:to>
    <xdr:graphicFrame macro="">
      <xdr:nvGraphicFramePr>
        <xdr:cNvPr id="2" name="Chart 1">
          <a:extLst>
            <a:ext uri="{FF2B5EF4-FFF2-40B4-BE49-F238E27FC236}">
              <a16:creationId xmlns:a16="http://schemas.microsoft.com/office/drawing/2014/main" id="{F3D2BA34-137B-45C0-B41A-98228D279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148590</xdr:colOff>
      <xdr:row>35</xdr:row>
      <xdr:rowOff>179070</xdr:rowOff>
    </xdr:from>
    <xdr:to>
      <xdr:col>11</xdr:col>
      <xdr:colOff>300990</xdr:colOff>
      <xdr:row>50</xdr:row>
      <xdr:rowOff>64770</xdr:rowOff>
    </xdr:to>
    <xdr:graphicFrame macro="">
      <xdr:nvGraphicFramePr>
        <xdr:cNvPr id="3" name="Chart 2">
          <a:extLst>
            <a:ext uri="{FF2B5EF4-FFF2-40B4-BE49-F238E27FC236}">
              <a16:creationId xmlns:a16="http://schemas.microsoft.com/office/drawing/2014/main" id="{64203B7B-62CF-473E-9F3D-7CA00AFFF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140970</xdr:colOff>
      <xdr:row>18</xdr:row>
      <xdr:rowOff>26670</xdr:rowOff>
    </xdr:from>
    <xdr:to>
      <xdr:col>11</xdr:col>
      <xdr:colOff>293370</xdr:colOff>
      <xdr:row>32</xdr:row>
      <xdr:rowOff>102870</xdr:rowOff>
    </xdr:to>
    <xdr:graphicFrame macro="">
      <xdr:nvGraphicFramePr>
        <xdr:cNvPr id="4" name="Chart 3">
          <a:extLst>
            <a:ext uri="{FF2B5EF4-FFF2-40B4-BE49-F238E27FC236}">
              <a16:creationId xmlns:a16="http://schemas.microsoft.com/office/drawing/2014/main" id="{F94BE4A5-28DA-4680-81FA-5992AED8C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58</xdr:row>
      <xdr:rowOff>0</xdr:rowOff>
    </xdr:from>
    <xdr:to>
      <xdr:col>11</xdr:col>
      <xdr:colOff>297180</xdr:colOff>
      <xdr:row>72</xdr:row>
      <xdr:rowOff>76200</xdr:rowOff>
    </xdr:to>
    <xdr:graphicFrame macro="">
      <xdr:nvGraphicFramePr>
        <xdr:cNvPr id="4" name="Chart 3">
          <a:extLst>
            <a:ext uri="{FF2B5EF4-FFF2-40B4-BE49-F238E27FC236}">
              <a16:creationId xmlns:a16="http://schemas.microsoft.com/office/drawing/2014/main" id="{03E3E647-400F-404E-8764-C86C8A0C3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43</xdr:row>
      <xdr:rowOff>22860</xdr:rowOff>
    </xdr:from>
    <xdr:to>
      <xdr:col>11</xdr:col>
      <xdr:colOff>312420</xdr:colOff>
      <xdr:row>57</xdr:row>
      <xdr:rowOff>22860</xdr:rowOff>
    </xdr:to>
    <xdr:graphicFrame macro="">
      <xdr:nvGraphicFramePr>
        <xdr:cNvPr id="5" name="Chart 4">
          <a:extLst>
            <a:ext uri="{FF2B5EF4-FFF2-40B4-BE49-F238E27FC236}">
              <a16:creationId xmlns:a16="http://schemas.microsoft.com/office/drawing/2014/main" id="{999985DB-93CC-48C1-86BE-37B793936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73</xdr:row>
      <xdr:rowOff>0</xdr:rowOff>
    </xdr:from>
    <xdr:to>
      <xdr:col>11</xdr:col>
      <xdr:colOff>297180</xdr:colOff>
      <xdr:row>87</xdr:row>
      <xdr:rowOff>76200</xdr:rowOff>
    </xdr:to>
    <xdr:graphicFrame macro="">
      <xdr:nvGraphicFramePr>
        <xdr:cNvPr id="6" name="Chart 5">
          <a:extLst>
            <a:ext uri="{FF2B5EF4-FFF2-40B4-BE49-F238E27FC236}">
              <a16:creationId xmlns:a16="http://schemas.microsoft.com/office/drawing/2014/main" id="{B37FEFDB-7D17-4696-90AA-7D62FE087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88</xdr:row>
      <xdr:rowOff>0</xdr:rowOff>
    </xdr:from>
    <xdr:to>
      <xdr:col>11</xdr:col>
      <xdr:colOff>297180</xdr:colOff>
      <xdr:row>102</xdr:row>
      <xdr:rowOff>76200</xdr:rowOff>
    </xdr:to>
    <xdr:graphicFrame macro="">
      <xdr:nvGraphicFramePr>
        <xdr:cNvPr id="7" name="Chart 6">
          <a:extLst>
            <a:ext uri="{FF2B5EF4-FFF2-40B4-BE49-F238E27FC236}">
              <a16:creationId xmlns:a16="http://schemas.microsoft.com/office/drawing/2014/main" id="{F4EE0197-A8F2-45C5-B86B-3DACA5F59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104</xdr:row>
      <xdr:rowOff>0</xdr:rowOff>
    </xdr:from>
    <xdr:to>
      <xdr:col>9</xdr:col>
      <xdr:colOff>281940</xdr:colOff>
      <xdr:row>118</xdr:row>
      <xdr:rowOff>76200</xdr:rowOff>
    </xdr:to>
    <xdr:graphicFrame macro="">
      <xdr:nvGraphicFramePr>
        <xdr:cNvPr id="8" name="Chart 7">
          <a:extLst>
            <a:ext uri="{FF2B5EF4-FFF2-40B4-BE49-F238E27FC236}">
              <a16:creationId xmlns:a16="http://schemas.microsoft.com/office/drawing/2014/main" id="{A94CD307-90BE-49FF-8142-418F5412B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28</xdr:row>
      <xdr:rowOff>0</xdr:rowOff>
    </xdr:from>
    <xdr:to>
      <xdr:col>11</xdr:col>
      <xdr:colOff>297180</xdr:colOff>
      <xdr:row>42</xdr:row>
      <xdr:rowOff>0</xdr:rowOff>
    </xdr:to>
    <xdr:graphicFrame macro="">
      <xdr:nvGraphicFramePr>
        <xdr:cNvPr id="9" name="Chart 8">
          <a:extLst>
            <a:ext uri="{FF2B5EF4-FFF2-40B4-BE49-F238E27FC236}">
              <a16:creationId xmlns:a16="http://schemas.microsoft.com/office/drawing/2014/main" id="{E1D720EF-33C3-4F0B-8458-EBD49E0D4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169</xdr:row>
      <xdr:rowOff>0</xdr:rowOff>
    </xdr:from>
    <xdr:to>
      <xdr:col>20</xdr:col>
      <xdr:colOff>182880</xdr:colOff>
      <xdr:row>183</xdr:row>
      <xdr:rowOff>76200</xdr:rowOff>
    </xdr:to>
    <xdr:graphicFrame macro="">
      <xdr:nvGraphicFramePr>
        <xdr:cNvPr id="11" name="Chart 10">
          <a:extLst>
            <a:ext uri="{FF2B5EF4-FFF2-40B4-BE49-F238E27FC236}">
              <a16:creationId xmlns:a16="http://schemas.microsoft.com/office/drawing/2014/main" id="{6CD51DFE-FB04-4669-8B59-D97BD893D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132</xdr:row>
      <xdr:rowOff>0</xdr:rowOff>
    </xdr:from>
    <xdr:to>
      <xdr:col>20</xdr:col>
      <xdr:colOff>182880</xdr:colOff>
      <xdr:row>146</xdr:row>
      <xdr:rowOff>76200</xdr:rowOff>
    </xdr:to>
    <xdr:graphicFrame macro="">
      <xdr:nvGraphicFramePr>
        <xdr:cNvPr id="12" name="Chart 11">
          <a:extLst>
            <a:ext uri="{FF2B5EF4-FFF2-40B4-BE49-F238E27FC236}">
              <a16:creationId xmlns:a16="http://schemas.microsoft.com/office/drawing/2014/main" id="{0D673F56-0E8A-46B3-951D-052ADF3BA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150</xdr:row>
      <xdr:rowOff>0</xdr:rowOff>
    </xdr:from>
    <xdr:to>
      <xdr:col>20</xdr:col>
      <xdr:colOff>182880</xdr:colOff>
      <xdr:row>164</xdr:row>
      <xdr:rowOff>76200</xdr:rowOff>
    </xdr:to>
    <xdr:graphicFrame macro="">
      <xdr:nvGraphicFramePr>
        <xdr:cNvPr id="13" name="Chart 12">
          <a:extLst>
            <a:ext uri="{FF2B5EF4-FFF2-40B4-BE49-F238E27FC236}">
              <a16:creationId xmlns:a16="http://schemas.microsoft.com/office/drawing/2014/main" id="{159DADD4-6208-4662-AE9A-DB681A84B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梁嫚芳" refreshedDate="44489.432389351852" createdVersion="6" refreshedVersion="6" minRefreshableVersion="3" recordCount="1460" xr:uid="{A57B4B41-1722-4F75-903A-2CAEA607D180}">
  <cacheSource type="worksheet">
    <worksheetSource ref="A1:R1461" sheet="Production"/>
  </cacheSource>
  <cacheFields count="18">
    <cacheField name="Date" numFmtId="14">
      <sharedItems containsSemiMixedTypes="0" containsNonDate="0" containsDate="1" containsString="0" minDate="2013-01-01T00:00:00" maxDate="2014-01-01T00:00:00"/>
    </cacheField>
    <cacheField name="Plant" numFmtId="0">
      <sharedItems count="4">
        <s v="Mexico"/>
        <s v="Frankfurt"/>
        <s v="Gary"/>
        <s v="Sunchem"/>
      </sharedItems>
    </cacheField>
    <cacheField name="Production" numFmtId="0">
      <sharedItems containsSemiMixedTypes="0" containsString="0" containsNumber="1" minValue="1.0140164E-2" maxValue="0.10931008" count="1459">
        <n v="4.5508469000000003E-2"/>
        <n v="4.8526165000000003E-2"/>
        <n v="4.7136297000000001E-2"/>
        <n v="4.8495783000000001E-2"/>
        <n v="4.5360286999999999E-2"/>
        <n v="4.9444523999999997E-2"/>
        <n v="4.9288924999999997E-2"/>
        <n v="4.8871258000000001E-2"/>
        <n v="4.7516039000000003E-2"/>
        <n v="4.4904153000000002E-2"/>
        <n v="4.8319598999999998E-2"/>
        <n v="4.9000604000000003E-2"/>
        <n v="4.5551711000000002E-2"/>
        <n v="4.6494110999999998E-2"/>
        <n v="4.5695338000000002E-2"/>
        <n v="4.9079783000000002E-2"/>
        <n v="4.9068874999999998E-2"/>
        <n v="4.5111623000000003E-2"/>
        <n v="4.4981753999999999E-2"/>
        <n v="4.5699333000000002E-2"/>
        <n v="4.6823695999999998E-2"/>
        <n v="4.7970061000000001E-2"/>
        <n v="4.8731178E-2"/>
        <n v="4.5931217000000003E-2"/>
        <n v="4.7473438999999999E-2"/>
        <n v="4.7964172999999999E-2"/>
        <n v="4.9149857999999998E-2"/>
        <n v="4.6472958000000002E-2"/>
        <n v="4.7668652999999998E-2"/>
        <n v="4.6506081999999997E-2"/>
        <n v="4.5228372000000003E-2"/>
        <n v="4.6937652000000003E-2"/>
        <n v="4.7421093999999997E-2"/>
        <n v="4.8367292999999999E-2"/>
        <n v="4.763204E-2"/>
        <n v="4.5750443000000002E-2"/>
        <n v="4.8972435000000002E-2"/>
        <n v="4.5074494999999999E-2"/>
        <n v="4.9026264E-2"/>
        <n v="4.6702856000000001E-2"/>
        <n v="4.5907969E-2"/>
        <n v="4.8529562999999998E-2"/>
        <n v="4.8604722000000003E-2"/>
        <n v="4.9276443000000003E-2"/>
        <n v="4.9467271E-2"/>
        <n v="4.8711881999999998E-2"/>
        <n v="4.9037351999999999E-2"/>
        <n v="4.7999544999999998E-2"/>
        <n v="4.7335772999999998E-2"/>
        <n v="4.6760082000000001E-2"/>
        <n v="4.8222175999999999E-2"/>
        <n v="4.4811881999999997E-2"/>
        <n v="4.9299470999999997E-2"/>
        <n v="4.9179802000000002E-2"/>
        <n v="4.5909274999999999E-2"/>
        <n v="4.9032061000000002E-2"/>
        <n v="4.5214955000000001E-2"/>
        <n v="4.6167329E-2"/>
        <n v="4.5635043E-2"/>
        <n v="4.8912797000000001E-2"/>
        <n v="4.7262846999999997E-2"/>
        <n v="4.5812735E-2"/>
        <n v="4.673095E-2"/>
        <n v="4.7752466E-2"/>
        <n v="4.7163047999999999E-2"/>
        <n v="4.8308539999999997E-2"/>
        <n v="4.9335875000000001E-2"/>
        <n v="4.7880525E-2"/>
        <n v="4.6275885000000003E-2"/>
        <n v="4.5641039000000001E-2"/>
        <n v="4.8860338000000003E-2"/>
        <n v="4.7515171000000002E-2"/>
        <n v="4.4804655999999998E-2"/>
        <n v="4.8914049000000001E-2"/>
        <n v="4.5974866000000003E-2"/>
        <n v="4.7288614E-2"/>
        <n v="4.8757875999999999E-2"/>
        <n v="4.6889299000000002E-2"/>
        <n v="4.6480774000000002E-2"/>
        <n v="4.7113170000000003E-2"/>
        <n v="4.6986644000000001E-2"/>
        <n v="4.5700958E-2"/>
        <n v="4.9038613000000002E-2"/>
        <n v="4.5399726000000001E-2"/>
        <n v="4.8900018000000003E-2"/>
        <n v="4.7629021000000001E-2"/>
        <n v="4.4770272E-2"/>
        <n v="4.8008997999999997E-2"/>
        <n v="4.8511077E-2"/>
        <n v="4.8992818E-2"/>
        <n v="4.8211267000000002E-2"/>
        <n v="4.7610182000000001E-2"/>
        <n v="4.6610347000000003E-2"/>
        <n v="4.7041806999999998E-2"/>
        <n v="4.7166046000000003E-2"/>
        <n v="4.6757934000000001E-2"/>
        <n v="4.7139648999999999E-2"/>
        <n v="4.8302965000000003E-2"/>
        <n v="4.7991524000000001E-2"/>
        <n v="4.8069819999999999E-2"/>
        <n v="4.8701806E-2"/>
        <n v="4.5233840999999997E-2"/>
        <n v="4.8325927999999997E-2"/>
        <n v="4.7513173999999998E-2"/>
        <n v="4.8746056000000003E-2"/>
        <n v="4.7727681000000001E-2"/>
        <n v="4.5179170999999997E-2"/>
        <n v="4.5456694999999998E-2"/>
        <n v="4.4909606999999997E-2"/>
        <n v="4.8446784999999999E-2"/>
        <n v="4.6051765000000001E-2"/>
        <n v="4.6726771E-2"/>
        <n v="4.7334464999999999E-2"/>
        <n v="4.8957438999999998E-2"/>
        <n v="4.8304357999999999E-2"/>
        <n v="4.4805936999999997E-2"/>
        <n v="4.4965981000000002E-2"/>
        <n v="4.7851337000000001E-2"/>
        <n v="4.7323359000000002E-2"/>
        <n v="4.8225178E-2"/>
        <n v="4.8266420999999997E-2"/>
        <n v="4.9148404999999999E-2"/>
        <n v="4.6616810000000002E-2"/>
        <n v="4.9267528999999997E-2"/>
        <n v="4.9343597000000003E-2"/>
        <n v="4.8947757000000001E-2"/>
        <n v="4.8373799000000002E-2"/>
        <n v="4.7463032000000002E-2"/>
        <n v="4.7132561000000003E-2"/>
        <n v="4.6550125999999997E-2"/>
        <n v="4.4827583999999997E-2"/>
        <n v="4.7942041999999997E-2"/>
        <n v="4.7012030000000003E-2"/>
        <n v="4.7544878999999998E-2"/>
        <n v="4.8624960000000002E-2"/>
        <n v="4.5387571000000002E-2"/>
        <n v="4.6125988999999999E-2"/>
        <n v="4.8210417999999998E-2"/>
        <n v="4.8597847E-2"/>
        <n v="4.8034937999999999E-2"/>
        <n v="4.8783244000000003E-2"/>
        <n v="4.7770144E-2"/>
        <n v="4.9227905000000002E-2"/>
        <n v="4.8676146000000003E-2"/>
        <n v="4.6750845999999999E-2"/>
        <n v="4.8848299999999997E-2"/>
        <n v="4.5643956999999999E-2"/>
        <n v="4.5568208999999998E-2"/>
        <n v="4.6795849E-2"/>
        <n v="4.9126178999999999E-2"/>
        <n v="4.6404322999999997E-2"/>
        <n v="4.8101613000000001E-2"/>
        <n v="4.6348062000000002E-2"/>
        <n v="4.4786636999999997E-2"/>
        <n v="4.5820752999999999E-2"/>
        <n v="4.9386038E-2"/>
        <n v="4.4953715999999998E-2"/>
        <n v="4.7539655E-2"/>
        <n v="4.9253697999999999E-2"/>
        <n v="4.6279397E-2"/>
        <n v="4.7330733999999999E-2"/>
        <n v="4.8375647000000001E-2"/>
        <n v="4.8571374E-2"/>
        <n v="4.5167150000000003E-2"/>
        <n v="4.7982915000000001E-2"/>
        <n v="4.6041143E-2"/>
        <n v="4.8154675000000001E-2"/>
        <n v="4.6327732000000003E-2"/>
        <n v="4.7452976000000001E-2"/>
        <n v="4.6811468000000002E-2"/>
        <n v="4.8365193000000001E-2"/>
        <n v="4.6099923000000001E-2"/>
        <n v="4.8234151000000003E-2"/>
        <n v="4.6861492999999997E-2"/>
        <n v="4.8515058E-2"/>
        <n v="4.8782513E-2"/>
        <n v="4.9194288000000003E-2"/>
        <n v="4.7805462999999999E-2"/>
        <n v="4.5374428000000001E-2"/>
        <n v="4.7016806000000001E-2"/>
        <n v="4.4785220000000001E-2"/>
        <n v="4.6866137000000002E-2"/>
        <n v="4.8762251E-2"/>
        <n v="4.6796628999999999E-2"/>
        <n v="4.9353323999999997E-2"/>
        <n v="4.5162993999999998E-2"/>
        <n v="4.8449691000000003E-2"/>
        <n v="4.4779000999999999E-2"/>
        <n v="4.7635379999999998E-2"/>
        <n v="4.9047450999999999E-2"/>
        <n v="4.6797051999999999E-2"/>
        <n v="4.5287694000000003E-2"/>
        <n v="4.7510321000000001E-2"/>
        <n v="4.8072109000000002E-2"/>
        <n v="4.9153531E-2"/>
        <n v="4.8898656999999998E-2"/>
        <n v="4.5753993E-2"/>
        <n v="4.6547410999999997E-2"/>
        <n v="4.6478914000000003E-2"/>
        <n v="4.5269922999999997E-2"/>
        <n v="4.5251208000000001E-2"/>
        <n v="4.5664097000000001E-2"/>
        <n v="4.6450549000000001E-2"/>
        <n v="4.5308022000000003E-2"/>
        <n v="4.7302604999999998E-2"/>
        <n v="4.7325185999999998E-2"/>
        <n v="4.5716213999999998E-2"/>
        <n v="4.7733167E-2"/>
        <n v="4.8844217000000002E-2"/>
        <n v="4.5104019000000002E-2"/>
        <n v="4.7421919E-2"/>
        <n v="4.7932203E-2"/>
        <n v="4.8200337000000003E-2"/>
        <n v="4.8108506000000002E-2"/>
        <n v="4.5559826999999997E-2"/>
        <n v="4.6754692E-2"/>
        <n v="4.8535556000000001E-2"/>
        <n v="4.7712007000000001E-2"/>
        <n v="4.8719220000000001E-2"/>
        <n v="4.5887571000000002E-2"/>
        <n v="4.8028619000000002E-2"/>
        <n v="4.5441043E-2"/>
        <n v="4.8128065999999997E-2"/>
        <n v="4.6211488000000002E-2"/>
        <n v="4.7046805999999997E-2"/>
        <n v="4.5129054000000002E-2"/>
        <n v="4.6934204E-2"/>
        <n v="4.7692320000000003E-2"/>
        <n v="4.8825228999999998E-2"/>
        <n v="4.8597993999999999E-2"/>
        <n v="4.5079910000000001E-2"/>
        <n v="4.4933186999999999E-2"/>
        <n v="4.6018244E-2"/>
        <n v="4.6710586999999998E-2"/>
        <n v="4.6670225000000003E-2"/>
        <n v="4.6833292999999998E-2"/>
        <n v="4.8486392000000003E-2"/>
        <n v="4.8288032000000002E-2"/>
        <n v="4.6845506000000002E-2"/>
        <n v="4.6581405999999999E-2"/>
        <n v="4.4814646E-2"/>
        <n v="4.5620725000000001E-2"/>
        <n v="4.7144911999999997E-2"/>
        <n v="4.8728286000000003E-2"/>
        <n v="4.8194147999999999E-2"/>
        <n v="4.4938454000000003E-2"/>
        <n v="4.8987360000000001E-2"/>
        <n v="4.5378725000000002E-2"/>
        <n v="4.5759886E-2"/>
        <n v="4.7935515999999997E-2"/>
        <n v="4.5668076000000002E-2"/>
        <n v="4.6032453000000001E-2"/>
        <n v="4.6928285E-2"/>
        <n v="4.6375157E-2"/>
        <n v="4.8123402000000003E-2"/>
        <n v="4.8762772000000003E-2"/>
        <n v="4.7879430000000001E-2"/>
        <n v="4.5273792E-2"/>
        <n v="4.6010887E-2"/>
        <n v="4.5402947999999999E-2"/>
        <n v="4.9417528000000002E-2"/>
        <n v="4.9031654000000001E-2"/>
        <n v="4.4811806000000003E-2"/>
        <n v="4.9390809000000001E-2"/>
        <n v="4.6499507000000002E-2"/>
        <n v="4.8931893999999997E-2"/>
        <n v="4.6177493E-2"/>
        <n v="4.5903140000000002E-2"/>
        <n v="4.6039180999999998E-2"/>
        <n v="4.7625595E-2"/>
        <n v="4.6817439000000002E-2"/>
        <n v="4.5096628E-2"/>
        <n v="4.8286373E-2"/>
        <n v="4.7659606E-2"/>
        <n v="4.6518072000000001E-2"/>
        <n v="4.8678551E-2"/>
        <n v="4.5547604999999998E-2"/>
        <n v="4.9101789999999999E-2"/>
        <n v="4.7386862000000002E-2"/>
        <n v="4.7698007000000001E-2"/>
        <n v="4.8067181E-2"/>
        <n v="4.8412662000000002E-2"/>
        <n v="4.8414688999999997E-2"/>
        <n v="4.8820953E-2"/>
        <n v="4.5180596000000003E-2"/>
        <n v="4.5890335999999997E-2"/>
        <n v="4.8980733999999998E-2"/>
        <n v="4.6538382000000003E-2"/>
        <n v="4.4775620000000002E-2"/>
        <n v="4.7418687000000001E-2"/>
        <n v="4.6307284999999997E-2"/>
        <n v="4.8864059000000001E-2"/>
        <n v="4.6485093999999998E-2"/>
        <n v="4.6887630999999999E-2"/>
        <n v="4.7903281999999998E-2"/>
        <n v="4.8910472000000003E-2"/>
        <n v="4.7818894000000001E-2"/>
        <n v="4.9454376000000001E-2"/>
        <n v="4.6645032000000003E-2"/>
        <n v="4.9221598999999998E-2"/>
        <n v="4.9183096000000003E-2"/>
        <n v="4.8683376E-2"/>
        <n v="4.9061816000000001E-2"/>
        <n v="4.8119496999999997E-2"/>
        <n v="4.7959542000000001E-2"/>
        <n v="4.6782186000000003E-2"/>
        <n v="4.7655446999999997E-2"/>
        <n v="4.8554479999999997E-2"/>
        <n v="4.5071333999999998E-2"/>
        <n v="4.6728631E-2"/>
        <n v="4.6541713999999998E-2"/>
        <n v="4.7962175000000003E-2"/>
        <n v="4.6701120999999998E-2"/>
        <n v="4.5907385000000002E-2"/>
        <n v="4.6241872000000003E-2"/>
        <n v="4.796628E-2"/>
        <n v="4.8065245999999999E-2"/>
        <n v="4.7407445999999999E-2"/>
        <n v="4.7666696000000001E-2"/>
        <n v="4.6627615999999997E-2"/>
        <n v="4.4772223E-2"/>
        <n v="4.5033539999999997E-2"/>
        <n v="4.5563932000000001E-2"/>
        <n v="4.9052665000000002E-2"/>
        <n v="4.8918921999999997E-2"/>
        <n v="4.7443556999999997E-2"/>
        <n v="4.5487061000000002E-2"/>
        <n v="4.8130786000000002E-2"/>
        <n v="4.5988593000000001E-2"/>
        <n v="4.9174895000000003E-2"/>
        <n v="4.6408106999999997E-2"/>
        <n v="4.6969036999999998E-2"/>
        <n v="4.8713424999999998E-2"/>
        <n v="4.7001929999999997E-2"/>
        <n v="4.8165530999999998E-2"/>
        <n v="4.542355E-2"/>
        <n v="4.5503228999999999E-2"/>
        <n v="4.4959723E-2"/>
        <n v="4.6725447000000003E-2"/>
        <n v="4.7930199999999999E-2"/>
        <n v="4.5139917000000002E-2"/>
        <n v="4.4866871000000003E-2"/>
        <n v="4.8331879000000001E-2"/>
        <n v="4.6421004000000002E-2"/>
        <n v="4.7980191999999998E-2"/>
        <n v="4.7746440000000001E-2"/>
        <n v="4.8531791999999997E-2"/>
        <n v="4.6848695000000003E-2"/>
        <n v="4.8481976000000003E-2"/>
        <n v="4.5620634E-2"/>
        <n v="4.7066205999999999E-2"/>
        <n v="4.7329160000000002E-2"/>
        <n v="4.8206252999999998E-2"/>
        <n v="4.6861343999999999E-2"/>
        <n v="4.6444713999999998E-2"/>
        <n v="4.8575938999999999E-2"/>
        <n v="4.6574455000000001E-2"/>
        <n v="4.8625163999999998E-2"/>
        <n v="4.5507421999999999E-2"/>
        <n v="4.5437861000000003E-2"/>
        <n v="4.7477836000000002E-2"/>
        <n v="4.6817862000000002E-2"/>
        <n v="4.7651038999999999E-2"/>
        <n v="4.8153275000000002E-2"/>
        <n v="4.5435716000000001E-2"/>
        <n v="0.106029417"/>
        <n v="0.103316634"/>
        <n v="9.8978516000000002E-2"/>
        <n v="9.9827998000000001E-2"/>
        <n v="0.103167708"/>
        <n v="0.100088566"/>
        <n v="0.108088244"/>
        <n v="0.104871483"/>
        <n v="0.105178413"/>
        <n v="0.102924771"/>
        <n v="0.102497384"/>
        <n v="0.10322864700000001"/>
        <n v="0.10677634699999999"/>
        <n v="0.10743624"/>
        <n v="0.103553329"/>
        <n v="0.106944281"/>
        <n v="0.100256944"/>
        <n v="0.102585515"/>
        <n v="0.105018469"/>
        <n v="0.10706982700000001"/>
        <n v="0.107924247"/>
        <n v="0.108823146"/>
        <n v="0.104106265"/>
        <n v="0.100514703"/>
        <n v="0.106969311"/>
        <n v="0.10346688599999999"/>
        <n v="0.106134469"/>
        <n v="0.10893834600000001"/>
        <n v="0.10085899199999999"/>
        <n v="0.102263057"/>
        <n v="0.101642361"/>
        <n v="0.10535849899999999"/>
        <n v="0.104895654"/>
        <n v="0.100345798"/>
        <n v="9.9175098000000003E-2"/>
        <n v="0.101573174"/>
        <n v="9.9034606999999997E-2"/>
        <n v="0.108652453"/>
        <n v="0.109074722"/>
        <n v="0.104547062"/>
        <n v="0.10869978800000001"/>
        <n v="0.104243661"/>
        <n v="0.10892021"/>
        <n v="0.108150526"/>
        <n v="0.104478403"/>
        <n v="0.106558334"/>
        <n v="0.104303386"/>
        <n v="0.107316935"/>
        <n v="0.106346288"/>
        <n v="0.101846881"/>
        <n v="0.103354289"/>
        <n v="0.101558408"/>
        <n v="0.108071293"/>
        <n v="0.101165001"/>
        <n v="0.107190956"/>
        <n v="0.102831821"/>
        <n v="0.10411253099999999"/>
        <n v="0.108985103"/>
        <n v="0.10356694800000001"/>
        <n v="0.102486784"/>
        <n v="0.106152711"/>
        <n v="0.105578517"/>
        <n v="9.9929142999999998E-2"/>
        <n v="0.10387202600000001"/>
        <n v="0.100392355"/>
        <n v="0.106281712"/>
        <n v="0.10436148000000001"/>
        <n v="9.9206007999999998E-2"/>
        <n v="0.102809313"/>
        <n v="0.10149628099999999"/>
        <n v="0.10035047499999999"/>
        <n v="0.10505914099999999"/>
        <n v="0.10530325"/>
        <n v="0.10599755700000001"/>
        <n v="0.10469756700000001"/>
        <n v="0.10533966"/>
        <n v="0.101983647"/>
        <n v="0.10615406600000001"/>
        <n v="0.10754533199999999"/>
        <n v="0.103157787"/>
        <n v="0.10018474199999999"/>
        <n v="0.100738336"/>
        <n v="0.10316304799999999"/>
        <n v="0.108342101"/>
        <n v="0.10729113"/>
        <n v="0.107313119"/>
        <n v="0.102602639"/>
        <n v="0.106132483"/>
        <n v="0.105607009"/>
        <n v="0.10183555599999999"/>
        <n v="0.102865424"/>
        <n v="0.10691329500000001"/>
        <n v="0.105723344"/>
        <n v="0.104660208"/>
        <n v="0.108411254"/>
        <n v="0.100608144"/>
        <n v="0.10234107200000001"/>
        <n v="0.105069446"/>
        <n v="9.9291423000000004E-2"/>
        <n v="0.103800039"/>
        <n v="0.108377864"/>
        <n v="0.102373912"/>
        <n v="0.106571341"/>
        <n v="0.10538103"/>
        <n v="0.105076089"/>
        <n v="0.109134026"/>
        <n v="0.10094618800000001"/>
        <n v="0.10562349"/>
        <n v="9.9638521999999993E-2"/>
        <n v="0.1033799"/>
        <n v="0.107193837"/>
        <n v="0.10555803699999999"/>
        <n v="9.9862686000000006E-2"/>
        <n v="0.101029403"/>
        <n v="0.10307098200000001"/>
        <n v="0.10279379199999999"/>
        <n v="0.10780081599999999"/>
        <n v="0.10828222799999999"/>
        <n v="0.104693095"/>
        <n v="0.10303627999999999"/>
        <n v="9.9624200999999996E-2"/>
        <n v="0.104650757"/>
        <n v="0.105292134"/>
        <n v="9.9139792000000004E-2"/>
        <n v="0.103333667"/>
        <n v="0.107314172"/>
        <n v="9.9080367000000003E-2"/>
        <n v="0.10719007899999999"/>
        <n v="0.108900512"/>
        <n v="0.107009017"/>
        <n v="0.10595339600000001"/>
        <n v="9.9586058000000005E-2"/>
        <n v="0.10067469900000001"/>
        <n v="0.102572653"/>
        <n v="0.105475339"/>
        <n v="0.103080713"/>
        <n v="0.104680393"/>
        <n v="0.107933267"/>
        <n v="9.9135677000000005E-2"/>
        <n v="9.9338052999999996E-2"/>
        <n v="0.10455638"/>
        <n v="0.107247832"/>
        <n v="0.106619608"/>
        <n v="0.10233500099999999"/>
        <n v="0.105607251"/>
        <n v="0.10265004799999999"/>
        <n v="0.10642452400000001"/>
        <n v="0.10572506700000001"/>
        <n v="0.109020703"/>
        <n v="0.103512118"/>
        <n v="9.9370570000000005E-2"/>
        <n v="0.104347674"/>
        <n v="0.107084708"/>
        <n v="9.9204559999999997E-2"/>
        <n v="0.105066756"/>
        <n v="0.10799183"/>
        <n v="0.108800683"/>
        <n v="0.106006367"/>
        <n v="0.10215051"/>
        <n v="0.10171398299999999"/>
        <n v="0.10285633800000001"/>
        <n v="0.10301640099999999"/>
        <n v="0.103900332"/>
        <n v="0.102447972"/>
        <n v="0.104784579"/>
        <n v="0.103558496"/>
        <n v="0.108240138"/>
        <n v="0.103511544"/>
        <n v="0.10608247699999999"/>
        <n v="0.10557501699999999"/>
        <n v="0.106275481"/>
        <n v="0.104390091"/>
        <n v="9.9753212999999993E-2"/>
        <n v="0.104759121"/>
        <n v="0.100211601"/>
        <n v="0.104728855"/>
        <n v="0.103701954"/>
        <n v="0.100682443"/>
        <n v="0.102333618"/>
        <n v="0.10858143200000001"/>
        <n v="0.106602575"/>
        <n v="0.10251655599999999"/>
        <n v="0.106430363"/>
        <n v="0.10420494700000001"/>
        <n v="0.100601149"/>
        <n v="0.103922578"/>
        <n v="0.10244060300000001"/>
        <n v="0.102491926"/>
        <n v="0.10788653500000001"/>
        <n v="0.10423921999999999"/>
        <n v="0.104753363"/>
        <n v="0.10093948899999999"/>
        <n v="9.8950892999999998E-2"/>
        <n v="9.9809964000000001E-2"/>
        <n v="9.9674770999999995E-2"/>
        <n v="0.108062486"/>
        <n v="0.101420569"/>
        <n v="9.9926270999999997E-2"/>
        <n v="0.107218457"/>
        <n v="0.104092269"/>
        <n v="9.9097702999999995E-2"/>
        <n v="0.10224784000000001"/>
        <n v="0.10206544100000001"/>
        <n v="0.108431707"/>
        <n v="0.105346181"/>
        <n v="0.10572488300000001"/>
        <n v="0.102352163"/>
        <n v="0.10289019200000001"/>
        <n v="0.104278517"/>
        <n v="0.10583701299999999"/>
        <n v="0.108430413"/>
        <n v="0.105544851"/>
        <n v="0.10082086799999999"/>
        <n v="0.108141921"/>
        <n v="0.103199953"/>
        <n v="0.104168605"/>
        <n v="0.100700757"/>
        <n v="0.109205622"/>
        <n v="0.101328367"/>
        <n v="0.10709722000000001"/>
        <n v="0.105729637"/>
        <n v="0.106365394"/>
        <n v="0.103231446"/>
        <n v="0.108724322"/>
        <n v="0.107063991"/>
        <n v="0.102209622"/>
        <n v="0.101665622"/>
        <n v="0.105815229"/>
        <n v="0.106004141"/>
        <n v="0.101878708"/>
        <n v="0.106659385"/>
        <n v="0.10197658800000001"/>
        <n v="9.9734127000000006E-2"/>
        <n v="0.100732533"/>
        <n v="0.104058419"/>
        <n v="0.100059464"/>
        <n v="0.101192713"/>
        <n v="0.10699534500000001"/>
        <n v="9.9592430999999995E-2"/>
        <n v="0.107083977"/>
        <n v="0.10068605799999999"/>
        <n v="0.108171792"/>
        <n v="0.10687577099999999"/>
        <n v="0.102933187"/>
        <n v="0.108457653"/>
        <n v="0.10315983099999999"/>
        <n v="0.101222427"/>
        <n v="0.108928684"/>
        <n v="9.9878254E-2"/>
        <n v="0.105716413"/>
        <n v="0.100551434"/>
        <n v="0.10156058900000001"/>
        <n v="0.101523635"/>
        <n v="0.10309977300000001"/>
        <n v="0.108331654"/>
        <n v="0.10479854399999999"/>
        <n v="0.10384341699999999"/>
        <n v="9.9957641999999999E-2"/>
        <n v="0.101875506"/>
        <n v="9.9375059000000002E-2"/>
        <n v="0.105484281"/>
        <n v="0.10675822"/>
        <n v="0.107810029"/>
        <n v="0.106248275"/>
        <n v="0.10913186599999999"/>
        <n v="0.103784369"/>
        <n v="0.104422537"/>
        <n v="0.105571234"/>
        <n v="0.103812707"/>
        <n v="0.105985254"/>
        <n v="0.108855772"/>
        <n v="0.102222545"/>
        <n v="0.104912664"/>
        <n v="0.105499521"/>
        <n v="9.9817357999999995E-2"/>
        <n v="0.103418341"/>
        <n v="0.10035290700000001"/>
        <n v="0.103909946"/>
        <n v="0.103205033"/>
        <n v="0.105449876"/>
        <n v="9.9692708000000005E-2"/>
        <n v="0.10494613699999999"/>
        <n v="0.10487927599999999"/>
        <n v="9.9947205999999997E-2"/>
        <n v="0.10728257300000001"/>
        <n v="9.9115616000000004E-2"/>
        <n v="0.108766628"/>
        <n v="0.102920212"/>
        <n v="0.10419263300000001"/>
        <n v="0.100376057"/>
        <n v="9.9580275999999995E-2"/>
        <n v="0.10931008"/>
        <n v="0.10860964300000001"/>
        <n v="0.10331095799999999"/>
        <n v="9.9647634999999998E-2"/>
        <n v="0.106078571"/>
        <n v="0.108678335"/>
        <n v="0.100862669"/>
        <n v="0.10046139"/>
        <n v="0.106740694"/>
        <n v="0.102778763"/>
        <n v="9.8959585000000003E-2"/>
        <n v="0.101290718"/>
        <n v="0.10464496399999999"/>
        <n v="0.10819485600000001"/>
        <n v="0.10734711"/>
        <n v="0.101533368"/>
        <n v="0.106566007"/>
        <n v="0.106811982"/>
        <n v="0.102102018"/>
        <n v="0.10012591699999999"/>
        <n v="0.10861491299999999"/>
        <n v="0.103521575"/>
        <n v="0.10085018799999999"/>
        <n v="0.105133289"/>
        <n v="0.105418782"/>
        <n v="0.104284958"/>
        <n v="0.104193202"/>
        <n v="0.100040511"/>
        <n v="0.106898595"/>
        <n v="0.109003662"/>
        <n v="9.8911654000000002E-2"/>
        <n v="0.108675519"/>
        <n v="0.107211077"/>
        <n v="0.100859427"/>
        <n v="0.10693580499999999"/>
        <n v="0.10288628399999999"/>
        <n v="0.102192245"/>
        <n v="0.10791281599999999"/>
        <n v="0.10422857000000001"/>
        <n v="0.109135496"/>
        <n v="0.106922736"/>
        <n v="9.9933738999999994E-2"/>
        <n v="0.10440535500000001"/>
        <n v="0.103422202"/>
        <n v="0.10078258700000001"/>
        <n v="0.10323833"/>
        <n v="0.10434408000000001"/>
        <n v="0.102025269"/>
        <n v="0.103569127"/>
        <n v="0.102310415"/>
        <n v="0.104199535"/>
        <n v="0.102783033"/>
        <n v="0.108957519"/>
        <n v="0.10147589899999999"/>
        <n v="0.10185356399999999"/>
        <n v="0.105639884"/>
        <n v="0.104339267"/>
        <n v="0.104924973"/>
        <n v="0.105657207"/>
        <n v="0.10917081300000001"/>
        <n v="0.100554423"/>
        <n v="0.106630952"/>
        <n v="0.10162341599999999"/>
        <n v="0.103828674"/>
        <n v="0.104186553"/>
        <n v="0.104506659"/>
        <n v="0.10890760300000001"/>
        <n v="0.107432122"/>
        <n v="0.106161693"/>
        <n v="0.104591695"/>
        <n v="0.101846958"/>
        <n v="0.10451851500000001"/>
        <n v="0.10820792799999999"/>
        <n v="9.9879781000000001E-2"/>
        <n v="4.0323821000000003E-2"/>
        <n v="3.5736229000000001E-2"/>
        <n v="3.8802441999999999E-2"/>
        <n v="4.0223574999999998E-2"/>
        <n v="3.9418541000000001E-2"/>
        <n v="4.0773991000000002E-2"/>
        <n v="4.0338890000000002E-2"/>
        <n v="3.6897283000000003E-2"/>
        <n v="4.0540413999999997E-2"/>
        <n v="3.6799683E-2"/>
        <n v="3.7878721999999997E-2"/>
        <n v="3.6214073999999999E-2"/>
        <n v="3.6083763999999997E-2"/>
        <n v="4.0692451999999997E-2"/>
        <n v="3.7902089999999999E-2"/>
        <n v="3.9541930000000003E-2"/>
        <n v="3.7823249000000003E-2"/>
        <n v="3.7126289E-2"/>
        <n v="3.6871596E-2"/>
        <n v="3.5801246000000002E-2"/>
        <n v="3.9997787999999999E-2"/>
        <n v="3.5623909000000002E-2"/>
        <n v="3.9832847999999997E-2"/>
        <n v="4.1075075000000003E-2"/>
        <n v="3.9995331000000002E-2"/>
        <n v="3.9844867999999999E-2"/>
        <n v="3.6813453000000003E-2"/>
        <n v="3.7004470999999997E-2"/>
        <n v="4.0000882000000001E-2"/>
        <n v="3.9930618000000001E-2"/>
        <n v="3.8106063000000003E-2"/>
        <n v="3.8372880999999998E-2"/>
        <n v="3.9999890000000003E-2"/>
        <n v="3.8740715000000002E-2"/>
        <n v="3.5959757000000002E-2"/>
        <n v="3.7444117999999998E-2"/>
        <n v="4.0315155999999998E-2"/>
        <n v="3.6718870000000001E-2"/>
        <n v="3.8904513000000002E-2"/>
        <n v="3.6030669000000001E-2"/>
        <n v="3.7936686999999997E-2"/>
        <n v="4.0657374000000003E-2"/>
        <n v="3.8966432000000002E-2"/>
        <n v="3.6761729E-2"/>
        <n v="4.0634612000000001E-2"/>
        <n v="3.9871376E-2"/>
        <n v="3.5751725999999998E-2"/>
        <n v="3.6452818999999997E-2"/>
        <n v="3.6964246999999999E-2"/>
        <n v="3.6267918000000003E-2"/>
        <n v="4.0639254999999999E-2"/>
        <n v="3.8079226000000001E-2"/>
        <n v="3.8271897999999999E-2"/>
        <n v="4.1083650999999999E-2"/>
        <n v="3.9123720000000001E-2"/>
        <n v="3.6456530000000001E-2"/>
        <n v="3.5636198000000001E-2"/>
        <n v="3.9098939999999999E-2"/>
        <n v="3.7810938000000002E-2"/>
        <n v="3.5915587999999998E-2"/>
        <n v="3.6795207000000003E-2"/>
        <n v="3.5581980999999999E-2"/>
        <n v="3.7806799000000002E-2"/>
        <n v="3.6151101999999997E-2"/>
        <n v="3.8532964000000003E-2"/>
        <n v="3.7888958E-2"/>
        <n v="3.6540954E-2"/>
        <n v="4.0838052E-2"/>
        <n v="3.9934050999999998E-2"/>
        <n v="3.7041798000000001E-2"/>
        <n v="4.0199754999999997E-2"/>
        <n v="4.0741810000000003E-2"/>
        <n v="4.0047424999999998E-2"/>
        <n v="4.1171907000000001E-2"/>
        <n v="3.7031789000000002E-2"/>
        <n v="3.8790541999999997E-2"/>
        <n v="3.8211017E-2"/>
        <n v="3.9071002000000001E-2"/>
        <n v="3.5532755999999999E-2"/>
        <n v="3.8131650000000003E-2"/>
        <n v="4.0093391999999999E-2"/>
        <n v="3.9356922000000003E-2"/>
        <n v="3.5668841999999999E-2"/>
        <n v="3.9497363000000001E-2"/>
        <n v="4.0456894E-2"/>
        <n v="3.7265139000000003E-2"/>
        <n v="4.0921368E-2"/>
        <n v="3.5666599E-2"/>
        <n v="3.8093248000000003E-2"/>
        <n v="3.8949824000000001E-2"/>
        <n v="3.7662817000000001E-2"/>
        <n v="3.9857898000000003E-2"/>
        <n v="3.6622722000000003E-2"/>
        <n v="3.7860211999999997E-2"/>
        <n v="3.7703362999999997E-2"/>
        <n v="3.9642434999999997E-2"/>
        <n v="3.9944146E-2"/>
        <n v="3.9854070999999998E-2"/>
        <n v="3.8619422E-2"/>
        <n v="3.6301632E-2"/>
        <n v="3.9595234E-2"/>
        <n v="4.0469040999999997E-2"/>
        <n v="3.8659771000000002E-2"/>
        <n v="3.7793778E-2"/>
        <n v="3.6137134000000001E-2"/>
        <n v="4.1123417000000002E-2"/>
        <n v="3.9224699000000002E-2"/>
        <n v="3.9259150999999999E-2"/>
        <n v="3.5780678000000003E-2"/>
        <n v="3.6530965999999998E-2"/>
        <n v="3.5929886000000001E-2"/>
        <n v="3.9654324999999997E-2"/>
        <n v="3.7614639999999998E-2"/>
        <n v="3.5939286000000001E-2"/>
        <n v="3.9484760000000001E-2"/>
        <n v="3.9338040999999997E-2"/>
        <n v="3.8802107000000002E-2"/>
        <n v="3.5517130000000001E-2"/>
        <n v="3.5853009999999998E-2"/>
        <n v="4.0640252000000002E-2"/>
        <n v="3.6177714E-2"/>
        <n v="4.1191446999999999E-2"/>
        <n v="3.7328989E-2"/>
        <n v="4.0870423000000003E-2"/>
        <n v="3.8529033999999997E-2"/>
        <n v="3.6885904999999997E-2"/>
        <n v="3.9761764999999998E-2"/>
        <n v="3.9452487000000001E-2"/>
        <n v="3.8114607000000002E-2"/>
        <n v="3.8360765999999998E-2"/>
        <n v="3.5630062999999997E-2"/>
        <n v="4.0061470000000002E-2"/>
        <n v="3.5631679999999999E-2"/>
        <n v="3.9859103E-2"/>
        <n v="4.1063591000000003E-2"/>
        <n v="3.8391485000000003E-2"/>
        <n v="3.7634951999999999E-2"/>
        <n v="3.8932231999999997E-2"/>
        <n v="4.0343215000000002E-2"/>
        <n v="3.5706298999999997E-2"/>
        <n v="3.9844587000000001E-2"/>
        <n v="4.0071297999999998E-2"/>
        <n v="3.7360587000000001E-2"/>
        <n v="3.9156274999999997E-2"/>
        <n v="3.9080274999999998E-2"/>
        <n v="4.1195465000000001E-2"/>
        <n v="3.8247011999999997E-2"/>
        <n v="3.5854659999999997E-2"/>
        <n v="3.9749763E-2"/>
        <n v="3.8360508000000001E-2"/>
        <n v="4.0199314999999999E-2"/>
        <n v="3.8604395999999999E-2"/>
        <n v="3.6724152000000003E-2"/>
        <n v="3.8701088000000002E-2"/>
        <n v="3.8651209999999998E-2"/>
        <n v="4.0031323000000001E-2"/>
        <n v="3.6605509000000001E-2"/>
        <n v="3.7751251E-2"/>
        <n v="3.6622398E-2"/>
        <n v="3.6575374000000001E-2"/>
        <n v="3.9438094999999999E-2"/>
        <n v="3.8587141999999998E-2"/>
        <n v="3.8566899000000002E-2"/>
        <n v="3.9245781E-2"/>
        <n v="3.8404359999999998E-2"/>
        <n v="4.0766276999999997E-2"/>
        <n v="3.9128744999999999E-2"/>
        <n v="4.0649842999999998E-2"/>
        <n v="3.9767326999999998E-2"/>
        <n v="4.0592379999999997E-2"/>
        <n v="3.9136544000000002E-2"/>
        <n v="3.6176624999999997E-2"/>
        <n v="3.8660767999999998E-2"/>
        <n v="4.0420789999999998E-2"/>
        <n v="3.8886944999999999E-2"/>
        <n v="3.9904488000000002E-2"/>
        <n v="3.5713139999999997E-2"/>
        <n v="3.5706852999999997E-2"/>
        <n v="3.6440444000000002E-2"/>
        <n v="4.0532418000000001E-2"/>
        <n v="3.6195831999999997E-2"/>
        <n v="4.1083786999999997E-2"/>
        <n v="3.8124173999999997E-2"/>
        <n v="4.0225010999999998E-2"/>
        <n v="3.8832195999999999E-2"/>
        <n v="3.6792336000000002E-2"/>
        <n v="4.0910450000000001E-2"/>
        <n v="3.5627148999999997E-2"/>
        <n v="3.6111364E-2"/>
        <n v="3.5745038E-2"/>
        <n v="3.9745256E-2"/>
        <n v="3.5924230000000001E-2"/>
        <n v="3.6248620000000002E-2"/>
        <n v="3.7087768E-2"/>
        <n v="4.1091145000000003E-2"/>
        <n v="4.0037887000000001E-2"/>
        <n v="3.7854446999999999E-2"/>
        <n v="3.6474333999999997E-2"/>
        <n v="4.1228180000000003E-2"/>
        <n v="3.9645205000000003E-2"/>
        <n v="3.6174253000000003E-2"/>
        <n v="3.8164756000000001E-2"/>
        <n v="3.6372455999999997E-2"/>
        <n v="3.7490224000000003E-2"/>
        <n v="4.0043729E-2"/>
        <n v="3.9107545000000001E-2"/>
        <n v="3.7772935000000001E-2"/>
        <n v="3.6235248999999997E-2"/>
        <n v="3.6499669999999998E-2"/>
        <n v="3.9539663000000003E-2"/>
        <n v="3.8478305999999997E-2"/>
        <n v="3.7356228999999998E-2"/>
        <n v="3.5709451000000003E-2"/>
        <n v="3.9842628999999997E-2"/>
        <n v="3.5708934999999997E-2"/>
        <n v="3.6547175000000001E-2"/>
        <n v="3.8972306999999998E-2"/>
        <n v="3.6741136000000001E-2"/>
        <n v="3.8569147999999998E-2"/>
        <n v="3.5566806999999999E-2"/>
        <n v="4.0779224000000003E-2"/>
        <n v="3.9465937E-2"/>
        <n v="4.0657497000000001E-2"/>
        <n v="3.7202618999999999E-2"/>
        <n v="3.58319E-2"/>
        <n v="3.9898515000000002E-2"/>
        <n v="3.6687135000000003E-2"/>
        <n v="3.6665101999999998E-2"/>
        <n v="4.1054370999999999E-2"/>
        <n v="3.9688850999999997E-2"/>
        <n v="3.9497677000000002E-2"/>
        <n v="3.9118053999999999E-2"/>
        <n v="3.8656376999999999E-2"/>
        <n v="3.7801248000000003E-2"/>
        <n v="3.7810103999999997E-2"/>
        <n v="3.6422726000000002E-2"/>
        <n v="3.7836091000000002E-2"/>
        <n v="3.8208475999999998E-2"/>
        <n v="3.8603447999999999E-2"/>
        <n v="4.0481841999999997E-2"/>
        <n v="3.8795509999999998E-2"/>
        <n v="3.9079323999999999E-2"/>
        <n v="3.6663477999999999E-2"/>
        <n v="3.9052195999999997E-2"/>
        <n v="3.8718395000000003E-2"/>
        <n v="3.9224945999999997E-2"/>
        <n v="3.6985569000000003E-2"/>
        <n v="3.9309202000000001E-2"/>
        <n v="4.1061774000000002E-2"/>
        <n v="3.7905668000000003E-2"/>
        <n v="3.8552925000000002E-2"/>
        <n v="3.9091140000000003E-2"/>
        <n v="3.7665164000000001E-2"/>
        <n v="3.9039813E-2"/>
        <n v="3.9982676000000002E-2"/>
        <n v="4.0443530999999998E-2"/>
        <n v="3.8497572000000001E-2"/>
        <n v="3.6489727999999999E-2"/>
        <n v="3.7224763000000001E-2"/>
        <n v="4.0134011999999997E-2"/>
        <n v="3.9157161000000003E-2"/>
        <n v="3.5887138999999998E-2"/>
        <n v="3.8273166999999997E-2"/>
        <n v="3.5929152999999998E-2"/>
        <n v="3.6489089000000002E-2"/>
        <n v="3.6341725999999998E-2"/>
        <n v="3.9714669000000001E-2"/>
        <n v="3.6959329999999999E-2"/>
        <n v="3.8134662E-2"/>
        <n v="3.8271649999999997E-2"/>
        <n v="4.0614094000000003E-2"/>
        <n v="4.0528528000000001E-2"/>
        <n v="3.7554894999999998E-2"/>
        <n v="4.0940909999999997E-2"/>
        <n v="3.5906334999999998E-2"/>
        <n v="3.8831213000000003E-2"/>
        <n v="3.8810901000000002E-2"/>
        <n v="3.6013324999999999E-2"/>
        <n v="3.7898941999999998E-2"/>
        <n v="3.7625939999999997E-2"/>
        <n v="4.042478E-2"/>
        <n v="3.7017656000000003E-2"/>
        <n v="4.0903359E-2"/>
        <n v="3.7073717999999999E-2"/>
        <n v="4.1189405999999998E-2"/>
        <n v="3.6929609000000002E-2"/>
        <n v="3.9006429000000002E-2"/>
        <n v="4.1029902E-2"/>
        <n v="3.6535889000000002E-2"/>
        <n v="3.6970603999999997E-2"/>
        <n v="3.6444778999999997E-2"/>
        <n v="3.7503288000000003E-2"/>
        <n v="3.9838042999999997E-2"/>
        <n v="3.7759866000000003E-2"/>
        <n v="3.8575434999999998E-2"/>
        <n v="3.9258629000000003E-2"/>
        <n v="4.0426842999999997E-2"/>
        <n v="3.7456929999999999E-2"/>
        <n v="3.9104655000000002E-2"/>
        <n v="3.5971723999999997E-2"/>
        <n v="3.8123786999999999E-2"/>
        <n v="3.7926583E-2"/>
        <n v="3.8973497000000003E-2"/>
        <n v="3.5829856E-2"/>
        <n v="3.8545731999999999E-2"/>
        <n v="3.8460736000000002E-2"/>
        <n v="3.6041935999999997E-2"/>
        <n v="3.7474845999999999E-2"/>
        <n v="3.7166662000000003E-2"/>
        <n v="3.6497766000000001E-2"/>
        <n v="3.8130351E-2"/>
        <n v="3.8253830000000003E-2"/>
        <n v="3.9152318999999998E-2"/>
        <n v="3.9705981000000001E-2"/>
        <n v="3.5711765999999999E-2"/>
        <n v="3.6996092000000001E-2"/>
        <n v="3.8718532E-2"/>
        <n v="4.0379350000000001E-2"/>
        <n v="3.5799345000000003E-2"/>
        <n v="4.0956381E-2"/>
        <n v="4.0936001E-2"/>
        <n v="4.0621729000000002E-2"/>
        <n v="3.997916E-2"/>
        <n v="3.7639550000000001E-2"/>
        <n v="4.1153090000000003E-2"/>
        <n v="4.0652316000000001E-2"/>
        <n v="3.7709263E-2"/>
        <n v="4.0988213000000003E-2"/>
        <n v="4.0597811999999997E-2"/>
        <n v="3.6986842999999998E-2"/>
        <n v="4.051246E-2"/>
        <n v="4.0628241000000002E-2"/>
        <n v="4.0175059999999999E-2"/>
        <n v="4.0166800000000003E-2"/>
        <n v="3.8887492000000003E-2"/>
        <n v="3.7819020000000002E-2"/>
        <n v="3.7026937000000003E-2"/>
        <n v="3.7567824999999999E-2"/>
        <n v="4.0103191000000003E-2"/>
        <n v="3.7804857999999997E-2"/>
        <n v="3.6138634000000003E-2"/>
        <n v="3.6613342E-2"/>
        <n v="3.8015724000000001E-2"/>
        <n v="3.7928634000000003E-2"/>
        <n v="3.8693435999999998E-2"/>
        <n v="3.7254126999999998E-2"/>
        <n v="3.8510574999999998E-2"/>
        <n v="3.6035586000000001E-2"/>
        <n v="3.5502713999999998E-2"/>
        <n v="4.0249503999999998E-2"/>
        <n v="3.9220934999999998E-2"/>
        <n v="3.7381484E-2"/>
        <n v="4.0664687999999997E-2"/>
        <n v="3.7518872000000002E-2"/>
        <n v="4.1180996999999997E-2"/>
        <n v="4.0761133999999997E-2"/>
        <n v="3.6642215999999998E-2"/>
        <n v="3.9527041999999998E-2"/>
        <n v="3.7060335E-2"/>
        <n v="4.0720586000000003E-2"/>
        <n v="3.9521108999999999E-2"/>
        <n v="3.6667051999999999E-2"/>
        <n v="4.0067970000000001E-2"/>
        <n v="3.8166475999999998E-2"/>
        <n v="3.8709227999999998E-2"/>
        <n v="1.0394448000000001E-2"/>
        <n v="1.0445128999999999E-2"/>
        <n v="1.1207464E-2"/>
        <n v="1.0776411E-2"/>
        <n v="1.0144642000000001E-2"/>
        <n v="1.1526652E-2"/>
        <n v="1.0958353000000001E-2"/>
        <n v="1.1727820999999999E-2"/>
        <n v="1.1442269999999999E-2"/>
        <n v="1.154108E-2"/>
        <n v="1.1052377E-2"/>
        <n v="1.1378546999999999E-2"/>
        <n v="1.1738584999999999E-2"/>
        <n v="1.0418784E-2"/>
        <n v="1.1518861E-2"/>
        <n v="1.1355944999999999E-2"/>
        <n v="1.0161488E-2"/>
        <n v="1.0669784E-2"/>
        <n v="1.1299583E-2"/>
        <n v="1.0996183E-2"/>
        <n v="1.1393267E-2"/>
        <n v="1.1279997999999999E-2"/>
        <n v="1.0355797E-2"/>
        <n v="1.1439260999999999E-2"/>
        <n v="1.1011837999999999E-2"/>
        <n v="1.0753604999999999E-2"/>
        <n v="1.1226567E-2"/>
        <n v="1.1366746E-2"/>
        <n v="1.1191347000000001E-2"/>
        <n v="1.0167825E-2"/>
        <n v="1.0886874E-2"/>
        <n v="1.0260101000000001E-2"/>
        <n v="1.0727723999999999E-2"/>
        <n v="1.0874730000000001E-2"/>
        <n v="1.0607152E-2"/>
        <n v="1.1334416999999999E-2"/>
        <n v="1.1415422999999999E-2"/>
        <n v="1.1085459000000001E-2"/>
        <n v="1.0749933E-2"/>
        <n v="1.0857916E-2"/>
        <n v="1.0324705999999999E-2"/>
        <n v="1.0153633E-2"/>
        <n v="1.1565786E-2"/>
        <n v="1.0152413000000001E-2"/>
        <n v="1.0333805E-2"/>
        <n v="1.0322753E-2"/>
        <n v="1.1482239E-2"/>
        <n v="1.1594261999999999E-2"/>
        <n v="1.0329843E-2"/>
        <n v="1.0453617E-2"/>
        <n v="1.0478823999999999E-2"/>
        <n v="1.0584972E-2"/>
        <n v="1.1406104E-2"/>
        <n v="1.1173405000000001E-2"/>
        <n v="1.0341698E-2"/>
        <n v="1.0337793E-2"/>
        <n v="1.108078E-2"/>
        <n v="1.0411122E-2"/>
        <n v="1.0430629E-2"/>
        <n v="1.1394461999999999E-2"/>
        <n v="1.0249942999999999E-2"/>
        <n v="1.0770218999999999E-2"/>
        <n v="1.1621116000000001E-2"/>
        <n v="1.1304608000000001E-2"/>
        <n v="1.1743628000000001E-2"/>
        <n v="1.1624806E-2"/>
        <n v="1.0843807E-2"/>
        <n v="1.0319083E-2"/>
        <n v="1.1355677E-2"/>
        <n v="1.0164869E-2"/>
        <n v="1.1420737E-2"/>
        <n v="1.1003301E-2"/>
        <n v="1.0848516000000001E-2"/>
        <n v="1.134601E-2"/>
        <n v="1.0767820000000001E-2"/>
        <n v="1.1169998E-2"/>
        <n v="1.0595446999999999E-2"/>
        <n v="1.0320677E-2"/>
        <n v="1.1772377000000001E-2"/>
        <n v="1.0388725E-2"/>
        <n v="1.0871644E-2"/>
        <n v="1.161238E-2"/>
        <n v="1.0835735000000001E-2"/>
        <n v="1.1083206E-2"/>
        <n v="1.0969111E-2"/>
        <n v="1.1671842E-2"/>
        <n v="1.1337526000000001E-2"/>
        <n v="1.1404266999999999E-2"/>
        <n v="1.1456667E-2"/>
        <n v="1.1703236000000001E-2"/>
        <n v="1.1266939E-2"/>
        <n v="1.1451295E-2"/>
        <n v="1.0434877E-2"/>
        <n v="1.0537876999999999E-2"/>
        <n v="1.0789274999999999E-2"/>
        <n v="1.0898896E-2"/>
        <n v="1.0601006E-2"/>
        <n v="1.0944872E-2"/>
        <n v="1.1217687E-2"/>
        <n v="1.1744569999999999E-2"/>
        <n v="1.1410727000000001E-2"/>
        <n v="1.1077567E-2"/>
        <n v="1.1518973E-2"/>
        <n v="1.103493E-2"/>
        <n v="1.1010242999999999E-2"/>
        <n v="1.0281530000000001E-2"/>
        <n v="1.0862004E-2"/>
        <n v="1.1135865999999999E-2"/>
        <n v="1.1375476000000001E-2"/>
        <n v="1.0154454E-2"/>
        <n v="1.1692984999999999E-2"/>
        <n v="1.1386055000000001E-2"/>
        <n v="1.1364258E-2"/>
        <n v="1.0941668E-2"/>
        <n v="1.039547E-2"/>
        <n v="1.0881759E-2"/>
        <n v="1.1430409000000001E-2"/>
        <n v="1.0562399E-2"/>
        <n v="1.1570789E-2"/>
        <n v="1.0855282000000001E-2"/>
        <n v="1.1554465E-2"/>
        <n v="1.1553814000000001E-2"/>
        <n v="1.1045127E-2"/>
        <n v="1.1005979000000001E-2"/>
        <n v="1.0675284E-2"/>
        <n v="1.1248658999999999E-2"/>
        <n v="1.1040016999999999E-2"/>
        <n v="1.1045275E-2"/>
        <n v="1.0212798E-2"/>
        <n v="1.0867253E-2"/>
        <n v="1.164486E-2"/>
        <n v="1.1353352000000001E-2"/>
        <n v="1.1243974E-2"/>
        <n v="1.1669505E-2"/>
        <n v="1.1514452E-2"/>
        <n v="1.0919837999999999E-2"/>
        <n v="1.1025373999999999E-2"/>
        <n v="1.0340557E-2"/>
        <n v="1.0246616E-2"/>
        <n v="1.1434144E-2"/>
        <n v="1.06242E-2"/>
        <n v="1.0900992E-2"/>
        <n v="1.1134229000000001E-2"/>
        <n v="1.0479862E-2"/>
        <n v="1.1665417000000001E-2"/>
        <n v="1.1516607E-2"/>
        <n v="1.1062954E-2"/>
        <n v="1.0148051999999999E-2"/>
        <n v="1.0425979E-2"/>
        <n v="1.0560854999999999E-2"/>
        <n v="1.0471483E-2"/>
        <n v="1.0625994999999999E-2"/>
        <n v="1.1178429E-2"/>
        <n v="1.0709656999999999E-2"/>
        <n v="1.1709603000000001E-2"/>
        <n v="1.0317226000000001E-2"/>
        <n v="1.1779731E-2"/>
        <n v="1.1269418999999999E-2"/>
        <n v="1.0350764E-2"/>
        <n v="1.0193142000000001E-2"/>
        <n v="1.0432668000000001E-2"/>
        <n v="1.1599539000000001E-2"/>
        <n v="1.0703417999999999E-2"/>
        <n v="1.1759505E-2"/>
        <n v="1.055788E-2"/>
        <n v="1.0477442E-2"/>
        <n v="1.0793158000000001E-2"/>
        <n v="1.101715E-2"/>
        <n v="1.120082E-2"/>
        <n v="1.1157903E-2"/>
        <n v="1.0921615000000001E-2"/>
        <n v="1.0876574E-2"/>
        <n v="1.1539291E-2"/>
        <n v="1.1519168E-2"/>
        <n v="1.1208083000000001E-2"/>
        <n v="1.0539682999999999E-2"/>
        <n v="1.0917865000000001E-2"/>
        <n v="1.0598076999999999E-2"/>
        <n v="1.0150818000000001E-2"/>
        <n v="1.1109038999999999E-2"/>
        <n v="1.143826E-2"/>
        <n v="1.05177E-2"/>
        <n v="1.0160934999999999E-2"/>
        <n v="1.0350022E-2"/>
        <n v="1.1219063E-2"/>
        <n v="1.1699945999999999E-2"/>
        <n v="1.1066542E-2"/>
        <n v="1.0584138E-2"/>
        <n v="1.0520742E-2"/>
        <n v="1.0140164E-2"/>
        <n v="1.0192845000000001E-2"/>
        <n v="1.0819059000000001E-2"/>
        <n v="1.0546032E-2"/>
        <n v="1.0367619999999999E-2"/>
        <n v="1.0388283E-2"/>
        <n v="1.0305862000000001E-2"/>
        <n v="1.1297720000000001E-2"/>
        <n v="1.0662827E-2"/>
        <n v="1.140392E-2"/>
        <n v="1.0785886E-2"/>
        <n v="1.0826861E-2"/>
        <n v="1.0418313E-2"/>
        <n v="1.1538926999999999E-2"/>
        <n v="1.1246002E-2"/>
        <n v="1.112614E-2"/>
        <n v="1.1476365000000001E-2"/>
        <n v="1.1377837E-2"/>
        <n v="1.0454264E-2"/>
        <n v="1.1626226999999999E-2"/>
        <n v="1.1078342999999999E-2"/>
        <n v="1.1667210000000001E-2"/>
        <n v="1.0145203E-2"/>
        <n v="1.0934856999999999E-2"/>
        <n v="1.015985E-2"/>
        <n v="1.1306930999999999E-2"/>
        <n v="1.1139665999999999E-2"/>
        <n v="1.1401596999999999E-2"/>
        <n v="1.1057841000000001E-2"/>
        <n v="1.1334989E-2"/>
        <n v="1.0412406000000001E-2"/>
        <n v="1.1481641000000001E-2"/>
        <n v="1.124374E-2"/>
        <n v="1.1665597999999999E-2"/>
        <n v="1.1133578E-2"/>
        <n v="1.0263805000000001E-2"/>
        <n v="1.138433E-2"/>
        <n v="1.1747829E-2"/>
        <n v="1.0582126000000001E-2"/>
        <n v="1.0653236E-2"/>
        <n v="1.0217131000000001E-2"/>
        <n v="1.0248190000000001E-2"/>
        <n v="1.133545E-2"/>
        <n v="1.0509396000000001E-2"/>
        <n v="1.1638091999999999E-2"/>
        <n v="1.1375573E-2"/>
        <n v="1.0552007E-2"/>
        <n v="1.1556296000000001E-2"/>
        <n v="1.0196926E-2"/>
        <n v="1.1128743999999999E-2"/>
        <n v="1.0384628E-2"/>
        <n v="1.1233231999999999E-2"/>
        <n v="1.1211564E-2"/>
        <n v="1.17263E-2"/>
        <n v="1.0407570999999999E-2"/>
        <n v="1.0532089999999999E-2"/>
        <n v="1.0463403E-2"/>
        <n v="1.0553757E-2"/>
        <n v="1.1245978E-2"/>
        <n v="1.1629534E-2"/>
        <n v="1.0450760999999999E-2"/>
        <n v="1.0223306999999999E-2"/>
        <n v="1.0576983E-2"/>
        <n v="1.0232669E-2"/>
        <n v="1.0264611E-2"/>
        <n v="1.1442697999999999E-2"/>
        <n v="1.0995176000000001E-2"/>
        <n v="1.0344869E-2"/>
        <n v="1.1651366E-2"/>
        <n v="1.063622E-2"/>
        <n v="1.071392E-2"/>
        <n v="1.0630214000000001E-2"/>
        <n v="1.0464153E-2"/>
        <n v="1.1388766E-2"/>
        <n v="1.1590621000000001E-2"/>
        <n v="1.0272631000000001E-2"/>
        <n v="1.0869445E-2"/>
        <n v="1.0534785E-2"/>
        <n v="1.0320464999999999E-2"/>
        <n v="1.1730446E-2"/>
        <n v="1.0363074E-2"/>
        <n v="1.0428959E-2"/>
        <n v="1.0968613E-2"/>
        <n v="1.1564113000000001E-2"/>
        <n v="1.1510055E-2"/>
        <n v="1.1677536000000001E-2"/>
        <n v="1.0550298E-2"/>
        <n v="1.0788064E-2"/>
        <n v="1.0250778E-2"/>
        <n v="1.0748766E-2"/>
        <n v="1.0877391E-2"/>
        <n v="1.028951E-2"/>
        <n v="1.0347802999999999E-2"/>
        <n v="1.1138449E-2"/>
        <n v="1.068551E-2"/>
        <n v="1.1256954E-2"/>
        <n v="1.0302231E-2"/>
        <n v="1.1649971E-2"/>
        <n v="1.0412777E-2"/>
        <n v="1.0805855E-2"/>
        <n v="1.0564214000000001E-2"/>
        <n v="1.0767661E-2"/>
        <n v="1.0397304E-2"/>
        <n v="1.089147E-2"/>
        <n v="1.1604623999999999E-2"/>
        <n v="1.1407855E-2"/>
        <n v="1.1169192999999999E-2"/>
        <n v="1.0623274E-2"/>
        <n v="1.0841389999999999E-2"/>
        <n v="1.1336917E-2"/>
        <n v="1.0687986E-2"/>
        <n v="1.1089808E-2"/>
        <n v="1.1563054E-2"/>
        <n v="1.0275266999999999E-2"/>
        <n v="1.1404582999999999E-2"/>
        <n v="1.0766123000000001E-2"/>
        <n v="1.0562781E-2"/>
        <n v="1.1489197E-2"/>
        <n v="1.061805E-2"/>
        <n v="1.0470296E-2"/>
        <n v="1.0773649E-2"/>
        <n v="1.0241001E-2"/>
        <n v="1.1541203E-2"/>
        <n v="1.1300932E-2"/>
        <n v="1.1083610000000001E-2"/>
        <n v="1.1232554E-2"/>
        <n v="1.129871E-2"/>
        <n v="1.1599215E-2"/>
        <n v="1.1628645E-2"/>
        <n v="1.1173363E-2"/>
        <n v="1.1536743E-2"/>
        <n v="1.0254469E-2"/>
        <n v="1.12496E-2"/>
        <n v="1.1677178E-2"/>
        <n v="1.1559442E-2"/>
        <n v="1.0401884E-2"/>
        <n v="1.1667298E-2"/>
        <n v="1.110937E-2"/>
        <n v="1.1771764000000001E-2"/>
        <n v="1.0473011000000001E-2"/>
        <n v="1.1452566000000001E-2"/>
        <n v="1.0791168E-2"/>
        <n v="1.1466336000000001E-2"/>
        <n v="1.0985449E-2"/>
        <n v="1.0792937000000001E-2"/>
        <n v="1.0716407000000001E-2"/>
        <n v="1.0756451E-2"/>
        <n v="1.1708733000000001E-2"/>
        <n v="1.0685382E-2"/>
        <n v="1.1588459000000001E-2"/>
        <n v="1.0939114999999999E-2"/>
        <n v="1.0358289999999999E-2"/>
        <n v="1.0340039000000001E-2"/>
        <n v="1.0683724E-2"/>
        <n v="1.0209928E-2"/>
        <n v="1.0911601999999999E-2"/>
        <n v="1.0287421E-2"/>
        <n v="1.0598339999999999E-2"/>
        <n v="1.0897901E-2"/>
        <n v="1.1480361E-2"/>
        <n v="1.0217654E-2"/>
        <n v="1.1260866E-2"/>
        <n v="1.1466001E-2"/>
        <n v="1.1690729E-2"/>
        <n v="1.0189495999999999E-2"/>
        <n v="1.0873694999999999E-2"/>
        <n v="1.1736195E-2"/>
        <n v="1.0618706E-2"/>
        <n v="1.1345447E-2"/>
        <n v="1.1738693E-2"/>
        <n v="1.1562536999999999E-2"/>
        <n v="1.0170365000000001E-2"/>
        <n v="1.1372247E-2"/>
        <n v="1.1012310000000001E-2"/>
        <n v="1.0516516E-2"/>
      </sharedItems>
    </cacheField>
    <cacheField name="Raw Materials" numFmtId="0">
      <sharedItems containsSemiMixedTypes="0" containsString="0" containsNumber="1" minValue="1.0339630000000001E-2" maxValue="0.11123759599999999"/>
    </cacheField>
    <cacheField name="Sales" numFmtId="0">
      <sharedItems containsSemiMixedTypes="0" containsString="0" containsNumber="1" minValue="0" maxValue="0.32897390799999998"/>
    </cacheField>
    <cacheField name="Material Cost Per Hundred Lbs" numFmtId="0">
      <sharedItems containsSemiMixedTypes="0" containsString="0" containsNumber="1" minValue="40.644171780000001" maxValue="11202.43902"/>
    </cacheField>
    <cacheField name="Month" numFmtId="0">
      <sharedItems containsSemiMixedTypes="0" containsString="0" containsNumber="1" containsInteger="1" minValue="1" maxValue="12" count="12">
        <n v="1"/>
        <n v="2"/>
        <n v="3"/>
        <n v="4"/>
        <n v="5"/>
        <n v="6"/>
        <n v="7"/>
        <n v="8"/>
        <n v="9"/>
        <n v="10"/>
        <n v="11"/>
        <n v="12"/>
      </sharedItems>
    </cacheField>
    <cacheField name="Column Index" numFmtId="0">
      <sharedItems containsSemiMixedTypes="0" containsString="0" containsNumber="1" containsInteger="1" minValue="2" maxValue="5"/>
    </cacheField>
    <cacheField name="Exchange Rate" numFmtId="0">
      <sharedItems containsSemiMixedTypes="0" containsString="0" containsNumber="1" minValue="8.0999999999999996E-3" maxValue="1.3583000000000001"/>
    </cacheField>
    <cacheField name="# of workers" numFmtId="0">
      <sharedItems containsSemiMixedTypes="0" containsString="0" containsNumber="1" containsInteger="1" minValue="31" maxValue="90"/>
    </cacheField>
    <cacheField name="Effective Labor Cost" numFmtId="0">
      <sharedItems containsSemiMixedTypes="0" containsString="0" containsNumber="1" minValue="107.3179884" maxValue="11053.74907"/>
    </cacheField>
    <cacheField name="Operating Cost" numFmtId="0">
      <sharedItems containsSemiMixedTypes="0" containsString="0" containsNumber="1" minValue="7.7684049079999999" maxValue="4602.4390240000002"/>
    </cacheField>
    <cacheField name="Raw Material Cost" numFmtId="44">
      <sharedItems containsSemiMixedTypes="0" containsString="0" containsNumber="1" minValue="9383.8582249346528" maxValue="61368.411334805278"/>
    </cacheField>
    <cacheField name="Total Labor Cost" numFmtId="44">
      <sharedItems containsSemiMixedTypes="0" containsString="0" containsNumber="1" minValue="2054.9585559951001" maxValue="13091.292132962399"/>
    </cacheField>
    <cacheField name="Total Operating Cost" numFmtId="44">
      <sharedItems containsSemiMixedTypes="0" containsString="0" containsNumber="1" minValue="3782.1069336817518" maxValue="11532.509348458518"/>
    </cacheField>
    <cacheField name="Cost Per Hundred Lbs" numFmtId="0">
      <sharedItems containsSemiMixedTypes="0" containsString="0" containsNumber="1" minValue="70.965844017685711" maxValue="161.26725507688016"/>
    </cacheField>
    <cacheField name="Hundreds of Lbs Per Worker" numFmtId="0">
      <sharedItems containsSemiMixedTypes="0" containsString="0" containsNumber="1" minValue="3.2710206451612902" maxValue="13.148854939759035"/>
    </cacheField>
    <cacheField name="Yield" numFmtId="9">
      <sharedItems containsSemiMixedTypes="0" containsString="0" containsNumber="1" minValue="0.89358319069563319" maxValue="0.9988806244195436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d v="2013-01-01T00:00:00"/>
    <x v="0"/>
    <x v="0"/>
    <n v="4.8250000000000001E-2"/>
    <n v="0"/>
    <n v="953.62134690000005"/>
    <x v="0"/>
    <n v="4"/>
    <n v="7.2499999999999995E-2"/>
    <n v="45"/>
    <n v="633.36679179999999"/>
    <n v="143.83735709999999"/>
    <n v="33358.866741245627"/>
    <n v="2066.3591582474996"/>
    <n v="4745.7179823047782"/>
    <n v="88.27135863831829"/>
    <n v="10.112993111111111"/>
    <n v="0.94318070466321247"/>
  </r>
  <r>
    <d v="2013-01-02T00:00:00"/>
    <x v="0"/>
    <x v="1"/>
    <n v="5.1459999999999999E-2"/>
    <n v="7.0000000000000007E-2"/>
    <n v="953.62134690000005"/>
    <x v="0"/>
    <n v="4"/>
    <n v="7.2499999999999995E-2"/>
    <n v="45"/>
    <n v="633.36679179999999"/>
    <n v="143.83735709999999"/>
    <n v="35578.182020818647"/>
    <n v="2066.3591582474996"/>
    <n v="5060.4096097539277"/>
    <n v="88.003968145473834"/>
    <n v="10.783592222222223"/>
    <n v="0.94298804897007393"/>
  </r>
  <r>
    <d v="2013-01-03T00:00:00"/>
    <x v="0"/>
    <x v="2"/>
    <n v="4.9759999999999999E-2"/>
    <n v="7.0000000000000007E-2"/>
    <n v="953.62134690000005"/>
    <x v="0"/>
    <n v="4"/>
    <n v="7.2499999999999995E-2"/>
    <n v="45"/>
    <n v="633.36679179999999"/>
    <n v="143.83735709999999"/>
    <n v="34402.843710764391"/>
    <n v="2066.3591582474996"/>
    <n v="4915.4712783714767"/>
    <n v="87.797889909305709"/>
    <n v="10.474732666666666"/>
    <n v="0.9472728496784566"/>
  </r>
  <r>
    <d v="2013-01-04T00:00:00"/>
    <x v="0"/>
    <x v="3"/>
    <n v="5.1310000000000001E-2"/>
    <n v="0"/>
    <n v="953.62134690000005"/>
    <x v="0"/>
    <n v="4"/>
    <n v="7.2499999999999995E-2"/>
    <n v="45"/>
    <n v="633.36679179999999"/>
    <n v="143.83735709999999"/>
    <n v="35474.475699343275"/>
    <n v="2066.3591582474996"/>
    <n v="5057.2413114809533"/>
    <n v="87.838722325757118"/>
    <n v="10.776840666666667"/>
    <n v="0.94515266030013645"/>
  </r>
  <r>
    <d v="2013-01-05T00:00:00"/>
    <x v="0"/>
    <x v="4"/>
    <n v="4.7579999999999997E-2"/>
    <n v="7.0000000000000007E-2"/>
    <n v="953.62134690000005"/>
    <x v="0"/>
    <n v="4"/>
    <n v="7.2499999999999995E-2"/>
    <n v="45"/>
    <n v="633.36679179999999"/>
    <n v="143.83735709999999"/>
    <n v="32895.645171988945"/>
    <n v="2066.3591582474996"/>
    <n v="4730.2652545486781"/>
    <n v="87.50444983909631"/>
    <n v="10.080063777777777"/>
    <n v="0.95334777217318201"/>
  </r>
  <r>
    <d v="2013-01-06T00:00:00"/>
    <x v="0"/>
    <x v="5"/>
    <n v="5.1880000000000003E-2"/>
    <n v="0"/>
    <n v="953.62134690000005"/>
    <x v="0"/>
    <n v="4"/>
    <n v="7.2499999999999995E-2"/>
    <n v="45"/>
    <n v="633.36679179999999"/>
    <n v="143.83735709999999"/>
    <n v="35868.559720949699"/>
    <n v="2066.3591582474996"/>
    <n v="5156.1780000399513"/>
    <n v="87.150392790184711"/>
    <n v="10.987672"/>
    <n v="0.95305558982266758"/>
  </r>
  <r>
    <d v="2013-01-07T00:00:00"/>
    <x v="0"/>
    <x v="6"/>
    <n v="5.2260000000000001E-2"/>
    <n v="7.0000000000000007E-2"/>
    <n v="953.62134690000005"/>
    <x v="0"/>
    <n v="4"/>
    <n v="7.2499999999999995E-2"/>
    <n v="45"/>
    <n v="633.36679179999999"/>
    <n v="143.83735709999999"/>
    <n v="36131.282402020654"/>
    <n v="2066.3591582474996"/>
    <n v="5139.9518120675848"/>
    <n v="87.92562096319962"/>
    <n v="10.953094444444444"/>
    <n v="0.94314820130118626"/>
  </r>
  <r>
    <d v="2013-01-08T00:00:00"/>
    <x v="0"/>
    <x v="7"/>
    <n v="5.1180000000000003E-2"/>
    <n v="7.0000000000000007E-2"/>
    <n v="953.62134690000005"/>
    <x v="0"/>
    <n v="4"/>
    <n v="7.2499999999999995E-2"/>
    <n v="45"/>
    <n v="633.36679179999999"/>
    <n v="143.83735709999999"/>
    <n v="35384.596887397951"/>
    <n v="2066.3591582474996"/>
    <n v="5096.3966269323682"/>
    <n v="87.060072553437891"/>
    <n v="10.860279555555556"/>
    <n v="0.95488976162563499"/>
  </r>
  <r>
    <d v="2013-01-09T00:00:00"/>
    <x v="0"/>
    <x v="8"/>
    <n v="4.9970000000000001E-2"/>
    <n v="0"/>
    <n v="953.62134690000005"/>
    <x v="0"/>
    <n v="4"/>
    <n v="7.2499999999999995E-2"/>
    <n v="45"/>
    <n v="633.36679179999999"/>
    <n v="143.83735709999999"/>
    <n v="34548.032560829924"/>
    <n v="2066.3591582474996"/>
    <n v="4955.0715654748819"/>
    <n v="87.485119044860411"/>
    <n v="10.559119777777777"/>
    <n v="0.95089131478887334"/>
  </r>
  <r>
    <d v="2013-01-10T00:00:00"/>
    <x v="0"/>
    <x v="9"/>
    <n v="4.768E-2"/>
    <n v="0"/>
    <n v="953.62134690000005"/>
    <x v="0"/>
    <n v="4"/>
    <n v="7.2499999999999995E-2"/>
    <n v="45"/>
    <n v="633.36679179999999"/>
    <n v="143.83735709999999"/>
    <n v="32964.782719639195"/>
    <n v="2066.3591582474996"/>
    <n v="4682.6986504921761"/>
    <n v="88.441353138046864"/>
    <n v="9.9787006666666667"/>
    <n v="0.94178173238255036"/>
  </r>
  <r>
    <d v="2013-01-11T00:00:00"/>
    <x v="0"/>
    <x v="10"/>
    <n v="5.092E-2"/>
    <n v="7.0000000000000007E-2"/>
    <n v="953.62134690000005"/>
    <x v="0"/>
    <n v="4"/>
    <n v="7.2499999999999995E-2"/>
    <n v="45"/>
    <n v="633.36679179999999"/>
    <n v="143.83735709999999"/>
    <n v="35204.839263507296"/>
    <n v="2066.3591582474996"/>
    <n v="5038.8684768115554"/>
    <n v="87.562951212749823"/>
    <n v="10.737688666666667"/>
    <n v="0.94893163786331491"/>
  </r>
  <r>
    <d v="2013-01-12T00:00:00"/>
    <x v="0"/>
    <x v="11"/>
    <n v="5.2170000000000001E-2"/>
    <n v="7.0000000000000007E-2"/>
    <n v="953.62134690000005"/>
    <x v="0"/>
    <n v="4"/>
    <n v="7.2499999999999995E-2"/>
    <n v="45"/>
    <n v="633.36679179999999"/>
    <n v="143.83735709999999"/>
    <n v="36069.058609135427"/>
    <n v="2066.3591582474996"/>
    <n v="5109.8850973561739"/>
    <n v="88.254632258694386"/>
    <n v="10.889023111111111"/>
    <n v="0.9392486869848572"/>
  </r>
  <r>
    <d v="2013-01-13T00:00:00"/>
    <x v="0"/>
    <x v="12"/>
    <n v="4.8070000000000002E-2"/>
    <n v="0"/>
    <n v="953.62134690000005"/>
    <x v="0"/>
    <n v="4"/>
    <n v="7.2499999999999995E-2"/>
    <n v="45"/>
    <n v="633.36679179999999"/>
    <n v="143.83735709999999"/>
    <n v="33234.419155475174"/>
    <n v="2066.3591582474996"/>
    <n v="4750.2273481766733"/>
    <n v="87.924261861205053"/>
    <n v="10.122602444444444"/>
    <n v="0.9476120449344706"/>
  </r>
  <r>
    <d v="2013-01-14T00:00:00"/>
    <x v="0"/>
    <x v="13"/>
    <n v="4.9450000000000001E-2"/>
    <n v="0"/>
    <n v="953.62134690000005"/>
    <x v="0"/>
    <n v="4"/>
    <n v="7.2499999999999995E-2"/>
    <n v="45"/>
    <n v="633.36679179999999"/>
    <n v="143.83735709999999"/>
    <n v="34188.517313048622"/>
    <n v="2066.3591582474996"/>
    <n v="4848.5027840416769"/>
    <n v="88.405560126394946"/>
    <n v="10.332024666666666"/>
    <n v="0.94022469160768452"/>
  </r>
  <r>
    <d v="2013-01-15T00:00:00"/>
    <x v="0"/>
    <x v="14"/>
    <n v="4.7849999999999997E-2"/>
    <n v="0"/>
    <n v="953.62134690000005"/>
    <x v="0"/>
    <n v="4"/>
    <n v="7.2499999999999995E-2"/>
    <n v="45"/>
    <n v="633.36679179999999"/>
    <n v="143.83735709999999"/>
    <n v="33082.316550644624"/>
    <n v="2066.3591582474996"/>
    <n v="4765.2050710406193"/>
    <n v="87.347818238991337"/>
    <n v="10.154519555555556"/>
    <n v="0.95497049111807741"/>
  </r>
  <r>
    <d v="2013-01-16T00:00:00"/>
    <x v="0"/>
    <x v="15"/>
    <n v="5.1470000000000002E-2"/>
    <n v="0"/>
    <n v="953.62134690000005"/>
    <x v="0"/>
    <n v="4"/>
    <n v="7.2499999999999995E-2"/>
    <n v="45"/>
    <n v="633.36679179999999"/>
    <n v="143.83735709999999"/>
    <n v="35585.095775583679"/>
    <n v="2066.3591582474996"/>
    <n v="5118.1420484770933"/>
    <n v="87.143003428332747"/>
    <n v="10.906618444444446"/>
    <n v="0.95356096755391495"/>
  </r>
  <r>
    <d v="2013-01-17T00:00:00"/>
    <x v="0"/>
    <x v="16"/>
    <n v="5.1459999999999999E-2"/>
    <n v="0"/>
    <n v="953.62134690000005"/>
    <x v="0"/>
    <n v="4"/>
    <n v="7.2499999999999995E-2"/>
    <n v="45"/>
    <n v="633.36679179999999"/>
    <n v="143.83735709999999"/>
    <n v="35578.182020818647"/>
    <n v="2066.3591582474996"/>
    <n v="5117.0045395059396"/>
    <n v="87.145967211541105"/>
    <n v="10.904194444444444"/>
    <n v="0.95353429848425963"/>
  </r>
  <r>
    <d v="2013-01-18T00:00:00"/>
    <x v="0"/>
    <x v="17"/>
    <n v="4.7480000000000001E-2"/>
    <n v="7.0000000000000007E-2"/>
    <n v="953.62134690000005"/>
    <x v="0"/>
    <n v="4"/>
    <n v="7.2499999999999995E-2"/>
    <n v="45"/>
    <n v="633.36679179999999"/>
    <n v="143.83735709999999"/>
    <n v="32826.507624338701"/>
    <n v="2066.3591582474996"/>
    <n v="4704.33405443839"/>
    <n v="87.776050170096042"/>
    <n v="10.024805111111112"/>
    <n v="0.95011842881213149"/>
  </r>
  <r>
    <d v="2013-01-19T00:00:00"/>
    <x v="0"/>
    <x v="18"/>
    <n v="4.7399999999999998E-2"/>
    <n v="0"/>
    <n v="953.62134690000005"/>
    <x v="0"/>
    <n v="4"/>
    <n v="7.2499999999999995E-2"/>
    <n v="45"/>
    <n v="633.36679179999999"/>
    <n v="143.83735709999999"/>
    <n v="32771.197586218499"/>
    <n v="2066.3591582474996"/>
    <n v="4690.7910444847057"/>
    <n v="87.876403816869185"/>
    <n v="9.9959453333333332"/>
    <n v="0.94898215189873425"/>
  </r>
  <r>
    <d v="2013-01-20T00:00:00"/>
    <x v="0"/>
    <x v="19"/>
    <n v="4.8180000000000001E-2"/>
    <n v="7.0000000000000007E-2"/>
    <n v="953.62134690000005"/>
    <x v="0"/>
    <n v="4"/>
    <n v="7.2499999999999995E-2"/>
    <n v="45"/>
    <n v="633.36679179999999"/>
    <n v="143.83735709999999"/>
    <n v="33310.470457890457"/>
    <n v="2066.3591582474996"/>
    <n v="4765.6216779657898"/>
    <n v="87.840343958857659"/>
    <n v="10.155407333333333"/>
    <n v="0.94851251556662519"/>
  </r>
  <r>
    <d v="2013-01-21T00:00:00"/>
    <x v="0"/>
    <x v="20"/>
    <n v="4.9759999999999999E-2"/>
    <n v="7.0000000000000007E-2"/>
    <n v="953.62134690000005"/>
    <x v="0"/>
    <n v="4"/>
    <n v="7.2499999999999995E-2"/>
    <n v="45"/>
    <n v="633.36679179999999"/>
    <n v="143.83735709999999"/>
    <n v="34402.843710764391"/>
    <n v="2066.3591582474996"/>
    <n v="4882.8725946630339"/>
    <n v="88.31441982639501"/>
    <n v="10.405265777777776"/>
    <n v="0.94099067524115754"/>
  </r>
  <r>
    <d v="2013-01-22T00:00:00"/>
    <x v="0"/>
    <x v="21"/>
    <n v="5.0360000000000002E-2"/>
    <n v="0"/>
    <n v="953.62134690000005"/>
    <x v="0"/>
    <n v="4"/>
    <n v="7.2499999999999995E-2"/>
    <n v="45"/>
    <n v="633.36679179999999"/>
    <n v="143.83735709999999"/>
    <n v="34817.668996665903"/>
    <n v="2066.3591582474996"/>
    <n v="5002.4179257701917"/>
    <n v="87.317892050801419"/>
    <n v="10.660013555555556"/>
    <n v="0.95254291104050837"/>
  </r>
  <r>
    <d v="2013-01-23T00:00:00"/>
    <x v="0"/>
    <x v="22"/>
    <n v="5.1709999999999999E-2"/>
    <n v="7.0000000000000007E-2"/>
    <n v="953.62134690000005"/>
    <x v="0"/>
    <n v="4"/>
    <n v="7.2499999999999995E-2"/>
    <n v="45"/>
    <n v="633.36679179999999"/>
    <n v="143.83735709999999"/>
    <n v="35751.025889944278"/>
    <n v="2066.3591582474996"/>
    <n v="5081.7887926200056"/>
    <n v="88.03229390599131"/>
    <n v="10.829150666666667"/>
    <n v="0.94239369561013342"/>
  </r>
  <r>
    <d v="2013-01-24T00:00:00"/>
    <x v="0"/>
    <x v="23"/>
    <n v="4.8750000000000002E-2"/>
    <n v="0"/>
    <n v="953.62134690000005"/>
    <x v="0"/>
    <n v="4"/>
    <n v="7.2499999999999995E-2"/>
    <n v="45"/>
    <n v="633.36679179999999"/>
    <n v="143.83735709999999"/>
    <n v="33704.554479496881"/>
    <n v="2066.3591582474996"/>
    <n v="4789.8030247082779"/>
    <n v="88.307515697771862"/>
    <n v="10.206937111111111"/>
    <n v="0.94217881025641026"/>
  </r>
  <r>
    <d v="2013-01-25T00:00:00"/>
    <x v="0"/>
    <x v="24"/>
    <n v="4.999E-2"/>
    <n v="0"/>
    <n v="953.62134690000005"/>
    <x v="0"/>
    <n v="4"/>
    <n v="7.2499999999999995E-2"/>
    <n v="45"/>
    <n v="633.36679179999999"/>
    <n v="143.83735709999999"/>
    <n v="34561.86007035998"/>
    <n v="2066.3591582474996"/>
    <n v="4950.6291487008484"/>
    <n v="87.583392425622108"/>
    <n v="10.549653111111111"/>
    <n v="0.9496587117423485"/>
  </r>
  <r>
    <d v="2013-01-26T00:00:00"/>
    <x v="0"/>
    <x v="25"/>
    <n v="5.1040000000000002E-2"/>
    <n v="0"/>
    <n v="953.62134690000005"/>
    <x v="0"/>
    <n v="4"/>
    <n v="7.2499999999999995E-2"/>
    <n v="45"/>
    <n v="633.36679179999999"/>
    <n v="143.83735709999999"/>
    <n v="35287.804320687595"/>
    <n v="2066.3591582474996"/>
    <n v="5001.803912860204"/>
    <n v="88.307511091237416"/>
    <n v="10.658705111111111"/>
    <n v="0.93973693181818174"/>
  </r>
  <r>
    <d v="2013-01-27T00:00:00"/>
    <x v="0"/>
    <x v="26"/>
    <n v="5.2339999999999998E-2"/>
    <n v="7.0000000000000007E-2"/>
    <n v="953.62134690000005"/>
    <x v="0"/>
    <n v="4"/>
    <n v="7.2499999999999995E-2"/>
    <n v="45"/>
    <n v="633.36679179999999"/>
    <n v="143.83735709999999"/>
    <n v="36186.592440140848"/>
    <n v="2066.3591582474996"/>
    <n v="5125.4496155062116"/>
    <n v="88.257429378319983"/>
    <n v="10.922190666666667"/>
    <n v="0.93904963698891863"/>
  </r>
  <r>
    <d v="2013-01-28T00:00:00"/>
    <x v="0"/>
    <x v="27"/>
    <n v="4.9079999999999999E-2"/>
    <n v="7.0000000000000007E-2"/>
    <n v="953.62134690000005"/>
    <x v="0"/>
    <n v="4"/>
    <n v="7.2499999999999995E-2"/>
    <n v="45"/>
    <n v="633.36679179999999"/>
    <n v="143.83735709999999"/>
    <n v="33932.708386742699"/>
    <n v="2066.3591582474996"/>
    <n v="4846.2969051209939"/>
    <n v="87.890606081306871"/>
    <n v="10.327324000000001"/>
    <n v="0.94688178484107588"/>
  </r>
  <r>
    <d v="2013-01-29T00:00:00"/>
    <x v="0"/>
    <x v="28"/>
    <n v="5.0049999999999997E-2"/>
    <n v="0"/>
    <n v="953.62134690000005"/>
    <x v="0"/>
    <n v="4"/>
    <n v="7.2499999999999995E-2"/>
    <n v="45"/>
    <n v="633.36679179999999"/>
    <n v="143.83735709999999"/>
    <n v="34603.342598950119"/>
    <n v="2066.3591582474996"/>
    <n v="4970.9864714268142"/>
    <n v="87.354447017045828"/>
    <n v="10.593033999999999"/>
    <n v="0.95242063936063937"/>
  </r>
  <r>
    <d v="2013-01-30T00:00:00"/>
    <x v="0"/>
    <x v="29"/>
    <n v="4.9450000000000001E-2"/>
    <n v="0"/>
    <n v="953.62134690000005"/>
    <x v="0"/>
    <n v="4"/>
    <n v="7.2499999999999995E-2"/>
    <n v="45"/>
    <n v="633.36679179999999"/>
    <n v="143.83735709999999"/>
    <n v="34188.517313048622"/>
    <n v="2066.3591582474996"/>
    <n v="4849.7511448680134"/>
    <n v="88.385488195208836"/>
    <n v="10.334684888888889"/>
    <n v="0.94046677451971683"/>
  </r>
  <r>
    <d v="2013-01-31T00:00:00"/>
    <x v="0"/>
    <x v="30"/>
    <n v="4.7620000000000003E-2"/>
    <n v="0"/>
    <n v="953.62134690000005"/>
    <x v="0"/>
    <n v="4"/>
    <n v="7.2499999999999995E-2"/>
    <n v="45"/>
    <n v="633.36679179999999"/>
    <n v="143.83735709999999"/>
    <n v="32923.300191049057"/>
    <n v="2066.3591582474996"/>
    <n v="4716.508883451339"/>
    <n v="87.790398983956109"/>
    <n v="10.050749333333334"/>
    <n v="0.94977681646367074"/>
  </r>
  <r>
    <d v="2013-02-01T00:00:00"/>
    <x v="0"/>
    <x v="31"/>
    <n v="4.9110000000000001E-2"/>
    <n v="7.0000000000000007E-2"/>
    <n v="953.62134690000005"/>
    <x v="1"/>
    <n v="4"/>
    <n v="7.8E-2"/>
    <n v="45"/>
    <n v="633.36679179999999"/>
    <n v="143.83735709999999"/>
    <n v="36529.228590082028"/>
    <n v="2223.1174392179996"/>
    <n v="5266.0824934844331"/>
    <n v="93.780635901396295"/>
    <n v="10.430589333333334"/>
    <n v="0.95576566890653636"/>
  </r>
  <r>
    <d v="2013-02-02T00:00:00"/>
    <x v="0"/>
    <x v="32"/>
    <n v="5.0560000000000001E-2"/>
    <n v="7.0000000000000007E-2"/>
    <n v="953.62134690000005"/>
    <x v="1"/>
    <n v="4"/>
    <n v="7.8E-2"/>
    <n v="45"/>
    <n v="633.36679179999999"/>
    <n v="143.83735709999999"/>
    <n v="37607.774333425921"/>
    <n v="2223.1174392179996"/>
    <n v="5320.3213687655189"/>
    <n v="95.213351976674005"/>
    <n v="10.538020888888889"/>
    <n v="0.93791720727848094"/>
  </r>
  <r>
    <d v="2013-02-03T00:00:00"/>
    <x v="0"/>
    <x v="33"/>
    <n v="5.0700000000000002E-2"/>
    <n v="0"/>
    <n v="953.62134690000005"/>
    <x v="1"/>
    <n v="4"/>
    <n v="7.8E-2"/>
    <n v="45"/>
    <n v="633.36679179999999"/>
    <n v="143.83735709999999"/>
    <n v="37711.909784507399"/>
    <n v="2223.1174392179996"/>
    <n v="5426.4784042570373"/>
    <n v="93.785495971383881"/>
    <n v="10.748287333333334"/>
    <n v="0.95398999999999989"/>
  </r>
  <r>
    <d v="2013-02-04T00:00:00"/>
    <x v="0"/>
    <x v="34"/>
    <n v="5.024E-2"/>
    <n v="0"/>
    <n v="953.62134690000005"/>
    <x v="1"/>
    <n v="4"/>
    <n v="7.8E-2"/>
    <n v="45"/>
    <n v="633.36679179999999"/>
    <n v="143.83735709999999"/>
    <n v="37369.750445239675"/>
    <n v="2223.1174392179996"/>
    <n v="5343.9880625675569"/>
    <n v="94.341657310972252"/>
    <n v="10.584897777777778"/>
    <n v="0.94808996815286628"/>
  </r>
  <r>
    <d v="2013-02-05T00:00:00"/>
    <x v="0"/>
    <x v="35"/>
    <n v="4.8050000000000002E-2"/>
    <n v="7.0000000000000007E-2"/>
    <n v="953.62134690000005"/>
    <x v="1"/>
    <n v="4"/>
    <n v="7.8E-2"/>
    <n v="45"/>
    <n v="633.36679179999999"/>
    <n v="143.83735709999999"/>
    <n v="35740.774460465102"/>
    <n v="2223.1174392179996"/>
    <n v="5132.8857896738718"/>
    <n v="94.199694829964741"/>
    <n v="10.166765111111111"/>
    <n v="0.95214241415192502"/>
  </r>
  <r>
    <d v="2013-02-06T00:00:00"/>
    <x v="0"/>
    <x v="36"/>
    <n v="5.2080000000000001E-2"/>
    <n v="0"/>
    <n v="953.62134690000005"/>
    <x v="1"/>
    <n v="4"/>
    <n v="7.8E-2"/>
    <n v="45"/>
    <n v="633.36679179999999"/>
    <n v="143.83735709999999"/>
    <n v="38738.387802310564"/>
    <n v="2223.1174392179996"/>
    <n v="5494.371184498199"/>
    <n v="94.86127538078668"/>
    <n v="10.882763333333333"/>
    <n v="0.94033093317972349"/>
  </r>
  <r>
    <d v="2013-02-07T00:00:00"/>
    <x v="0"/>
    <x v="37"/>
    <n v="4.7600000000000003E-2"/>
    <n v="7.0000000000000007E-2"/>
    <n v="953.62134690000005"/>
    <x v="1"/>
    <n v="4"/>
    <n v="7.8E-2"/>
    <n v="45"/>
    <n v="633.36679179999999"/>
    <n v="143.83735709999999"/>
    <n v="35406.0533677032"/>
    <n v="2223.1174392179996"/>
    <n v="5057.0490620653882"/>
    <n v="94.701493314537601"/>
    <n v="10.016554444444445"/>
    <n v="0.94694317226890745"/>
  </r>
  <r>
    <d v="2013-02-08T00:00:00"/>
    <x v="0"/>
    <x v="38"/>
    <n v="5.1990000000000001E-2"/>
    <n v="0"/>
    <n v="953.62134690000005"/>
    <x v="1"/>
    <n v="4"/>
    <n v="7.8E-2"/>
    <n v="45"/>
    <n v="633.36679179999999"/>
    <n v="143.83735709999999"/>
    <n v="38671.443583758184"/>
    <n v="2223.1174392179996"/>
    <n v="5500.4104289525612"/>
    <n v="94.63289197791768"/>
    <n v="10.894725333333334"/>
    <n v="0.94299411425274093"/>
  </r>
  <r>
    <d v="2013-02-09T00:00:00"/>
    <x v="0"/>
    <x v="39"/>
    <n v="4.9669999999999999E-2"/>
    <n v="0"/>
    <n v="953.62134690000005"/>
    <x v="1"/>
    <n v="4"/>
    <n v="7.8E-2"/>
    <n v="45"/>
    <n v="633.36679179999999"/>
    <n v="143.83735709999999"/>
    <n v="36945.770394407948"/>
    <n v="2223.1174392179996"/>
    <n v="5239.7399933282641"/>
    <n v="95.08760626321056"/>
    <n v="10.378412444444445"/>
    <n v="0.94026285484195693"/>
  </r>
  <r>
    <d v="2013-02-10T00:00:00"/>
    <x v="0"/>
    <x v="40"/>
    <n v="4.8640000000000003E-2"/>
    <n v="7.0000000000000007E-2"/>
    <n v="953.62134690000005"/>
    <x v="1"/>
    <n v="4"/>
    <n v="7.8E-2"/>
    <n v="45"/>
    <n v="633.36679179999999"/>
    <n v="143.83735709999999"/>
    <n v="36179.631004308481"/>
    <n v="2223.1174392179996"/>
    <n v="5150.5591260152087"/>
    <n v="94.870909165120523"/>
    <n v="10.201770888888888"/>
    <n v="0.94383159950657891"/>
  </r>
  <r>
    <d v="2013-02-11T00:00:00"/>
    <x v="0"/>
    <x v="41"/>
    <n v="5.0779999999999999E-2"/>
    <n v="0"/>
    <n v="953.62134690000005"/>
    <x v="1"/>
    <n v="4"/>
    <n v="7.8E-2"/>
    <n v="45"/>
    <n v="633.36679179999999"/>
    <n v="143.83735709999999"/>
    <n v="37771.415756553964"/>
    <n v="2223.1174392179996"/>
    <n v="5444.6839848475984"/>
    <n v="93.632034520112128"/>
    <n v="10.784347333333333"/>
    <n v="0.95568261126427723"/>
  </r>
  <r>
    <d v="2013-02-12T00:00:00"/>
    <x v="0"/>
    <x v="42"/>
    <n v="5.1619999999999999E-2"/>
    <n v="7.0000000000000007E-2"/>
    <n v="953.62134690000005"/>
    <x v="1"/>
    <n v="4"/>
    <n v="7.8E-2"/>
    <n v="45"/>
    <n v="633.36679179999999"/>
    <n v="143.83735709999999"/>
    <n v="38396.22846304284"/>
    <n v="2223.1174392179996"/>
    <n v="5453.1163089469756"/>
    <n v="94.790095108882241"/>
    <n v="10.801049333333335"/>
    <n v="0.94158702053467658"/>
  </r>
  <r>
    <d v="2013-02-13T00:00:00"/>
    <x v="0"/>
    <x v="43"/>
    <n v="5.2490000000000002E-2"/>
    <n v="0"/>
    <n v="953.62134690000005"/>
    <x v="1"/>
    <n v="4"/>
    <n v="7.8E-2"/>
    <n v="45"/>
    <n v="633.36679179999999"/>
    <n v="143.83735709999999"/>
    <n v="39043.355909049184"/>
    <n v="2223.1174392179996"/>
    <n v="5528.4787961588609"/>
    <n v="94.964143707422295"/>
    <n v="10.950320666666666"/>
    <n v="0.93877772909125545"/>
  </r>
  <r>
    <d v="2013-02-14T00:00:00"/>
    <x v="0"/>
    <x v="44"/>
    <n v="5.2299999999999999E-2"/>
    <n v="7.0000000000000007E-2"/>
    <n v="953.62134690000005"/>
    <x v="1"/>
    <n v="4"/>
    <n v="7.8E-2"/>
    <n v="45"/>
    <n v="633.36679179999999"/>
    <n v="143.83735709999999"/>
    <n v="38902.0292254386"/>
    <n v="2223.1174392179996"/>
    <n v="5549.8883883997896"/>
    <n v="94.355387126685017"/>
    <n v="10.992726888888889"/>
    <n v="0.94583692160611854"/>
  </r>
  <r>
    <d v="2013-02-15T00:00:00"/>
    <x v="0"/>
    <x v="45"/>
    <n v="5.1889999999999999E-2"/>
    <n v="0"/>
    <n v="953.62134690000005"/>
    <x v="1"/>
    <n v="4"/>
    <n v="7.8E-2"/>
    <n v="45"/>
    <n v="633.36679179999999"/>
    <n v="143.83735709999999"/>
    <n v="38597.061118699981"/>
    <n v="2223.1174392179996"/>
    <n v="5465.138925672708"/>
    <n v="95.018536716751541"/>
    <n v="10.824862666666666"/>
    <n v="0.93875278473694357"/>
  </r>
  <r>
    <d v="2013-02-16T00:00:00"/>
    <x v="0"/>
    <x v="46"/>
    <n v="5.2229999999999999E-2"/>
    <n v="0"/>
    <n v="953.62134690000005"/>
    <x v="1"/>
    <n v="4"/>
    <n v="7.8E-2"/>
    <n v="45"/>
    <n v="633.36679179999999"/>
    <n v="143.83735709999999"/>
    <n v="38849.961499897858"/>
    <n v="2223.1174392179996"/>
    <n v="5501.6544264726708"/>
    <n v="94.978075825930659"/>
    <n v="10.897189333333333"/>
    <n v="0.93887329121194718"/>
  </r>
  <r>
    <d v="2013-02-17T00:00:00"/>
    <x v="0"/>
    <x v="47"/>
    <n v="5.0750000000000003E-2"/>
    <n v="7.0000000000000007E-2"/>
    <n v="953.62134690000005"/>
    <x v="1"/>
    <n v="4"/>
    <n v="7.8E-2"/>
    <n v="45"/>
    <n v="633.36679179999999"/>
    <n v="143.83735709999999"/>
    <n v="37749.101017036504"/>
    <n v="2223.1174392179996"/>
    <n v="5385.2196019459652"/>
    <n v="94.495558360397936"/>
    <n v="10.666565555555554"/>
    <n v="0.94580384236453185"/>
  </r>
  <r>
    <d v="2013-02-18T00:00:00"/>
    <x v="0"/>
    <x v="48"/>
    <n v="5.0139999999999997E-2"/>
    <n v="0"/>
    <n v="953.62134690000005"/>
    <x v="1"/>
    <n v="4"/>
    <n v="7.8E-2"/>
    <n v="45"/>
    <n v="633.36679179999999"/>
    <n v="143.83735709999999"/>
    <n v="37295.36798018148"/>
    <n v="2223.1174392179996"/>
    <n v="5310.748937992319"/>
    <n v="94.704768753626993"/>
    <n v="10.519060666666666"/>
    <n v="0.94407205823693663"/>
  </r>
  <r>
    <d v="2013-02-19T00:00:00"/>
    <x v="0"/>
    <x v="49"/>
    <n v="4.9779999999999998E-2"/>
    <n v="0"/>
    <n v="953.62134690000005"/>
    <x v="1"/>
    <n v="4"/>
    <n v="7.8E-2"/>
    <n v="45"/>
    <n v="633.36679179999999"/>
    <n v="143.83735709999999"/>
    <n v="37027.591105971966"/>
    <n v="2223.1174392179996"/>
    <n v="5246.1603578742397"/>
    <n v="95.159946261566006"/>
    <n v="10.391129333333334"/>
    <n v="0.93933471273603864"/>
  </r>
  <r>
    <d v="2013-02-20T00:00:00"/>
    <x v="0"/>
    <x v="50"/>
    <n v="5.1220000000000002E-2"/>
    <n v="0"/>
    <n v="953.62134690000005"/>
    <x v="1"/>
    <n v="4"/>
    <n v="7.8E-2"/>
    <n v="45"/>
    <n v="633.36679179999999"/>
    <n v="143.83735709999999"/>
    <n v="38098.698602810044"/>
    <n v="2223.1174392179996"/>
    <n v="5410.1972725718188"/>
    <n v="94.83606321415246"/>
    <n v="10.71603911111111"/>
    <n v="0.94147161265130808"/>
  </r>
  <r>
    <d v="2013-02-21T00:00:00"/>
    <x v="0"/>
    <x v="51"/>
    <n v="4.7710000000000002E-2"/>
    <n v="7.0000000000000007E-2"/>
    <n v="953.62134690000005"/>
    <x v="1"/>
    <n v="4"/>
    <n v="7.8E-2"/>
    <n v="45"/>
    <n v="633.36679179999999"/>
    <n v="143.83735709999999"/>
    <n v="35487.874079267218"/>
    <n v="2223.1174392179996"/>
    <n v="5027.5856853745081"/>
    <n v="95.373314612985283"/>
    <n v="9.9581959999999992"/>
    <n v="0.93925554391112964"/>
  </r>
  <r>
    <d v="2013-02-22T00:00:00"/>
    <x v="0"/>
    <x v="52"/>
    <n v="5.2049999999999999E-2"/>
    <n v="0"/>
    <n v="953.62134690000005"/>
    <x v="1"/>
    <n v="4"/>
    <n v="7.8E-2"/>
    <n v="45"/>
    <n v="633.36679179999999"/>
    <n v="143.83735709999999"/>
    <n v="38716.073062793097"/>
    <n v="2223.1174392179996"/>
    <n v="5531.0623797531125"/>
    <n v="94.26115927646407"/>
    <n v="10.955437999999999"/>
    <n v="0.94715602305475499"/>
  </r>
  <r>
    <d v="2013-02-23T00:00:00"/>
    <x v="0"/>
    <x v="53"/>
    <n v="5.2069999999999998E-2"/>
    <n v="7.0000000000000007E-2"/>
    <n v="953.62134690000005"/>
    <x v="1"/>
    <n v="4"/>
    <n v="7.8E-2"/>
    <n v="45"/>
    <n v="633.36679179999999"/>
    <n v="143.83735709999999"/>
    <n v="38730.949555804742"/>
    <n v="2223.1174392179996"/>
    <n v="5517.6363390574097"/>
    <n v="94.493473833180843"/>
    <n v="10.928844888888889"/>
    <n v="0.94449398886114855"/>
  </r>
  <r>
    <d v="2013-02-24T00:00:00"/>
    <x v="0"/>
    <x v="54"/>
    <n v="4.8430000000000001E-2"/>
    <n v="7.0000000000000007E-2"/>
    <n v="953.62134690000005"/>
    <x v="1"/>
    <n v="4"/>
    <n v="7.8E-2"/>
    <n v="45"/>
    <n v="633.36679179999999"/>
    <n v="143.83735709999999"/>
    <n v="36023.427827686268"/>
    <n v="2223.1174392179996"/>
    <n v="5150.7056502541391"/>
    <n v="94.528286315038514"/>
    <n v="10.20206111111111"/>
    <n v="0.94795116663225276"/>
  </r>
  <r>
    <d v="2013-02-25T00:00:00"/>
    <x v="0"/>
    <x v="55"/>
    <n v="5.212E-2"/>
    <n v="0"/>
    <n v="953.62134690000005"/>
    <x v="1"/>
    <n v="4"/>
    <n v="7.8E-2"/>
    <n v="45"/>
    <n v="633.36679179999999"/>
    <n v="143.83735709999999"/>
    <n v="38768.14078833384"/>
    <n v="2223.1174392179996"/>
    <n v="5501.0608125766666"/>
    <n v="94.82024229030165"/>
    <n v="10.896013555555557"/>
    <n v="0.94075328089025334"/>
  </r>
  <r>
    <d v="2013-02-26T00:00:00"/>
    <x v="0"/>
    <x v="56"/>
    <n v="4.8180000000000001E-2"/>
    <n v="0"/>
    <n v="953.62134690000005"/>
    <x v="1"/>
    <n v="4"/>
    <n v="7.8E-2"/>
    <n v="45"/>
    <n v="633.36679179999999"/>
    <n v="143.83735709999999"/>
    <n v="35837.471665040764"/>
    <n v="2223.1174392179996"/>
    <n v="5072.8077103044352"/>
    <n v="95.396305966827114"/>
    <n v="10.047767777777779"/>
    <n v="0.93845900788709014"/>
  </r>
  <r>
    <d v="2013-02-27T00:00:00"/>
    <x v="0"/>
    <x v="57"/>
    <n v="4.8759999999999998E-2"/>
    <n v="7.0000000000000007E-2"/>
    <n v="953.62134690000005"/>
    <x v="1"/>
    <n v="4"/>
    <n v="7.8E-2"/>
    <n v="45"/>
    <n v="633.36679179999999"/>
    <n v="143.83735709999999"/>
    <n v="36268.889962378322"/>
    <n v="2223.1174392179996"/>
    <n v="5179.6575384264243"/>
    <n v="94.594307026128234"/>
    <n v="10.259406444444444"/>
    <n v="0.94682791222313378"/>
  </r>
  <r>
    <d v="2013-02-28T00:00:00"/>
    <x v="0"/>
    <x v="58"/>
    <n v="4.7989999999999998E-2"/>
    <n v="7.0000000000000007E-2"/>
    <n v="953.62134690000005"/>
    <x v="1"/>
    <n v="4"/>
    <n v="7.8E-2"/>
    <n v="45"/>
    <n v="633.36679179999999"/>
    <n v="143.83735709999999"/>
    <n v="35696.144981430174"/>
    <n v="2223.1174392179996"/>
    <n v="5119.938701486587"/>
    <n v="94.311735659227395"/>
    <n v="10.141120666666668"/>
    <n v="0.95092817253594508"/>
  </r>
  <r>
    <d v="2013-03-01T00:00:00"/>
    <x v="0"/>
    <x v="59"/>
    <n v="5.203E-2"/>
    <n v="7.0000000000000007E-2"/>
    <n v="953.62134690000005"/>
    <x v="2"/>
    <n v="4"/>
    <n v="8.4599999999999995E-2"/>
    <n v="45"/>
    <n v="633.36679179999999"/>
    <n v="143.83735709999999"/>
    <n v="41975.913202609117"/>
    <n v="2411.2273763825997"/>
    <n v="5952.0223817260912"/>
    <n v="102.91614065889098"/>
    <n v="10.869510444444444"/>
    <n v="0.94008835287334236"/>
  </r>
  <r>
    <d v="2013-03-02T00:00:00"/>
    <x v="0"/>
    <x v="60"/>
    <n v="5.0070000000000003E-2"/>
    <n v="0"/>
    <n v="953.62134690000005"/>
    <x v="2"/>
    <n v="4"/>
    <n v="8.4599999999999995E-2"/>
    <n v="45"/>
    <n v="633.36679179999999"/>
    <n v="143.83735709999999"/>
    <n v="40394.656430033421"/>
    <n v="2411.2273763825997"/>
    <n v="5751.245899270406"/>
    <n v="102.73847808128535"/>
    <n v="10.502854888888889"/>
    <n v="0.94393543039744343"/>
  </r>
  <r>
    <d v="2013-03-03T00:00:00"/>
    <x v="0"/>
    <x v="61"/>
    <n v="4.8379999999999999E-2"/>
    <n v="7.0000000000000007E-2"/>
    <n v="953.62134690000005"/>
    <x v="2"/>
    <n v="4"/>
    <n v="8.4599999999999995E-2"/>
    <n v="45"/>
    <n v="633.36679179999999"/>
    <n v="143.83735709999999"/>
    <n v="39031.225845516608"/>
    <n v="2411.2273763825997"/>
    <n v="5574.7869844385768"/>
    <n v="102.62919296640506"/>
    <n v="10.180607777777777"/>
    <n v="0.94693540719305502"/>
  </r>
  <r>
    <d v="2013-03-04T00:00:00"/>
    <x v="0"/>
    <x v="62"/>
    <n v="4.9669999999999999E-2"/>
    <n v="7.0000000000000007E-2"/>
    <n v="953.62134690000005"/>
    <x v="2"/>
    <n v="4"/>
    <n v="8.4599999999999995E-2"/>
    <n v="45"/>
    <n v="633.36679179999999"/>
    <n v="143.83735709999999"/>
    <n v="40071.950966242461"/>
    <n v="2411.2273763825997"/>
    <n v="5686.5212659853178"/>
    <n v="103.0787938370831"/>
    <n v="10.384655555555556"/>
    <n v="0.94082846788806118"/>
  </r>
  <r>
    <d v="2013-03-05T00:00:00"/>
    <x v="0"/>
    <x v="63"/>
    <n v="4.9979999999999997E-2"/>
    <n v="7.0000000000000007E-2"/>
    <n v="953.62134690000005"/>
    <x v="2"/>
    <n v="4"/>
    <n v="8.4599999999999995E-2"/>
    <n v="45"/>
    <n v="633.36679179999999"/>
    <n v="143.83735709999999"/>
    <n v="40322.04770068045"/>
    <n v="2411.2273763825997"/>
    <n v="5810.825874762676"/>
    <n v="101.65778862985994"/>
    <n v="10.611659111111111"/>
    <n v="0.95543149259703886"/>
  </r>
  <r>
    <d v="2013-03-06T00:00:00"/>
    <x v="0"/>
    <x v="64"/>
    <n v="4.9419999999999999E-2"/>
    <n v="7.0000000000000007E-2"/>
    <n v="953.62134690000005"/>
    <x v="2"/>
    <n v="4"/>
    <n v="8.4599999999999995E-2"/>
    <n v="45"/>
    <n v="633.36679179999999"/>
    <n v="143.83735709999999"/>
    <n v="39870.260051373109"/>
    <n v="2411.2273763825997"/>
    <n v="5739.1017178269722"/>
    <n v="101.81824793338777"/>
    <n v="10.480677333333333"/>
    <n v="0.9543312019425334"/>
  </r>
  <r>
    <d v="2013-03-07T00:00:00"/>
    <x v="0"/>
    <x v="65"/>
    <n v="5.1220000000000002E-2"/>
    <n v="0"/>
    <n v="953.62134690000005"/>
    <x v="2"/>
    <n v="4"/>
    <n v="8.4599999999999995E-2"/>
    <n v="45"/>
    <n v="633.36679179999999"/>
    <n v="143.83735709999999"/>
    <n v="41322.434638432431"/>
    <n v="2411.2273763825997"/>
    <n v="5878.4925202398499"/>
    <n v="102.69851776736553"/>
    <n v="10.73523111111111"/>
    <n v="0.94315775087856302"/>
  </r>
  <r>
    <d v="2013-03-08T00:00:00"/>
    <x v="0"/>
    <x v="66"/>
    <n v="5.2310000000000002E-2"/>
    <n v="7.0000000000000007E-2"/>
    <n v="953.62134690000005"/>
    <x v="2"/>
    <n v="4"/>
    <n v="8.4599999999999995E-2"/>
    <n v="45"/>
    <n v="633.36679179999999"/>
    <n v="143.83735709999999"/>
    <n v="42201.807027262796"/>
    <n v="2411.2273763825997"/>
    <n v="6003.5052222027034"/>
    <n v="102.59580807241809"/>
    <n v="10.963527777777777"/>
    <n v="0.94314423628369337"/>
  </r>
  <r>
    <d v="2013-03-09T00:00:00"/>
    <x v="0"/>
    <x v="67"/>
    <n v="5.0979999999999998E-2"/>
    <n v="7.0000000000000007E-2"/>
    <n v="953.62134690000005"/>
    <x v="2"/>
    <n v="4"/>
    <n v="8.4599999999999995E-2"/>
    <n v="45"/>
    <n v="633.36679179999999"/>
    <n v="143.83735709999999"/>
    <n v="41128.811360157852"/>
    <n v="2411.2273763825997"/>
    <n v="5826.4089139861626"/>
    <n v="103.10339673703788"/>
    <n v="10.640116666666668"/>
    <n v="0.93920213809336994"/>
  </r>
  <r>
    <d v="2013-03-10T00:00:00"/>
    <x v="0"/>
    <x v="68"/>
    <n v="4.8430000000000001E-2"/>
    <n v="7.0000000000000007E-2"/>
    <n v="953.62134690000005"/>
    <x v="2"/>
    <n v="4"/>
    <n v="8.4599999999999995E-2"/>
    <n v="45"/>
    <n v="633.36679179999999"/>
    <n v="143.83735709999999"/>
    <n v="39071.564028490488"/>
    <n v="2411.2273763825997"/>
    <n v="5631.1460425005489"/>
    <n v="101.81099172360213"/>
    <n v="10.283530000000001"/>
    <n v="0.95552106132562464"/>
  </r>
  <r>
    <d v="2013-03-11T00:00:00"/>
    <x v="0"/>
    <x v="69"/>
    <n v="4.8469999999999999E-2"/>
    <n v="0"/>
    <n v="953.62134690000005"/>
    <x v="2"/>
    <n v="4"/>
    <n v="8.4599999999999995E-2"/>
    <n v="45"/>
    <n v="633.36679179999999"/>
    <n v="143.83735709999999"/>
    <n v="39103.834574869579"/>
    <n v="2411.2273763825997"/>
    <n v="5553.8939155990911"/>
    <n v="103.12858098355576"/>
    <n v="10.142453111111111"/>
    <n v="0.94163480503404173"/>
  </r>
  <r>
    <d v="2013-03-12T00:00:00"/>
    <x v="0"/>
    <x v="70"/>
    <n v="5.1679999999999997E-2"/>
    <n v="7.0000000000000007E-2"/>
    <n v="953.62134690000005"/>
    <x v="2"/>
    <n v="4"/>
    <n v="8.4599999999999995E-2"/>
    <n v="45"/>
    <n v="633.36679179999999"/>
    <n v="143.83735709999999"/>
    <n v="41693.545921792029"/>
    <n v="2411.2273763825997"/>
    <n v="5945.6388346530639"/>
    <n v="102.43566496168671"/>
    <n v="10.857852888888889"/>
    <n v="0.94543997678018588"/>
  </r>
  <r>
    <d v="2013-03-13T00:00:00"/>
    <x v="0"/>
    <x v="71"/>
    <n v="5.0360000000000002E-2"/>
    <n v="7.0000000000000007E-2"/>
    <n v="953.62134690000005"/>
    <x v="2"/>
    <n v="4"/>
    <n v="8.4599999999999995E-2"/>
    <n v="45"/>
    <n v="633.36679179999999"/>
    <n v="143.83735709999999"/>
    <n v="40628.617891281865"/>
    <n v="2411.2273763825997"/>
    <n v="5781.9502995002003"/>
    <n v="102.74991027005808"/>
    <n v="10.558926888888889"/>
    <n v="0.94351014694201751"/>
  </r>
  <r>
    <d v="2013-03-14T00:00:00"/>
    <x v="0"/>
    <x v="72"/>
    <n v="4.7509999999999997E-2"/>
    <n v="0"/>
    <n v="953.62134690000005"/>
    <x v="2"/>
    <n v="4"/>
    <n v="8.4599999999999995E-2"/>
    <n v="45"/>
    <n v="633.36679179999999"/>
    <n v="143.83735709999999"/>
    <n v="38329.34146177127"/>
    <n v="2411.2273763825997"/>
    <n v="5452.1174758731995"/>
    <n v="103.09795998439778"/>
    <n v="9.9565902222222213"/>
    <n v="0.94305737739423279"/>
  </r>
  <r>
    <d v="2013-03-15T00:00:00"/>
    <x v="0"/>
    <x v="73"/>
    <n v="5.169E-2"/>
    <n v="0"/>
    <n v="953.62134690000005"/>
    <x v="2"/>
    <n v="4"/>
    <n v="8.4599999999999995E-2"/>
    <n v="45"/>
    <n v="633.36679179999999"/>
    <n v="143.83735709999999"/>
    <n v="41701.613558386802"/>
    <n v="2411.2273763825997"/>
    <n v="5952.1747331040333"/>
    <n v="102.35303903766673"/>
    <n v="10.869788666666667"/>
    <n v="0.94629616947185147"/>
  </r>
  <r>
    <d v="2013-03-16T00:00:00"/>
    <x v="0"/>
    <x v="74"/>
    <n v="4.8649999999999999E-2"/>
    <n v="7.0000000000000007E-2"/>
    <n v="953.62134690000005"/>
    <x v="2"/>
    <n v="4"/>
    <n v="8.4599999999999995E-2"/>
    <n v="45"/>
    <n v="633.36679179999999"/>
    <n v="143.83735709999999"/>
    <n v="39249.052033575506"/>
    <n v="2411.2273763825997"/>
    <n v="5594.5161228227844"/>
    <n v="102.78397664667666"/>
    <n v="10.216636888888889"/>
    <n v="0.9450126618705037"/>
  </r>
  <r>
    <d v="2013-03-17T00:00:00"/>
    <x v="0"/>
    <x v="75"/>
    <n v="4.9739999999999999E-2"/>
    <n v="7.0000000000000007E-2"/>
    <n v="953.62134690000005"/>
    <x v="2"/>
    <n v="4"/>
    <n v="8.4599999999999995E-2"/>
    <n v="45"/>
    <n v="633.36679179999999"/>
    <n v="143.83735709999999"/>
    <n v="40128.424422405871"/>
    <n v="2411.2273763825997"/>
    <n v="5754.3813928450209"/>
    <n v="102.12613377003076"/>
    <n v="10.50858088888889"/>
    <n v="0.950716003216727"/>
  </r>
  <r>
    <d v="2013-03-18T00:00:00"/>
    <x v="0"/>
    <x v="76"/>
    <n v="5.1740000000000001E-2"/>
    <n v="0"/>
    <n v="953.62134690000005"/>
    <x v="2"/>
    <n v="4"/>
    <n v="8.4599999999999995E-2"/>
    <n v="45"/>
    <n v="633.36679179999999"/>
    <n v="143.83735709999999"/>
    <n v="41741.951741360674"/>
    <n v="2411.2273763825997"/>
    <n v="5933.1706023154929"/>
    <n v="102.72463410846439"/>
    <n v="10.835083555555554"/>
    <n v="0.94236327792810204"/>
  </r>
  <r>
    <d v="2013-03-19T00:00:00"/>
    <x v="0"/>
    <x v="77"/>
    <n v="4.9770000000000002E-2"/>
    <n v="0"/>
    <n v="953.62134690000005"/>
    <x v="2"/>
    <n v="4"/>
    <n v="8.4599999999999995E-2"/>
    <n v="45"/>
    <n v="633.36679179999999"/>
    <n v="143.83735709999999"/>
    <n v="40152.627332190197"/>
    <n v="2411.2273763825997"/>
    <n v="5705.7901863891948"/>
    <n v="102.94383990462727"/>
    <n v="10.419844222222222"/>
    <n v="0.9421197307615029"/>
  </r>
  <r>
    <d v="2013-03-20T00:00:00"/>
    <x v="0"/>
    <x v="78"/>
    <n v="4.9390000000000003E-2"/>
    <n v="7.0000000000000007E-2"/>
    <n v="953.62134690000005"/>
    <x v="2"/>
    <n v="4"/>
    <n v="8.4599999999999995E-2"/>
    <n v="45"/>
    <n v="633.36679179999999"/>
    <n v="143.83735709999999"/>
    <n v="39846.05714158879"/>
    <n v="2411.2273763825997"/>
    <n v="5656.0782481515462"/>
    <n v="103.08211039283239"/>
    <n v="10.32906088888889"/>
    <n v="0.9410968617128973"/>
  </r>
  <r>
    <d v="2013-03-21T00:00:00"/>
    <x v="0"/>
    <x v="79"/>
    <n v="5.0090000000000003E-2"/>
    <n v="7.0000000000000007E-2"/>
    <n v="953.62134690000005"/>
    <x v="2"/>
    <n v="4"/>
    <n v="8.4599999999999995E-2"/>
    <n v="45"/>
    <n v="633.36679179999999"/>
    <n v="143.83735709999999"/>
    <n v="40410.791703222967"/>
    <n v="2411.2273763825997"/>
    <n v="5733.0322433629444"/>
    <n v="103.06046339689838"/>
    <n v="10.469593333333334"/>
    <n v="0.94057037332800963"/>
  </r>
  <r>
    <d v="2013-03-22T00:00:00"/>
    <x v="0"/>
    <x v="80"/>
    <n v="4.9630000000000001E-2"/>
    <n v="7.0000000000000007E-2"/>
    <n v="953.62134690000005"/>
    <x v="2"/>
    <n v="4"/>
    <n v="8.4599999999999995E-2"/>
    <n v="45"/>
    <n v="633.36679179999999"/>
    <n v="143.83735709999999"/>
    <n v="40039.680419863369"/>
    <n v="2411.2273763825997"/>
    <n v="5717.6357493969517"/>
    <n v="102.51539468458937"/>
    <n v="10.441476444444445"/>
    <n v="0.94673874672577074"/>
  </r>
  <r>
    <d v="2013-03-23T00:00:00"/>
    <x v="0"/>
    <x v="81"/>
    <n v="4.8050000000000002E-2"/>
    <n v="7.0000000000000007E-2"/>
    <n v="953.62134690000005"/>
    <x v="2"/>
    <n v="4"/>
    <n v="8.4599999999999995E-2"/>
    <n v="45"/>
    <n v="633.36679179999999"/>
    <n v="143.83735709999999"/>
    <n v="38764.993837889073"/>
    <n v="2411.2273763825997"/>
    <n v="5561.1852432467531"/>
    <n v="102.26789219061541"/>
    <n v="10.155768444444444"/>
    <n v="0.95111254942767942"/>
  </r>
  <r>
    <d v="2013-03-24T00:00:00"/>
    <x v="0"/>
    <x v="82"/>
    <n v="5.1950000000000003E-2"/>
    <n v="7.0000000000000007E-2"/>
    <n v="953.62134690000005"/>
    <x v="2"/>
    <n v="4"/>
    <n v="8.4599999999999995E-2"/>
    <n v="45"/>
    <n v="633.36679179999999"/>
    <n v="143.83735709999999"/>
    <n v="41911.372109850934"/>
    <n v="2411.2273763825997"/>
    <n v="5967.3324783451671"/>
    <n v="102.55170137984673"/>
    <n v="10.897469555555556"/>
    <n v="0.94395790182868144"/>
  </r>
  <r>
    <d v="2013-03-25T00:00:00"/>
    <x v="0"/>
    <x v="83"/>
    <n v="4.8390000000000002E-2"/>
    <n v="7.0000000000000007E-2"/>
    <n v="953.62134690000005"/>
    <x v="2"/>
    <n v="4"/>
    <n v="8.4599999999999995E-2"/>
    <n v="45"/>
    <n v="633.36679179999999"/>
    <n v="143.83735709999999"/>
    <n v="39039.293482111381"/>
    <n v="2411.2273763825997"/>
    <n v="5524.5294043649137"/>
    <n v="103.46989817264291"/>
    <n v="10.088828000000001"/>
    <n v="0.93820471171729691"/>
  </r>
  <r>
    <d v="2013-03-26T00:00:00"/>
    <x v="0"/>
    <x v="84"/>
    <n v="5.1130000000000002E-2"/>
    <n v="7.0000000000000007E-2"/>
    <n v="953.62134690000005"/>
    <x v="2"/>
    <n v="4"/>
    <n v="8.4599999999999995E-2"/>
    <n v="45"/>
    <n v="633.36679179999999"/>
    <n v="143.83735709999999"/>
    <n v="41249.82590907946"/>
    <n v="2411.2273763825997"/>
    <n v="5950.4673511680139"/>
    <n v="101.45501508124204"/>
    <n v="10.866670666666668"/>
    <n v="0.95638603559554081"/>
  </r>
  <r>
    <d v="2013-03-27T00:00:00"/>
    <x v="0"/>
    <x v="85"/>
    <n v="5.0709999999999998E-2"/>
    <n v="7.0000000000000007E-2"/>
    <n v="953.62134690000005"/>
    <x v="2"/>
    <n v="4"/>
    <n v="8.4599999999999995E-2"/>
    <n v="45"/>
    <n v="633.36679179999999"/>
    <n v="143.83735709999999"/>
    <n v="40910.985172098954"/>
    <n v="2411.2273763825997"/>
    <n v="5795.8042966077373"/>
    <n v="103.12623651258609"/>
    <n v="10.584226888888889"/>
    <n v="0.93924316702819965"/>
  </r>
  <r>
    <d v="2013-03-28T00:00:00"/>
    <x v="0"/>
    <x v="86"/>
    <n v="4.7370000000000002E-2"/>
    <n v="0"/>
    <n v="953.62134690000005"/>
    <x v="2"/>
    <n v="4"/>
    <n v="8.4599999999999995E-2"/>
    <n v="45"/>
    <n v="633.36679179999999"/>
    <n v="143.83735709999999"/>
    <n v="38216.394549444442"/>
    <n v="2411.2273763825997"/>
    <n v="5447.9334105543985"/>
    <n v="102.91551352732778"/>
    <n v="9.9489493333333332"/>
    <n v="0.94511868271057631"/>
  </r>
  <r>
    <d v="2013-03-29T00:00:00"/>
    <x v="0"/>
    <x v="87"/>
    <n v="5.0310000000000001E-2"/>
    <n v="0"/>
    <n v="953.62134690000005"/>
    <x v="2"/>
    <n v="4"/>
    <n v="8.4599999999999995E-2"/>
    <n v="45"/>
    <n v="633.36679179999999"/>
    <n v="143.83735709999999"/>
    <n v="40588.279708308"/>
    <n v="2411.2273763825997"/>
    <n v="5842.0423313809497"/>
    <n v="101.7341570346283"/>
    <n v="10.668666222222221"/>
    <n v="0.95426352613794463"/>
  </r>
  <r>
    <d v="2013-03-30T00:00:00"/>
    <x v="0"/>
    <x v="88"/>
    <n v="5.1130000000000002E-2"/>
    <n v="0"/>
    <n v="953.62134690000005"/>
    <x v="2"/>
    <n v="4"/>
    <n v="8.4599999999999995E-2"/>
    <n v="45"/>
    <n v="633.36679179999999"/>
    <n v="143.83735709999999"/>
    <n v="41249.82590907946"/>
    <n v="2411.2273763825997"/>
    <n v="5903.138519468388"/>
    <n v="102.17087492188733"/>
    <n v="10.780239333333334"/>
    <n v="0.94877913162526883"/>
  </r>
  <r>
    <d v="2013-03-31T00:00:00"/>
    <x v="0"/>
    <x v="89"/>
    <n v="5.2130000000000003E-2"/>
    <n v="0"/>
    <n v="953.62134690000005"/>
    <x v="2"/>
    <n v="4"/>
    <n v="8.4599999999999995E-2"/>
    <n v="45"/>
    <n v="633.36679179999999"/>
    <n v="143.83735709999999"/>
    <n v="42056.589568556861"/>
    <n v="2411.2273763825997"/>
    <n v="5961.7598494691047"/>
    <n v="102.9325906389148"/>
    <n v="10.887292888888888"/>
    <n v="0.93982002685593702"/>
  </r>
  <r>
    <d v="2013-04-01T00:00:00"/>
    <x v="0"/>
    <x v="90"/>
    <n v="5.126E-2"/>
    <n v="7.0000000000000007E-2"/>
    <n v="953.62134690000005"/>
    <x v="3"/>
    <n v="4"/>
    <n v="7.51E-2"/>
    <n v="45"/>
    <n v="633.36679179999999"/>
    <n v="143.83735709999999"/>
    <n v="36710.855311812593"/>
    <n v="2140.4630728881002"/>
    <n v="5207.8705020195557"/>
    <n v="91.387743215129049"/>
    <n v="10.713614888888889"/>
    <n v="0.94052413187670703"/>
  </r>
  <r>
    <d v="2013-04-02T00:00:00"/>
    <x v="0"/>
    <x v="91"/>
    <n v="5.0560000000000001E-2"/>
    <n v="7.0000000000000007E-2"/>
    <n v="953.62134690000005"/>
    <x v="3"/>
    <n v="4"/>
    <n v="7.51E-2"/>
    <n v="45"/>
    <n v="633.36679179999999"/>
    <n v="143.83735709999999"/>
    <n v="36209.536569747266"/>
    <n v="2140.4630728881002"/>
    <n v="5142.9401851974244"/>
    <n v="91.352181404878465"/>
    <n v="10.580040444444446"/>
    <n v="0.94165708069620258"/>
  </r>
  <r>
    <d v="2013-04-03T00:00:00"/>
    <x v="0"/>
    <x v="92"/>
    <n v="4.9399999999999999E-2"/>
    <n v="0"/>
    <n v="953.62134690000005"/>
    <x v="3"/>
    <n v="4"/>
    <n v="7.51E-2"/>
    <n v="45"/>
    <n v="633.36679179999999"/>
    <n v="143.83735709999999"/>
    <n v="35378.779797181858"/>
    <n v="2140.4630728881002"/>
    <n v="5034.9361536214292"/>
    <n v="91.297709119589655"/>
    <n v="10.357854888888889"/>
    <n v="0.94352929149797582"/>
  </r>
  <r>
    <d v="2013-04-04T00:00:00"/>
    <x v="0"/>
    <x v="93"/>
    <n v="5.0130000000000001E-2"/>
    <n v="0"/>
    <n v="953.62134690000005"/>
    <x v="3"/>
    <n v="4"/>
    <n v="7.51E-2"/>
    <n v="45"/>
    <n v="633.36679179999999"/>
    <n v="143.83735709999999"/>
    <n v="35901.58362819285"/>
    <n v="2140.4630728881002"/>
    <n v="5081.5432632582979"/>
    <n v="91.670776941751512"/>
    <n v="10.453734888888889"/>
    <n v="0.93839630959505282"/>
  </r>
  <r>
    <d v="2013-04-05T00:00:00"/>
    <x v="0"/>
    <x v="94"/>
    <n v="4.938E-2"/>
    <n v="0"/>
    <n v="953.62134690000005"/>
    <x v="3"/>
    <n v="4"/>
    <n v="7.51E-2"/>
    <n v="45"/>
    <n v="633.36679179999999"/>
    <n v="143.83735709999999"/>
    <n v="35364.45640455142"/>
    <n v="2140.4630728881002"/>
    <n v="5094.9637905242671"/>
    <n v="90.318962221178722"/>
    <n v="10.481343555555556"/>
    <n v="0.95516496557310659"/>
  </r>
  <r>
    <d v="2013-04-06T00:00:00"/>
    <x v="0"/>
    <x v="95"/>
    <n v="4.9149999999999999E-2"/>
    <n v="0"/>
    <n v="953.62134690000005"/>
    <x v="3"/>
    <n v="4"/>
    <n v="7.51E-2"/>
    <n v="45"/>
    <n v="633.36679179999999"/>
    <n v="143.83735709999999"/>
    <n v="35199.737389301386"/>
    <n v="2140.4630728881002"/>
    <n v="5050.8787751621894"/>
    <n v="90.660719178378741"/>
    <n v="10.390651999999999"/>
    <n v="0.95133131230925738"/>
  </r>
  <r>
    <d v="2013-04-07T00:00:00"/>
    <x v="0"/>
    <x v="96"/>
    <n v="5.0090000000000003E-2"/>
    <n v="7.0000000000000007E-2"/>
    <n v="953.62134690000005"/>
    <x v="3"/>
    <n v="4"/>
    <n v="7.51E-2"/>
    <n v="45"/>
    <n v="633.36679179999999"/>
    <n v="143.83735709999999"/>
    <n v="35872.936842931973"/>
    <n v="2140.4630728881002"/>
    <n v="5092.1123376130254"/>
    <n v="91.442157860431038"/>
    <n v="10.475477555555555"/>
    <n v="0.94109900179676576"/>
  </r>
  <r>
    <d v="2013-04-08T00:00:00"/>
    <x v="0"/>
    <x v="97"/>
    <n v="5.0610000000000002E-2"/>
    <n v="0"/>
    <n v="953.62134690000005"/>
    <x v="3"/>
    <n v="4"/>
    <n v="7.51E-2"/>
    <n v="45"/>
    <n v="633.36679179999999"/>
    <n v="143.83735709999999"/>
    <n v="36245.345051323362"/>
    <n v="2140.4630728881002"/>
    <n v="5217.7758900960443"/>
    <n v="90.271029975711642"/>
    <n v="10.733992222222223"/>
    <n v="0.95441543173285914"/>
  </r>
  <r>
    <d v="2013-04-09T00:00:00"/>
    <x v="0"/>
    <x v="98"/>
    <n v="5.0619999999999998E-2"/>
    <n v="0"/>
    <n v="953.62134690000005"/>
    <x v="3"/>
    <n v="4"/>
    <n v="7.51E-2"/>
    <n v="45"/>
    <n v="633.36679179999999"/>
    <n v="143.83735709999999"/>
    <n v="36252.506747638581"/>
    <n v="2140.4630728881002"/>
    <n v="5184.1334554962759"/>
    <n v="90.801665885882173"/>
    <n v="10.664783111111111"/>
    <n v="0.94807435796128015"/>
  </r>
  <r>
    <d v="2013-04-10T00:00:00"/>
    <x v="0"/>
    <x v="99"/>
    <n v="5.0709999999999998E-2"/>
    <n v="0"/>
    <n v="953.62134690000005"/>
    <x v="3"/>
    <n v="4"/>
    <n v="7.51E-2"/>
    <n v="45"/>
    <n v="633.36679179999999"/>
    <n v="143.83735709999999"/>
    <n v="36316.962014475546"/>
    <n v="2140.4630728881002"/>
    <n v="5192.5911346696139"/>
    <n v="90.805449702189989"/>
    <n v="10.682182222222222"/>
    <n v="0.94793571287714462"/>
  </r>
  <r>
    <d v="2013-04-11T00:00:00"/>
    <x v="0"/>
    <x v="100"/>
    <n v="5.1900000000000002E-2"/>
    <n v="0"/>
    <n v="953.62134690000005"/>
    <x v="3"/>
    <n v="4"/>
    <n v="7.51E-2"/>
    <n v="45"/>
    <n v="633.36679179999999"/>
    <n v="143.83735709999999"/>
    <n v="37169.203875986612"/>
    <n v="2140.4630728881002"/>
    <n v="5260.8594348387287"/>
    <n v="91.517194215987473"/>
    <n v="10.822623555555555"/>
    <n v="0.93837776493256264"/>
  </r>
  <r>
    <d v="2013-04-12T00:00:00"/>
    <x v="0"/>
    <x v="101"/>
    <n v="4.8030000000000003E-2"/>
    <n v="0"/>
    <n v="953.62134690000005"/>
    <x v="3"/>
    <n v="4"/>
    <n v="7.51E-2"/>
    <n v="45"/>
    <n v="633.36679179999999"/>
    <n v="143.83735709999999"/>
    <n v="34397.627401996862"/>
    <n v="2140.4630728881002"/>
    <n v="4886.2434218321368"/>
    <n v="91.578192302345272"/>
    <n v="10.051964666666665"/>
    <n v="0.94178307307932529"/>
  </r>
  <r>
    <d v="2013-04-13T00:00:00"/>
    <x v="0"/>
    <x v="102"/>
    <n v="5.1249999999999997E-2"/>
    <n v="7.0000000000000007E-2"/>
    <n v="953.62134690000005"/>
    <x v="3"/>
    <n v="4"/>
    <n v="7.51E-2"/>
    <n v="45"/>
    <n v="633.36679179999999"/>
    <n v="143.83735709999999"/>
    <n v="36703.693615497374"/>
    <n v="2140.4630728881002"/>
    <n v="5220.2563959565905"/>
    <n v="91.181721506397281"/>
    <n v="10.73909511111111"/>
    <n v="0.94294493658536582"/>
  </r>
  <r>
    <d v="2013-04-14T00:00:00"/>
    <x v="0"/>
    <x v="103"/>
    <n v="4.9849999999999998E-2"/>
    <n v="7.0000000000000007E-2"/>
    <n v="953.62134690000005"/>
    <x v="3"/>
    <n v="4"/>
    <n v="7.51E-2"/>
    <n v="45"/>
    <n v="633.36679179999999"/>
    <n v="143.83735709999999"/>
    <n v="35701.056131366713"/>
    <n v="2140.4630728881002"/>
    <n v="5132.4612010699175"/>
    <n v="90.446452609806144"/>
    <n v="10.55848311111111"/>
    <n v="0.95312284854563689"/>
  </r>
  <r>
    <d v="2013-04-15T00:00:00"/>
    <x v="0"/>
    <x v="104"/>
    <n v="5.1810000000000002E-2"/>
    <n v="0"/>
    <n v="953.62134690000005"/>
    <x v="3"/>
    <n v="4"/>
    <n v="7.51E-2"/>
    <n v="45"/>
    <n v="633.36679179999999"/>
    <n v="143.83735709999999"/>
    <n v="37104.748609149639"/>
    <n v="2140.4630728881002"/>
    <n v="5265.6394019305371"/>
    <n v="91.311697266273754"/>
    <n v="10.83245688888889"/>
    <n v="0.94086191854854273"/>
  </r>
  <r>
    <d v="2013-04-16T00:00:00"/>
    <x v="0"/>
    <x v="105"/>
    <n v="5.0090000000000003E-2"/>
    <n v="0"/>
    <n v="953.62134690000005"/>
    <x v="3"/>
    <n v="4"/>
    <n v="7.51E-2"/>
    <n v="45"/>
    <n v="633.36679179999999"/>
    <n v="143.83735709999999"/>
    <n v="35872.936842931973"/>
    <n v="2140.4630728881002"/>
    <n v="5155.6326451594659"/>
    <n v="90.448627832933127"/>
    <n v="10.606151333333333"/>
    <n v="0.95283851068077463"/>
  </r>
  <r>
    <d v="2013-04-17T00:00:00"/>
    <x v="0"/>
    <x v="106"/>
    <n v="4.8090000000000001E-2"/>
    <n v="7.0000000000000007E-2"/>
    <n v="953.62134690000005"/>
    <x v="3"/>
    <n v="4"/>
    <n v="7.51E-2"/>
    <n v="45"/>
    <n v="633.36679179999999"/>
    <n v="143.83735709999999"/>
    <n v="34440.59757988817"/>
    <n v="2140.4630728881002"/>
    <n v="4880.3378670093316"/>
    <n v="91.771047591346019"/>
    <n v="10.039815777777777"/>
    <n v="0.93947122062798916"/>
  </r>
  <r>
    <d v="2013-04-18T00:00:00"/>
    <x v="0"/>
    <x v="107"/>
    <n v="4.8039999999999999E-2"/>
    <n v="0"/>
    <n v="953.62134690000005"/>
    <x v="3"/>
    <n v="4"/>
    <n v="7.51E-2"/>
    <n v="45"/>
    <n v="633.36679179999999"/>
    <n v="143.83735709999999"/>
    <n v="34404.789098312074"/>
    <n v="2140.4630728881002"/>
    <n v="4910.3165243468884"/>
    <n v="91.197938379697575"/>
    <n v="10.101487777777777"/>
    <n v="0.94622595753538719"/>
  </r>
  <r>
    <d v="2013-04-19T00:00:00"/>
    <x v="0"/>
    <x v="108"/>
    <n v="4.7390000000000002E-2"/>
    <n v="7.0000000000000007E-2"/>
    <n v="953.62134690000005"/>
    <x v="3"/>
    <n v="4"/>
    <n v="7.51E-2"/>
    <n v="45"/>
    <n v="633.36679179999999"/>
    <n v="143.83735709999999"/>
    <n v="33939.278837822843"/>
    <n v="2140.4630728881002"/>
    <n v="4851.2190636390242"/>
    <n v="91.14076855393094"/>
    <n v="9.9799126666666673"/>
    <n v="0.94765999155940062"/>
  </r>
  <r>
    <d v="2013-04-20T00:00:00"/>
    <x v="0"/>
    <x v="109"/>
    <n v="5.1490000000000001E-2"/>
    <n v="7.0000000000000007E-2"/>
    <n v="953.62134690000005"/>
    <x v="3"/>
    <n v="4"/>
    <n v="7.51E-2"/>
    <n v="45"/>
    <n v="633.36679179999999"/>
    <n v="143.83735709999999"/>
    <n v="36875.574327062634"/>
    <n v="2140.4630728881002"/>
    <n v="5233.3115933083336"/>
    <n v="91.335986471050802"/>
    <n v="10.765952222222221"/>
    <n v="0.94089697028549224"/>
  </r>
  <r>
    <d v="2013-04-21T00:00:00"/>
    <x v="0"/>
    <x v="110"/>
    <n v="4.8500000000000001E-2"/>
    <n v="7.0000000000000007E-2"/>
    <n v="953.62134690000005"/>
    <x v="3"/>
    <n v="4"/>
    <n v="7.51E-2"/>
    <n v="45"/>
    <n v="633.36679179999999"/>
    <n v="143.83735709999999"/>
    <n v="34734.227128812156"/>
    <n v="2140.4630728881002"/>
    <n v="4974.5970897101015"/>
    <n v="90.874448115963332"/>
    <n v="10.233725555555555"/>
    <n v="0.9495209278350516"/>
  </r>
  <r>
    <d v="2013-04-22T00:00:00"/>
    <x v="0"/>
    <x v="111"/>
    <n v="4.9200000000000001E-2"/>
    <n v="0"/>
    <n v="953.62134690000005"/>
    <x v="3"/>
    <n v="4"/>
    <n v="7.51E-2"/>
    <n v="45"/>
    <n v="633.36679179999999"/>
    <n v="143.83735709999999"/>
    <n v="35235.545870877482"/>
    <n v="2140.4630728881002"/>
    <n v="5047.5124900891497"/>
    <n v="90.790612160756282"/>
    <n v="10.383726888888889"/>
    <n v="0.94973111788617881"/>
  </r>
  <r>
    <d v="2013-04-23T00:00:00"/>
    <x v="0"/>
    <x v="112"/>
    <n v="4.9680000000000002E-2"/>
    <n v="0"/>
    <n v="953.62134690000005"/>
    <x v="3"/>
    <n v="4"/>
    <n v="7.51E-2"/>
    <n v="45"/>
    <n v="633.36679179999999"/>
    <n v="143.83735709999999"/>
    <n v="35579.307294007995"/>
    <n v="2140.4630728881002"/>
    <n v="5113.1567233521801"/>
    <n v="90.489936012265645"/>
    <n v="10.51877"/>
    <n v="0.95278713768115941"/>
  </r>
  <r>
    <d v="2013-04-24T00:00:00"/>
    <x v="0"/>
    <x v="113"/>
    <n v="5.2019999999999997E-2"/>
    <n v="7.0000000000000007E-2"/>
    <n v="953.62134690000005"/>
    <x v="3"/>
    <n v="4"/>
    <n v="7.51E-2"/>
    <n v="45"/>
    <n v="633.36679179999999"/>
    <n v="143.83735709999999"/>
    <n v="37255.144231769234"/>
    <n v="2140.4630728881002"/>
    <n v="5288.4733857444944"/>
    <n v="91.271278896761388"/>
    <n v="10.879430888888889"/>
    <n v="0.94112723952326027"/>
  </r>
  <r>
    <d v="2013-04-25T00:00:00"/>
    <x v="0"/>
    <x v="114"/>
    <n v="5.0590000000000003E-2"/>
    <n v="7.0000000000000007E-2"/>
    <n v="953.62134690000005"/>
    <x v="3"/>
    <n v="4"/>
    <n v="7.51E-2"/>
    <n v="45"/>
    <n v="633.36679179999999"/>
    <n v="143.83735709999999"/>
    <n v="36231.021658692931"/>
    <n v="2140.4630728881002"/>
    <n v="5217.9263645403125"/>
    <n v="90.239085873207017"/>
    <n v="10.734301777777777"/>
    <n v="0.95482028068788294"/>
  </r>
  <r>
    <d v="2013-04-26T00:00:00"/>
    <x v="0"/>
    <x v="115"/>
    <n v="4.7050000000000002E-2"/>
    <n v="7.0000000000000007E-2"/>
    <n v="953.62134690000005"/>
    <x v="3"/>
    <n v="4"/>
    <n v="7.51E-2"/>
    <n v="45"/>
    <n v="633.36679179999999"/>
    <n v="143.83735709999999"/>
    <n v="33695.781163105399"/>
    <n v="2140.4630728881002"/>
    <n v="4840.0204379122961"/>
    <n v="90.783202846323249"/>
    <n v="9.9568748888888869"/>
    <n v="0.95230471838469699"/>
  </r>
  <r>
    <d v="2013-04-27T00:00:00"/>
    <x v="0"/>
    <x v="116"/>
    <n v="4.7370000000000002E-2"/>
    <n v="7.0000000000000007E-2"/>
    <n v="953.62134690000005"/>
    <x v="3"/>
    <n v="4"/>
    <n v="7.51E-2"/>
    <n v="45"/>
    <n v="633.36679179999999"/>
    <n v="143.83735709999999"/>
    <n v="33924.955445192405"/>
    <n v="2140.4630728881002"/>
    <n v="4857.3086877030601"/>
    <n v="91.008193962861753"/>
    <n v="9.9924402222222213"/>
    <n v="0.94925017943846313"/>
  </r>
  <r>
    <d v="2013-04-28T00:00:00"/>
    <x v="0"/>
    <x v="117"/>
    <n v="5.0810000000000001E-2"/>
    <n v="0"/>
    <n v="953.62134690000005"/>
    <x v="3"/>
    <n v="4"/>
    <n v="7.51E-2"/>
    <n v="45"/>
    <n v="633.36679179999999"/>
    <n v="143.83735709999999"/>
    <n v="36388.578977627738"/>
    <n v="2140.4630728881002"/>
    <n v="5168.9901956838639"/>
    <n v="91.320399775244951"/>
    <n v="10.633630444444444"/>
    <n v="0.94177006494784488"/>
  </r>
  <r>
    <d v="2013-04-29T00:00:00"/>
    <x v="0"/>
    <x v="118"/>
    <n v="5.0439999999999999E-2"/>
    <n v="0"/>
    <n v="953.62134690000005"/>
    <x v="3"/>
    <n v="4"/>
    <n v="7.51E-2"/>
    <n v="45"/>
    <n v="633.36679179999999"/>
    <n v="143.83735709999999"/>
    <n v="36123.596213964636"/>
    <n v="2140.4630728881002"/>
    <n v="5111.9570326285284"/>
    <n v="91.658785927434408"/>
    <n v="10.516302000000001"/>
    <n v="0.93821092386994454"/>
  </r>
  <r>
    <d v="2013-04-30T00:00:00"/>
    <x v="0"/>
    <x v="119"/>
    <n v="5.0799999999999998E-2"/>
    <n v="0"/>
    <n v="953.62134690000005"/>
    <x v="3"/>
    <n v="4"/>
    <n v="7.51E-2"/>
    <n v="45"/>
    <n v="633.36679179999999"/>
    <n v="143.83735709999999"/>
    <n v="36381.417281312519"/>
    <n v="2140.4630728881002"/>
    <n v="5209.3731940469943"/>
    <n v="90.681373012760289"/>
    <n v="10.716706222222221"/>
    <n v="0.94931452755905521"/>
  </r>
  <r>
    <d v="2013-05-01T00:00:00"/>
    <x v="0"/>
    <x v="120"/>
    <n v="5.144E-2"/>
    <n v="7.0000000000000007E-2"/>
    <n v="953.62134690000005"/>
    <x v="4"/>
    <n v="4"/>
    <n v="7.6100000000000001E-2"/>
    <n v="45"/>
    <n v="633.36679179999999"/>
    <n v="143.83735709999999"/>
    <n v="37330.308666331897"/>
    <n v="2168.9645785191001"/>
    <n v="5283.2534837534286"/>
    <n v="92.781950268499145"/>
    <n v="10.725871333333332"/>
    <n v="0.93830522939346805"/>
  </r>
  <r>
    <d v="2013-05-02T00:00:00"/>
    <x v="0"/>
    <x v="121"/>
    <n v="5.1540000000000002E-2"/>
    <n v="7.0000000000000007E-2"/>
    <n v="953.62134690000005"/>
    <x v="4"/>
    <n v="4"/>
    <n v="7.6100000000000001E-2"/>
    <n v="45"/>
    <n v="633.36679179999999"/>
    <n v="143.83735709999999"/>
    <n v="37402.879250830993"/>
    <n v="2168.9645785191001"/>
    <n v="5379.7956541500034"/>
    <n v="91.461034154618247"/>
    <n v="10.921867777777777"/>
    <n v="0.9535973030655801"/>
  </r>
  <r>
    <d v="2013-05-03T00:00:00"/>
    <x v="0"/>
    <x v="122"/>
    <n v="4.9230000000000003E-2"/>
    <n v="7.0000000000000007E-2"/>
    <n v="953.62134690000005"/>
    <x v="4"/>
    <n v="4"/>
    <n v="7.6100000000000001E-2"/>
    <n v="45"/>
    <n v="633.36679179999999"/>
    <n v="143.83735709999999"/>
    <n v="35726.498748902013"/>
    <n v="2168.9645785191001"/>
    <n v="5102.6866863397991"/>
    <n v="92.237435409589182"/>
    <n v="10.359291111111112"/>
    <n v="0.9469187487304489"/>
  </r>
  <r>
    <d v="2013-05-04T00:00:00"/>
    <x v="0"/>
    <x v="123"/>
    <n v="5.1749999999999997E-2"/>
    <n v="0"/>
    <n v="953.62134690000005"/>
    <x v="4"/>
    <n v="4"/>
    <n v="7.6100000000000001E-2"/>
    <n v="45"/>
    <n v="633.36679179999999"/>
    <n v="143.83735709999999"/>
    <n v="37555.277478279073"/>
    <n v="2168.9645785191001"/>
    <n v="5392.8349944399879"/>
    <n v="91.575684770466509"/>
    <n v="10.948339777777777"/>
    <n v="0.9520295458937198"/>
  </r>
  <r>
    <d v="2013-05-05T00:00:00"/>
    <x v="0"/>
    <x v="124"/>
    <n v="5.2429999999999997E-2"/>
    <n v="0"/>
    <n v="953.62134690000005"/>
    <x v="4"/>
    <n v="4"/>
    <n v="7.6100000000000001E-2"/>
    <n v="45"/>
    <n v="633.36679179999999"/>
    <n v="143.83735709999999"/>
    <n v="38048.757452872887"/>
    <n v="2168.9645785191001"/>
    <n v="5401.1614151207787"/>
    <n v="92.45147540928717"/>
    <n v="10.965243777777779"/>
    <n v="0.94113288193782196"/>
  </r>
  <r>
    <d v="2013-05-06T00:00:00"/>
    <x v="0"/>
    <x v="125"/>
    <n v="5.1810000000000002E-2"/>
    <n v="7.0000000000000007E-2"/>
    <n v="953.62134690000005"/>
    <x v="4"/>
    <n v="4"/>
    <n v="7.6100000000000001E-2"/>
    <n v="45"/>
    <n v="633.36679179999999"/>
    <n v="143.83735709999999"/>
    <n v="37598.819828978529"/>
    <n v="2168.9645785191001"/>
    <n v="5357.8326781711512"/>
    <n v="92.191389047038001"/>
    <n v="10.877279333333334"/>
    <n v="0.94475500868558193"/>
  </r>
  <r>
    <d v="2013-05-07T00:00:00"/>
    <x v="0"/>
    <x v="126"/>
    <n v="5.1580000000000001E-2"/>
    <n v="7.0000000000000007E-2"/>
    <n v="953.62134690000005"/>
    <x v="4"/>
    <n v="4"/>
    <n v="7.6100000000000001E-2"/>
    <n v="45"/>
    <n v="633.36679179999999"/>
    <n v="143.83735709999999"/>
    <n v="37431.907484630625"/>
    <n v="2168.9645785191001"/>
    <n v="5295.0071041964793"/>
    <n v="92.810323140727903"/>
    <n v="10.749733111111112"/>
    <n v="0.93784022877084139"/>
  </r>
  <r>
    <d v="2013-05-08T00:00:00"/>
    <x v="0"/>
    <x v="127"/>
    <n v="4.99E-2"/>
    <n v="7.0000000000000007E-2"/>
    <n v="953.62134690000005"/>
    <x v="4"/>
    <n v="4"/>
    <n v="7.6100000000000001E-2"/>
    <n v="45"/>
    <n v="633.36679179999999"/>
    <n v="143.83735709999999"/>
    <n v="36212.721665045916"/>
    <n v="2168.9645785191001"/>
    <n v="5195.3143400357058"/>
    <n v="91.812509119941438"/>
    <n v="10.547340444444446"/>
    <n v="0.95116296593186378"/>
  </r>
  <r>
    <d v="2013-05-09T00:00:00"/>
    <x v="0"/>
    <x v="128"/>
    <n v="5.0049999999999997E-2"/>
    <n v="7.0000000000000007E-2"/>
    <n v="953.62134690000005"/>
    <x v="4"/>
    <n v="4"/>
    <n v="7.6100000000000001E-2"/>
    <n v="45"/>
    <n v="633.36679179999999"/>
    <n v="143.83735709999999"/>
    <n v="36321.577541794541"/>
    <n v="2168.9645785191001"/>
    <n v="5159.1409087794391"/>
    <n v="92.610463134165528"/>
    <n v="10.473902444444445"/>
    <n v="0.94170951048951057"/>
  </r>
  <r>
    <d v="2013-05-10T00:00:00"/>
    <x v="0"/>
    <x v="129"/>
    <n v="4.9009999999999998E-2"/>
    <n v="7.0000000000000007E-2"/>
    <n v="953.62134690000005"/>
    <x v="4"/>
    <n v="4"/>
    <n v="7.6100000000000001E-2"/>
    <n v="45"/>
    <n v="633.36679179999999"/>
    <n v="143.83735709999999"/>
    <n v="35566.843463004006"/>
    <n v="2168.9645785191001"/>
    <n v="5095.3874404456283"/>
    <n v="92.010912026250452"/>
    <n v="10.344472444444444"/>
    <n v="0.94980873291165069"/>
  </r>
  <r>
    <d v="2013-05-11T00:00:00"/>
    <x v="0"/>
    <x v="130"/>
    <n v="4.7129999999999998E-2"/>
    <n v="7.0000000000000007E-2"/>
    <n v="953.62134690000005"/>
    <x v="4"/>
    <n v="4"/>
    <n v="7.6100000000000001E-2"/>
    <n v="45"/>
    <n v="633.36679179999999"/>
    <n v="143.83735709999999"/>
    <n v="34202.516474421122"/>
    <n v="2168.9645785191001"/>
    <n v="4906.8375990888044"/>
    <n v="92.082407680121747"/>
    <n v="9.9616853333333317"/>
    <n v="0.95114754933163581"/>
  </r>
  <r>
    <d v="2013-05-12T00:00:00"/>
    <x v="0"/>
    <x v="131"/>
    <n v="5.0529999999999999E-2"/>
    <n v="7.0000000000000007E-2"/>
    <n v="953.62134690000005"/>
    <x v="4"/>
    <n v="4"/>
    <n v="7.6100000000000001E-2"/>
    <n v="45"/>
    <n v="633.36679179999999"/>
    <n v="143.83735709999999"/>
    <n v="36669.916347390179"/>
    <n v="2168.9645785191001"/>
    <n v="5247.7468842107273"/>
    <n v="91.958176938145456"/>
    <n v="10.653787111111111"/>
    <n v="0.94878373243617653"/>
  </r>
  <r>
    <d v="2013-05-13T00:00:00"/>
    <x v="0"/>
    <x v="132"/>
    <n v="4.9759999999999999E-2"/>
    <n v="7.0000000000000007E-2"/>
    <n v="953.62134690000005"/>
    <x v="4"/>
    <n v="4"/>
    <n v="7.6100000000000001E-2"/>
    <n v="45"/>
    <n v="633.36679179999999"/>
    <n v="143.83735709999999"/>
    <n v="36111.122846747181"/>
    <n v="2168.9645785191001"/>
    <n v="5145.9475579476002"/>
    <n v="92.372175766955564"/>
    <n v="10.447117777777779"/>
    <n v="0.94477552250803865"/>
  </r>
  <r>
    <d v="2013-05-14T00:00:00"/>
    <x v="0"/>
    <x v="133"/>
    <n v="5.067E-2"/>
    <n v="0"/>
    <n v="953.62134690000005"/>
    <x v="4"/>
    <n v="4"/>
    <n v="7.6100000000000001E-2"/>
    <n v="45"/>
    <n v="633.36679179999999"/>
    <n v="143.83735709999999"/>
    <n v="36771.515165688907"/>
    <n v="2168.9645785191001"/>
    <n v="5204.2733313784593"/>
    <n v="92.84859695528192"/>
    <n v="10.565528666666665"/>
    <n v="0.93832403789224395"/>
  </r>
  <r>
    <d v="2013-05-15T00:00:00"/>
    <x v="0"/>
    <x v="134"/>
    <n v="5.1060000000000001E-2"/>
    <n v="7.0000000000000007E-2"/>
    <n v="953.62134690000005"/>
    <x v="4"/>
    <n v="4"/>
    <n v="7.6100000000000001E-2"/>
    <n v="45"/>
    <n v="633.36679179999999"/>
    <n v="143.83735709999999"/>
    <n v="37054.540445235354"/>
    <n v="2168.9645785191001"/>
    <n v="5322.4992447103368"/>
    <n v="91.611395193877357"/>
    <n v="10.805546666666668"/>
    <n v="0.95231022326674497"/>
  </r>
  <r>
    <d v="2013-05-16T00:00:00"/>
    <x v="0"/>
    <x v="135"/>
    <n v="4.8410000000000002E-2"/>
    <n v="7.0000000000000007E-2"/>
    <n v="953.62134690000005"/>
    <x v="4"/>
    <n v="4"/>
    <n v="7.6100000000000001E-2"/>
    <n v="45"/>
    <n v="633.36679179999999"/>
    <n v="143.83735709999999"/>
    <n v="35131.419956009471"/>
    <n v="2168.9645785191001"/>
    <n v="4968.1339042075679"/>
    <n v="93.127958838634797"/>
    <n v="10.08612688888889"/>
    <n v="0.93756601941747575"/>
  </r>
  <r>
    <d v="2013-05-17T00:00:00"/>
    <x v="0"/>
    <x v="136"/>
    <n v="4.8590000000000001E-2"/>
    <n v="0"/>
    <n v="953.62134690000005"/>
    <x v="4"/>
    <n v="4"/>
    <n v="7.6100000000000001E-2"/>
    <n v="45"/>
    <n v="633.36679179999999"/>
    <n v="143.83735709999999"/>
    <n v="35262.047008107838"/>
    <n v="2168.9645785191001"/>
    <n v="5048.9613074029739"/>
    <n v="92.095527521436807"/>
    <n v="10.250219777777778"/>
    <n v="0.9492897509775674"/>
  </r>
  <r>
    <d v="2013-05-18T00:00:00"/>
    <x v="0"/>
    <x v="137"/>
    <n v="5.1159999999999997E-2"/>
    <n v="7.0000000000000007E-2"/>
    <n v="953.62134690000005"/>
    <x v="4"/>
    <n v="4"/>
    <n v="7.6100000000000001E-2"/>
    <n v="45"/>
    <n v="633.36679179999999"/>
    <n v="143.83735709999999"/>
    <n v="37127.111029734442"/>
    <n v="2168.9645785191001"/>
    <n v="5277.1233825625695"/>
    <n v="92.455533139779277"/>
    <n v="10.713426222222221"/>
    <n v="0.9423459343236904"/>
  </r>
  <r>
    <d v="2013-05-19T00:00:00"/>
    <x v="0"/>
    <x v="138"/>
    <n v="5.0979999999999998E-2"/>
    <n v="0"/>
    <n v="953.62134690000005"/>
    <x v="4"/>
    <n v="4"/>
    <n v="7.6100000000000001E-2"/>
    <n v="45"/>
    <n v="633.36679179999999"/>
    <n v="143.83735709999999"/>
    <n v="36996.483977636082"/>
    <n v="2168.9645785191001"/>
    <n v="5319.5314495281546"/>
    <n v="91.536935794055537"/>
    <n v="10.799521555555556"/>
    <n v="0.95327279325225578"/>
  </r>
  <r>
    <d v="2013-05-20T00:00:00"/>
    <x v="0"/>
    <x v="139"/>
    <n v="5.0540000000000002E-2"/>
    <n v="0"/>
    <n v="953.62134690000005"/>
    <x v="4"/>
    <n v="4"/>
    <n v="7.6100000000000001E-2"/>
    <n v="45"/>
    <n v="633.36679179999999"/>
    <n v="143.83735709999999"/>
    <n v="36677.173405840091"/>
    <n v="2168.9645785191001"/>
    <n v="5257.9153016209757"/>
    <n v="91.816613328365634"/>
    <n v="10.674430666666666"/>
    <n v="0.95043407202216057"/>
  </r>
  <r>
    <d v="2013-05-21T00:00:00"/>
    <x v="0"/>
    <x v="140"/>
    <n v="5.1650000000000001E-2"/>
    <n v="7.0000000000000007E-2"/>
    <n v="953.62134690000005"/>
    <x v="4"/>
    <n v="4"/>
    <n v="7.6100000000000001E-2"/>
    <n v="45"/>
    <n v="633.36679179999999"/>
    <n v="143.83735709999999"/>
    <n v="37482.706893779992"/>
    <n v="2168.9645785191001"/>
    <n v="5339.8250475582927"/>
    <n v="92.227356835591706"/>
    <n v="10.840720888888889"/>
    <n v="0.94449649564375604"/>
  </r>
  <r>
    <d v="2013-05-22T00:00:00"/>
    <x v="0"/>
    <x v="141"/>
    <n v="5.0369999999999998E-2"/>
    <n v="7.0000000000000007E-2"/>
    <n v="953.62134690000005"/>
    <x v="4"/>
    <n v="4"/>
    <n v="7.6100000000000001E-2"/>
    <n v="45"/>
    <n v="633.36679179999999"/>
    <n v="143.83735709999999"/>
    <n v="36553.803412191635"/>
    <n v="2168.9645785191001"/>
    <n v="5228.9308898085274"/>
    <n v="92.006628408989641"/>
    <n v="10.615587555555555"/>
    <n v="0.94838483224141357"/>
  </r>
  <r>
    <d v="2013-05-23T00:00:00"/>
    <x v="0"/>
    <x v="142"/>
    <n v="5.2019999999999997E-2"/>
    <n v="0"/>
    <n v="953.62134690000005"/>
    <x v="4"/>
    <n v="4"/>
    <n v="7.6100000000000001E-2"/>
    <n v="45"/>
    <n v="633.36679179999999"/>
    <n v="143.83735709999999"/>
    <n v="37751.218056426616"/>
    <n v="2168.9645785191001"/>
    <n v="5388.497742335875"/>
    <n v="92.038611794025329"/>
    <n v="10.939534444444446"/>
    <n v="0.94632650903498661"/>
  </r>
  <r>
    <d v="2013-05-24T00:00:00"/>
    <x v="0"/>
    <x v="143"/>
    <n v="5.144E-2"/>
    <n v="7.0000000000000007E-2"/>
    <n v="953.62134690000005"/>
    <x v="4"/>
    <n v="4"/>
    <n v="7.6100000000000001E-2"/>
    <n v="45"/>
    <n v="633.36679179999999"/>
    <n v="143.83735709999999"/>
    <n v="37330.308666331897"/>
    <n v="2168.9645785191001"/>
    <n v="5328.1020759792937"/>
    <n v="92.093107208673203"/>
    <n v="10.816921333333335"/>
    <n v="0.94627033437014008"/>
  </r>
  <r>
    <d v="2013-05-25T00:00:00"/>
    <x v="0"/>
    <x v="144"/>
    <n v="4.8890000000000003E-2"/>
    <n v="7.0000000000000007E-2"/>
    <n v="953.62134690000005"/>
    <x v="4"/>
    <n v="4"/>
    <n v="7.6100000000000001E-2"/>
    <n v="45"/>
    <n v="633.36679179999999"/>
    <n v="143.83735709999999"/>
    <n v="35479.758761605102"/>
    <n v="2168.9645785191001"/>
    <n v="5117.3582975609497"/>
    <n v="91.47659410844706"/>
    <n v="10.389076888888889"/>
    <n v="0.95624557169155233"/>
  </r>
  <r>
    <d v="2013-05-26T00:00:00"/>
    <x v="0"/>
    <x v="145"/>
    <n v="5.2040000000000003E-2"/>
    <n v="0"/>
    <n v="953.62134690000005"/>
    <x v="4"/>
    <n v="4"/>
    <n v="7.6100000000000001E-2"/>
    <n v="45"/>
    <n v="633.36679179999999"/>
    <n v="143.83735709999999"/>
    <n v="37765.73217332644"/>
    <n v="2168.9645785191001"/>
    <n v="5346.9460922000544"/>
    <n v="92.698503006339209"/>
    <n v="10.855177777777776"/>
    <n v="0.93866833205226741"/>
  </r>
  <r>
    <d v="2013-05-27T00:00:00"/>
    <x v="0"/>
    <x v="146"/>
    <n v="4.8509999999999998E-2"/>
    <n v="7.0000000000000007E-2"/>
    <n v="953.62134690000005"/>
    <x v="4"/>
    <n v="4"/>
    <n v="7.6100000000000001E-2"/>
    <n v="45"/>
    <n v="633.36679179999999"/>
    <n v="143.83735709999999"/>
    <n v="35203.990540508559"/>
    <n v="2168.9645785191001"/>
    <n v="4996.1979744166592"/>
    <n v="92.825328648531325"/>
    <n v="10.143101555555555"/>
    <n v="0.94091851164708307"/>
  </r>
  <r>
    <d v="2013-05-28T00:00:00"/>
    <x v="0"/>
    <x v="147"/>
    <n v="4.8180000000000001E-2"/>
    <n v="7.0000000000000007E-2"/>
    <n v="953.62134690000005"/>
    <x v="4"/>
    <n v="4"/>
    <n v="7.6100000000000001E-2"/>
    <n v="45"/>
    <n v="633.36679179999999"/>
    <n v="143.83735709999999"/>
    <n v="34964.507611661567"/>
    <n v="2168.9645785191001"/>
    <n v="4987.9065810090697"/>
    <n v="92.435888299208202"/>
    <n v="10.126268666666666"/>
    <n v="0.94579097135740964"/>
  </r>
  <r>
    <d v="2013-05-29T00:00:00"/>
    <x v="0"/>
    <x v="148"/>
    <n v="4.9119999999999997E-2"/>
    <n v="7.0000000000000007E-2"/>
    <n v="953.62134690000005"/>
    <x v="4"/>
    <n v="4"/>
    <n v="7.6100000000000001E-2"/>
    <n v="45"/>
    <n v="633.36679179999999"/>
    <n v="143.83735709999999"/>
    <n v="35646.671105953006"/>
    <n v="2168.9645785191001"/>
    <n v="5122.2843362355252"/>
    <n v="91.755830780434465"/>
    <n v="10.399077555555555"/>
    <n v="0.95268422231270367"/>
  </r>
  <r>
    <d v="2013-05-30T00:00:00"/>
    <x v="0"/>
    <x v="149"/>
    <n v="5.2130000000000003E-2"/>
    <n v="0"/>
    <n v="953.62134690000005"/>
    <x v="4"/>
    <n v="4"/>
    <n v="7.6100000000000001E-2"/>
    <n v="45"/>
    <n v="633.36679179999999"/>
    <n v="143.83735709999999"/>
    <n v="37831.045699375616"/>
    <n v="2168.9645785191001"/>
    <n v="5377.3627911057374"/>
    <n v="92.369026031925785"/>
    <n v="10.916928666666665"/>
    <n v="0.94237826587377704"/>
  </r>
  <r>
    <d v="2013-05-31T00:00:00"/>
    <x v="0"/>
    <x v="150"/>
    <n v="4.9450000000000001E-2"/>
    <n v="0"/>
    <n v="953.62134690000005"/>
    <x v="4"/>
    <n v="4"/>
    <n v="7.6100000000000001E-2"/>
    <n v="45"/>
    <n v="633.36679179999999"/>
    <n v="143.83735709999999"/>
    <n v="35886.154034800005"/>
    <n v="2168.9645785191001"/>
    <n v="5079.4278107127393"/>
    <n v="92.953724212358082"/>
    <n v="10.312071777777778"/>
    <n v="0.93840895854398376"/>
  </r>
  <r>
    <d v="2013-06-01T00:00:00"/>
    <x v="0"/>
    <x v="151"/>
    <n v="5.0299999999999997E-2"/>
    <n v="7.0000000000000007E-2"/>
    <n v="953.62134690000005"/>
    <x v="5"/>
    <n v="4"/>
    <n v="7.7499999999999999E-2"/>
    <n v="45"/>
    <n v="633.36679179999999"/>
    <n v="143.83735709999999"/>
    <n v="37174.544155529249"/>
    <n v="2208.8666864024999"/>
    <n v="5362.0768867794268"/>
    <n v="93.022842557714583"/>
    <n v="10.689247333333334"/>
    <n v="0.95629449304174963"/>
  </r>
  <r>
    <d v="2013-06-02T00:00:00"/>
    <x v="0"/>
    <x v="152"/>
    <n v="4.879E-2"/>
    <n v="7.0000000000000007E-2"/>
    <n v="953.62134690000005"/>
    <x v="5"/>
    <n v="4"/>
    <n v="7.7499999999999999E-2"/>
    <n v="45"/>
    <n v="633.36679179999999"/>
    <n v="143.83735709999999"/>
    <n v="36058.56877431953"/>
    <n v="2208.8666864024999"/>
    <n v="5166.6016272098796"/>
    <n v="93.712736226019345"/>
    <n v="10.299569333333334"/>
    <n v="0.94995003074400497"/>
  </r>
  <r>
    <d v="2013-06-03T00:00:00"/>
    <x v="0"/>
    <x v="153"/>
    <n v="4.7160000000000001E-2"/>
    <n v="7.0000000000000007E-2"/>
    <n v="953.62134690000005"/>
    <x v="5"/>
    <n v="4"/>
    <n v="7.7499999999999999E-2"/>
    <n v="45"/>
    <n v="633.36679179999999"/>
    <n v="143.83735709999999"/>
    <n v="34853.906607848105"/>
    <n v="2208.8666864024999"/>
    <n v="4992.5434120947302"/>
    <n v="93.901483842926936"/>
    <n v="9.9525859999999984"/>
    <n v="0.9496742366412213"/>
  </r>
  <r>
    <d v="2013-06-04T00:00:00"/>
    <x v="0"/>
    <x v="154"/>
    <n v="4.8730000000000002E-2"/>
    <n v="0"/>
    <n v="953.62134690000005"/>
    <x v="5"/>
    <n v="4"/>
    <n v="7.7499999999999999E-2"/>
    <n v="45"/>
    <n v="633.36679179999999"/>
    <n v="143.83735709999999"/>
    <n v="36014.22538168868"/>
    <n v="2208.8666864024999"/>
    <n v="5107.8204091852194"/>
    <n v="94.566129188833713"/>
    <n v="10.182389555555554"/>
    <n v="0.94029864559819409"/>
  </r>
  <r>
    <d v="2013-06-05T00:00:00"/>
    <x v="0"/>
    <x v="155"/>
    <n v="5.2549999999999999E-2"/>
    <n v="0"/>
    <n v="953.62134690000005"/>
    <x v="5"/>
    <n v="4"/>
    <n v="7.7499999999999999E-2"/>
    <n v="45"/>
    <n v="633.36679179999999"/>
    <n v="143.83735709999999"/>
    <n v="38837.421379186126"/>
    <n v="2208.8666864024999"/>
    <n v="5505.2568172591318"/>
    <n v="94.260537528537441"/>
    <n v="10.974675111111111"/>
    <n v="0.93979139866793526"/>
  </r>
  <r>
    <d v="2013-06-06T00:00:00"/>
    <x v="0"/>
    <x v="156"/>
    <n v="4.7500000000000001E-2"/>
    <n v="0"/>
    <n v="953.62134690000005"/>
    <x v="5"/>
    <n v="4"/>
    <n v="7.7499999999999999E-2"/>
    <n v="45"/>
    <n v="633.36679179999999"/>
    <n v="143.83735709999999"/>
    <n v="35105.185832756251"/>
    <n v="2208.8666864024999"/>
    <n v="5011.1683684795871"/>
    <n v="94.152885798447329"/>
    <n v="9.9897146666666661"/>
    <n v="0.94639402105263148"/>
  </r>
  <r>
    <d v="2013-06-07T00:00:00"/>
    <x v="0"/>
    <x v="157"/>
    <n v="4.972E-2"/>
    <n v="7.0000000000000007E-2"/>
    <n v="953.62134690000005"/>
    <x v="5"/>
    <n v="4"/>
    <n v="7.7499999999999999E-2"/>
    <n v="45"/>
    <n v="633.36679179999999"/>
    <n v="143.83735709999999"/>
    <n v="36745.891360097696"/>
    <n v="2208.8666864024999"/>
    <n v="5299.4332078004945"/>
    <n v="93.08900381018897"/>
    <n v="10.564367777777777"/>
    <n v="0.95614752614641996"/>
  </r>
  <r>
    <d v="2013-06-08T00:00:00"/>
    <x v="0"/>
    <x v="158"/>
    <n v="5.2380000000000003E-2"/>
    <n v="7.0000000000000007E-2"/>
    <n v="953.62134690000005"/>
    <x v="5"/>
    <n v="4"/>
    <n v="7.7499999999999999E-2"/>
    <n v="45"/>
    <n v="633.36679179999999"/>
    <n v="143.83735709999999"/>
    <n v="38711.781766732056"/>
    <n v="2208.8666864024999"/>
    <n v="5490.5043544842047"/>
    <n v="94.228767975185875"/>
    <n v="10.945266222222221"/>
    <n v="0.94031496754486432"/>
  </r>
  <r>
    <d v="2013-06-09T00:00:00"/>
    <x v="0"/>
    <x v="159"/>
    <n v="4.9259999999999998E-2"/>
    <n v="0"/>
    <n v="953.62134690000005"/>
    <x v="5"/>
    <n v="4"/>
    <n v="7.7499999999999999E-2"/>
    <n v="45"/>
    <n v="633.36679179999999"/>
    <n v="143.83735709999999"/>
    <n v="36405.925349927849"/>
    <n v="2208.8666864024999"/>
    <n v="5158.9472683127924"/>
    <n v="94.585803061874671"/>
    <n v="10.284310444444445"/>
    <n v="0.93949242793341459"/>
  </r>
  <r>
    <d v="2013-06-10T00:00:00"/>
    <x v="0"/>
    <x v="160"/>
    <n v="4.9619999999999997E-2"/>
    <n v="0"/>
    <n v="953.62134690000005"/>
    <x v="5"/>
    <n v="4"/>
    <n v="7.7499999999999999E-2"/>
    <n v="45"/>
    <n v="633.36679179999999"/>
    <n v="143.83735709999999"/>
    <n v="36671.985705712948"/>
    <n v="2208.8666864024999"/>
    <n v="5276.14395832641"/>
    <n v="93.29455222570995"/>
    <n v="10.517940888888889"/>
    <n v="0.95386404675534064"/>
  </r>
  <r>
    <d v="2013-06-11T00:00:00"/>
    <x v="0"/>
    <x v="161"/>
    <n v="5.0860000000000002E-2"/>
    <n v="7.0000000000000007E-2"/>
    <n v="953.62134690000005"/>
    <x v="5"/>
    <n v="4"/>
    <n v="7.7499999999999999E-2"/>
    <n v="45"/>
    <n v="633.36679179999999"/>
    <n v="143.83735709999999"/>
    <n v="37588.41582008385"/>
    <n v="2208.8666864024999"/>
    <n v="5392.6245396739714"/>
    <n v="93.414579129371262"/>
    <n v="10.750143777777778"/>
    <n v="0.95115310656704677"/>
  </r>
  <r>
    <d v="2013-06-12T00:00:00"/>
    <x v="0"/>
    <x v="162"/>
    <n v="5.1290000000000002E-2"/>
    <n v="7.0000000000000007E-2"/>
    <n v="953.62134690000005"/>
    <x v="5"/>
    <n v="4"/>
    <n v="7.7499999999999999E-2"/>
    <n v="45"/>
    <n v="633.36679179999999"/>
    <n v="143.83735709999999"/>
    <n v="37906.210133938279"/>
    <n v="2208.8666864024999"/>
    <n v="5414.443001828633"/>
    <n v="93.737352009373708"/>
    <n v="10.793638666666668"/>
    <n v="0.94699500877364007"/>
  </r>
  <r>
    <d v="2013-06-13T00:00:00"/>
    <x v="0"/>
    <x v="163"/>
    <n v="4.7469999999999998E-2"/>
    <n v="7.0000000000000007E-2"/>
    <n v="953.62134690000005"/>
    <x v="5"/>
    <n v="4"/>
    <n v="7.7499999999999999E-2"/>
    <n v="45"/>
    <n v="633.36679179999999"/>
    <n v="143.83735709999999"/>
    <n v="35083.014136440826"/>
    <n v="2208.8666864024999"/>
    <n v="5034.9606998979298"/>
    <n v="93.711561439544568"/>
    <n v="10.037144444444445"/>
    <n v="0.95148830840530874"/>
  </r>
  <r>
    <d v="2013-06-14T00:00:00"/>
    <x v="0"/>
    <x v="164"/>
    <n v="5.0569999999999997E-2"/>
    <n v="7.0000000000000007E-2"/>
    <n v="953.62134690000005"/>
    <x v="5"/>
    <n v="4"/>
    <n v="7.7499999999999999E-2"/>
    <n v="45"/>
    <n v="633.36679179999999"/>
    <n v="143.83735709999999"/>
    <n v="37374.089422368073"/>
    <n v="2208.8666864024999"/>
    <n v="5348.8451516543082"/>
    <n v="93.641249724875777"/>
    <n v="10.66287"/>
    <n v="0.94884150682222668"/>
  </r>
  <r>
    <d v="2013-06-15T00:00:00"/>
    <x v="0"/>
    <x v="165"/>
    <n v="4.8259999999999997E-2"/>
    <n v="0"/>
    <n v="953.62134690000005"/>
    <x v="5"/>
    <n v="4"/>
    <n v="7.7499999999999999E-2"/>
    <n v="45"/>
    <n v="633.36679179999999"/>
    <n v="143.83735709999999"/>
    <n v="35666.868806080354"/>
    <n v="2208.8666864024999"/>
    <n v="5132.3881534119528"/>
    <n v="93.412371725642885"/>
    <n v="10.231365111111112"/>
    <n v="0.95402285536676346"/>
  </r>
  <r>
    <d v="2013-06-16T00:00:00"/>
    <x v="0"/>
    <x v="166"/>
    <n v="5.076E-2"/>
    <n v="0"/>
    <n v="953.62134690000005"/>
    <x v="5"/>
    <n v="4"/>
    <n v="7.7499999999999999E-2"/>
    <n v="45"/>
    <n v="633.36679179999999"/>
    <n v="143.83735709999999"/>
    <n v="37514.510165699096"/>
    <n v="2208.8666864024999"/>
    <n v="5367.9919176073172"/>
    <n v="93.638610933847872"/>
    <n v="10.70103888888889"/>
    <n v="0.94867366036249012"/>
  </r>
  <r>
    <d v="2013-06-17T00:00:00"/>
    <x v="0"/>
    <x v="167"/>
    <n v="4.9110000000000001E-2"/>
    <n v="0"/>
    <n v="953.62134690000005"/>
    <x v="5"/>
    <n v="4"/>
    <n v="7.7499999999999999E-2"/>
    <n v="45"/>
    <n v="633.36679179999999"/>
    <n v="143.83735709999999"/>
    <n v="36295.066868350732"/>
    <n v="2208.8666864024999"/>
    <n v="5164.3353617707498"/>
    <n v="94.259457632253557"/>
    <n v="10.295051555555556"/>
    <n v="0.94334620240276934"/>
  </r>
  <r>
    <d v="2013-06-18T00:00:00"/>
    <x v="0"/>
    <x v="168"/>
    <n v="4.9919999999999999E-2"/>
    <n v="0"/>
    <n v="953.62134690000005"/>
    <x v="5"/>
    <n v="4"/>
    <n v="7.7499999999999999E-2"/>
    <n v="45"/>
    <n v="633.36679179999999"/>
    <n v="143.83735709999999"/>
    <n v="36893.702668867198"/>
    <n v="2208.8666864024999"/>
    <n v="5289.7707571365409"/>
    <n v="93.550170831026989"/>
    <n v="10.545105777777778"/>
    <n v="0.95058044871794878"/>
  </r>
  <r>
    <d v="2013-06-19T00:00:00"/>
    <x v="0"/>
    <x v="169"/>
    <n v="4.9299999999999997E-2"/>
    <n v="7.0000000000000007E-2"/>
    <n v="953.62134690000005"/>
    <x v="5"/>
    <n v="4"/>
    <n v="7.7499999999999999E-2"/>
    <n v="45"/>
    <n v="633.36679179999999"/>
    <n v="143.83735709999999"/>
    <n v="36435.487611681754"/>
    <n v="2208.8666864024999"/>
    <n v="5218.2593252956976"/>
    <n v="93.700572738671525"/>
    <n v="10.402548444444445"/>
    <n v="0.94952267748478714"/>
  </r>
  <r>
    <d v="2013-06-20T00:00:00"/>
    <x v="0"/>
    <x v="170"/>
    <n v="5.108E-2"/>
    <n v="7.0000000000000007E-2"/>
    <n v="953.62134690000005"/>
    <x v="5"/>
    <n v="4"/>
    <n v="7.7499999999999999E-2"/>
    <n v="45"/>
    <n v="633.36679179999999"/>
    <n v="143.83735709999999"/>
    <n v="37751.008259730304"/>
    <n v="2208.8666864024999"/>
    <n v="5391.4591909823503"/>
    <n v="93.768537504058244"/>
    <n v="10.747820666666666"/>
    <n v="0.94685185982772124"/>
  </r>
  <r>
    <d v="2013-06-21T00:00:00"/>
    <x v="0"/>
    <x v="171"/>
    <n v="4.827E-2"/>
    <n v="0"/>
    <n v="953.62134690000005"/>
    <x v="5"/>
    <n v="4"/>
    <n v="7.7499999999999999E-2"/>
    <n v="45"/>
    <n v="633.36679179999999"/>
    <n v="143.83735709999999"/>
    <n v="35674.259371518827"/>
    <n v="2208.8666864024999"/>
    <n v="5138.940592295965"/>
    <n v="93.323510866205325"/>
    <n v="10.244427333333334"/>
    <n v="0.95504294592914851"/>
  </r>
  <r>
    <d v="2013-06-22T00:00:00"/>
    <x v="0"/>
    <x v="172"/>
    <n v="5.0909999999999997E-2"/>
    <n v="7.0000000000000007E-2"/>
    <n v="953.62134690000005"/>
    <x v="5"/>
    <n v="4"/>
    <n v="7.7499999999999999E-2"/>
    <n v="45"/>
    <n v="633.36679179999999"/>
    <n v="143.83735709999999"/>
    <n v="37625.368647276227"/>
    <n v="2208.8666864024999"/>
    <n v="5376.8514213968001"/>
    <n v="93.732523155793757"/>
    <n v="10.718700222222223"/>
    <n v="0.94743961893537632"/>
  </r>
  <r>
    <d v="2013-06-23T00:00:00"/>
    <x v="0"/>
    <x v="173"/>
    <n v="4.9189999999999998E-2"/>
    <n v="0"/>
    <n v="953.62134690000005"/>
    <x v="5"/>
    <n v="4"/>
    <n v="7.7499999999999999E-2"/>
    <n v="45"/>
    <n v="633.36679179999999"/>
    <n v="143.83735709999999"/>
    <n v="36354.191391858527"/>
    <n v="2208.8666864024999"/>
    <n v="5223.8358097321161"/>
    <n v="93.438964669762328"/>
    <n v="10.41366511111111"/>
    <n v="0.95266300060988007"/>
  </r>
  <r>
    <d v="2013-06-24T00:00:00"/>
    <x v="0"/>
    <x v="174"/>
    <n v="5.1069999999999997E-2"/>
    <n v="0"/>
    <n v="953.62134690000005"/>
    <x v="5"/>
    <n v="4"/>
    <n v="7.7499999999999999E-2"/>
    <n v="45"/>
    <n v="633.36679179999999"/>
    <n v="143.83735709999999"/>
    <n v="37743.617694291825"/>
    <n v="2208.8666864024999"/>
    <n v="5408.1652347617382"/>
    <n v="93.498083863892447"/>
    <n v="10.781124"/>
    <n v="0.94997176424515373"/>
  </r>
  <r>
    <d v="2013-06-25T00:00:00"/>
    <x v="0"/>
    <x v="175"/>
    <n v="5.1150000000000001E-2"/>
    <n v="7.0000000000000007E-2"/>
    <n v="953.62134690000005"/>
    <x v="5"/>
    <n v="4"/>
    <n v="7.7499999999999999E-2"/>
    <n v="45"/>
    <n v="633.36679179999999"/>
    <n v="143.83735709999999"/>
    <n v="37802.742217799627"/>
    <n v="2208.8666864024999"/>
    <n v="5437.9795005277028"/>
    <n v="93.167788229216129"/>
    <n v="10.840558444444444"/>
    <n v="0.95371481915933531"/>
  </r>
  <r>
    <d v="2013-06-26T00:00:00"/>
    <x v="0"/>
    <x v="176"/>
    <n v="5.2130000000000003E-2"/>
    <n v="7.0000000000000007E-2"/>
    <n v="953.62134690000005"/>
    <x v="5"/>
    <n v="4"/>
    <n v="7.7499999999999999E-2"/>
    <n v="45"/>
    <n v="633.36679179999999"/>
    <n v="143.83735709999999"/>
    <n v="38527.017630770177"/>
    <n v="2208.8666864024999"/>
    <n v="5483.8816870105902"/>
    <n v="93.953521604344104"/>
    <n v="10.932064"/>
    <n v="0.94368478802992517"/>
  </r>
  <r>
    <d v="2013-06-27T00:00:00"/>
    <x v="0"/>
    <x v="177"/>
    <n v="5.0880000000000002E-2"/>
    <n v="7.0000000000000007E-2"/>
    <n v="953.62134690000005"/>
    <x v="5"/>
    <n v="4"/>
    <n v="7.7499999999999999E-2"/>
    <n v="45"/>
    <n v="633.36679179999999"/>
    <n v="143.83735709999999"/>
    <n v="37603.196950960802"/>
    <n v="2208.8666864024999"/>
    <n v="5329.0638759679232"/>
    <n v="94.42671335142434"/>
    <n v="10.623436222222221"/>
    <n v="0.93957277908805026"/>
  </r>
  <r>
    <d v="2013-06-28T00:00:00"/>
    <x v="0"/>
    <x v="178"/>
    <n v="4.7980000000000002E-2"/>
    <n v="7.0000000000000007E-2"/>
    <n v="953.62134690000005"/>
    <x v="5"/>
    <n v="4"/>
    <n v="7.7499999999999999E-2"/>
    <n v="45"/>
    <n v="633.36679179999999"/>
    <n v="143.83735709999999"/>
    <n v="35459.932973803057"/>
    <n v="2208.8666864024999"/>
    <n v="5058.0667976692848"/>
    <n v="94.165080070816188"/>
    <n v="10.083206222222222"/>
    <n v="0.94569462275948313"/>
  </r>
  <r>
    <d v="2013-06-29T00:00:00"/>
    <x v="0"/>
    <x v="179"/>
    <n v="4.9959999999999997E-2"/>
    <n v="0"/>
    <n v="953.62134690000005"/>
    <x v="5"/>
    <n v="4"/>
    <n v="7.7499999999999999E-2"/>
    <n v="45"/>
    <n v="633.36679179999999"/>
    <n v="143.83735709999999"/>
    <n v="36923.264930621095"/>
    <n v="2208.8666864024999"/>
    <n v="5241.1491636006522"/>
    <n v="94.377488723126461"/>
    <n v="10.448179111111111"/>
    <n v="0.94108899119295442"/>
  </r>
  <r>
    <d v="2013-06-30T00:00:00"/>
    <x v="0"/>
    <x v="180"/>
    <n v="4.7109999999999999E-2"/>
    <n v="0"/>
    <n v="953.62134690000005"/>
    <x v="5"/>
    <n v="4"/>
    <n v="7.7499999999999999E-2"/>
    <n v="45"/>
    <n v="633.36679179999999"/>
    <n v="143.83735709999999"/>
    <n v="34816.953780655727"/>
    <n v="2208.8666864024999"/>
    <n v="4992.3854535050987"/>
    <n v="93.821590963633369"/>
    <n v="9.9522711111111111"/>
    <n v="0.95065209085119939"/>
  </r>
  <r>
    <d v="2013-07-01T00:00:00"/>
    <x v="0"/>
    <x v="181"/>
    <n v="4.9639999999999997E-2"/>
    <n v="0"/>
    <n v="953.62134690000005"/>
    <x v="6"/>
    <n v="4"/>
    <n v="8.5699999999999998E-2"/>
    <n v="45"/>
    <n v="633.36679179999999"/>
    <n v="143.83735709999999"/>
    <n v="40568.463456719408"/>
    <n v="2442.5790325766998"/>
    <n v="5777.1238000165094"/>
    <n v="104.10110457645062"/>
    <n v="10.414697111111112"/>
    <n v="0.94412040692989541"/>
  </r>
  <r>
    <d v="2013-07-02T00:00:00"/>
    <x v="0"/>
    <x v="182"/>
    <n v="5.1240000000000001E-2"/>
    <n v="0"/>
    <n v="953.62134690000005"/>
    <x v="6"/>
    <n v="4"/>
    <n v="8.5699999999999998E-2"/>
    <n v="45"/>
    <n v="633.36679179999999"/>
    <n v="143.83735709999999"/>
    <n v="41876.069047588695"/>
    <n v="2442.5790325766998"/>
    <n v="6010.855146744414"/>
    <n v="103.21406865919666"/>
    <n v="10.836055777777776"/>
    <n v="0.95164424277907878"/>
  </r>
  <r>
    <d v="2013-07-03T00:00:00"/>
    <x v="0"/>
    <x v="183"/>
    <n v="4.9790000000000001E-2"/>
    <n v="0"/>
    <n v="953.62134690000005"/>
    <x v="6"/>
    <n v="4"/>
    <n v="8.5699999999999998E-2"/>
    <n v="45"/>
    <n v="633.36679179999999"/>
    <n v="143.83735709999999"/>
    <n v="40691.051480863411"/>
    <n v="2442.5790325766998"/>
    <n v="5768.5556451226776"/>
    <n v="104.49937784741459"/>
    <n v="10.39925088888889"/>
    <n v="0.93988007632054626"/>
  </r>
  <r>
    <d v="2013-07-04T00:00:00"/>
    <x v="0"/>
    <x v="184"/>
    <n v="5.228E-2"/>
    <n v="0"/>
    <n v="953.62134690000005"/>
    <x v="6"/>
    <n v="4"/>
    <n v="8.5699999999999998E-2"/>
    <n v="45"/>
    <n v="633.36679179999999"/>
    <n v="143.83735709999999"/>
    <n v="42726.012681653723"/>
    <n v="2442.5790325766998"/>
    <n v="6083.7158968388194"/>
    <n v="103.84773194014093"/>
    <n v="10.967405333333334"/>
    <n v="0.94401920428462116"/>
  </r>
  <r>
    <d v="2013-07-05T00:00:00"/>
    <x v="0"/>
    <x v="185"/>
    <n v="4.7669999999999997E-2"/>
    <n v="7.0000000000000007E-2"/>
    <n v="953.62134690000005"/>
    <x v="6"/>
    <n v="4"/>
    <n v="8.5699999999999998E-2"/>
    <n v="45"/>
    <n v="633.36679179999999"/>
    <n v="143.83735709999999"/>
    <n v="38958.47407296161"/>
    <n v="2442.5790325766998"/>
    <n v="5567.1797212004649"/>
    <n v="103.99716375477405"/>
    <n v="10.036220888888888"/>
    <n v="0.94740914621355155"/>
  </r>
  <r>
    <d v="2013-07-06T00:00:00"/>
    <x v="0"/>
    <x v="186"/>
    <n v="5.0770000000000003E-2"/>
    <n v="7.0000000000000007E-2"/>
    <n v="953.62134690000005"/>
    <x v="6"/>
    <n v="4"/>
    <n v="8.5699999999999998E-2"/>
    <n v="45"/>
    <n v="633.36679179999999"/>
    <n v="143.83735709999999"/>
    <n v="41491.959905270844"/>
    <n v="2442.5790325766998"/>
    <n v="5972.3263084291693"/>
    <n v="103.00760276526161"/>
    <n v="10.766598"/>
    <n v="0.95429763639944853"/>
  </r>
  <r>
    <d v="2013-07-07T00:00:00"/>
    <x v="0"/>
    <x v="187"/>
    <n v="4.7199999999999999E-2"/>
    <n v="7.0000000000000007E-2"/>
    <n v="953.62134690000005"/>
    <x v="6"/>
    <n v="4"/>
    <n v="8.5699999999999998E-2"/>
    <n v="45"/>
    <n v="633.36679179999999"/>
    <n v="143.83735709999999"/>
    <n v="38574.364930643758"/>
    <n v="2442.5790325766998"/>
    <n v="5519.8454359074458"/>
    <n v="103.92547479817138"/>
    <n v="9.9508891111111115"/>
    <n v="0.94870764830508469"/>
  </r>
  <r>
    <d v="2013-07-08T00:00:00"/>
    <x v="0"/>
    <x v="188"/>
    <n v="5.0160000000000003E-2"/>
    <n v="0"/>
    <n v="953.62134690000005"/>
    <x v="6"/>
    <n v="4"/>
    <n v="8.5699999999999998E-2"/>
    <n v="45"/>
    <n v="633.36679179999999"/>
    <n v="143.83735709999999"/>
    <n v="40993.435273751929"/>
    <n v="2442.5790325766998"/>
    <n v="5871.9473192516471"/>
    <n v="103.51121713646512"/>
    <n v="10.58564"/>
    <n v="0.94966866028708119"/>
  </r>
  <r>
    <d v="2013-07-09T00:00:00"/>
    <x v="0"/>
    <x v="189"/>
    <n v="5.1389999999999998E-2"/>
    <n v="7.0000000000000007E-2"/>
    <n v="953.62134690000005"/>
    <x v="6"/>
    <n v="4"/>
    <n v="8.5699999999999998E-2"/>
    <n v="45"/>
    <n v="633.36679179999999"/>
    <n v="143.83735709999999"/>
    <n v="41998.65707173269"/>
    <n v="2442.5790325766998"/>
    <n v="6046.0113557523109"/>
    <n v="102.93551740346649"/>
    <n v="10.899433555555555"/>
    <n v="0.95441624829733407"/>
  </r>
  <r>
    <d v="2013-07-10T00:00:00"/>
    <x v="0"/>
    <x v="190"/>
    <n v="4.9390000000000003E-2"/>
    <n v="7.0000000000000007E-2"/>
    <n v="953.62134690000005"/>
    <x v="6"/>
    <n v="4"/>
    <n v="8.5699999999999998E-2"/>
    <n v="45"/>
    <n v="633.36679179999999"/>
    <n v="143.83735709999999"/>
    <n v="40364.150083146094"/>
    <n v="2442.5790325766998"/>
    <n v="5768.6077877468369"/>
    <n v="103.79999343435058"/>
    <n v="10.399344888888889"/>
    <n v="0.94750054666936623"/>
  </r>
  <r>
    <d v="2013-07-11T00:00:00"/>
    <x v="0"/>
    <x v="191"/>
    <n v="4.7759999999999997E-2"/>
    <n v="7.0000000000000007E-2"/>
    <n v="953.62134690000005"/>
    <x v="6"/>
    <n v="4"/>
    <n v="8.5699999999999998E-2"/>
    <n v="45"/>
    <n v="633.36679179999999"/>
    <n v="143.83735709999999"/>
    <n v="39032.026887448003"/>
    <n v="2442.5790325766998"/>
    <n v="5582.551317495293"/>
    <n v="103.90716126442648"/>
    <n v="10.063932000000001"/>
    <n v="0.94823479899497498"/>
  </r>
  <r>
    <d v="2013-07-12T00:00:00"/>
    <x v="0"/>
    <x v="192"/>
    <n v="5.0110000000000002E-2"/>
    <n v="7.0000000000000007E-2"/>
    <n v="953.62134690000005"/>
    <x v="6"/>
    <n v="4"/>
    <n v="8.5699999999999998E-2"/>
    <n v="45"/>
    <n v="633.36679179999999"/>
    <n v="143.83735709999999"/>
    <n v="40952.572599037274"/>
    <n v="2442.5790325766998"/>
    <n v="5856.5314695240231"/>
    <n v="103.66522907967303"/>
    <n v="10.557849111111111"/>
    <n v="0.94812055477948509"/>
  </r>
  <r>
    <d v="2013-07-13T00:00:00"/>
    <x v="0"/>
    <x v="193"/>
    <n v="5.0290000000000001E-2"/>
    <n v="7.0000000000000007E-2"/>
    <n v="953.62134690000005"/>
    <x v="6"/>
    <n v="4"/>
    <n v="8.5699999999999998E-2"/>
    <n v="45"/>
    <n v="633.36679179999999"/>
    <n v="143.83735709999999"/>
    <n v="41099.67822801006"/>
    <n v="2442.5790325766998"/>
    <n v="5925.7822982271373"/>
    <n v="102.9038263305941"/>
    <n v="10.682690888888889"/>
    <n v="0.95589797176377012"/>
  </r>
  <r>
    <d v="2013-07-14T00:00:00"/>
    <x v="0"/>
    <x v="194"/>
    <n v="5.2220000000000003E-2"/>
    <n v="0"/>
    <n v="953.62134690000005"/>
    <x v="6"/>
    <n v="4"/>
    <n v="8.5699999999999998E-2"/>
    <n v="45"/>
    <n v="633.36679179999999"/>
    <n v="143.83735709999999"/>
    <n v="42676.977471996128"/>
    <n v="2442.5790325766998"/>
    <n v="6059.0876904351935"/>
    <n v="104.11997501259476"/>
    <n v="10.923006888888889"/>
    <n v="0.94127788203753349"/>
  </r>
  <r>
    <d v="2013-07-15T00:00:00"/>
    <x v="0"/>
    <x v="195"/>
    <n v="5.1580000000000001E-2"/>
    <n v="0"/>
    <n v="953.62134690000005"/>
    <x v="6"/>
    <n v="4"/>
    <n v="8.5699999999999998E-2"/>
    <n v="45"/>
    <n v="633.36679179999999"/>
    <n v="143.83735709999999"/>
    <n v="42153.935235648416"/>
    <n v="2442.5790325766998"/>
    <n v="6027.6697254468381"/>
    <n v="103.52878197385249"/>
    <n v="10.866368222222222"/>
    <n v="0.94801583947266377"/>
  </r>
  <r>
    <d v="2013-07-16T00:00:00"/>
    <x v="0"/>
    <x v="196"/>
    <n v="4.8120000000000003E-2"/>
    <n v="7.0000000000000007E-2"/>
    <n v="953.62134690000005"/>
    <x v="6"/>
    <n v="4"/>
    <n v="8.5699999999999998E-2"/>
    <n v="45"/>
    <n v="633.36679179999999"/>
    <n v="143.83735709999999"/>
    <n v="39326.238145393596"/>
    <n v="2442.5790325766998"/>
    <n v="5640.0313494173579"/>
    <n v="103.61685487731673"/>
    <n v="10.167553999999999"/>
    <n v="0.95083110972568574"/>
  </r>
  <r>
    <d v="2013-07-17T00:00:00"/>
    <x v="0"/>
    <x v="197"/>
    <n v="4.956E-2"/>
    <n v="0"/>
    <n v="953.62134690000005"/>
    <x v="6"/>
    <n v="4"/>
    <n v="8.5699999999999998E-2"/>
    <n v="45"/>
    <n v="633.36679179999999"/>
    <n v="143.83735709999999"/>
    <n v="40503.083177175948"/>
    <n v="2442.5790325766998"/>
    <n v="5737.8348874209587"/>
    <n v="104.58905458173304"/>
    <n v="10.343869111111111"/>
    <n v="0.93921329701372069"/>
  </r>
  <r>
    <d v="2013-07-18T00:00:00"/>
    <x v="0"/>
    <x v="198"/>
    <n v="4.9570000000000003E-2"/>
    <n v="0"/>
    <n v="953.62134690000005"/>
    <x v="6"/>
    <n v="4"/>
    <n v="8.5699999999999998E-2"/>
    <n v="45"/>
    <n v="633.36679179999999"/>
    <n v="143.83735709999999"/>
    <n v="40511.25571211888"/>
    <n v="2442.5790325766998"/>
    <n v="5729.3913570969289"/>
    <n v="104.74260672655241"/>
    <n v="10.328647555555555"/>
    <n v="0.93764200121040953"/>
  </r>
  <r>
    <d v="2013-07-19T00:00:00"/>
    <x v="0"/>
    <x v="199"/>
    <n v="4.7640000000000002E-2"/>
    <n v="7.0000000000000007E-2"/>
    <n v="953.62134690000005"/>
    <x v="6"/>
    <n v="4"/>
    <n v="8.5699999999999998E-2"/>
    <n v="45"/>
    <n v="633.36679179999999"/>
    <n v="143.83735709999999"/>
    <n v="38933.956468132812"/>
    <n v="2442.5790325766998"/>
    <n v="5580.3607109375107"/>
    <n v="103.72647687438528"/>
    <n v="10.059982888888888"/>
    <n v="0.95025027287993269"/>
  </r>
  <r>
    <d v="2013-07-20T00:00:00"/>
    <x v="0"/>
    <x v="200"/>
    <n v="4.8129999999999999E-2"/>
    <n v="0"/>
    <n v="953.62134690000005"/>
    <x v="6"/>
    <n v="4"/>
    <n v="8.5699999999999998E-2"/>
    <n v="45"/>
    <n v="633.36679179999999"/>
    <n v="143.83735709999999"/>
    <n v="39334.410680336528"/>
    <n v="2442.5790325766998"/>
    <n v="5578.0537388071371"/>
    <n v="104.64923599767849"/>
    <n v="10.055824000000001"/>
    <n v="0.94018715977560774"/>
  </r>
  <r>
    <d v="2013-07-21T00:00:00"/>
    <x v="0"/>
    <x v="201"/>
    <n v="4.7919999999999997E-2"/>
    <n v="7.0000000000000007E-2"/>
    <n v="953.62134690000005"/>
    <x v="6"/>
    <n v="4"/>
    <n v="8.5699999999999998E-2"/>
    <n v="45"/>
    <n v="633.36679179999999"/>
    <n v="143.83735709999999"/>
    <n v="39162.78744653493"/>
    <n v="2442.5790325766998"/>
    <n v="5628.9499940001997"/>
    <n v="103.43863029441233"/>
    <n v="10.147577111111111"/>
    <n v="0.95292356010016699"/>
  </r>
  <r>
    <d v="2013-07-22T00:00:00"/>
    <x v="0"/>
    <x v="202"/>
    <n v="4.8939999999999997E-2"/>
    <n v="0"/>
    <n v="953.62134690000005"/>
    <x v="6"/>
    <n v="4"/>
    <n v="8.5699999999999998E-2"/>
    <n v="45"/>
    <n v="633.36679179999999"/>
    <n v="143.83735709999999"/>
    <n v="39996.386010714101"/>
    <n v="2442.5790325766998"/>
    <n v="5725.8948428314698"/>
    <n v="103.69061490774257"/>
    <n v="10.322344222222222"/>
    <n v="0.94913259092766655"/>
  </r>
  <r>
    <d v="2013-07-23T00:00:00"/>
    <x v="0"/>
    <x v="203"/>
    <n v="4.7579999999999997E-2"/>
    <n v="0"/>
    <n v="953.62134690000005"/>
    <x v="6"/>
    <n v="4"/>
    <n v="8.5699999999999998E-2"/>
    <n v="45"/>
    <n v="633.36679179999999"/>
    <n v="143.83735709999999"/>
    <n v="38884.921258475217"/>
    <n v="2442.5790325766998"/>
    <n v="5585.0571219017183"/>
    <n v="103.54139364758328"/>
    <n v="10.068449333333335"/>
    <n v="0.95224930643127381"/>
  </r>
  <r>
    <d v="2013-07-24T00:00:00"/>
    <x v="0"/>
    <x v="204"/>
    <n v="4.9889999999999997E-2"/>
    <n v="7.0000000000000007E-2"/>
    <n v="953.62134690000005"/>
    <x v="6"/>
    <n v="4"/>
    <n v="8.5699999999999998E-2"/>
    <n v="45"/>
    <n v="633.36679179999999"/>
    <n v="143.83735709999999"/>
    <n v="40772.776830292736"/>
    <n v="2442.5790325766998"/>
    <n v="5830.9266058834755"/>
    <n v="103.6862186950442"/>
    <n v="10.51169"/>
    <n v="0.94813800360793743"/>
  </r>
  <r>
    <d v="2013-07-25T00:00:00"/>
    <x v="0"/>
    <x v="205"/>
    <n v="4.9970000000000001E-2"/>
    <n v="7.0000000000000007E-2"/>
    <n v="953.62134690000005"/>
    <x v="6"/>
    <n v="4"/>
    <n v="8.5699999999999998E-2"/>
    <n v="45"/>
    <n v="633.36679179999999"/>
    <n v="143.83735709999999"/>
    <n v="40838.157109836196"/>
    <n v="2442.5790325766998"/>
    <n v="5833.7101344795738"/>
    <n v="103.78077811863744"/>
    <n v="10.516708"/>
    <n v="0.94707196317790665"/>
  </r>
  <r>
    <d v="2013-07-26T00:00:00"/>
    <x v="0"/>
    <x v="206"/>
    <n v="4.8320000000000002E-2"/>
    <n v="0"/>
    <n v="953.62134690000005"/>
    <x v="6"/>
    <n v="4"/>
    <n v="8.5699999999999998E-2"/>
    <n v="45"/>
    <n v="633.36679179999999"/>
    <n v="143.83735709999999"/>
    <n v="39489.688844252254"/>
    <n v="2442.5790325766998"/>
    <n v="5635.3743844099627"/>
    <n v="104.04982849463194"/>
    <n v="10.159158666666666"/>
    <n v="0.94611370033112574"/>
  </r>
  <r>
    <d v="2013-07-27T00:00:00"/>
    <x v="0"/>
    <x v="207"/>
    <n v="4.999E-2"/>
    <n v="7.0000000000000007E-2"/>
    <n v="953.62134690000005"/>
    <x v="6"/>
    <n v="4"/>
    <n v="8.5699999999999998E-2"/>
    <n v="45"/>
    <n v="633.36679179999999"/>
    <n v="143.83735709999999"/>
    <n v="40854.502179722069"/>
    <n v="2442.5790325766998"/>
    <n v="5884.0013873100452"/>
    <n v="103.03335330674543"/>
    <n v="10.607370444444443"/>
    <n v="0.95485431086217243"/>
  </r>
  <r>
    <d v="2013-07-28T00:00:00"/>
    <x v="0"/>
    <x v="208"/>
    <n v="5.1220000000000002E-2"/>
    <n v="7.0000000000000007E-2"/>
    <n v="953.62134690000005"/>
    <x v="6"/>
    <n v="4"/>
    <n v="8.5699999999999998E-2"/>
    <n v="45"/>
    <n v="633.36679179999999"/>
    <n v="143.83735709999999"/>
    <n v="41859.72397770283"/>
    <n v="2442.5790325766998"/>
    <n v="6020.9589820443498"/>
    <n v="103.02808619559585"/>
    <n v="10.854270444444445"/>
    <n v="0.9536161069894572"/>
  </r>
  <r>
    <d v="2013-07-29T00:00:00"/>
    <x v="0"/>
    <x v="209"/>
    <n v="4.7160000000000001E-2"/>
    <n v="0"/>
    <n v="953.62134690000005"/>
    <x v="6"/>
    <n v="4"/>
    <n v="8.5699999999999998E-2"/>
    <n v="45"/>
    <n v="633.36679179999999"/>
    <n v="143.83735709999999"/>
    <n v="38541.674790872028"/>
    <n v="2442.5790325766998"/>
    <n v="5559.9099546287944"/>
    <n v="103.19294113918654"/>
    <n v="10.023115333333333"/>
    <n v="0.95640413486005094"/>
  </r>
  <r>
    <d v="2013-07-30T00:00:00"/>
    <x v="0"/>
    <x v="210"/>
    <n v="4.9770000000000002E-2"/>
    <n v="7.0000000000000007E-2"/>
    <n v="953.62134690000005"/>
    <x v="6"/>
    <n v="4"/>
    <n v="8.5699999999999998E-2"/>
    <n v="45"/>
    <n v="633.36679179999999"/>
    <n v="143.83735709999999"/>
    <n v="40674.706410977546"/>
    <n v="2442.5790325766998"/>
    <n v="5845.6342774177247"/>
    <n v="103.24955369472073"/>
    <n v="10.538204222222223"/>
    <n v="0.95282135824794045"/>
  </r>
  <r>
    <d v="2013-07-31T00:00:00"/>
    <x v="0"/>
    <x v="211"/>
    <n v="5.0479999999999997E-2"/>
    <n v="0"/>
    <n v="953.62134690000005"/>
    <x v="6"/>
    <n v="4"/>
    <n v="8.5699999999999998E-2"/>
    <n v="45"/>
    <n v="633.36679179999999"/>
    <n v="143.83735709999999"/>
    <n v="41254.956391925778"/>
    <n v="2442.5790325766998"/>
    <n v="5908.5362793720933"/>
    <n v="103.49215892262363"/>
    <n v="10.651600666666667"/>
    <n v="0.94952858557844699"/>
  </r>
  <r>
    <d v="2013-08-01T00:00:00"/>
    <x v="0"/>
    <x v="212"/>
    <n v="5.0540000000000002E-2"/>
    <n v="0"/>
    <n v="953.62134690000005"/>
    <x v="7"/>
    <n v="4"/>
    <n v="8.09E-2"/>
    <n v="45"/>
    <n v="633.36679179999999"/>
    <n v="143.83735709999999"/>
    <n v="38990.582503711739"/>
    <n v="2305.7718055478999"/>
    <n v="5608.8043500961585"/>
    <n v="97.312926794175297"/>
    <n v="10.711186"/>
    <n v="0.95370670755836962"/>
  </r>
  <r>
    <d v="2013-08-02T00:00:00"/>
    <x v="0"/>
    <x v="213"/>
    <n v="5.1139999999999998E-2"/>
    <n v="0"/>
    <n v="953.62134690000005"/>
    <x v="7"/>
    <n v="4"/>
    <n v="8.09E-2"/>
    <n v="45"/>
    <n v="633.36679179999999"/>
    <n v="143.83735709999999"/>
    <n v="39453.470305496994"/>
    <n v="2305.7718055478999"/>
    <n v="5598.1184888692196"/>
    <n v="98.438643261784335"/>
    <n v="10.690779111111111"/>
    <n v="0.94072166601486129"/>
  </r>
  <r>
    <d v="2013-08-03T00:00:00"/>
    <x v="0"/>
    <x v="214"/>
    <n v="4.8410000000000002E-2"/>
    <n v="0"/>
    <n v="953.62134690000005"/>
    <x v="7"/>
    <n v="4"/>
    <n v="8.09E-2"/>
    <n v="45"/>
    <n v="633.36679179999999"/>
    <n v="143.83735709999999"/>
    <n v="37347.330807374063"/>
    <n v="2305.7718055478999"/>
    <n v="5301.5429304410955"/>
    <n v="98.671677448123447"/>
    <n v="10.124405999999999"/>
    <n v="0.94112429250154916"/>
  </r>
  <r>
    <d v="2013-08-04T00:00:00"/>
    <x v="0"/>
    <x v="215"/>
    <n v="4.8939999999999997E-2"/>
    <n v="7.0000000000000007E-2"/>
    <n v="953.62134690000005"/>
    <x v="7"/>
    <n v="4"/>
    <n v="8.09E-2"/>
    <n v="45"/>
    <n v="633.36679179999999"/>
    <n v="143.83735709999999"/>
    <n v="37756.215032284374"/>
    <n v="2305.7718055478999"/>
    <n v="5440.5827054073507"/>
    <n v="97.321931974740892"/>
    <n v="10.389931555555556"/>
    <n v="0.95534720065386192"/>
  </r>
  <r>
    <d v="2013-08-05T00:00:00"/>
    <x v="0"/>
    <x v="216"/>
    <n v="5.0900000000000001E-2"/>
    <n v="0"/>
    <n v="953.62134690000005"/>
    <x v="7"/>
    <n v="4"/>
    <n v="8.09E-2"/>
    <n v="45"/>
    <n v="633.36679179999999"/>
    <n v="143.83735709999999"/>
    <n v="39268.315184782892"/>
    <n v="2305.7718055478999"/>
    <n v="5647.8119152390091"/>
    <n v="97.293412906549989"/>
    <n v="10.785679111111111"/>
    <n v="0.95354726915520627"/>
  </r>
  <r>
    <d v="2013-08-06T00:00:00"/>
    <x v="0"/>
    <x v="217"/>
    <n v="5.0110000000000002E-2"/>
    <n v="7.0000000000000007E-2"/>
    <n v="953.62134690000005"/>
    <x v="7"/>
    <n v="4"/>
    <n v="8.09E-2"/>
    <n v="45"/>
    <n v="633.36679179999999"/>
    <n v="143.83735709999999"/>
    <n v="38658.846245765635"/>
    <n v="2305.7718055478999"/>
    <n v="5551.9801119527101"/>
    <n v="97.494532483754554"/>
    <n v="10.602668222222222"/>
    <n v="0.95214542007583314"/>
  </r>
  <r>
    <d v="2013-08-07T00:00:00"/>
    <x v="0"/>
    <x v="218"/>
    <n v="5.1589999999999997E-2"/>
    <n v="7.0000000000000007E-2"/>
    <n v="953.62134690000005"/>
    <x v="7"/>
    <n v="4"/>
    <n v="8.09E-2"/>
    <n v="45"/>
    <n v="633.36679179999999"/>
    <n v="143.83735709999999"/>
    <n v="39800.636156835935"/>
    <n v="2305.7718055478999"/>
    <n v="5669.1838704217298"/>
    <n v="98.063129567356711"/>
    <n v="10.826493333333334"/>
    <n v="0.94435394456289989"/>
  </r>
  <r>
    <d v="2013-08-08T00:00:00"/>
    <x v="0"/>
    <x v="219"/>
    <n v="4.888E-2"/>
    <n v="0"/>
    <n v="953.62134690000005"/>
    <x v="7"/>
    <n v="4"/>
    <n v="8.09E-2"/>
    <n v="45"/>
    <n v="633.36679179999999"/>
    <n v="143.83735709999999"/>
    <n v="37709.926252105848"/>
    <n v="2305.7718055478999"/>
    <n v="5339.680671530291"/>
    <n v="98.840225666300853"/>
    <n v="10.197238"/>
    <n v="0.93878009410801966"/>
  </r>
  <r>
    <d v="2013-08-09T00:00:00"/>
    <x v="0"/>
    <x v="220"/>
    <n v="5.0979999999999998E-2"/>
    <n v="0"/>
    <n v="953.62134690000005"/>
    <x v="7"/>
    <n v="4"/>
    <n v="8.09E-2"/>
    <n v="45"/>
    <n v="633.36679179999999"/>
    <n v="143.83735709999999"/>
    <n v="39330.033558354255"/>
    <n v="2305.7718055478999"/>
    <n v="5588.8224842973814"/>
    <n v="98.326016511529374"/>
    <n v="10.673026444444446"/>
    <n v="0.9421070812083171"/>
  </r>
  <r>
    <d v="2013-08-10T00:00:00"/>
    <x v="0"/>
    <x v="221"/>
    <n v="4.8169999999999998E-2"/>
    <n v="7.0000000000000007E-2"/>
    <n v="953.62134690000005"/>
    <x v="7"/>
    <n v="4"/>
    <n v="8.09E-2"/>
    <n v="45"/>
    <n v="633.36679179999999"/>
    <n v="143.83735709999999"/>
    <n v="37162.175686659953"/>
    <n v="2305.7718055478999"/>
    <n v="5287.7206989508504"/>
    <n v="98.491727382134911"/>
    <n v="10.098009555555556"/>
    <n v="0.94334737388416035"/>
  </r>
  <r>
    <d v="2013-08-11T00:00:00"/>
    <x v="0"/>
    <x v="222"/>
    <n v="5.0380000000000001E-2"/>
    <n v="7.0000000000000007E-2"/>
    <n v="953.62134690000005"/>
    <x v="7"/>
    <n v="4"/>
    <n v="8.09E-2"/>
    <n v="45"/>
    <n v="633.36679179999999"/>
    <n v="143.83735709999999"/>
    <n v="38867.145756569"/>
    <n v="2305.7718055478999"/>
    <n v="5600.3945769614638"/>
    <n v="97.185106376554515"/>
    <n v="10.695125777777777"/>
    <n v="0.95530103215561724"/>
  </r>
  <r>
    <d v="2013-08-12T00:00:00"/>
    <x v="0"/>
    <x v="223"/>
    <n v="4.861E-2"/>
    <n v="0"/>
    <n v="953.62134690000005"/>
    <x v="7"/>
    <n v="4"/>
    <n v="8.09E-2"/>
    <n v="45"/>
    <n v="633.36679179999999"/>
    <n v="143.83735709999999"/>
    <n v="37501.626741302483"/>
    <n v="2305.7718055478999"/>
    <n v="5377.3730859768966"/>
    <n v="97.778222663652983"/>
    <n v="10.269219555555557"/>
    <n v="0.95065805389837488"/>
  </r>
  <r>
    <d v="2013-08-13T00:00:00"/>
    <x v="0"/>
    <x v="224"/>
    <n v="4.9390000000000003E-2"/>
    <n v="7.0000000000000007E-2"/>
    <n v="953.62134690000005"/>
    <x v="7"/>
    <n v="4"/>
    <n v="8.09E-2"/>
    <n v="45"/>
    <n v="633.36679179999999"/>
    <n v="143.83735709999999"/>
    <n v="38103.380883623329"/>
    <n v="2305.7718055478999"/>
    <n v="5474.5743821444648"/>
    <n v="97.527825951278601"/>
    <n v="10.454845777777777"/>
    <n v="0.95255731929540377"/>
  </r>
  <r>
    <d v="2013-08-14T00:00:00"/>
    <x v="0"/>
    <x v="225"/>
    <n v="4.761E-2"/>
    <n v="0"/>
    <n v="953.62134690000005"/>
    <x v="7"/>
    <n v="4"/>
    <n v="8.09E-2"/>
    <n v="45"/>
    <n v="633.36679179999999"/>
    <n v="143.83735709999999"/>
    <n v="36730.147071660387"/>
    <n v="2305.7718055478999"/>
    <n v="5251.416279328595"/>
    <n v="98.134862646438094"/>
    <n v="10.028678666666668"/>
    <n v="0.94789023314429743"/>
  </r>
  <r>
    <d v="2013-08-15T00:00:00"/>
    <x v="0"/>
    <x v="226"/>
    <n v="4.9209999999999997E-2"/>
    <n v="7.0000000000000007E-2"/>
    <n v="953.62134690000005"/>
    <x v="7"/>
    <n v="4"/>
    <n v="8.09E-2"/>
    <n v="45"/>
    <n v="633.36679179999999"/>
    <n v="143.83735709999999"/>
    <n v="37964.514543087738"/>
    <n v="2305.7718055478999"/>
    <n v="5461.4715155103686"/>
    <n v="97.438017408681318"/>
    <n v="10.42982311111111"/>
    <n v="0.95375338345864669"/>
  </r>
  <r>
    <d v="2013-08-16T00:00:00"/>
    <x v="0"/>
    <x v="227"/>
    <n v="0.05"/>
    <n v="0"/>
    <n v="953.62134690000005"/>
    <x v="7"/>
    <n v="4"/>
    <n v="8.09E-2"/>
    <n v="45"/>
    <n v="633.36679179999999"/>
    <n v="143.83735709999999"/>
    <n v="38573.983482105003"/>
    <n v="2305.7718055478999"/>
    <n v="5549.6892455788848"/>
    <n v="97.352035994960573"/>
    <n v="10.598293333333334"/>
    <n v="0.95384639999999998"/>
  </r>
  <r>
    <d v="2013-08-17T00:00:00"/>
    <x v="0"/>
    <x v="228"/>
    <n v="5.1400000000000001E-2"/>
    <n v="0"/>
    <n v="953.62134690000005"/>
    <x v="7"/>
    <n v="4"/>
    <n v="8.09E-2"/>
    <n v="45"/>
    <n v="633.36679179999999"/>
    <n v="143.83735709999999"/>
    <n v="39654.055019603948"/>
    <n v="2305.7718055478999"/>
    <n v="5681.5195464222816"/>
    <n v="97.575264565731217"/>
    <n v="10.850050888888887"/>
    <n v="0.94990717898832677"/>
  </r>
  <r>
    <d v="2013-08-18T00:00:00"/>
    <x v="0"/>
    <x v="229"/>
    <n v="5.1200000000000002E-2"/>
    <n v="7.0000000000000007E-2"/>
    <n v="953.62134690000005"/>
    <x v="7"/>
    <n v="4"/>
    <n v="8.09E-2"/>
    <n v="45"/>
    <n v="633.36679179999999"/>
    <n v="143.83735709999999"/>
    <n v="39499.75908567552"/>
    <n v="2305.7718055478999"/>
    <n v="5655.0774770132202"/>
    <n v="97.659603744625002"/>
    <n v="10.799554222222222"/>
    <n v="0.94917957031249989"/>
  </r>
  <r>
    <d v="2013-08-19T00:00:00"/>
    <x v="0"/>
    <x v="230"/>
    <n v="4.7780000000000003E-2"/>
    <n v="0"/>
    <n v="953.62134690000005"/>
    <x v="7"/>
    <n v="4"/>
    <n v="8.09E-2"/>
    <n v="45"/>
    <n v="633.36679179999999"/>
    <n v="143.83735709999999"/>
    <n v="36861.298615499545"/>
    <n v="2305.7718055478999"/>
    <n v="5245.6976661790413"/>
    <n v="98.520090406627887"/>
    <n v="10.017757777777778"/>
    <n v="0.94348911678526581"/>
  </r>
  <r>
    <d v="2013-08-20T00:00:00"/>
    <x v="0"/>
    <x v="231"/>
    <n v="4.7530000000000003E-2"/>
    <n v="7.0000000000000007E-2"/>
    <n v="953.62134690000005"/>
    <x v="7"/>
    <n v="4"/>
    <n v="8.09E-2"/>
    <n v="45"/>
    <n v="633.36679179999999"/>
    <n v="143.83735709999999"/>
    <n v="36668.428698089017"/>
    <n v="2305.7718055478999"/>
    <n v="5228.6243291055025"/>
    <n v="98.374559616130526"/>
    <n v="9.9851526666666661"/>
    <n v="0.94536475909951601"/>
  </r>
  <r>
    <d v="2013-08-21T00:00:00"/>
    <x v="0"/>
    <x v="232"/>
    <n v="4.8730000000000002E-2"/>
    <n v="7.0000000000000007E-2"/>
    <n v="953.62134690000005"/>
    <x v="7"/>
    <n v="4"/>
    <n v="8.09E-2"/>
    <n v="45"/>
    <n v="633.36679179999999"/>
    <n v="143.83735709999999"/>
    <n v="37594.204301659534"/>
    <n v="2305.7718055478999"/>
    <n v="5354.8863596324318"/>
    <n v="98.341132849049743"/>
    <n v="10.226276444444444"/>
    <n v="0.9443514057049045"/>
  </r>
  <r>
    <d v="2013-08-22T00:00:00"/>
    <x v="0"/>
    <x v="233"/>
    <n v="4.972E-2"/>
    <n v="7.0000000000000007E-2"/>
    <n v="953.62134690000005"/>
    <x v="7"/>
    <n v="4"/>
    <n v="8.09E-2"/>
    <n v="45"/>
    <n v="633.36679179999999"/>
    <n v="143.83735709999999"/>
    <n v="38357.969174605212"/>
    <n v="2305.7718055478999"/>
    <n v="5435.4504525797201"/>
    <n v="98.691098514203702"/>
    <n v="10.380130444444443"/>
    <n v="0.93947278761061948"/>
  </r>
  <r>
    <d v="2013-08-23T00:00:00"/>
    <x v="0"/>
    <x v="234"/>
    <n v="4.9360000000000001E-2"/>
    <n v="7.0000000000000007E-2"/>
    <n v="953.62134690000005"/>
    <x v="7"/>
    <n v="4"/>
    <n v="8.09E-2"/>
    <n v="45"/>
    <n v="633.36679179999999"/>
    <n v="143.83735709999999"/>
    <n v="38080.236493534059"/>
    <n v="2305.7718055478999"/>
    <n v="5430.7537517832397"/>
    <n v="98.171290262400049"/>
    <n v="10.371161111111112"/>
    <n v="0.94550698946515399"/>
  </r>
  <r>
    <d v="2013-08-24T00:00:00"/>
    <x v="0"/>
    <x v="235"/>
    <n v="4.9799999999999997E-2"/>
    <n v="7.0000000000000007E-2"/>
    <n v="953.62134690000005"/>
    <x v="7"/>
    <n v="4"/>
    <n v="8.09E-2"/>
    <n v="45"/>
    <n v="633.36679179999999"/>
    <n v="143.83735709999999"/>
    <n v="38419.687548176575"/>
    <n v="2305.7718055478999"/>
    <n v="5449.7290653326336"/>
    <n v="98.594793278911879"/>
    <n v="10.407398444444445"/>
    <n v="0.94042757028112456"/>
  </r>
  <r>
    <d v="2013-08-25T00:00:00"/>
    <x v="0"/>
    <x v="236"/>
    <n v="5.0970000000000001E-2"/>
    <n v="7.0000000000000007E-2"/>
    <n v="953.62134690000005"/>
    <x v="7"/>
    <n v="4"/>
    <n v="8.09E-2"/>
    <n v="45"/>
    <n v="633.36679179999999"/>
    <n v="143.83735709999999"/>
    <n v="39322.318761657836"/>
    <n v="2305.7718055478999"/>
    <n v="5642.0909748010172"/>
    <n v="97.491645783845399"/>
    <n v="10.774753777777779"/>
    <n v="0.95127314106337069"/>
  </r>
  <r>
    <d v="2013-08-26T00:00:00"/>
    <x v="0"/>
    <x v="237"/>
    <n v="5.1310000000000001E-2"/>
    <n v="0"/>
    <n v="953.62134690000005"/>
    <x v="7"/>
    <n v="4"/>
    <n v="8.09E-2"/>
    <n v="45"/>
    <n v="633.36679179999999"/>
    <n v="143.83735709999999"/>
    <n v="39584.621849336152"/>
    <n v="2305.7718055478999"/>
    <n v="5619.0089280741431"/>
    <n v="98.387531268530878"/>
    <n v="10.730673777777779"/>
    <n v="0.94110372247125318"/>
  </r>
  <r>
    <d v="2013-08-27T00:00:00"/>
    <x v="0"/>
    <x v="238"/>
    <n v="4.9919999999999999E-2"/>
    <n v="7.0000000000000007E-2"/>
    <n v="953.62134690000005"/>
    <x v="7"/>
    <n v="4"/>
    <n v="8.09E-2"/>
    <n v="45"/>
    <n v="633.36679179999999"/>
    <n v="143.83735709999999"/>
    <n v="38512.265108533633"/>
    <n v="2305.7718055478999"/>
    <n v="5451.150224017224"/>
    <n v="98.769745678697021"/>
    <n v="10.410112444444444"/>
    <n v="0.93841157852564105"/>
  </r>
  <r>
    <d v="2013-08-28T00:00:00"/>
    <x v="0"/>
    <x v="239"/>
    <n v="4.9410000000000003E-2"/>
    <n v="7.0000000000000007E-2"/>
    <n v="953.62134690000005"/>
    <x v="7"/>
    <n v="4"/>
    <n v="8.09E-2"/>
    <n v="45"/>
    <n v="633.36679179999999"/>
    <n v="143.83735709999999"/>
    <n v="38118.810477016166"/>
    <n v="2305.7718055478999"/>
    <n v="5420.4183801950448"/>
    <n v="98.419100236603228"/>
    <n v="10.351423555555556"/>
    <n v="0.94275260068811972"/>
  </r>
  <r>
    <d v="2013-08-29T00:00:00"/>
    <x v="0"/>
    <x v="240"/>
    <n v="4.7050000000000002E-2"/>
    <n v="7.0000000000000007E-2"/>
    <n v="953.62134690000005"/>
    <x v="7"/>
    <n v="4"/>
    <n v="8.09E-2"/>
    <n v="45"/>
    <n v="633.36679179999999"/>
    <n v="143.83735709999999"/>
    <n v="36298.118456660806"/>
    <n v="2305.7718055478999"/>
    <n v="5214.8303741697773"/>
    <n v="97.777678833786794"/>
    <n v="9.9588102222222226"/>
    <n v="0.95248981934112642"/>
  </r>
  <r>
    <d v="2013-08-30T00:00:00"/>
    <x v="0"/>
    <x v="241"/>
    <n v="4.8230000000000002E-2"/>
    <n v="7.0000000000000007E-2"/>
    <n v="953.62134690000005"/>
    <x v="7"/>
    <n v="4"/>
    <n v="8.09E-2"/>
    <n v="45"/>
    <n v="633.36679179999999"/>
    <n v="143.83735709999999"/>
    <n v="37208.464466838486"/>
    <n v="2305.7718055478999"/>
    <n v="5308.6292910055909"/>
    <n v="98.251103119014388"/>
    <n v="10.137938888888888"/>
    <n v="0.94589933651254399"/>
  </r>
  <r>
    <d v="2013-08-31T00:00:00"/>
    <x v="0"/>
    <x v="242"/>
    <n v="4.9709999999999997E-2"/>
    <n v="7.0000000000000007E-2"/>
    <n v="953.62134690000005"/>
    <x v="7"/>
    <n v="4"/>
    <n v="8.09E-2"/>
    <n v="45"/>
    <n v="633.36679179999999"/>
    <n v="143.83735709999999"/>
    <n v="38350.254377908794"/>
    <n v="2305.7718055478999"/>
    <n v="5485.990430118788"/>
    <n v="97.872738872808753"/>
    <n v="10.476647111111111"/>
    <n v="0.94839895393281026"/>
  </r>
  <r>
    <d v="2013-09-01T00:00:00"/>
    <x v="0"/>
    <x v="243"/>
    <n v="5.1229999999999998E-2"/>
    <n v="7.0000000000000007E-2"/>
    <n v="953.62134690000005"/>
    <x v="8"/>
    <n v="4"/>
    <n v="7.7600000000000002E-2"/>
    <n v="45"/>
    <n v="633.36679179999999"/>
    <n v="143.83735709999999"/>
    <n v="37910.720762909114"/>
    <n v="2211.7168369656001"/>
    <n v="5438.9435504202747"/>
    <n v="93.500890120155233"/>
    <n v="10.828508000000001"/>
    <n v="0.95116701151668959"/>
  </r>
  <r>
    <d v="2013-09-02T00:00:00"/>
    <x v="0"/>
    <x v="244"/>
    <n v="5.0430000000000003E-2"/>
    <n v="7.0000000000000007E-2"/>
    <n v="953.62134690000005"/>
    <x v="8"/>
    <n v="4"/>
    <n v="7.7600000000000002E-2"/>
    <n v="45"/>
    <n v="633.36679179999999"/>
    <n v="143.83735709999999"/>
    <n v="37318.712630753602"/>
    <n v="2211.7168369656001"/>
    <n v="5379.3242477808499"/>
    <n v="93.18507656883996"/>
    <n v="10.709810666666668"/>
    <n v="0.95566424747174294"/>
  </r>
  <r>
    <d v="2013-09-03T00:00:00"/>
    <x v="0"/>
    <x v="245"/>
    <n v="4.7239999999999997E-2"/>
    <n v="0"/>
    <n v="953.62134690000005"/>
    <x v="8"/>
    <n v="4"/>
    <n v="7.7600000000000002E-2"/>
    <n v="45"/>
    <n v="633.36679179999999"/>
    <n v="143.83735709999999"/>
    <n v="34958.080203783458"/>
    <n v="2211.7168369656001"/>
    <n v="5015.9308814834612"/>
    <n v="93.874453095855301"/>
    <n v="9.9863231111111119"/>
    <n v="0.95127972057578336"/>
  </r>
  <r>
    <d v="2013-09-04T00:00:00"/>
    <x v="0"/>
    <x v="246"/>
    <n v="5.1470000000000002E-2"/>
    <n v="0"/>
    <n v="953.62134690000005"/>
    <x v="8"/>
    <n v="4"/>
    <n v="7.7600000000000002E-2"/>
    <n v="45"/>
    <n v="633.36679179999999"/>
    <n v="143.83735709999999"/>
    <n v="38088.323202555774"/>
    <n v="2211.7168369656001"/>
    <n v="5467.8608175160552"/>
    <n v="93.427979905505069"/>
    <n v="10.88608"/>
    <n v="0.95176530017485916"/>
  </r>
  <r>
    <d v="2013-09-05T00:00:00"/>
    <x v="0"/>
    <x v="247"/>
    <n v="4.7640000000000002E-2"/>
    <n v="0"/>
    <n v="953.62134690000005"/>
    <x v="8"/>
    <n v="4"/>
    <n v="7.7600000000000002E-2"/>
    <n v="45"/>
    <n v="633.36679179999999"/>
    <n v="143.83735709999999"/>
    <n v="35254.084269861218"/>
    <n v="2211.7168369656001"/>
    <n v="5065.072957112533"/>
    <n v="93.724259692045877"/>
    <n v="10.084161111111111"/>
    <n v="0.95253410999160371"/>
  </r>
  <r>
    <d v="2013-09-06T00:00:00"/>
    <x v="0"/>
    <x v="248"/>
    <n v="4.8800000000000003E-2"/>
    <n v="7.0000000000000007E-2"/>
    <n v="953.62134690000005"/>
    <x v="8"/>
    <n v="4"/>
    <n v="7.7600000000000002E-2"/>
    <n v="45"/>
    <n v="633.36679179999999"/>
    <n v="143.83735709999999"/>
    <n v="36112.496061486723"/>
    <n v="2211.7168369656001"/>
    <n v="5107.617305227338"/>
    <n v="94.912452805672771"/>
    <n v="10.168863555555555"/>
    <n v="0.93770258196721301"/>
  </r>
  <r>
    <d v="2013-09-07T00:00:00"/>
    <x v="0"/>
    <x v="249"/>
    <n v="5.074E-2"/>
    <n v="0"/>
    <n v="953.62134690000005"/>
    <x v="8"/>
    <n v="4"/>
    <n v="7.7600000000000002E-2"/>
    <n v="45"/>
    <n v="633.36679179999999"/>
    <n v="143.83735709999999"/>
    <n v="37548.115781963861"/>
    <n v="2211.7168369656001"/>
    <n v="5350.456315747856"/>
    <n v="94.106192441273222"/>
    <n v="10.652336888888888"/>
    <n v="0.94472834055971611"/>
  </r>
  <r>
    <d v="2013-09-08T00:00:00"/>
    <x v="0"/>
    <x v="250"/>
    <n v="4.87E-2"/>
    <n v="0"/>
    <n v="953.62134690000005"/>
    <x v="8"/>
    <n v="4"/>
    <n v="7.7600000000000002E-2"/>
    <n v="45"/>
    <n v="633.36679179999999"/>
    <n v="143.83735709999999"/>
    <n v="36038.495044967283"/>
    <n v="2211.7168369656001"/>
    <n v="5097.3696760091843"/>
    <n v="94.918782122421945"/>
    <n v="10.148461333333334"/>
    <n v="0.93774283367556477"/>
  </r>
  <r>
    <d v="2013-09-09T00:00:00"/>
    <x v="0"/>
    <x v="251"/>
    <n v="4.8619999999999997E-2"/>
    <n v="0"/>
    <n v="953.62134690000005"/>
    <x v="8"/>
    <n v="4"/>
    <n v="7.7600000000000002E-2"/>
    <n v="45"/>
    <n v="633.36679179999999"/>
    <n v="143.83735709999999"/>
    <n v="35979.29423175173"/>
    <n v="2211.7168369656001"/>
    <n v="5138.0406311515735"/>
    <n v="94.127183923630795"/>
    <n v="10.229433999999999"/>
    <n v="0.94678019333607577"/>
  </r>
  <r>
    <d v="2013-09-10T00:00:00"/>
    <x v="0"/>
    <x v="252"/>
    <n v="4.9970000000000001E-2"/>
    <n v="7.0000000000000007E-2"/>
    <n v="953.62134690000005"/>
    <x v="8"/>
    <n v="4"/>
    <n v="7.7600000000000002E-2"/>
    <n v="45"/>
    <n v="633.36679179999999"/>
    <n v="143.83735709999999"/>
    <n v="36978.307954764168"/>
    <n v="2211.7168369656001"/>
    <n v="5238.0314184052049"/>
    <n v="94.672234900838532"/>
    <n v="10.428507777777778"/>
    <n v="0.93912917750650393"/>
  </r>
  <r>
    <d v="2013-09-11T00:00:00"/>
    <x v="0"/>
    <x v="253"/>
    <n v="4.931E-2"/>
    <n v="7.0000000000000007E-2"/>
    <n v="953.62134690000005"/>
    <x v="8"/>
    <n v="4"/>
    <n v="7.7600000000000002E-2"/>
    <n v="45"/>
    <n v="633.36679179999999"/>
    <n v="143.83735709999999"/>
    <n v="36489.901245735869"/>
    <n v="2211.7168369656001"/>
    <n v="5176.2924939505901"/>
    <n v="94.615120282292651"/>
    <n v="10.305590444444444"/>
    <n v="0.94048178868383692"/>
  </r>
  <r>
    <d v="2013-09-12T00:00:00"/>
    <x v="0"/>
    <x v="254"/>
    <n v="5.1200000000000002E-2"/>
    <n v="7.0000000000000007E-2"/>
    <n v="953.62134690000005"/>
    <x v="8"/>
    <n v="4"/>
    <n v="7.7600000000000002E-2"/>
    <n v="45"/>
    <n v="633.36679179999999"/>
    <n v="143.83735709999999"/>
    <n v="37888.52045795328"/>
    <n v="2211.7168369656001"/>
    <n v="5371.4277356725024"/>
    <n v="94.489714236311428"/>
    <n v="10.694089333333334"/>
    <n v="0.93991019531249997"/>
  </r>
  <r>
    <d v="2013-09-13T00:00:00"/>
    <x v="0"/>
    <x v="255"/>
    <n v="5.1810000000000002E-2"/>
    <n v="7.0000000000000007E-2"/>
    <n v="953.62134690000005"/>
    <x v="8"/>
    <n v="4"/>
    <n v="7.7600000000000002E-2"/>
    <n v="45"/>
    <n v="633.36679179999999"/>
    <n v="143.83735709999999"/>
    <n v="38339.926658721866"/>
    <n v="2211.7168369656001"/>
    <n v="5442.7928014955078"/>
    <n v="94.322850015956789"/>
    <n v="10.836171555555556"/>
    <n v="0.94118455896545072"/>
  </r>
  <r>
    <d v="2013-09-14T00:00:00"/>
    <x v="0"/>
    <x v="256"/>
    <n v="5.0680000000000003E-2"/>
    <n v="0"/>
    <n v="953.62134690000005"/>
    <x v="8"/>
    <n v="4"/>
    <n v="7.7600000000000002E-2"/>
    <n v="45"/>
    <n v="633.36679179999999"/>
    <n v="143.83735709999999"/>
    <n v="37503.715172052194"/>
    <n v="2211.7168369656001"/>
    <n v="5344.196120427855"/>
    <n v="94.110619381737948"/>
    <n v="10.639873333333334"/>
    <n v="0.94474013417521696"/>
  </r>
  <r>
    <d v="2013-09-15T00:00:00"/>
    <x v="0"/>
    <x v="257"/>
    <n v="4.795E-2"/>
    <n v="0"/>
    <n v="953.62134690000005"/>
    <x v="8"/>
    <n v="4"/>
    <n v="7.7600000000000002E-2"/>
    <n v="45"/>
    <n v="633.36679179999999"/>
    <n v="143.83735709999999"/>
    <n v="35483.487421071477"/>
    <n v="2211.7168369656001"/>
    <n v="5053.3605676478956"/>
    <n v="94.422320148674487"/>
    <n v="10.060842666666666"/>
    <n v="0.94418752867570388"/>
  </r>
  <r>
    <d v="2013-09-16T00:00:00"/>
    <x v="0"/>
    <x v="258"/>
    <n v="4.8300000000000003E-2"/>
    <n v="7.0000000000000007E-2"/>
    <n v="953.62134690000005"/>
    <x v="8"/>
    <n v="4"/>
    <n v="7.7600000000000002E-2"/>
    <n v="45"/>
    <n v="633.36679179999999"/>
    <n v="143.83735709999999"/>
    <n v="35742.490978889524"/>
    <n v="2211.7168369656001"/>
    <n v="5135.6334819116364"/>
    <n v="93.651403194567322"/>
    <n v="10.224641555555555"/>
    <n v="0.95260635610766042"/>
  </r>
  <r>
    <d v="2013-09-17T00:00:00"/>
    <x v="0"/>
    <x v="259"/>
    <n v="4.7789999999999999E-2"/>
    <n v="0"/>
    <n v="953.62134690000005"/>
    <x v="8"/>
    <n v="4"/>
    <n v="7.7600000000000002E-2"/>
    <n v="45"/>
    <n v="633.36679179999999"/>
    <n v="143.83735709999999"/>
    <n v="35365.085794640378"/>
    <n v="2211.7168369656001"/>
    <n v="5067.7766748181339"/>
    <n v="93.924692525304977"/>
    <n v="10.089544"/>
    <n v="0.95005122410546139"/>
  </r>
  <r>
    <d v="2013-09-18T00:00:00"/>
    <x v="0"/>
    <x v="260"/>
    <n v="5.1799999999999999E-2"/>
    <n v="7.0000000000000007E-2"/>
    <n v="953.62134690000005"/>
    <x v="8"/>
    <n v="4"/>
    <n v="7.7600000000000002E-2"/>
    <n v="45"/>
    <n v="633.36679179999999"/>
    <n v="143.83735709999999"/>
    <n v="38332.526557069927"/>
    <n v="2211.7168369656001"/>
    <n v="5515.8752186217534"/>
    <n v="93.206035341665157"/>
    <n v="10.981672888888889"/>
    <n v="0.95400633204633212"/>
  </r>
  <r>
    <d v="2013-09-19T00:00:00"/>
    <x v="0"/>
    <x v="261"/>
    <n v="5.2179999999999997E-2"/>
    <n v="7.0000000000000007E-2"/>
    <n v="953.62134690000005"/>
    <x v="8"/>
    <n v="4"/>
    <n v="7.7600000000000002E-2"/>
    <n v="45"/>
    <n v="633.36679179999999"/>
    <n v="143.83735709999999"/>
    <n v="38613.730419843792"/>
    <n v="2211.7168369656001"/>
    <n v="5472.8048158668753"/>
    <n v="94.425230021153823"/>
    <n v="10.895923111111111"/>
    <n v="0.93966374089689542"/>
  </r>
  <r>
    <d v="2013-09-20T00:00:00"/>
    <x v="0"/>
    <x v="262"/>
    <n v="4.7750000000000001E-2"/>
    <n v="7.0000000000000007E-2"/>
    <n v="953.62134690000005"/>
    <x v="8"/>
    <n v="4"/>
    <n v="7.7600000000000002E-2"/>
    <n v="45"/>
    <n v="633.36679179999999"/>
    <n v="143.83735709999999"/>
    <n v="35335.485388032597"/>
    <n v="2211.7168369656001"/>
    <n v="5001.7947117283084"/>
    <n v="94.950417612551718"/>
    <n v="9.9581791111111109"/>
    <n v="0.93846714136125653"/>
  </r>
  <r>
    <d v="2013-09-21T00:00:00"/>
    <x v="0"/>
    <x v="263"/>
    <n v="5.246E-2"/>
    <n v="7.0000000000000007E-2"/>
    <n v="953.62134690000005"/>
    <x v="8"/>
    <n v="4"/>
    <n v="7.7600000000000002E-2"/>
    <n v="45"/>
    <n v="633.36679179999999"/>
    <n v="143.83735709999999"/>
    <n v="38820.933266098225"/>
    <n v="2211.7168369656001"/>
    <n v="5512.8929029145338"/>
    <n v="94.239280441789006"/>
    <n v="10.975735333333335"/>
    <n v="0.94149464353793366"/>
  </r>
  <r>
    <d v="2013-09-22T00:00:00"/>
    <x v="0"/>
    <x v="264"/>
    <n v="4.9349999999999998E-2"/>
    <n v="7.0000000000000007E-2"/>
    <n v="953.62134690000005"/>
    <x v="8"/>
    <n v="4"/>
    <n v="7.7600000000000002E-2"/>
    <n v="45"/>
    <n v="633.36679179999999"/>
    <n v="143.83735709999999"/>
    <n v="36519.501652343642"/>
    <n v="2211.7168369656001"/>
    <n v="5190.1721660263693"/>
    <n v="94.455604992404773"/>
    <n v="10.333223777777778"/>
    <n v="0.94223925025329291"/>
  </r>
  <r>
    <d v="2013-09-23T00:00:00"/>
    <x v="0"/>
    <x v="265"/>
    <n v="5.1999999999999998E-2"/>
    <n v="0"/>
    <n v="953.62134690000005"/>
    <x v="8"/>
    <n v="4"/>
    <n v="7.7600000000000002E-2"/>
    <n v="45"/>
    <n v="633.36679179999999"/>
    <n v="143.83735709999999"/>
    <n v="38480.528590108799"/>
    <n v="2211.7168369656001"/>
    <n v="5461.6698252253"/>
    <n v="94.322764723351398"/>
    <n v="10.873754222222221"/>
    <n v="0.94099796153846149"/>
  </r>
  <r>
    <d v="2013-09-24T00:00:00"/>
    <x v="0"/>
    <x v="266"/>
    <n v="4.8370000000000003E-2"/>
    <n v="7.0000000000000007E-2"/>
    <n v="953.62134690000005"/>
    <x v="8"/>
    <n v="4"/>
    <n v="7.7600000000000002E-2"/>
    <n v="45"/>
    <n v="633.36679179999999"/>
    <n v="143.83735709999999"/>
    <n v="35794.291690453138"/>
    <n v="2211.7168369656001"/>
    <n v="5154.2296752840302"/>
    <n v="93.465962309176817"/>
    <n v="10.26166511111111"/>
    <n v="0.95467217283440142"/>
  </r>
  <r>
    <d v="2013-09-25T00:00:00"/>
    <x v="0"/>
    <x v="267"/>
    <n v="4.8619999999999997E-2"/>
    <n v="0"/>
    <n v="953.62134690000005"/>
    <x v="8"/>
    <n v="4"/>
    <n v="7.7600000000000002E-2"/>
    <n v="45"/>
    <n v="633.36679179999999"/>
    <n v="143.83735709999999"/>
    <n v="35979.29423175173"/>
    <n v="2211.7168369656001"/>
    <n v="5123.6069999884439"/>
    <n v="94.360904436397533"/>
    <n v="10.200697777777778"/>
    <n v="0.94412052653229139"/>
  </r>
  <r>
    <d v="2013-09-26T00:00:00"/>
    <x v="0"/>
    <x v="268"/>
    <n v="4.8869999999999997E-2"/>
    <n v="7.0000000000000007E-2"/>
    <n v="953.62134690000005"/>
    <x v="8"/>
    <n v="4"/>
    <n v="7.7600000000000002E-2"/>
    <n v="45"/>
    <n v="633.36679179999999"/>
    <n v="143.83735709999999"/>
    <n v="36164.29677305033"/>
    <n v="2211.7168369656001"/>
    <n v="5138.7915956367024"/>
    <n v="94.51689682675422"/>
    <n v="10.230929111111111"/>
    <n v="0.94207450378555357"/>
  </r>
  <r>
    <d v="2013-09-27T00:00:00"/>
    <x v="0"/>
    <x v="269"/>
    <n v="4.9939999999999998E-2"/>
    <n v="0"/>
    <n v="953.62134690000005"/>
    <x v="8"/>
    <n v="4"/>
    <n v="7.7600000000000002E-2"/>
    <n v="45"/>
    <n v="633.36679179999999"/>
    <n v="143.83735709999999"/>
    <n v="36956.107649808335"/>
    <n v="2211.7168369656001"/>
    <n v="5315.8636189292192"/>
    <n v="93.402902589885031"/>
    <n v="10.583465555555556"/>
    <n v="0.95365628754505405"/>
  </r>
  <r>
    <d v="2013-09-28T00:00:00"/>
    <x v="0"/>
    <x v="270"/>
    <n v="4.947E-2"/>
    <n v="0"/>
    <n v="953.62134690000005"/>
    <x v="8"/>
    <n v="4"/>
    <n v="7.7600000000000002E-2"/>
    <n v="45"/>
    <n v="633.36679179999999"/>
    <n v="143.83735709999999"/>
    <n v="36608.302872166976"/>
    <n v="2211.7168369656001"/>
    <n v="5225.659032953562"/>
    <n v="94.079641438922224"/>
    <n v="10.403875333333334"/>
    <n v="0.94638041237113402"/>
  </r>
  <r>
    <d v="2013-09-29T00:00:00"/>
    <x v="0"/>
    <x v="271"/>
    <n v="4.752E-2"/>
    <n v="0"/>
    <n v="953.62134690000005"/>
    <x v="8"/>
    <n v="4"/>
    <n v="7.7600000000000002E-2"/>
    <n v="45"/>
    <n v="633.36679179999999"/>
    <n v="143.83735709999999"/>
    <n v="35165.283050037891"/>
    <n v="2211.7168369656001"/>
    <n v="5033.5859136580821"/>
    <n v="94.043807001848506"/>
    <n v="10.021472888888889"/>
    <n v="0.94900311447811447"/>
  </r>
  <r>
    <d v="2013-09-30T00:00:00"/>
    <x v="0"/>
    <x v="272"/>
    <n v="5.067E-2"/>
    <n v="7.0000000000000007E-2"/>
    <n v="953.62134690000005"/>
    <x v="8"/>
    <n v="4"/>
    <n v="7.7600000000000002E-2"/>
    <n v="45"/>
    <n v="633.36679179999999"/>
    <n v="143.83735709999999"/>
    <n v="37496.315070400255"/>
    <n v="2211.7168369656001"/>
    <n v="5389.618198381484"/>
    <n v="93.396226106581537"/>
    <n v="10.730305111111111"/>
    <n v="0.95295782514308269"/>
  </r>
  <r>
    <d v="2013-10-01T00:00:00"/>
    <x v="0"/>
    <x v="273"/>
    <n v="5.0139999999999997E-2"/>
    <n v="7.0000000000000007E-2"/>
    <n v="953.62134690000005"/>
    <x v="9"/>
    <n v="4"/>
    <n v="7.2099999999999997E-2"/>
    <n v="45"/>
    <n v="633.36679179999999"/>
    <n v="143.83735709999999"/>
    <n v="34474.308094501088"/>
    <n v="2054.9585559951001"/>
    <n v="4942.6221043439245"/>
    <n v="87.016851869988415"/>
    <n v="10.591023555555555"/>
    <n v="0.95053063422417239"/>
  </r>
  <r>
    <d v="2013-10-02T00:00:00"/>
    <x v="0"/>
    <x v="274"/>
    <n v="4.9399999999999999E-2"/>
    <n v="0"/>
    <n v="953.62134690000005"/>
    <x v="9"/>
    <n v="4"/>
    <n v="7.2099999999999997E-2"/>
    <n v="45"/>
    <n v="633.36679179999999"/>
    <n v="143.83735709999999"/>
    <n v="33965.512961076056"/>
    <n v="2054.9585559951001"/>
    <n v="4824.2373409184756"/>
    <n v="87.803958981768687"/>
    <n v="10.337349333333334"/>
    <n v="0.94166137651821868"/>
  </r>
  <r>
    <d v="2013-10-03T00:00:00"/>
    <x v="0"/>
    <x v="275"/>
    <n v="5.1400000000000001E-2"/>
    <n v="7.0000000000000007E-2"/>
    <n v="953.62134690000005"/>
    <x v="9"/>
    <n v="4"/>
    <n v="7.2099999999999997E-2"/>
    <n v="45"/>
    <n v="633.36679179999999"/>
    <n v="143.83735709999999"/>
    <n v="35340.634943305864"/>
    <n v="2054.9585559951001"/>
    <n v="5048.293562897542"/>
    <n v="87.192174356624747"/>
    <n v="10.817455777777777"/>
    <n v="0.94705352140077814"/>
  </r>
  <r>
    <d v="2013-10-04T00:00:00"/>
    <x v="0"/>
    <x v="276"/>
    <n v="4.8570000000000002E-2"/>
    <n v="7.0000000000000007E-2"/>
    <n v="953.62134690000005"/>
    <x v="9"/>
    <n v="4"/>
    <n v="7.2099999999999997E-2"/>
    <n v="45"/>
    <n v="633.36679179999999"/>
    <n v="143.83735709999999"/>
    <n v="33394.837338450692"/>
    <n v="2054.9585559951001"/>
    <n v="4723.5933774384512"/>
    <n v="88.200881850723533"/>
    <n v="10.121689999999999"/>
    <n v="0.93777239036442239"/>
  </r>
  <r>
    <d v="2013-10-05T00:00:00"/>
    <x v="0"/>
    <x v="277"/>
    <n v="5.1670000000000001E-2"/>
    <n v="0"/>
    <n v="953.62134690000005"/>
    <x v="9"/>
    <n v="4"/>
    <n v="7.2099999999999997E-2"/>
    <n v="45"/>
    <n v="633.36679179999999"/>
    <n v="143.83735709999999"/>
    <n v="35526.276410906881"/>
    <n v="2054.9585559951001"/>
    <n v="5092.1862974875085"/>
    <n v="86.908076598408101"/>
    <n v="10.911508888888889"/>
    <n v="0.95029591639249078"/>
  </r>
  <r>
    <d v="2013-10-06T00:00:00"/>
    <x v="0"/>
    <x v="278"/>
    <n v="4.9549999999999997E-2"/>
    <n v="0"/>
    <n v="953.62134690000005"/>
    <x v="9"/>
    <n v="4"/>
    <n v="7.2099999999999997E-2"/>
    <n v="45"/>
    <n v="633.36679179999999"/>
    <n v="143.83735709999999"/>
    <n v="34068.647109743295"/>
    <n v="2054.9585559951001"/>
    <n v="4914.3367147578847"/>
    <n v="86.601941231086954"/>
    <n v="10.530413777777778"/>
    <n v="0.95634433905146332"/>
  </r>
  <r>
    <d v="2013-10-07T00:00:00"/>
    <x v="0"/>
    <x v="279"/>
    <n v="5.0009999999999999E-2"/>
    <n v="7.0000000000000007E-2"/>
    <n v="953.62134690000005"/>
    <x v="9"/>
    <n v="4"/>
    <n v="7.2099999999999997E-2"/>
    <n v="45"/>
    <n v="633.36679179999999"/>
    <n v="143.83735709999999"/>
    <n v="34384.925165656146"/>
    <n v="2054.9585559951001"/>
    <n v="4946.6045466542728"/>
    <n v="86.76775167630278"/>
    <n v="10.599557111111112"/>
    <n v="0.95376938612277551"/>
  </r>
  <r>
    <d v="2013-10-08T00:00:00"/>
    <x v="0"/>
    <x v="280"/>
    <n v="5.1209999999999999E-2"/>
    <n v="7.0000000000000007E-2"/>
    <n v="953.62134690000005"/>
    <x v="9"/>
    <n v="4"/>
    <n v="7.2099999999999997E-2"/>
    <n v="45"/>
    <n v="633.36679179999999"/>
    <n v="143.83735709999999"/>
    <n v="35209.99835499403"/>
    <n v="2054.9585559951001"/>
    <n v="4984.8903766451676"/>
    <n v="87.897493484451061"/>
    <n v="10.681595777777778"/>
    <n v="0.93862880296817031"/>
  </r>
  <r>
    <d v="2013-10-09T00:00:00"/>
    <x v="0"/>
    <x v="281"/>
    <n v="5.0720000000000001E-2"/>
    <n v="7.0000000000000007E-2"/>
    <n v="953.62134690000005"/>
    <x v="9"/>
    <n v="4"/>
    <n v="7.2099999999999997E-2"/>
    <n v="45"/>
    <n v="633.36679179999999"/>
    <n v="143.83735709999999"/>
    <n v="34873.093469347725"/>
    <n v="2054.9585559951001"/>
    <n v="5020.7190829762867"/>
    <n v="86.648346476628589"/>
    <n v="10.758369333333333"/>
    <n v="0.95450832018927445"/>
  </r>
  <r>
    <d v="2013-10-10T00:00:00"/>
    <x v="0"/>
    <x v="282"/>
    <n v="5.0959999999999998E-2"/>
    <n v="0"/>
    <n v="953.62134690000005"/>
    <x v="9"/>
    <n v="4"/>
    <n v="7.2099999999999997E-2"/>
    <n v="45"/>
    <n v="633.36679179999999"/>
    <n v="143.83735709999999"/>
    <n v="35038.108107215303"/>
    <n v="2054.9585559951001"/>
    <n v="5020.9292965270561"/>
    <n v="86.985988817851251"/>
    <n v="10.758819777777777"/>
    <n v="0.95005276687598117"/>
  </r>
  <r>
    <d v="2013-10-11T00:00:00"/>
    <x v="0"/>
    <x v="283"/>
    <n v="5.1330000000000001E-2"/>
    <n v="7.0000000000000007E-2"/>
    <n v="953.62134690000005"/>
    <x v="9"/>
    <n v="4"/>
    <n v="7.2099999999999997E-2"/>
    <n v="45"/>
    <n v="633.36679179999999"/>
    <n v="143.83735709999999"/>
    <n v="35292.505673927815"/>
    <n v="2054.9585559951001"/>
    <n v="5063.0616092994105"/>
    <n v="86.869516535702047"/>
    <n v="10.849100666666667"/>
    <n v="0.95111928696668613"/>
  </r>
  <r>
    <d v="2013-10-12T00:00:00"/>
    <x v="0"/>
    <x v="284"/>
    <n v="4.727E-2"/>
    <n v="7.0000000000000007E-2"/>
    <n v="953.62134690000005"/>
    <x v="9"/>
    <n v="4"/>
    <n v="7.2099999999999997E-2"/>
    <n v="45"/>
    <n v="633.36679179999999"/>
    <n v="143.83735709999999"/>
    <n v="32501.008050001321"/>
    <n v="2054.9585559951001"/>
    <n v="4685.5320725276815"/>
    <n v="86.854761009624795"/>
    <n v="10.040132444444446"/>
    <n v="0.95579851914533542"/>
  </r>
  <r>
    <d v="2013-10-13T00:00:00"/>
    <x v="0"/>
    <x v="285"/>
    <n v="4.8619999999999997E-2"/>
    <n v="0"/>
    <n v="953.62134690000005"/>
    <x v="9"/>
    <n v="4"/>
    <n v="7.2099999999999997E-2"/>
    <n v="45"/>
    <n v="633.36679179999999"/>
    <n v="143.83735709999999"/>
    <n v="33429.215388006436"/>
    <n v="2054.9585559951001"/>
    <n v="4759.1368902497798"/>
    <n v="87.694522075958034"/>
    <n v="10.197852444444443"/>
    <n v="0.94385717811600167"/>
  </r>
  <r>
    <d v="2013-10-14T00:00:00"/>
    <x v="0"/>
    <x v="286"/>
    <n v="5.1249999999999997E-2"/>
    <n v="7.0000000000000007E-2"/>
    <n v="953.62134690000005"/>
    <x v="9"/>
    <n v="4"/>
    <n v="7.2099999999999997E-2"/>
    <n v="45"/>
    <n v="633.36679179999999"/>
    <n v="143.83735709999999"/>
    <n v="35237.500794638625"/>
    <n v="2054.9585559951001"/>
    <n v="5079.6319750396169"/>
    <n v="86.507669169827764"/>
    <n v="10.884607555555554"/>
    <n v="0.95572163902439022"/>
  </r>
  <r>
    <d v="2013-10-15T00:00:00"/>
    <x v="0"/>
    <x v="287"/>
    <n v="4.9570000000000003E-2"/>
    <n v="7.0000000000000007E-2"/>
    <n v="953.62134690000005"/>
    <x v="9"/>
    <n v="4"/>
    <n v="7.2099999999999997E-2"/>
    <n v="45"/>
    <n v="633.36679179999999"/>
    <n v="143.83735709999999"/>
    <n v="34082.398329565593"/>
    <n v="2054.9585559951001"/>
    <n v="4826.3436246955425"/>
    <n v="88.021325086583886"/>
    <n v="10.341862666666668"/>
    <n v="0.93884167843453703"/>
  </r>
  <r>
    <d v="2013-10-16T00:00:00"/>
    <x v="0"/>
    <x v="288"/>
    <n v="4.6949999999999999E-2"/>
    <n v="0"/>
    <n v="953.62134690000005"/>
    <x v="9"/>
    <n v="4"/>
    <n v="7.2099999999999997E-2"/>
    <n v="45"/>
    <n v="633.36679179999999"/>
    <n v="143.83735709999999"/>
    <n v="32280.988532844553"/>
    <n v="2054.9585559951001"/>
    <n v="4643.5333340293237"/>
    <n v="87.055143899445667"/>
    <n v="9.950137777777778"/>
    <n v="0.95368732694355707"/>
  </r>
  <r>
    <d v="2013-10-17T00:00:00"/>
    <x v="0"/>
    <x v="289"/>
    <n v="5.0139999999999997E-2"/>
    <n v="7.0000000000000007E-2"/>
    <n v="953.62134690000005"/>
    <x v="9"/>
    <n v="4"/>
    <n v="7.2099999999999997E-2"/>
    <n v="45"/>
    <n v="633.36679179999999"/>
    <n v="143.83735709999999"/>
    <n v="34474.308094501088"/>
    <n v="2054.9585559951001"/>
    <n v="4917.6371815823641"/>
    <n v="87.406266293452092"/>
    <n v="10.537485999999999"/>
    <n v="0.94572570801755096"/>
  </r>
  <r>
    <d v="2013-10-18T00:00:00"/>
    <x v="0"/>
    <x v="290"/>
    <n v="4.8759999999999998E-2"/>
    <n v="0"/>
    <n v="953.62134690000005"/>
    <x v="9"/>
    <n v="4"/>
    <n v="7.2099999999999997E-2"/>
    <n v="45"/>
    <n v="633.36679179999999"/>
    <n v="143.83735709999999"/>
    <n v="33525.473926762526"/>
    <n v="2054.9585559951001"/>
    <n v="4802.3773094799362"/>
    <n v="87.206170243488828"/>
    <n v="10.290507777777776"/>
    <n v="0.94969821575061519"/>
  </r>
  <r>
    <d v="2013-10-19T00:00:00"/>
    <x v="0"/>
    <x v="291"/>
    <n v="5.1909999999999998E-2"/>
    <n v="0"/>
    <n v="953.62134690000005"/>
    <x v="9"/>
    <n v="4"/>
    <n v="7.2099999999999997E-2"/>
    <n v="45"/>
    <n v="633.36679179999999"/>
    <n v="143.83735709999999"/>
    <n v="35691.291048774459"/>
    <n v="2054.9585559951001"/>
    <n v="5067.5319917954357"/>
    <n v="87.618144036223001"/>
    <n v="10.858679777777779"/>
    <n v="0.94132265459449049"/>
  </r>
  <r>
    <d v="2013-10-20T00:00:00"/>
    <x v="0"/>
    <x v="292"/>
    <n v="4.8739999999999999E-2"/>
    <n v="0"/>
    <n v="953.62134690000005"/>
    <x v="9"/>
    <n v="4"/>
    <n v="7.2099999999999997E-2"/>
    <n v="45"/>
    <n v="633.36679179999999"/>
    <n v="143.83735709999999"/>
    <n v="33511.722706940229"/>
    <n v="2054.9585559951001"/>
    <n v="4820.8173002291524"/>
    <n v="86.882686659006183"/>
    <n v="10.330020888888889"/>
    <n v="0.95373602790315959"/>
  </r>
  <r>
    <d v="2013-10-21T00:00:00"/>
    <x v="0"/>
    <x v="293"/>
    <n v="4.9149999999999999E-2"/>
    <n v="0"/>
    <n v="953.62134690000005"/>
    <x v="9"/>
    <n v="4"/>
    <n v="7.2099999999999997E-2"/>
    <n v="45"/>
    <n v="633.36679179999999"/>
    <n v="143.83735709999999"/>
    <n v="33793.622713297336"/>
    <n v="2054.9585559951001"/>
    <n v="4862.5630980021415"/>
    <n v="86.827044785637767"/>
    <n v="10.419473555555555"/>
    <n v="0.95397011190233982"/>
  </r>
  <r>
    <d v="2013-10-22T00:00:00"/>
    <x v="0"/>
    <x v="294"/>
    <n v="5.0639999999999998E-2"/>
    <n v="7.0000000000000007E-2"/>
    <n v="953.62134690000005"/>
    <x v="9"/>
    <n v="4"/>
    <n v="7.2099999999999997E-2"/>
    <n v="45"/>
    <n v="633.36679179999999"/>
    <n v="143.83735709999999"/>
    <n v="34818.088590058534"/>
    <n v="2054.9585559951001"/>
    <n v="4967.8929465724168"/>
    <n v="87.34462096485592"/>
    <n v="10.645173777777776"/>
    <n v="0.94595738546603481"/>
  </r>
  <r>
    <d v="2013-10-23T00:00:00"/>
    <x v="0"/>
    <x v="295"/>
    <n v="5.1290000000000002E-2"/>
    <n v="7.0000000000000007E-2"/>
    <n v="953.62134690000005"/>
    <x v="9"/>
    <n v="4"/>
    <n v="7.2099999999999997E-2"/>
    <n v="45"/>
    <n v="633.36679179999999"/>
    <n v="143.83735709999999"/>
    <n v="35265.00323428322"/>
    <n v="2054.9585559951001"/>
    <n v="5072.3453324623506"/>
    <n v="86.673273410120984"/>
    <n v="10.868993777777778"/>
    <n v="0.95360639500877364"/>
  </r>
  <r>
    <d v="2013-10-24T00:00:00"/>
    <x v="0"/>
    <x v="296"/>
    <n v="5.0450000000000002E-2"/>
    <n v="0"/>
    <n v="953.62134690000005"/>
    <x v="9"/>
    <n v="4"/>
    <n v="7.2099999999999997E-2"/>
    <n v="45"/>
    <n v="633.36679179999999"/>
    <n v="143.83735709999999"/>
    <n v="34687.452001746708"/>
    <n v="2054.9585559951001"/>
    <n v="4959.1413426640383"/>
    <n v="87.207269788393361"/>
    <n v="10.626420888888889"/>
    <n v="0.94784725470763131"/>
  </r>
  <r>
    <d v="2013-10-25T00:00:00"/>
    <x v="0"/>
    <x v="297"/>
    <n v="5.2260000000000001E-2"/>
    <n v="0"/>
    <n v="953.62134690000005"/>
    <x v="9"/>
    <n v="4"/>
    <n v="7.2099999999999997E-2"/>
    <n v="45"/>
    <n v="633.36679179999999"/>
    <n v="143.83735709999999"/>
    <n v="35931.937395664674"/>
    <n v="2054.9585559951001"/>
    <n v="5128.7518401670304"/>
    <n v="87.18267477852072"/>
    <n v="10.989861333333334"/>
    <n v="0.94631412169919638"/>
  </r>
  <r>
    <d v="2013-10-26T00:00:00"/>
    <x v="0"/>
    <x v="298"/>
    <n v="4.8919999999999998E-2"/>
    <n v="0"/>
    <n v="953.62134690000005"/>
    <x v="9"/>
    <n v="4"/>
    <n v="7.2099999999999997E-2"/>
    <n v="45"/>
    <n v="633.36679179999999"/>
    <n v="143.83735709999999"/>
    <n v="33635.483685340907"/>
    <n v="2054.9585559951001"/>
    <n v="4837.403947926673"/>
    <n v="86.885664885518096"/>
    <n v="10.365562666666667"/>
    <n v="0.95349615699100587"/>
  </r>
  <r>
    <d v="2013-10-27T00:00:00"/>
    <x v="0"/>
    <x v="299"/>
    <n v="5.1720000000000002E-2"/>
    <n v="7.0000000000000007E-2"/>
    <n v="953.62134690000005"/>
    <x v="9"/>
    <n v="4"/>
    <n v="7.2099999999999997E-2"/>
    <n v="45"/>
    <n v="633.36679179999999"/>
    <n v="143.83735709999999"/>
    <n v="35560.654460462632"/>
    <n v="2054.9585559951001"/>
    <n v="5104.6112976375171"/>
    <n v="86.791622340621757"/>
    <n v="10.93813311111111"/>
    <n v="0.9516937161639597"/>
  </r>
  <r>
    <d v="2013-10-28T00:00:00"/>
    <x v="0"/>
    <x v="300"/>
    <n v="5.2060000000000002E-2"/>
    <n v="0"/>
    <n v="953.62134690000005"/>
    <x v="9"/>
    <n v="4"/>
    <n v="7.2099999999999997E-2"/>
    <n v="45"/>
    <n v="633.36679179999999"/>
    <n v="143.83735709999999"/>
    <n v="35794.425197441698"/>
    <n v="2054.9585559951001"/>
    <n v="5100.6182772402544"/>
    <n v="87.326755580163251"/>
    <n v="10.929576888888889"/>
    <n v="0.9447386861313869"/>
  </r>
  <r>
    <d v="2013-10-29T00:00:00"/>
    <x v="0"/>
    <x v="301"/>
    <n v="5.1880000000000003E-2"/>
    <n v="7.0000000000000007E-2"/>
    <n v="953.62134690000005"/>
    <x v="9"/>
    <n v="4"/>
    <n v="7.2099999999999997E-2"/>
    <n v="45"/>
    <n v="633.36679179999999"/>
    <n v="143.83735709999999"/>
    <n v="35670.664219041013"/>
    <n v="2054.9585559951001"/>
    <n v="5048.7939478913549"/>
    <n v="87.862470184745334"/>
    <n v="10.818527999999999"/>
    <n v="0.93838427139552816"/>
  </r>
  <r>
    <d v="2013-10-30T00:00:00"/>
    <x v="0"/>
    <x v="302"/>
    <n v="5.1860000000000003E-2"/>
    <n v="7.0000000000000007E-2"/>
    <n v="953.62134690000005"/>
    <x v="9"/>
    <n v="4"/>
    <n v="7.2099999999999997E-2"/>
    <n v="45"/>
    <n v="633.36679179999999"/>
    <n v="143.83735709999999"/>
    <n v="35656.912999218715"/>
    <n v="2054.9585559951001"/>
    <n v="5088.0407244838407"/>
    <n v="87.236706198762917"/>
    <n v="10.902625777777777"/>
    <n v="0.94604350173544149"/>
  </r>
  <r>
    <d v="2013-10-31T00:00:00"/>
    <x v="0"/>
    <x v="303"/>
    <n v="5.1150000000000001E-2"/>
    <n v="7.0000000000000007E-2"/>
    <n v="953.62134690000005"/>
    <x v="9"/>
    <n v="4"/>
    <n v="7.2099999999999997E-2"/>
    <n v="45"/>
    <n v="633.36679179999999"/>
    <n v="143.83735709999999"/>
    <n v="35168.744695527137"/>
    <n v="2054.9585559951001"/>
    <n v="4990.3158981656534"/>
    <n v="87.727473854699468"/>
    <n v="10.693221555555555"/>
    <n v="0.94075262952101657"/>
  </r>
  <r>
    <d v="2013-11-01T00:00:00"/>
    <x v="0"/>
    <x v="304"/>
    <n v="5.0709999999999998E-2"/>
    <n v="7.0000000000000007E-2"/>
    <n v="953.62134690000005"/>
    <x v="10"/>
    <n v="4"/>
    <n v="7.7600000000000002E-2"/>
    <n v="45"/>
    <n v="633.36679179999999"/>
    <n v="143.83735709999999"/>
    <n v="37525.915477008028"/>
    <n v="2211.7168369656001"/>
    <n v="5353.1380447490028"/>
    <n v="94.018350631293828"/>
    <n v="10.657676"/>
    <n v="0.94576103332676009"/>
  </r>
  <r>
    <d v="2013-11-02T00:00:00"/>
    <x v="0"/>
    <x v="305"/>
    <n v="4.9119999999999997E-2"/>
    <n v="0"/>
    <n v="953.62134690000005"/>
    <x v="10"/>
    <n v="4"/>
    <n v="7.7600000000000002E-2"/>
    <n v="45"/>
    <n v="633.36679179999999"/>
    <n v="143.83735709999999"/>
    <n v="36349.299314348929"/>
    <n v="2211.7168369656001"/>
    <n v="5221.7241710340822"/>
    <n v="93.588487554533273"/>
    <n v="10.396041333333333"/>
    <n v="0.95240606677524442"/>
  </r>
  <r>
    <d v="2013-11-03T00:00:00"/>
    <x v="0"/>
    <x v="306"/>
    <n v="5.076E-2"/>
    <n v="0"/>
    <n v="953.62134690000005"/>
    <x v="10"/>
    <n v="4"/>
    <n v="7.7600000000000002E-2"/>
    <n v="45"/>
    <n v="633.36679179999999"/>
    <n v="143.83735709999999"/>
    <n v="37562.915985267748"/>
    <n v="2211.7168369656001"/>
    <n v="5319.1956331697202"/>
    <n v="94.624709858252032"/>
    <n v="10.590099333333333"/>
    <n v="0.93883859338061459"/>
  </r>
  <r>
    <d v="2013-11-04T00:00:00"/>
    <x v="0"/>
    <x v="307"/>
    <n v="5.1339999999999997E-2"/>
    <n v="7.0000000000000007E-2"/>
    <n v="953.62134690000005"/>
    <x v="10"/>
    <n v="4"/>
    <n v="7.7600000000000002E-2"/>
    <n v="45"/>
    <n v="633.36679179999999"/>
    <n v="143.83735709999999"/>
    <n v="37992.1218810805"/>
    <n v="2211.7168369656001"/>
    <n v="5419.543708966291"/>
    <n v="93.963280889863086"/>
    <n v="10.789884444444443"/>
    <n v="0.94574366965329182"/>
  </r>
  <r>
    <d v="2013-11-05T00:00:00"/>
    <x v="0"/>
    <x v="308"/>
    <n v="4.8059999999999999E-2"/>
    <n v="0"/>
    <n v="953.62134690000005"/>
    <x v="10"/>
    <n v="4"/>
    <n v="7.7600000000000002E-2"/>
    <n v="45"/>
    <n v="633.36679179999999"/>
    <n v="143.83735709999999"/>
    <n v="35564.888539242864"/>
    <n v="2211.7168369656001"/>
    <n v="5030.7626533003431"/>
    <n v="94.97692708520411"/>
    <n v="10.015851999999999"/>
    <n v="0.9378138576779026"/>
  </r>
  <r>
    <d v="2013-11-06T00:00:00"/>
    <x v="0"/>
    <x v="309"/>
    <n v="4.9619999999999997E-2"/>
    <n v="7.0000000000000007E-2"/>
    <n v="953.62134690000005"/>
    <x v="10"/>
    <n v="4"/>
    <n v="7.7600000000000002E-2"/>
    <n v="45"/>
    <n v="633.36679179999999"/>
    <n v="143.83735709999999"/>
    <n v="36719.304396946129"/>
    <n v="2211.7168369656001"/>
    <n v="5215.7464803383173"/>
    <n v="94.474772253118331"/>
    <n v="10.384140222222223"/>
    <n v="0.94172976622329707"/>
  </r>
  <r>
    <d v="2013-11-07T00:00:00"/>
    <x v="0"/>
    <x v="310"/>
    <n v="4.9619999999999997E-2"/>
    <n v="7.0000000000000007E-2"/>
    <n v="953.62134690000005"/>
    <x v="10"/>
    <n v="4"/>
    <n v="7.7600000000000002E-2"/>
    <n v="45"/>
    <n v="633.36679179999999"/>
    <n v="143.83735709999999"/>
    <n v="36719.304396946129"/>
    <n v="2211.7168369656001"/>
    <n v="5194.8832180513173"/>
    <n v="94.809367037842762"/>
    <n v="10.34260311111111"/>
    <n v="0.93796279725916964"/>
  </r>
  <r>
    <d v="2013-11-08T00:00:00"/>
    <x v="0"/>
    <x v="311"/>
    <n v="5.0470000000000001E-2"/>
    <n v="7.0000000000000007E-2"/>
    <n v="953.62134690000005"/>
    <x v="10"/>
    <n v="4"/>
    <n v="7.7600000000000002E-2"/>
    <n v="45"/>
    <n v="633.36679179999999"/>
    <n v="143.83735709999999"/>
    <n v="37348.313037361375"/>
    <n v="2211.7168369656001"/>
    <n v="5353.4319343877305"/>
    <n v="93.643505134441256"/>
    <n v="10.658261111111111"/>
    <n v="0.95031058054289685"/>
  </r>
  <r>
    <d v="2013-11-09T00:00:00"/>
    <x v="0"/>
    <x v="312"/>
    <n v="4.9480000000000003E-2"/>
    <n v="7.0000000000000007E-2"/>
    <n v="953.62134690000005"/>
    <x v="10"/>
    <n v="4"/>
    <n v="7.7600000000000002E-2"/>
    <n v="45"/>
    <n v="633.36679179999999"/>
    <n v="143.83735709999999"/>
    <n v="36615.702973818916"/>
    <n v="2211.7168369656001"/>
    <n v="5212.6758749599112"/>
    <n v="94.30200976491426"/>
    <n v="10.37802688888889"/>
    <n v="0.94383833872271616"/>
  </r>
  <r>
    <d v="2013-11-10T00:00:00"/>
    <x v="0"/>
    <x v="313"/>
    <n v="4.8399999999999999E-2"/>
    <n v="0"/>
    <n v="953.62134690000005"/>
    <x v="10"/>
    <n v="4"/>
    <n v="7.7600000000000002E-2"/>
    <n v="45"/>
    <n v="633.36679179999999"/>
    <n v="143.83735709999999"/>
    <n v="35816.491995408956"/>
    <n v="2211.7168369656001"/>
    <n v="5124.0808175032134"/>
    <n v="93.998579204364987"/>
    <n v="10.201641111111112"/>
    <n v="0.94849969008264468"/>
  </r>
  <r>
    <d v="2013-11-11T00:00:00"/>
    <x v="0"/>
    <x v="314"/>
    <n v="4.8660000000000002E-2"/>
    <n v="0"/>
    <n v="953.62134690000005"/>
    <x v="10"/>
    <n v="4"/>
    <n v="7.7600000000000002E-2"/>
    <n v="45"/>
    <n v="633.36679179999999"/>
    <n v="143.83735709999999"/>
    <n v="36008.89463835951"/>
    <n v="2211.7168369656001"/>
    <n v="5161.415516929118"/>
    <n v="93.815464460985112"/>
    <n v="10.275971555555556"/>
    <n v="0.95030563090834363"/>
  </r>
  <r>
    <d v="2013-11-12T00:00:00"/>
    <x v="0"/>
    <x v="315"/>
    <n v="5.0909999999999997E-2"/>
    <n v="7.0000000000000007E-2"/>
    <n v="953.62134690000005"/>
    <x v="10"/>
    <n v="4"/>
    <n v="7.7600000000000002E-2"/>
    <n v="45"/>
    <n v="633.36679179999999"/>
    <n v="143.83735709999999"/>
    <n v="37673.917510046907"/>
    <n v="2211.7168369656001"/>
    <n v="5353.8901254120237"/>
    <n v="94.315265791769818"/>
    <n v="10.659173333333333"/>
    <n v="0.94217796110783747"/>
  </r>
  <r>
    <d v="2013-11-13T00:00:00"/>
    <x v="0"/>
    <x v="316"/>
    <n v="5.0680000000000003E-2"/>
    <n v="0"/>
    <n v="953.62134690000005"/>
    <x v="10"/>
    <n v="4"/>
    <n v="7.7600000000000002E-2"/>
    <n v="45"/>
    <n v="633.36679179999999"/>
    <n v="143.83735709999999"/>
    <n v="37503.715172052194"/>
    <n v="2211.7168369656001"/>
    <n v="5364.9364915290444"/>
    <n v="93.789946483467162"/>
    <n v="10.681165777777776"/>
    <n v="0.94840659037095498"/>
  </r>
  <r>
    <d v="2013-11-14T00:00:00"/>
    <x v="0"/>
    <x v="317"/>
    <n v="5.0529999999999999E-2"/>
    <n v="7.0000000000000007E-2"/>
    <n v="953.62134690000005"/>
    <x v="10"/>
    <n v="4"/>
    <n v="7.7600000000000002E-2"/>
    <n v="45"/>
    <n v="633.36679179999999"/>
    <n v="143.83735709999999"/>
    <n v="37392.713647273034"/>
    <n v="2211.7168369656001"/>
    <n v="5291.5143098527496"/>
    <n v="94.702306456440169"/>
    <n v="10.534988"/>
    <n v="0.93820395804472589"/>
  </r>
  <r>
    <d v="2013-11-15T00:00:00"/>
    <x v="0"/>
    <x v="318"/>
    <n v="5.0810000000000001E-2"/>
    <n v="7.0000000000000007E-2"/>
    <n v="953.62134690000005"/>
    <x v="10"/>
    <n v="4"/>
    <n v="7.7600000000000002E-2"/>
    <n v="45"/>
    <n v="633.36679179999999"/>
    <n v="143.83735709999999"/>
    <n v="37599.916493527468"/>
    <n v="2211.7168369656001"/>
    <n v="5320.4512216794146"/>
    <n v="94.682636598459609"/>
    <n v="10.592599111111111"/>
    <n v="0.93813611493800431"/>
  </r>
  <r>
    <d v="2013-11-16T00:00:00"/>
    <x v="0"/>
    <x v="319"/>
    <n v="4.9009999999999998E-2"/>
    <n v="7.0000000000000007E-2"/>
    <n v="953.62134690000005"/>
    <x v="10"/>
    <n v="4"/>
    <n v="7.7600000000000002E-2"/>
    <n v="45"/>
    <n v="633.36679179999999"/>
    <n v="143.83735709999999"/>
    <n v="36267.898196177543"/>
    <n v="2211.7168369656001"/>
    <n v="5204.471409371411"/>
    <n v="93.687154073059531"/>
    <n v="10.361692444444444"/>
    <n v="0.95138983880840644"/>
  </r>
  <r>
    <d v="2013-11-17T00:00:00"/>
    <x v="0"/>
    <x v="320"/>
    <n v="4.7210000000000002E-2"/>
    <n v="7.0000000000000007E-2"/>
    <n v="953.62134690000005"/>
    <x v="10"/>
    <n v="4"/>
    <n v="7.7600000000000002E-2"/>
    <n v="45"/>
    <n v="633.36679179999999"/>
    <n v="143.83735709999999"/>
    <n v="34935.879898827632"/>
    <n v="2211.7168369656001"/>
    <n v="4997.3765447819824"/>
    <n v="94.131964992167596"/>
    <n v="9.9493828888888896"/>
    <n v="0.94836312221986863"/>
  </r>
  <r>
    <d v="2013-11-18T00:00:00"/>
    <x v="0"/>
    <x v="321"/>
    <n v="4.7550000000000002E-2"/>
    <n v="7.0000000000000007E-2"/>
    <n v="953.62134690000005"/>
    <x v="10"/>
    <n v="4"/>
    <n v="7.7600000000000002E-2"/>
    <n v="45"/>
    <n v="633.36679179999999"/>
    <n v="143.83735709999999"/>
    <n v="35187.483354993725"/>
    <n v="2211.7168369656001"/>
    <n v="5026.5441705787352"/>
    <n v="94.209214648766377"/>
    <n v="10.007453333333332"/>
    <n v="0.94707760252365925"/>
  </r>
  <r>
    <d v="2013-11-19T00:00:00"/>
    <x v="0"/>
    <x v="322"/>
    <n v="4.7789999999999999E-2"/>
    <n v="0"/>
    <n v="953.62134690000005"/>
    <x v="10"/>
    <n v="4"/>
    <n v="7.7600000000000002E-2"/>
    <n v="45"/>
    <n v="633.36679179999999"/>
    <n v="143.83735709999999"/>
    <n v="35365.085794640378"/>
    <n v="2211.7168369656001"/>
    <n v="5085.7453529801551"/>
    <n v="93.632279111877637"/>
    <n v="10.125318222222223"/>
    <n v="0.95341979493617912"/>
  </r>
  <r>
    <d v="2013-11-20T00:00:00"/>
    <x v="0"/>
    <x v="323"/>
    <n v="5.1999999999999998E-2"/>
    <n v="7.0000000000000007E-2"/>
    <n v="953.62134690000005"/>
    <x v="10"/>
    <n v="4"/>
    <n v="7.7600000000000002E-2"/>
    <n v="45"/>
    <n v="633.36679179999999"/>
    <n v="143.83735709999999"/>
    <n v="38480.528590108799"/>
    <n v="2211.7168369656001"/>
    <n v="5475.1500172338574"/>
    <n v="94.118016715928178"/>
    <n v="10.900592222222222"/>
    <n v="0.94332048076923081"/>
  </r>
  <r>
    <d v="2013-11-21T00:00:00"/>
    <x v="0"/>
    <x v="324"/>
    <n v="5.2010000000000001E-2"/>
    <n v="0"/>
    <n v="953.62134690000005"/>
    <x v="10"/>
    <n v="4"/>
    <n v="7.7600000000000002E-2"/>
    <n v="45"/>
    <n v="633.36679179999999"/>
    <n v="143.83735709999999"/>
    <n v="38487.928691760746"/>
    <n v="2211.7168369656001"/>
    <n v="5460.2219192649718"/>
    <n v="94.35994408869297"/>
    <n v="10.870871555555555"/>
    <n v="0.94056762161122853"/>
  </r>
  <r>
    <d v="2013-11-22T00:00:00"/>
    <x v="0"/>
    <x v="325"/>
    <n v="5.0110000000000002E-2"/>
    <n v="7.0000000000000007E-2"/>
    <n v="953.62134690000005"/>
    <x v="10"/>
    <n v="4"/>
    <n v="7.7600000000000002E-2"/>
    <n v="45"/>
    <n v="633.36679179999999"/>
    <n v="143.83735709999999"/>
    <n v="37081.909377891388"/>
    <n v="2211.7168369656001"/>
    <n v="5295.5449398352876"/>
    <n v="93.983617532497149"/>
    <n v="10.543012666666666"/>
    <n v="0.94678820594691671"/>
  </r>
  <r>
    <d v="2013-11-23T00:00:00"/>
    <x v="0"/>
    <x v="326"/>
    <n v="4.7879999999999999E-2"/>
    <n v="7.0000000000000007E-2"/>
    <n v="953.62134690000005"/>
    <x v="10"/>
    <n v="4"/>
    <n v="7.7600000000000002E-2"/>
    <n v="45"/>
    <n v="633.36679179999999"/>
    <n v="143.83735709999999"/>
    <n v="35431.686709507878"/>
    <n v="2211.7168369656001"/>
    <n v="5077.1651819135113"/>
    <n v="93.918067664092405"/>
    <n v="10.108235777777777"/>
    <n v="0.95002215956558067"/>
  </r>
  <r>
    <d v="2013-11-24T00:00:00"/>
    <x v="0"/>
    <x v="327"/>
    <n v="5.1029999999999999E-2"/>
    <n v="7.0000000000000007E-2"/>
    <n v="953.62134690000005"/>
    <x v="10"/>
    <n v="4"/>
    <n v="7.7600000000000002E-2"/>
    <n v="45"/>
    <n v="633.36679179999999"/>
    <n v="143.83735709999999"/>
    <n v="37762.718729870234"/>
    <n v="2211.7168369656001"/>
    <n v="5372.2519214272879"/>
    <n v="94.215555690827742"/>
    <n v="10.695730222222222"/>
    <n v="0.94318608661571635"/>
  </r>
  <r>
    <d v="2013-11-25T00:00:00"/>
    <x v="0"/>
    <x v="328"/>
    <n v="4.8140000000000002E-2"/>
    <n v="0"/>
    <n v="953.62134690000005"/>
    <x v="10"/>
    <n v="4"/>
    <n v="7.7600000000000002E-2"/>
    <n v="45"/>
    <n v="633.36679179999999"/>
    <n v="143.83735709999999"/>
    <n v="35624.089352458424"/>
    <n v="2211.7168369656001"/>
    <n v="5133.1450749212272"/>
    <n v="93.43393320240358"/>
    <n v="10.219687333333335"/>
    <n v="0.95530936850851678"/>
  </r>
  <r>
    <d v="2013-11-26T00:00:00"/>
    <x v="0"/>
    <x v="329"/>
    <n v="5.203E-2"/>
    <n v="0"/>
    <n v="953.62134690000005"/>
    <x v="10"/>
    <n v="4"/>
    <n v="7.7600000000000002E-2"/>
    <n v="45"/>
    <n v="633.36679179999999"/>
    <n v="143.83735709999999"/>
    <n v="38502.728895064633"/>
    <n v="2211.7168369656001"/>
    <n v="5488.7930595967237"/>
    <n v="93.956964812282678"/>
    <n v="10.927754444444446"/>
    <n v="0.94512579281183939"/>
  </r>
  <r>
    <d v="2013-11-27T00:00:00"/>
    <x v="0"/>
    <x v="330"/>
    <n v="4.9360000000000001E-2"/>
    <n v="0"/>
    <n v="953.62134690000005"/>
    <x v="10"/>
    <n v="4"/>
    <n v="7.7600000000000002E-2"/>
    <n v="45"/>
    <n v="633.36679179999999"/>
    <n v="143.83735709999999"/>
    <n v="36526.901753995589"/>
    <n v="2211.7168369656001"/>
    <n v="5179.9703001017515"/>
    <n v="94.635596515632372"/>
    <n v="10.312912666666666"/>
    <n v="0.9401966572123176"/>
  </r>
  <r>
    <d v="2013-11-28T00:00:00"/>
    <x v="0"/>
    <x v="331"/>
    <n v="4.9160000000000002E-2"/>
    <n v="0"/>
    <n v="953.62134690000005"/>
    <x v="10"/>
    <n v="4"/>
    <n v="7.7600000000000002E-2"/>
    <n v="45"/>
    <n v="633.36679179999999"/>
    <n v="143.83735709999999"/>
    <n v="36378.899720956702"/>
    <n v="2211.7168369656001"/>
    <n v="5242.5800665469988"/>
    <n v="93.323600874485265"/>
    <n v="10.437563777777777"/>
    <n v="0.955431997558991"/>
  </r>
  <r>
    <d v="2013-11-29T00:00:00"/>
    <x v="0"/>
    <x v="332"/>
    <n v="5.1200000000000002E-2"/>
    <n v="7.0000000000000007E-2"/>
    <n v="953.62134690000005"/>
    <x v="10"/>
    <n v="4"/>
    <n v="7.7600000000000002E-2"/>
    <n v="45"/>
    <n v="633.36679179999999"/>
    <n v="143.83735709999999"/>
    <n v="37888.52045795328"/>
    <n v="2211.7168369656001"/>
    <n v="5437.2847984563168"/>
    <n v="93.480436026362767"/>
    <n v="10.825205555555554"/>
    <n v="0.95143408203124991"/>
  </r>
  <r>
    <d v="2013-11-30T00:00:00"/>
    <x v="0"/>
    <x v="333"/>
    <n v="4.965E-2"/>
    <n v="0"/>
    <n v="953.62134690000005"/>
    <x v="10"/>
    <n v="4"/>
    <n v="7.7600000000000002E-2"/>
    <n v="45"/>
    <n v="633.36679179999999"/>
    <n v="143.83735709999999"/>
    <n v="36741.504701901962"/>
    <n v="2211.7168369656001"/>
    <n v="5246.2515104841814"/>
    <n v="94.037570477109654"/>
    <n v="10.444873333333334"/>
    <n v="0.94666525679758307"/>
  </r>
  <r>
    <d v="2013-12-01T00:00:00"/>
    <x v="0"/>
    <x v="334"/>
    <n v="5.1049999999999998E-2"/>
    <n v="7.0000000000000007E-2"/>
    <n v="953.62134690000005"/>
    <x v="11"/>
    <n v="4"/>
    <n v="8.2699999999999996E-2"/>
    <n v="45"/>
    <n v="633.36679179999999"/>
    <n v="143.83735709999999"/>
    <n v="40260.319790895614"/>
    <n v="2357.0745156836997"/>
    <n v="5729.4582183101647"/>
    <n v="100.37645494843498"/>
    <n v="10.703451333333334"/>
    <n v="0.94349717923604304"/>
  </r>
  <r>
    <d v="2013-12-02T00:00:00"/>
    <x v="0"/>
    <x v="335"/>
    <n v="4.8379999999999999E-2"/>
    <n v="7.0000000000000007E-2"/>
    <n v="953.62134690000005"/>
    <x v="11"/>
    <n v="4"/>
    <n v="8.2699999999999996E-2"/>
    <n v="45"/>
    <n v="633.36679179999999"/>
    <n v="143.83735709999999"/>
    <n v="38154.638031019196"/>
    <n v="2357.0745156836997"/>
    <n v="5403.2899969964556"/>
    <n v="101.08193336650119"/>
    <n v="10.094122222222222"/>
    <n v="0.93889107069036792"/>
  </r>
  <r>
    <d v="2013-12-03T00:00:00"/>
    <x v="0"/>
    <x v="336"/>
    <n v="4.836E-2"/>
    <n v="0"/>
    <n v="953.62134690000005"/>
    <x v="11"/>
    <n v="4"/>
    <n v="8.2699999999999996E-2"/>
    <n v="45"/>
    <n v="633.36679179999999"/>
    <n v="143.83735709999999"/>
    <n v="38138.865133941472"/>
    <n v="2357.0745156836997"/>
    <n v="5412.7680924705146"/>
    <n v="100.8910988318998"/>
    <n v="10.111828666666666"/>
    <n v="0.94092698511166251"/>
  </r>
  <r>
    <d v="2013-12-04T00:00:00"/>
    <x v="0"/>
    <x v="337"/>
    <n v="4.7329999999999997E-2"/>
    <n v="7.0000000000000007E-2"/>
    <n v="953.62134690000005"/>
    <x v="11"/>
    <n v="4"/>
    <n v="8.2699999999999996E-2"/>
    <n v="45"/>
    <n v="633.36679179999999"/>
    <n v="143.83735709999999"/>
    <n v="37326.560934438574"/>
    <n v="2357.0745156836997"/>
    <n v="5348.1161545857049"/>
    <n v="100.16020695836578"/>
    <n v="9.9910495555555556"/>
    <n v="0.94992019860553567"/>
  </r>
  <r>
    <d v="2013-12-05T00:00:00"/>
    <x v="0"/>
    <x v="338"/>
    <n v="4.9140000000000003E-2"/>
    <n v="7.0000000000000007E-2"/>
    <n v="953.62134690000005"/>
    <x v="11"/>
    <n v="4"/>
    <n v="8.2699999999999996E-2"/>
    <n v="45"/>
    <n v="633.36679179999999"/>
    <n v="143.83735709999999"/>
    <n v="38754.008119972787"/>
    <n v="2357.0745156836997"/>
    <n v="5558.1551943933937"/>
    <n v="99.87970330182155"/>
    <n v="10.383432666666668"/>
    <n v="0.95086379731379733"/>
  </r>
  <r>
    <d v="2013-12-06T00:00:00"/>
    <x v="0"/>
    <x v="339"/>
    <n v="5.0130000000000001E-2"/>
    <n v="7.0000000000000007E-2"/>
    <n v="953.62134690000005"/>
    <x v="11"/>
    <n v="4"/>
    <n v="8.2699999999999996E-2"/>
    <n v="45"/>
    <n v="633.36679179999999"/>
    <n v="143.83735709999999"/>
    <n v="39534.766525320221"/>
    <n v="2357.0745156836997"/>
    <n v="5701.4647735379449"/>
    <n v="99.297115001693854"/>
    <n v="10.651155555555555"/>
    <n v="0.95611809295830841"/>
  </r>
  <r>
    <d v="2013-12-07T00:00:00"/>
    <x v="0"/>
    <x v="340"/>
    <n v="4.7800000000000002E-2"/>
    <n v="0"/>
    <n v="953.62134690000005"/>
    <x v="11"/>
    <n v="4"/>
    <n v="8.2699999999999996E-2"/>
    <n v="45"/>
    <n v="633.36679179999999"/>
    <n v="143.83735709999999"/>
    <n v="37697.224015765139"/>
    <n v="2357.0745156836997"/>
    <n v="5369.5508605415089"/>
    <n v="100.62900512641693"/>
    <n v="10.031092666666668"/>
    <n v="0.94434972803347283"/>
  </r>
  <r>
    <d v="2013-12-08T00:00:00"/>
    <x v="0"/>
    <x v="341"/>
    <n v="4.6989999999999997E-2"/>
    <n v="0"/>
    <n v="953.62134690000005"/>
    <x v="11"/>
    <n v="4"/>
    <n v="8.2699999999999996E-2"/>
    <n v="45"/>
    <n v="633.36679179999999"/>
    <n v="143.83735709999999"/>
    <n v="37058.421684117231"/>
    <n v="2357.0745156836997"/>
    <n v="5337.0710847309465"/>
    <n v="99.745238049989879"/>
    <n v="9.9704157777777791"/>
    <n v="0.95481742924026403"/>
  </r>
  <r>
    <d v="2013-12-09T00:00:00"/>
    <x v="0"/>
    <x v="342"/>
    <n v="5.074E-2"/>
    <n v="7.0000000000000007E-2"/>
    <n v="953.62134690000005"/>
    <x v="11"/>
    <n v="4"/>
    <n v="8.2699999999999996E-2"/>
    <n v="45"/>
    <n v="633.36679179999999"/>
    <n v="143.83735709999999"/>
    <n v="40015.839886190864"/>
    <n v="2357.0745156836997"/>
    <n v="5749.2458941835912"/>
    <n v="99.566086176906467"/>
    <n v="10.740417555555556"/>
    <n v="0.95253998817500984"/>
  </r>
  <r>
    <d v="2013-12-10T00:00:00"/>
    <x v="0"/>
    <x v="343"/>
    <n v="4.9270000000000001E-2"/>
    <n v="7.0000000000000007E-2"/>
    <n v="953.62134690000005"/>
    <x v="11"/>
    <n v="4"/>
    <n v="8.2699999999999996E-2"/>
    <n v="45"/>
    <n v="633.36679179999999"/>
    <n v="143.83735709999999"/>
    <n v="38856.531950978009"/>
    <n v="2357.0745156836997"/>
    <n v="5521.940635721613"/>
    <n v="100.67758789185888"/>
    <n v="10.315778666666667"/>
    <n v="0.94217584737162574"/>
  </r>
  <r>
    <d v="2013-12-11T00:00:00"/>
    <x v="0"/>
    <x v="344"/>
    <n v="5.0779999999999999E-2"/>
    <n v="0"/>
    <n v="953.62134690000005"/>
    <x v="11"/>
    <n v="4"/>
    <n v="8.2699999999999996E-2"/>
    <n v="45"/>
    <n v="633.36679179999999"/>
    <n v="143.83735709999999"/>
    <n v="40047.385680346313"/>
    <n v="2357.0745156836997"/>
    <n v="5707.4114966260749"/>
    <n v="100.27444594772794"/>
    <n v="10.662264888888888"/>
    <n v="0.94486396218983848"/>
  </r>
  <r>
    <d v="2013-12-12T00:00:00"/>
    <x v="0"/>
    <x v="345"/>
    <n v="5.0540000000000002E-2"/>
    <n v="7.0000000000000007E-2"/>
    <n v="953.62134690000005"/>
    <x v="11"/>
    <n v="4"/>
    <n v="8.2699999999999996E-2"/>
    <n v="45"/>
    <n v="633.36679179999999"/>
    <n v="143.83735709999999"/>
    <n v="39858.110915413599"/>
    <n v="2357.0745156836997"/>
    <n v="5679.6058794213895"/>
    <n v="100.31070653753179"/>
    <n v="10.61032"/>
    <n v="0.94472576177285317"/>
  </r>
  <r>
    <d v="2013-12-13T00:00:00"/>
    <x v="0"/>
    <x v="346"/>
    <n v="5.0880000000000002E-2"/>
    <n v="7.0000000000000007E-2"/>
    <n v="953.62134690000005"/>
    <x v="11"/>
    <n v="4"/>
    <n v="8.2699999999999996E-2"/>
    <n v="45"/>
    <n v="633.36679179999999"/>
    <n v="143.83735709999999"/>
    <n v="40126.250165734942"/>
    <n v="2357.0745156836997"/>
    <n v="5773.0262440939241"/>
    <n v="99.432452289238711"/>
    <n v="10.784842666666666"/>
    <n v="0.95384811320754703"/>
  </r>
  <r>
    <d v="2013-12-14T00:00:00"/>
    <x v="0"/>
    <x v="347"/>
    <n v="4.922E-2"/>
    <n v="0"/>
    <n v="953.62134690000005"/>
    <x v="11"/>
    <n v="4"/>
    <n v="8.2699999999999996E-2"/>
    <n v="45"/>
    <n v="633.36679179999999"/>
    <n v="143.83735709999999"/>
    <n v="38817.099708283684"/>
    <n v="2357.0745156836997"/>
    <n v="5572.8159746615547"/>
    <n v="99.782907930794948"/>
    <n v="10.410821111111112"/>
    <n v="0.95182232832182045"/>
  </r>
  <r>
    <d v="2013-12-15T00:00:00"/>
    <x v="0"/>
    <x v="348"/>
    <n v="5.0700000000000002E-2"/>
    <n v="7.0000000000000007E-2"/>
    <n v="953.62134690000005"/>
    <x v="11"/>
    <n v="4"/>
    <n v="8.2699999999999996E-2"/>
    <n v="45"/>
    <n v="633.36679179999999"/>
    <n v="143.83735709999999"/>
    <n v="39984.294092035409"/>
    <n v="2357.0745156836997"/>
    <n v="5767.1004568207954"/>
    <n v="99.22959630304652"/>
    <n v="10.773772444444445"/>
    <n v="0.95625199211045364"/>
  </r>
  <r>
    <d v="2013-12-16T00:00:00"/>
    <x v="0"/>
    <x v="349"/>
    <n v="4.7879999999999999E-2"/>
    <n v="0"/>
    <n v="953.62134690000005"/>
    <x v="11"/>
    <n v="4"/>
    <n v="8.2699999999999996E-2"/>
    <n v="45"/>
    <n v="633.36679179999999"/>
    <n v="143.83735709999999"/>
    <n v="37760.315604076037"/>
    <n v="2357.0745156836997"/>
    <n v="5426.7338274713529"/>
    <n v="99.832290685024432"/>
    <n v="10.137918666666668"/>
    <n v="0.9528119047619048"/>
  </r>
  <r>
    <d v="2013-12-17T00:00:00"/>
    <x v="0"/>
    <x v="350"/>
    <n v="4.9360000000000001E-2"/>
    <n v="0"/>
    <n v="953.62134690000005"/>
    <x v="11"/>
    <n v="4"/>
    <n v="8.2699999999999996E-2"/>
    <n v="45"/>
    <n v="633.36679179999999"/>
    <n v="143.83735709999999"/>
    <n v="38927.509987827769"/>
    <n v="2357.0745156836997"/>
    <n v="5598.6896681649614"/>
    <n v="99.611330838258837"/>
    <n v="10.459156888888888"/>
    <n v="0.95352929497568883"/>
  </r>
  <r>
    <d v="2013-12-18T00:00:00"/>
    <x v="0"/>
    <x v="351"/>
    <n v="5.0290000000000001E-2"/>
    <n v="7.0000000000000007E-2"/>
    <n v="953.62134690000005"/>
    <x v="11"/>
    <n v="4"/>
    <n v="8.2699999999999996E-2"/>
    <n v="45"/>
    <n v="633.36679179999999"/>
    <n v="143.83735709999999"/>
    <n v="39660.949701942031"/>
    <n v="2357.0745156836997"/>
    <n v="5629.9689653108308"/>
    <n v="100.67365062666769"/>
    <n v="10.517591111111111"/>
    <n v="0.94112467687413004"/>
  </r>
  <r>
    <d v="2013-12-19T00:00:00"/>
    <x v="0"/>
    <x v="352"/>
    <n v="5.0799999999999998E-2"/>
    <n v="7.0000000000000007E-2"/>
    <n v="953.62134690000005"/>
    <x v="11"/>
    <n v="4"/>
    <n v="8.2699999999999996E-2"/>
    <n v="45"/>
    <n v="633.36679179999999"/>
    <n v="143.83735709999999"/>
    <n v="40063.15857742403"/>
    <n v="2357.0745156836997"/>
    <n v="5734.3022425059316"/>
    <n v="99.892715859109941"/>
    <n v="10.712500666666667"/>
    <n v="0.94894198818897635"/>
  </r>
  <r>
    <d v="2013-12-20T00:00:00"/>
    <x v="0"/>
    <x v="353"/>
    <n v="4.9070000000000003E-2"/>
    <n v="0"/>
    <n v="953.62134690000005"/>
    <x v="11"/>
    <n v="4"/>
    <n v="8.2699999999999996E-2"/>
    <n v="45"/>
    <n v="633.36679179999999"/>
    <n v="143.83735709999999"/>
    <n v="38698.802980200744"/>
    <n v="2357.0745156836997"/>
    <n v="5574.3206174112302"/>
    <n v="99.506745076060284"/>
    <n v="10.413632"/>
    <n v="0.95498968820052976"/>
  </r>
  <r>
    <d v="2013-12-21T00:00:00"/>
    <x v="0"/>
    <x v="354"/>
    <n v="4.9320000000000003E-2"/>
    <n v="0"/>
    <n v="953.62134690000005"/>
    <x v="11"/>
    <n v="4"/>
    <n v="8.2699999999999996E-2"/>
    <n v="45"/>
    <n v="633.36679179999999"/>
    <n v="143.83735709999999"/>
    <n v="38895.96419367232"/>
    <n v="2357.0745156836997"/>
    <n v="5524.7610230719802"/>
    <n v="100.7171660749768"/>
    <n v="10.321047555555555"/>
    <n v="0.94170141930251405"/>
  </r>
  <r>
    <d v="2013-12-22T00:00:00"/>
    <x v="0"/>
    <x v="355"/>
    <n v="5.0819999999999997E-2"/>
    <n v="0"/>
    <n v="953.62134690000005"/>
    <x v="11"/>
    <n v="4"/>
    <n v="8.2699999999999996E-2"/>
    <n v="45"/>
    <n v="633.36679179999999"/>
    <n v="143.83735709999999"/>
    <n v="40078.931474501769"/>
    <n v="2357.0745156836997"/>
    <n v="5778.277684007744"/>
    <n v="99.255484642701845"/>
    <n v="10.794653111111112"/>
    <n v="0.95584295552931919"/>
  </r>
  <r>
    <d v="2013-12-23T00:00:00"/>
    <x v="0"/>
    <x v="356"/>
    <n v="4.956E-2"/>
    <n v="0"/>
    <n v="953.62134690000005"/>
    <x v="11"/>
    <n v="4"/>
    <n v="8.2699999999999996E-2"/>
    <n v="45"/>
    <n v="633.36679179999999"/>
    <n v="143.83735709999999"/>
    <n v="39085.238958605027"/>
    <n v="2357.0745156836997"/>
    <n v="5540.1941683787718"/>
    <n v="100.87612972104021"/>
    <n v="10.349878888888888"/>
    <n v="0.93975897901533501"/>
  </r>
  <r>
    <d v="2013-12-24T00:00:00"/>
    <x v="0"/>
    <x v="357"/>
    <n v="5.1589999999999997E-2"/>
    <n v="7.0000000000000007E-2"/>
    <n v="953.62134690000005"/>
    <x v="11"/>
    <n v="4"/>
    <n v="8.2699999999999996E-2"/>
    <n v="45"/>
    <n v="633.36679179999999"/>
    <n v="143.83735709999999"/>
    <n v="40686.188011994214"/>
    <n v="2357.0745156836997"/>
    <n v="5784.1331697657297"/>
    <n v="100.41589926039867"/>
    <n v="10.805592000000001"/>
    <n v="0.94253080054274085"/>
  </r>
  <r>
    <d v="2013-12-25T00:00:00"/>
    <x v="0"/>
    <x v="358"/>
    <n v="4.8149999999999998E-2"/>
    <n v="7.0000000000000007E-2"/>
    <n v="953.62134690000005"/>
    <x v="11"/>
    <n v="4"/>
    <n v="8.2699999999999996E-2"/>
    <n v="45"/>
    <n v="633.36679179999999"/>
    <n v="143.83735709999999"/>
    <n v="37973.249714625344"/>
    <n v="2357.0745156836997"/>
    <n v="5413.2668644722053"/>
    <n v="100.5189683009977"/>
    <n v="10.112760444444444"/>
    <n v="0.94511779854620981"/>
  </r>
  <r>
    <d v="2013-12-26T00:00:00"/>
    <x v="0"/>
    <x v="359"/>
    <n v="4.8140000000000002E-2"/>
    <n v="7.0000000000000007E-2"/>
    <n v="953.62134690000005"/>
    <x v="11"/>
    <n v="4"/>
    <n v="8.2699999999999996E-2"/>
    <n v="45"/>
    <n v="633.36679179999999"/>
    <n v="143.83735709999999"/>
    <n v="37965.36326608649"/>
    <n v="2357.0745156836997"/>
    <n v="5404.9923404536939"/>
    <n v="100.63728598981339"/>
    <n v="10.097302444444445"/>
    <n v="0.9438691524719568"/>
  </r>
  <r>
    <d v="2013-12-27T00:00:00"/>
    <x v="0"/>
    <x v="360"/>
    <n v="5.0479999999999997E-2"/>
    <n v="7.0000000000000007E-2"/>
    <n v="953.62134690000005"/>
    <x v="11"/>
    <n v="4"/>
    <n v="8.2699999999999996E-2"/>
    <n v="45"/>
    <n v="633.36679179999999"/>
    <n v="143.83735709999999"/>
    <n v="39810.792224180419"/>
    <n v="2357.0745156836997"/>
    <n v="5647.6544950326033"/>
    <n v="100.71124815987132"/>
    <n v="10.550630222222223"/>
    <n v="0.94052765451664033"/>
  </r>
  <r>
    <d v="2013-12-28T00:00:00"/>
    <x v="0"/>
    <x v="361"/>
    <n v="4.9360000000000001E-2"/>
    <n v="0"/>
    <n v="953.62134690000005"/>
    <x v="11"/>
    <n v="4"/>
    <n v="8.2699999999999996E-2"/>
    <n v="45"/>
    <n v="633.36679179999999"/>
    <n v="143.83735709999999"/>
    <n v="38927.509987827769"/>
    <n v="2357.0745156836997"/>
    <n v="5569.1482815711333"/>
    <n v="100.07661773423699"/>
    <n v="10.403969333333334"/>
    <n v="0.9484980145867099"/>
  </r>
  <r>
    <d v="2013-12-29T00:00:00"/>
    <x v="0"/>
    <x v="362"/>
    <n v="4.9840000000000002E-2"/>
    <n v="0"/>
    <n v="953.62134690000005"/>
    <x v="11"/>
    <n v="4"/>
    <n v="8.2699999999999996E-2"/>
    <n v="45"/>
    <n v="633.36679179999999"/>
    <n v="143.83735709999999"/>
    <n v="39306.059517693189"/>
    <n v="2357.0745156836997"/>
    <n v="5668.2575971096048"/>
    <n v="99.32919118612817"/>
    <n v="10.589119777777777"/>
    <n v="0.95608023675762432"/>
  </r>
  <r>
    <d v="2013-12-30T00:00:00"/>
    <x v="0"/>
    <x v="363"/>
    <n v="5.0560000000000001E-2"/>
    <n v="7.0000000000000007E-2"/>
    <n v="953.62134690000005"/>
    <x v="11"/>
    <n v="4"/>
    <n v="8.2699999999999996E-2"/>
    <n v="45"/>
    <n v="633.36679179999999"/>
    <n v="143.83735709999999"/>
    <n v="39873.883812491324"/>
    <n v="2357.0745156836997"/>
    <n v="5728.0003242837583"/>
    <n v="99.596462862513036"/>
    <n v="10.700727777777779"/>
    <n v="0.95239863528481017"/>
  </r>
  <r>
    <d v="2013-12-31T00:00:00"/>
    <x v="0"/>
    <x v="364"/>
    <n v="4.7649999999999998E-2"/>
    <n v="7.0000000000000007E-2"/>
    <n v="953.62134690000005"/>
    <x v="11"/>
    <n v="4"/>
    <n v="8.2699999999999996E-2"/>
    <n v="45"/>
    <n v="633.36679179999999"/>
    <n v="143.83735709999999"/>
    <n v="37578.927287682192"/>
    <n v="2357.0745156836997"/>
    <n v="5404.7371852083734"/>
    <n v="99.790963982111037"/>
    <n v="10.096825777777779"/>
    <n v="0.95353024134312703"/>
  </r>
  <r>
    <d v="2013-01-01T00:00:00"/>
    <x v="1"/>
    <x v="365"/>
    <n v="0.108190841"/>
    <n v="4.5723637999999997E-2"/>
    <n v="40.644171780000001"/>
    <x v="0"/>
    <n v="3"/>
    <n v="1.2931999999999999"/>
    <n v="83"/>
    <n v="107.3179884"/>
    <n v="7.7684049079999999"/>
    <n v="56866.23440153605"/>
    <n v="11519.04067570704"/>
    <n v="10651.822562245088"/>
    <n v="74.542612678411842"/>
    <n v="12.774628554216866"/>
    <n v="0.98002211665957939"/>
  </r>
  <r>
    <d v="2013-01-02T00:00:00"/>
    <x v="1"/>
    <x v="366"/>
    <n v="0.104943204"/>
    <n v="4.5612853000000002E-2"/>
    <n v="40.644171780000001"/>
    <x v="0"/>
    <n v="3"/>
    <n v="1.2931999999999999"/>
    <n v="83"/>
    <n v="107.3179884"/>
    <n v="7.7684049079999999"/>
    <n v="55159.242523239242"/>
    <n v="11519.04067570704"/>
    <n v="10379.293635995547"/>
    <n v="74.583901789659379"/>
    <n v="12.447787228915663"/>
    <n v="0.98450047322740408"/>
  </r>
  <r>
    <d v="2013-01-03T00:00:00"/>
    <x v="1"/>
    <x v="367"/>
    <n v="9.9935301000000004E-2"/>
    <n v="4.5102524999999997E-2"/>
    <n v="40.644171780000001"/>
    <x v="0"/>
    <n v="3"/>
    <n v="1.2931999999999999"/>
    <n v="83"/>
    <n v="107.3179884"/>
    <n v="7.7684049079999999"/>
    <n v="52527.036476720437"/>
    <n v="11519.04067570704"/>
    <n v="9943.4819103677291"/>
    <n v="74.753150535006199"/>
    <n v="11.925122409638554"/>
    <n v="0.99042595568907121"/>
  </r>
  <r>
    <d v="2013-01-04T00:00:00"/>
    <x v="1"/>
    <x v="368"/>
    <n v="0.101288582"/>
    <n v="4.5145026999999997E-2"/>
    <n v="40.644171780000001"/>
    <x v="0"/>
    <n v="3"/>
    <n v="1.2931999999999999"/>
    <n v="83"/>
    <n v="107.3179884"/>
    <n v="7.7684049079999999"/>
    <n v="53238.335084309088"/>
    <n v="11519.04067570704"/>
    <n v="10028.82173199309"/>
    <n v="74.91505288126605"/>
    <n v="12.027469638554217"/>
    <n v="0.98557997386121965"/>
  </r>
  <r>
    <d v="2013-01-05T00:00:00"/>
    <x v="1"/>
    <x v="369"/>
    <n v="0.104265225"/>
    <n v="4.5728199999999997E-2"/>
    <n v="40.644171780000001"/>
    <x v="0"/>
    <n v="3"/>
    <n v="1.2931999999999999"/>
    <n v="83"/>
    <n v="107.3179884"/>
    <n v="7.7684049079999999"/>
    <n v="54802.889689885087"/>
    <n v="11519.04067570704"/>
    <n v="10364.332379282188"/>
    <n v="74.331653025454742"/>
    <n v="12.429844337349397"/>
    <n v="0.98947379627291832"/>
  </r>
  <r>
    <d v="2013-01-06T00:00:00"/>
    <x v="1"/>
    <x v="370"/>
    <n v="0.101502971"/>
    <n v="4.5449351999999998E-2"/>
    <n v="40.644171780000001"/>
    <x v="0"/>
    <n v="3"/>
    <n v="1.2931999999999999"/>
    <n v="83"/>
    <n v="107.3179884"/>
    <n v="7.7684049079999999"/>
    <n v="53351.020178670362"/>
    <n v="11519.04067570704"/>
    <n v="10054.998657038328"/>
    <n v="74.858760101943844"/>
    <n v="12.058863373493976"/>
    <n v="0.98606538324873272"/>
  </r>
  <r>
    <d v="2013-01-07T00:00:00"/>
    <x v="1"/>
    <x v="371"/>
    <n v="0.108273775"/>
    <n v="4.5239688E-2"/>
    <n v="40.644171780000001"/>
    <x v="0"/>
    <n v="3"/>
    <n v="1.2931999999999999"/>
    <n v="83"/>
    <n v="107.3179884"/>
    <n v="7.7684049079999999"/>
    <n v="56909.825376892804"/>
    <n v="11519.04067570704"/>
    <n v="10858.654406754422"/>
    <n v="73.354434788814089"/>
    <n v="13.022680000000001"/>
    <n v="0.99828646410453503"/>
  </r>
  <r>
    <d v="2013-01-08T00:00:00"/>
    <x v="1"/>
    <x v="372"/>
    <n v="0.106499302"/>
    <n v="4.5624940000000003E-2"/>
    <n v="40.644171780000001"/>
    <x v="0"/>
    <n v="3"/>
    <n v="1.2931999999999999"/>
    <n v="83"/>
    <n v="107.3179884"/>
    <n v="7.7684049079999999"/>
    <n v="55977.143861299475"/>
    <n v="11519.04067570704"/>
    <n v="10535.495340462941"/>
    <n v="74.40695758776431"/>
    <n v="12.635118433734942"/>
    <n v="0.98471521437764908"/>
  </r>
  <r>
    <d v="2013-01-09T00:00:00"/>
    <x v="1"/>
    <x v="373"/>
    <n v="0.106222201"/>
    <n v="4.5636000000000003E-2"/>
    <n v="40.644171780000001"/>
    <x v="0"/>
    <n v="3"/>
    <n v="1.2931999999999999"/>
    <n v="83"/>
    <n v="107.3179884"/>
    <n v="7.7684049079999999"/>
    <n v="55831.496685685968"/>
    <n v="11519.04067570704"/>
    <n v="10566.329838959053"/>
    <n v="74.080664442381405"/>
    <n v="12.672097951807229"/>
    <n v="0.99017354196981855"/>
  </r>
  <r>
    <d v="2013-01-10T00:00:00"/>
    <x v="1"/>
    <x v="374"/>
    <n v="0.104492328"/>
    <n v="4.5125617E-2"/>
    <n v="40.644171780000001"/>
    <x v="0"/>
    <n v="3"/>
    <n v="1.2931999999999999"/>
    <n v="83"/>
    <n v="107.3179884"/>
    <n v="7.7684049079999999"/>
    <n v="54922.25739524651"/>
    <n v="11519.04067570704"/>
    <n v="10339.926682344287"/>
    <n v="74.599364183475174"/>
    <n v="12.400574819277107"/>
    <n v="0.98499835318053208"/>
  </r>
  <r>
    <d v="2013-01-11T00:00:00"/>
    <x v="1"/>
    <x v="375"/>
    <n v="0.103455986"/>
    <n v="4.5216085000000003E-2"/>
    <n v="40.644171780000001"/>
    <x v="0"/>
    <n v="3"/>
    <n v="1.2931999999999999"/>
    <n v="83"/>
    <n v="107.3179884"/>
    <n v="7.7684049079999999"/>
    <n v="54377.545231560143"/>
    <n v="11519.04067570704"/>
    <n v="10296.990951693142"/>
    <n v="74.337094163262094"/>
    <n v="12.349082409638553"/>
    <n v="0.99073420459208617"/>
  </r>
  <r>
    <d v="2013-01-12T00:00:00"/>
    <x v="1"/>
    <x v="376"/>
    <n v="0.10357218999999999"/>
    <n v="4.5042128000000001E-2"/>
    <n v="40.644171780000001"/>
    <x v="0"/>
    <n v="3"/>
    <n v="1.2931999999999999"/>
    <n v="83"/>
    <n v="107.3179884"/>
    <n v="7.7684049079999999"/>
    <n v="54438.623265905"/>
    <n v="11519.04067570704"/>
    <n v="10370.454372908926"/>
    <n v="73.940829927298154"/>
    <n v="12.437186385542169"/>
    <n v="0.99668305748869468"/>
  </r>
  <r>
    <d v="2013-01-13T00:00:00"/>
    <x v="1"/>
    <x v="377"/>
    <n v="0.10862055700000001"/>
    <n v="4.5278811000000002E-2"/>
    <n v="40.644171780000001"/>
    <x v="0"/>
    <n v="3"/>
    <n v="1.2931999999999999"/>
    <n v="83"/>
    <n v="107.3179884"/>
    <n v="7.7684049079999999"/>
    <n v="57092.09761284144"/>
    <n v="11519.04067570704"/>
    <n v="10726.859906140111"/>
    <n v="74.302971045346382"/>
    <n v="12.864620120481925"/>
    <n v="0.98302153799487502"/>
  </r>
  <r>
    <d v="2013-01-14T00:00:00"/>
    <x v="1"/>
    <x v="378"/>
    <n v="0.108304435"/>
    <n v="4.5414665E-2"/>
    <n v="40.644171780000001"/>
    <x v="0"/>
    <n v="3"/>
    <n v="1.2931999999999999"/>
    <n v="83"/>
    <n v="107.3179884"/>
    <n v="7.7684049079999999"/>
    <n v="56925.940592660016"/>
    <n v="11519.04067570704"/>
    <n v="10793.15342491017"/>
    <n v="73.753637220808571"/>
    <n v="12.944125301204819"/>
    <n v="0.99198375394322491"/>
  </r>
  <r>
    <d v="2013-01-15T00:00:00"/>
    <x v="1"/>
    <x v="379"/>
    <n v="0.105479907"/>
    <n v="4.508947E-2"/>
    <n v="40.644171780000001"/>
    <x v="0"/>
    <n v="3"/>
    <n v="1.2931999999999999"/>
    <n v="83"/>
    <n v="107.3179884"/>
    <n v="7.7684049079999999"/>
    <n v="55441.339217561152"/>
    <n v="11519.04067570704"/>
    <n v="10403.072255294855"/>
    <n v="74.708802600216799"/>
    <n v="12.476304698795182"/>
    <n v="0.98173511851882844"/>
  </r>
  <r>
    <d v="2013-01-16T00:00:00"/>
    <x v="1"/>
    <x v="380"/>
    <n v="0.10811437"/>
    <n v="4.5482184000000002E-2"/>
    <n v="40.644171780000001"/>
    <x v="0"/>
    <n v="3"/>
    <n v="1.2931999999999999"/>
    <n v="83"/>
    <n v="107.3179884"/>
    <n v="7.7684049079999999"/>
    <n v="56826.040446384897"/>
    <n v="11519.04067570704"/>
    <n v="10743.730725774705"/>
    <n v="73.953287738562324"/>
    <n v="12.88485313253012"/>
    <n v="0.98917730362763068"/>
  </r>
  <r>
    <d v="2013-01-17T00:00:00"/>
    <x v="1"/>
    <x v="381"/>
    <n v="0.10176041199999999"/>
    <n v="4.4940097999999998E-2"/>
    <n v="40.644171780000001"/>
    <x v="0"/>
    <n v="3"/>
    <n v="1.2931999999999999"/>
    <n v="83"/>
    <n v="107.3179884"/>
    <n v="7.7684049079999999"/>
    <n v="53486.3338532407"/>
    <n v="11519.04067570704"/>
    <n v="10071.914081362367"/>
    <n v="74.884876413458301"/>
    <n v="12.079149879518072"/>
    <n v="0.98522541359207549"/>
  </r>
  <r>
    <d v="2013-01-18T00:00:00"/>
    <x v="1"/>
    <x v="382"/>
    <n v="0.103211313"/>
    <n v="4.5582109000000003E-2"/>
    <n v="40.644171780000001"/>
    <x v="0"/>
    <n v="3"/>
    <n v="1.2931999999999999"/>
    <n v="83"/>
    <n v="107.3179884"/>
    <n v="7.7684049079999999"/>
    <n v="54248.942550953136"/>
    <n v="11519.04067570704"/>
    <n v="10305.84468116553"/>
    <n v="74.156500464832391"/>
    <n v="12.359700602409641"/>
    <n v="0.99393673055975951"/>
  </r>
  <r>
    <d v="2013-01-19T00:00:00"/>
    <x v="1"/>
    <x v="383"/>
    <n v="0.10672445999999999"/>
    <n v="4.5721208999999999E-2"/>
    <n v="40.644171780000001"/>
    <x v="0"/>
    <n v="3"/>
    <n v="1.2931999999999999"/>
    <n v="83"/>
    <n v="107.3179884"/>
    <n v="7.7684049079999999"/>
    <n v="56095.489254375585"/>
    <n v="11519.04067570704"/>
    <n v="10550.261702812501"/>
    <n v="74.429566891605631"/>
    <n v="12.652827590361447"/>
    <n v="0.98401499525038594"/>
  </r>
  <r>
    <d v="2013-01-20T00:00:00"/>
    <x v="1"/>
    <x v="384"/>
    <n v="0.108919565"/>
    <n v="4.4971711999999997E-2"/>
    <n v="40.644171780000001"/>
    <x v="0"/>
    <n v="3"/>
    <n v="1.2931999999999999"/>
    <n v="83"/>
    <n v="107.3179884"/>
    <n v="7.7684049079999999"/>
    <n v="57249.259336133102"/>
    <n v="11519.04067570704"/>
    <n v="10756.343204021188"/>
    <n v="74.273626327855496"/>
    <n v="12.899979156626507"/>
    <n v="0.98301739453329628"/>
  </r>
  <r>
    <d v="2013-01-21T00:00:00"/>
    <x v="1"/>
    <x v="385"/>
    <n v="0.108627483"/>
    <n v="4.4864750000000002E-2"/>
    <n v="40.644171780000001"/>
    <x v="0"/>
    <n v="3"/>
    <n v="1.2931999999999999"/>
    <n v="83"/>
    <n v="107.3179884"/>
    <n v="7.7684049079999999"/>
    <n v="57095.737990675872"/>
    <n v="11519.04067570704"/>
    <n v="10842.179102125139"/>
    <n v="73.622897520432147"/>
    <n v="13.002921325301203"/>
    <n v="0.99352616869526478"/>
  </r>
  <r>
    <d v="2013-01-22T00:00:00"/>
    <x v="1"/>
    <x v="386"/>
    <n v="0.109470996"/>
    <n v="4.5317345000000002E-2"/>
    <n v="40.644171780000001"/>
    <x v="0"/>
    <n v="3"/>
    <n v="1.2931999999999999"/>
    <n v="83"/>
    <n v="107.3179884"/>
    <n v="7.7684049079999999"/>
    <n v="57539.097220860087"/>
    <n v="11519.04067570704"/>
    <n v="10932.483405593861"/>
    <n v="73.505154227172397"/>
    <n v="13.111222409638554"/>
    <n v="0.99408199410188969"/>
  </r>
  <r>
    <d v="2013-01-23T00:00:00"/>
    <x v="1"/>
    <x v="387"/>
    <n v="0.105219776"/>
    <n v="4.5132221E-2"/>
    <n v="40.644171780000001"/>
    <x v="0"/>
    <n v="3"/>
    <n v="1.2931999999999999"/>
    <n v="83"/>
    <n v="107.3179884"/>
    <n v="7.7684049079999999"/>
    <n v="55304.611650935571"/>
    <n v="11519.04067570704"/>
    <n v="10458.620765575524"/>
    <n v="74.23402721461396"/>
    <n v="12.542923493975904"/>
    <n v="0.9894172840664478"/>
  </r>
  <r>
    <d v="2013-01-24T00:00:00"/>
    <x v="1"/>
    <x v="388"/>
    <n v="0.101085656"/>
    <n v="4.5634649999999999E-2"/>
    <n v="40.644171780000001"/>
    <x v="0"/>
    <n v="3"/>
    <n v="1.2931999999999999"/>
    <n v="83"/>
    <n v="107.3179884"/>
    <n v="7.7684049079999999"/>
    <n v="53131.675062300696"/>
    <n v="11519.04067570704"/>
    <n v="10097.808811424136"/>
    <n v="74.365761742768981"/>
    <n v="12.110205180722891"/>
    <n v="0.99435179012935326"/>
  </r>
  <r>
    <d v="2013-01-25T00:00:00"/>
    <x v="1"/>
    <x v="389"/>
    <n v="0.108270225"/>
    <n v="4.5690124999999998E-2"/>
    <n v="40.644171780000001"/>
    <x v="0"/>
    <n v="3"/>
    <n v="1.2931999999999999"/>
    <n v="83"/>
    <n v="107.3179884"/>
    <n v="7.7684049079999999"/>
    <n v="56907.959459868231"/>
    <n v="11519.04067570704"/>
    <n v="10746.24526491183"/>
    <n v="74.01491573642754"/>
    <n v="12.887868795180722"/>
    <n v="0.98798456362310139"/>
  </r>
  <r>
    <d v="2013-01-26T00:00:00"/>
    <x v="1"/>
    <x v="390"/>
    <n v="0.10512012799999999"/>
    <n v="4.5123728000000002E-2"/>
    <n v="40.644171780000001"/>
    <x v="0"/>
    <n v="3"/>
    <n v="1.2931999999999999"/>
    <n v="83"/>
    <n v="107.3179884"/>
    <n v="7.7684049079999999"/>
    <n v="55252.235622860848"/>
    <n v="11519.04067570704"/>
    <n v="10394.388104011176"/>
    <n v="74.580058785744328"/>
    <n v="12.465889879518071"/>
    <n v="0.98427283117463482"/>
  </r>
  <r>
    <d v="2013-01-27T00:00:00"/>
    <x v="1"/>
    <x v="391"/>
    <n v="0.107753129"/>
    <n v="4.5172503000000003E-2"/>
    <n v="40.644171780000001"/>
    <x v="0"/>
    <n v="3"/>
    <n v="1.2931999999999999"/>
    <n v="83"/>
    <n v="107.3179884"/>
    <n v="7.7684049079999999"/>
    <n v="56636.168409236714"/>
    <n v="11519.04067570704"/>
    <n v="10662.376192506104"/>
    <n v="74.262005567154503"/>
    <n v="12.787285421686747"/>
    <n v="0.98497806963916557"/>
  </r>
  <r>
    <d v="2013-01-28T00:00:00"/>
    <x v="1"/>
    <x v="392"/>
    <n v="0.110900918"/>
    <n v="4.4875118999999998E-2"/>
    <n v="40.644171780000001"/>
    <x v="0"/>
    <n v="3"/>
    <n v="1.2931999999999999"/>
    <n v="83"/>
    <n v="107.3179884"/>
    <n v="7.7684049079999999"/>
    <n v="58290.679137372899"/>
    <n v="11519.04067570704"/>
    <n v="10944.056514207392"/>
    <n v="74.127962551668745"/>
    <n v="13.125101927710844"/>
    <n v="0.98230337462129935"/>
  </r>
  <r>
    <d v="2013-01-29T00:00:00"/>
    <x v="1"/>
    <x v="393"/>
    <n v="0.102413144"/>
    <n v="4.5013023999999999E-2"/>
    <n v="40.644171780000001"/>
    <x v="0"/>
    <n v="3"/>
    <n v="1.2931999999999999"/>
    <n v="83"/>
    <n v="107.3179884"/>
    <n v="7.7684049079999999"/>
    <n v="53829.41660008231"/>
    <n v="11519.04067570704"/>
    <n v="10132.396432877651"/>
    <n v="74.838001264842106"/>
    <n v="12.151685783132528"/>
    <n v="0.98482468226929931"/>
  </r>
  <r>
    <d v="2013-01-30T00:00:00"/>
    <x v="1"/>
    <x v="394"/>
    <n v="0.103509581"/>
    <n v="4.5527836000000002E-2"/>
    <n v="40.644171780000001"/>
    <x v="0"/>
    <n v="3"/>
    <n v="1.2931999999999999"/>
    <n v="83"/>
    <n v="107.3179884"/>
    <n v="7.7684049079999999"/>
    <n v="54405.715322527009"/>
    <n v="11519.04067570704"/>
    <n v="10273.450224070888"/>
    <n v="74.511958137829708"/>
    <n v="12.320850240963855"/>
    <n v="0.98795740463870685"/>
  </r>
  <r>
    <d v="2013-01-31T00:00:00"/>
    <x v="1"/>
    <x v="395"/>
    <n v="0.103796387"/>
    <n v="4.5463391999999998E-2"/>
    <n v="40.644171780000001"/>
    <x v="0"/>
    <n v="3"/>
    <n v="1.2931999999999999"/>
    <n v="83"/>
    <n v="107.3179884"/>
    <n v="7.7684049079999999"/>
    <n v="54556.463547358413"/>
    <n v="11519.04067570704"/>
    <n v="10211.094475598789"/>
    <n v="75.053942025868764"/>
    <n v="12.246067590361447"/>
    <n v="0.97924758209551166"/>
  </r>
  <r>
    <d v="2013-02-01T00:00:00"/>
    <x v="1"/>
    <x v="396"/>
    <n v="0.10639193199999999"/>
    <n v="4.9323009000000001E-2"/>
    <n v="40.644171780000001"/>
    <x v="1"/>
    <n v="3"/>
    <n v="1.3077000000000001"/>
    <n v="86"/>
    <n v="107.3179884"/>
    <n v="7.7684049079999999"/>
    <n v="56547.719803719519"/>
    <n v="12069.217075038481"/>
    <n v="10703.099245520763"/>
    <n v="75.285844879280944"/>
    <n v="12.250988255813951"/>
    <n v="0.99028654729195065"/>
  </r>
  <r>
    <d v="2013-02-02T00:00:00"/>
    <x v="1"/>
    <x v="397"/>
    <n v="0.106819673"/>
    <n v="4.9651474000000001E-2"/>
    <n v="40.644171780000001"/>
    <x v="1"/>
    <n v="3"/>
    <n v="1.3077000000000001"/>
    <n v="86"/>
    <n v="107.3179884"/>
    <n v="7.7684049079999999"/>
    <n v="56775.065785335508"/>
    <n v="12069.217075038481"/>
    <n v="10656.080011027942"/>
    <n v="75.789949192177133"/>
    <n v="12.197169069767444"/>
    <n v="0.98198815867934741"/>
  </r>
  <r>
    <d v="2013-02-03T00:00:00"/>
    <x v="1"/>
    <x v="398"/>
    <n v="0.10063846899999999"/>
    <n v="4.9515339999999998E-2"/>
    <n v="40.644171780000001"/>
    <x v="1"/>
    <n v="3"/>
    <n v="1.3077000000000001"/>
    <n v="86"/>
    <n v="107.3179884"/>
    <n v="7.7684049079999999"/>
    <n v="53489.732158330502"/>
    <n v="12069.217075038481"/>
    <n v="10193.871828650284"/>
    <n v="75.491772024195043"/>
    <n v="11.668116046511628"/>
    <n v="0.99709185758777796"/>
  </r>
  <r>
    <d v="2013-02-04T00:00:00"/>
    <x v="1"/>
    <x v="399"/>
    <n v="9.9458124999999994E-2"/>
    <n v="4.9594900999999997E-2"/>
    <n v="40.644171780000001"/>
    <x v="1"/>
    <n v="3"/>
    <n v="1.3077000000000001"/>
    <n v="86"/>
    <n v="107.3179884"/>
    <n v="7.7684049079999999"/>
    <n v="52862.374796458353"/>
    <n v="12069.217075038481"/>
    <n v="10074.943423199757"/>
    <n v="75.630412076524081"/>
    <n v="11.531988139534883"/>
    <n v="0.99715430991686205"/>
  </r>
  <r>
    <d v="2013-02-05T00:00:00"/>
    <x v="1"/>
    <x v="400"/>
    <n v="0.101806755"/>
    <n v="4.8846926999999998E-2"/>
    <n v="40.644171780000001"/>
    <x v="1"/>
    <n v="3"/>
    <n v="1.3077000000000001"/>
    <n v="86"/>
    <n v="107.3179884"/>
    <n v="7.7684049079999999"/>
    <n v="54110.680646967856"/>
    <n v="12069.217075038481"/>
    <n v="10318.557803339145"/>
    <n v="75.313640908125493"/>
    <n v="11.810834186046513"/>
    <n v="0.99770564340254242"/>
  </r>
  <r>
    <d v="2013-02-06T00:00:00"/>
    <x v="1"/>
    <x v="401"/>
    <n v="0.1006408"/>
    <n v="4.9399842999999999E-2"/>
    <n v="40.644171780000001"/>
    <x v="1"/>
    <n v="3"/>
    <n v="1.3077000000000001"/>
    <n v="86"/>
    <n v="107.3179884"/>
    <n v="7.7684049079999999"/>
    <n v="53490.971093768414"/>
    <n v="12069.217075038481"/>
    <n v="10060.671303433675"/>
    <n v="76.358014398179591"/>
    <n v="11.515651976744186"/>
    <n v="0.98404033950445535"/>
  </r>
  <r>
    <d v="2013-02-07T00:00:00"/>
    <x v="1"/>
    <x v="402"/>
    <n v="0.10913448000000001"/>
    <n v="4.9485552000000002E-2"/>
    <n v="40.644171780000001"/>
    <x v="1"/>
    <n v="3"/>
    <n v="1.3077000000000001"/>
    <n v="86"/>
    <n v="107.3179884"/>
    <n v="7.7684049079999999"/>
    <n v="58005.39458165523"/>
    <n v="12069.217075038481"/>
    <n v="11037.723570153372"/>
    <n v="74.653017936785176"/>
    <n v="12.634006162790696"/>
    <n v="0.99558318324327921"/>
  </r>
  <r>
    <d v="2013-02-08T00:00:00"/>
    <x v="1"/>
    <x v="403"/>
    <n v="0.109951558"/>
    <n v="4.917345E-2"/>
    <n v="40.644171780000001"/>
    <x v="1"/>
    <n v="3"/>
    <n v="1.3077000000000001"/>
    <n v="86"/>
    <n v="107.3179884"/>
    <n v="7.7684049079999999"/>
    <n v="58439.674671632194"/>
    <n v="12069.217075038481"/>
    <n v="11080.620793046675"/>
    <n v="74.801485663852858"/>
    <n v="12.683107209302324"/>
    <n v="0.99202525170220868"/>
  </r>
  <r>
    <d v="2013-02-09T00:00:00"/>
    <x v="1"/>
    <x v="404"/>
    <n v="0.10494919799999999"/>
    <n v="4.9534744999999998E-2"/>
    <n v="40.644171780000001"/>
    <x v="1"/>
    <n v="3"/>
    <n v="1.3077000000000001"/>
    <n v="86"/>
    <n v="107.3179884"/>
    <n v="7.7684049079999999"/>
    <n v="55780.901150747792"/>
    <n v="12069.217075038481"/>
    <n v="10620.667445287094"/>
    <n v="75.057858317504284"/>
    <n v="12.15663511627907"/>
    <n v="0.99616827943744746"/>
  </r>
  <r>
    <d v="2013-02-10T00:00:00"/>
    <x v="1"/>
    <x v="405"/>
    <n v="0.11065257100000001"/>
    <n v="4.8938609000000001E-2"/>
    <n v="40.644171780000001"/>
    <x v="1"/>
    <n v="3"/>
    <n v="1.3077000000000001"/>
    <n v="86"/>
    <n v="107.3179884"/>
    <n v="7.7684049079999999"/>
    <n v="58812.265769073354"/>
    <n v="12069.217075038481"/>
    <n v="11042.532211198903"/>
    <n v="75.367226158077457"/>
    <n v="12.639510232558141"/>
    <n v="0.98235212266328631"/>
  </r>
  <r>
    <d v="2013-02-11T00:00:00"/>
    <x v="1"/>
    <x v="406"/>
    <n v="0.10566790299999999"/>
    <n v="4.9162882999999998E-2"/>
    <n v="40.644171780000001"/>
    <x v="1"/>
    <n v="3"/>
    <n v="1.3077000000000001"/>
    <n v="86"/>
    <n v="107.3179884"/>
    <n v="7.7684049079999999"/>
    <n v="56162.895614026558"/>
    <n v="12069.217075038481"/>
    <n v="10589.845717139749"/>
    <n v="75.613190912591591"/>
    <n v="12.121355930232557"/>
    <n v="0.986521526787562"/>
  </r>
  <r>
    <d v="2013-02-12T00:00:00"/>
    <x v="1"/>
    <x v="407"/>
    <n v="0.11123759599999999"/>
    <n v="4.9498962000000001E-2"/>
    <n v="40.644171780000001"/>
    <x v="1"/>
    <n v="3"/>
    <n v="1.3077000000000001"/>
    <n v="86"/>
    <n v="107.3179884"/>
    <n v="7.7684049079999999"/>
    <n v="59123.208799773944"/>
    <n v="12069.217075038481"/>
    <n v="11064.924315910797"/>
    <n v="75.520741459021451"/>
    <n v="12.665140697674419"/>
    <n v="0.97916724126256749"/>
  </r>
  <r>
    <d v="2013-02-13T00:00:00"/>
    <x v="1"/>
    <x v="408"/>
    <n v="0.109050523"/>
    <n v="4.8903965000000001E-2"/>
    <n v="40.644171780000001"/>
    <x v="1"/>
    <n v="3"/>
    <n v="1.3077000000000001"/>
    <n v="86"/>
    <n v="107.3179884"/>
    <n v="7.7684049079999999"/>
    <n v="57960.771114233263"/>
    <n v="12069.217075038481"/>
    <n v="10986.734095682912"/>
    <n v="74.91107559195288"/>
    <n v="12.575642558139533"/>
    <n v="0.99174697218095875"/>
  </r>
  <r>
    <d v="2013-02-14T00:00:00"/>
    <x v="1"/>
    <x v="409"/>
    <n v="0.106642212"/>
    <n v="4.9425899000000002E-2"/>
    <n v="40.644171780000001"/>
    <x v="1"/>
    <n v="3"/>
    <n v="1.3077000000000001"/>
    <n v="86"/>
    <n v="107.3179884"/>
    <n v="7.7684049079999999"/>
    <n v="56680.744583384898"/>
    <n v="12069.217075038481"/>
    <n v="10613.692553863306"/>
    <n v="75.961779596005769"/>
    <n v="12.148651511627907"/>
    <n v="0.97970963880606676"/>
  </r>
  <r>
    <d v="2013-02-15T00:00:00"/>
    <x v="1"/>
    <x v="410"/>
    <n v="0.10755569299999999"/>
    <n v="4.9362204E-2"/>
    <n v="40.644171780000001"/>
    <x v="1"/>
    <n v="3"/>
    <n v="1.3077000000000001"/>
    <n v="86"/>
    <n v="107.3179884"/>
    <n v="7.7684049079999999"/>
    <n v="57166.263237506348"/>
    <n v="12069.217075038481"/>
    <n v="10824.987400772954"/>
    <n v="75.132994959660095"/>
    <n v="12.390503953488373"/>
    <n v="0.99072704594074823"/>
  </r>
  <r>
    <d v="2013-02-16T00:00:00"/>
    <x v="1"/>
    <x v="411"/>
    <n v="0.10510606"/>
    <n v="4.9434037E-2"/>
    <n v="40.644171780000001"/>
    <x v="1"/>
    <n v="3"/>
    <n v="1.3077000000000001"/>
    <n v="86"/>
    <n v="107.3179884"/>
    <n v="7.7684049079999999"/>
    <n v="55864.273905214279"/>
    <n v="12069.217075038481"/>
    <n v="10595.913026455146"/>
    <n v="75.289410074096637"/>
    <n v="12.128300697674419"/>
    <n v="0.99236319960999386"/>
  </r>
  <r>
    <d v="2013-02-17T00:00:00"/>
    <x v="1"/>
    <x v="412"/>
    <n v="0.10899051"/>
    <n v="4.9008603999999997E-2"/>
    <n v="40.644171780000001"/>
    <x v="1"/>
    <n v="3"/>
    <n v="1.3077000000000001"/>
    <n v="86"/>
    <n v="107.3179884"/>
    <n v="7.7684049079999999"/>
    <n v="57928.873974621398"/>
    <n v="12069.217075038481"/>
    <n v="10902.051727503265"/>
    <n v="75.384321008760779"/>
    <n v="12.478713372093024"/>
    <n v="0.98464476402578538"/>
  </r>
  <r>
    <d v="2013-02-18T00:00:00"/>
    <x v="1"/>
    <x v="413"/>
    <n v="0.10773843700000001"/>
    <n v="4.8922212E-2"/>
    <n v="40.644171780000001"/>
    <x v="1"/>
    <n v="3"/>
    <n v="1.3077000000000001"/>
    <n v="86"/>
    <n v="107.3179884"/>
    <n v="7.7684049079999999"/>
    <n v="57263.39237421393"/>
    <n v="12069.217075038481"/>
    <n v="10803.446192382962"/>
    <n v="75.353881314254593"/>
    <n v="12.365847441860465"/>
    <n v="0.98707843701129605"/>
  </r>
  <r>
    <d v="2013-02-19T00:00:00"/>
    <x v="1"/>
    <x v="414"/>
    <n v="0.102116427"/>
    <n v="4.9424401999999999E-2"/>
    <n v="40.644171780000001"/>
    <x v="1"/>
    <n v="3"/>
    <n v="1.3077000000000001"/>
    <n v="86"/>
    <n v="107.3179884"/>
    <n v="7.7684049079999999"/>
    <n v="54275.27250236398"/>
    <n v="12069.217075038481"/>
    <n v="10346.362994310912"/>
    <n v="75.300148437253938"/>
    <n v="11.842660581395348"/>
    <n v="0.99736040509917179"/>
  </r>
  <r>
    <d v="2013-02-20T00:00:00"/>
    <x v="1"/>
    <x v="415"/>
    <n v="0.104172879"/>
    <n v="4.9268581999999998E-2"/>
    <n v="40.644171780000001"/>
    <x v="1"/>
    <n v="3"/>
    <n v="1.3077000000000001"/>
    <n v="86"/>
    <n v="107.3179884"/>
    <n v="7.7684049079999999"/>
    <n v="55368.284625555789"/>
    <n v="12069.217075038481"/>
    <n v="10499.496700472502"/>
    <n v="75.40760925854444"/>
    <n v="12.017940581395349"/>
    <n v="0.99214200463827062"/>
  </r>
  <r>
    <d v="2013-02-21T00:00:00"/>
    <x v="1"/>
    <x v="416"/>
    <n v="0.102265012"/>
    <n v="4.9594671999999999E-2"/>
    <n v="40.644171780000001"/>
    <x v="1"/>
    <n v="3"/>
    <n v="1.3077000000000001"/>
    <n v="86"/>
    <n v="107.3179884"/>
    <n v="7.7684049079999999"/>
    <n v="54354.245999593411"/>
    <n v="12069.217075038481"/>
    <n v="10317.057763333267"/>
    <n v="75.562941906262608"/>
    <n v="11.809117209302325"/>
    <n v="0.993090461867838"/>
  </r>
  <r>
    <d v="2013-02-22T00:00:00"/>
    <x v="1"/>
    <x v="417"/>
    <n v="0.109820573"/>
    <n v="4.8850040999999997E-2"/>
    <n v="40.644171780000001"/>
    <x v="1"/>
    <n v="3"/>
    <n v="1.3077000000000001"/>
    <n v="86"/>
    <n v="107.3179884"/>
    <n v="7.7684049079999999"/>
    <n v="58370.055641887629"/>
    <n v="12069.217075038481"/>
    <n v="10978.685018763923"/>
    <n v="75.337266239324094"/>
    <n v="12.566429418604651"/>
    <n v="0.98407147265567441"/>
  </r>
  <r>
    <d v="2013-02-23T00:00:00"/>
    <x v="1"/>
    <x v="418"/>
    <n v="0.103143179"/>
    <n v="4.9038828999999999E-2"/>
    <n v="40.644171780000001"/>
    <x v="1"/>
    <n v="3"/>
    <n v="1.3077000000000001"/>
    <n v="86"/>
    <n v="107.3179884"/>
    <n v="7.7684049079999999"/>
    <n v="54820.995127308022"/>
    <n v="12069.217075038481"/>
    <n v="10277.092556872964"/>
    <n v="76.278657634985308"/>
    <n v="11.763372209302327"/>
    <n v="0.98082104876755838"/>
  </r>
  <r>
    <d v="2013-02-24T00:00:00"/>
    <x v="1"/>
    <x v="419"/>
    <n v="0.108022638"/>
    <n v="4.9389915999999999E-2"/>
    <n v="40.644171780000001"/>
    <x v="1"/>
    <n v="3"/>
    <n v="1.3077000000000001"/>
    <n v="86"/>
    <n v="107.3179884"/>
    <n v="7.7684049079999999"/>
    <n v="57414.446295444883"/>
    <n v="12069.217075038481"/>
    <n v="10889.253844535595"/>
    <n v="74.981062035699125"/>
    <n v="12.464064651162792"/>
    <n v="0.99230085456716954"/>
  </r>
  <r>
    <d v="2013-02-25T00:00:00"/>
    <x v="1"/>
    <x v="420"/>
    <n v="0.104773853"/>
    <n v="4.9522947999999997E-2"/>
    <n v="40.644171780000001"/>
    <x v="1"/>
    <n v="3"/>
    <n v="1.3077000000000001"/>
    <n v="86"/>
    <n v="107.3179884"/>
    <n v="7.7684049079999999"/>
    <n v="55687.704610910703"/>
    <n v="12069.217075038481"/>
    <n v="10446.420518582239"/>
    <n v="76.04974942973287"/>
    <n v="11.957188488372095"/>
    <n v="0.98146453581314796"/>
  </r>
  <r>
    <d v="2013-02-26T00:00:00"/>
    <x v="1"/>
    <x v="421"/>
    <n v="0.10499598"/>
    <n v="4.9446051999999997E-2"/>
    <n v="40.644171780000001"/>
    <x v="1"/>
    <n v="3"/>
    <n v="1.3077000000000001"/>
    <n v="86"/>
    <n v="107.3179884"/>
    <n v="7.7684049079999999"/>
    <n v="55805.765963127145"/>
    <n v="12069.217075038481"/>
    <n v="10576.52455731509"/>
    <n v="75.352608223001241"/>
    <n v="12.106108255813952"/>
    <n v="0.99158587785932373"/>
  </r>
  <r>
    <d v="2013-02-27T00:00:00"/>
    <x v="1"/>
    <x v="422"/>
    <n v="0.110670782"/>
    <n v="4.9592309000000001E-2"/>
    <n v="40.644171780000001"/>
    <x v="1"/>
    <n v="3"/>
    <n v="1.3077000000000001"/>
    <n v="86"/>
    <n v="107.3179884"/>
    <n v="7.7684049079999999"/>
    <n v="58821.944985401009"/>
    <n v="12069.217075038481"/>
    <n v="11071.516629069507"/>
    <n v="75.205396364592133"/>
    <n v="12.672686395348837"/>
    <n v="0.98476852725229691"/>
  </r>
  <r>
    <d v="2013-02-28T00:00:00"/>
    <x v="1"/>
    <x v="423"/>
    <n v="0.104415577"/>
    <n v="4.8975494000000001E-2"/>
    <n v="40.644171780000001"/>
    <x v="1"/>
    <n v="3"/>
    <n v="1.3077000000000001"/>
    <n v="86"/>
    <n v="107.3179884"/>
    <n v="7.7684049079999999"/>
    <n v="55497.279543149001"/>
    <n v="12069.217075038481"/>
    <n v="10521.100181957685"/>
    <n v="75.398182825803815"/>
    <n v="12.042668372093024"/>
    <n v="0.9918725823829907"/>
  </r>
  <r>
    <d v="2013-03-01T00:00:00"/>
    <x v="1"/>
    <x v="424"/>
    <n v="0.10343623"/>
    <n v="5.4701701999999998E-2"/>
    <n v="40.644171780000001"/>
    <x v="2"/>
    <n v="3"/>
    <n v="1.3501000000000001"/>
    <n v="87"/>
    <n v="107.3179884"/>
    <n v="7.7684049079999999"/>
    <n v="56759.282735240857"/>
    <n v="12605.431404079081"/>
    <n v="10748.940442550766"/>
    <n v="78.169741946308619"/>
    <n v="11.780090114942528"/>
    <n v="0.99082095316118923"/>
  </r>
  <r>
    <d v="2013-03-02T00:00:00"/>
    <x v="1"/>
    <x v="425"/>
    <n v="0.106338955"/>
    <n v="5.4465778999999999E-2"/>
    <n v="40.644171780000001"/>
    <x v="2"/>
    <n v="3"/>
    <n v="1.3501000000000001"/>
    <n v="87"/>
    <n v="107.3179884"/>
    <n v="7.7684049079999999"/>
    <n v="58352.115236750738"/>
    <n v="12605.431404079081"/>
    <n v="11133.427392494854"/>
    <n v="77.332903945641746"/>
    <n v="12.201461034482758"/>
    <n v="0.99824858162279284"/>
  </r>
  <r>
    <d v="2013-03-03T00:00:00"/>
    <x v="1"/>
    <x v="426"/>
    <n v="0.10661765099999999"/>
    <n v="5.4994227E-2"/>
    <n v="40.644171780000001"/>
    <x v="2"/>
    <n v="3"/>
    <n v="1.3501000000000001"/>
    <n v="87"/>
    <n v="107.3179884"/>
    <n v="7.7684049079999999"/>
    <n v="58505.046033447223"/>
    <n v="12605.431404079081"/>
    <n v="11073.205216838822"/>
    <n v="77.84129289708163"/>
    <n v="12.135461724137929"/>
    <n v="0.99025364008441719"/>
  </r>
  <r>
    <d v="2013-03-04T00:00:00"/>
    <x v="1"/>
    <x v="427"/>
    <n v="0.101150268"/>
    <n v="5.5076760000000002E-2"/>
    <n v="40.644171780000001"/>
    <x v="2"/>
    <n v="3"/>
    <n v="1.3501000000000001"/>
    <n v="87"/>
    <n v="107.3179884"/>
    <n v="7.7684049079999999"/>
    <n v="55504.890889366186"/>
    <n v="12605.431404079081"/>
    <n v="10480.691896646291"/>
    <n v="78.646740911299077"/>
    <n v="11.486108390804597"/>
    <n v="0.98792761478397662"/>
  </r>
  <r>
    <d v="2013-03-05T00:00:00"/>
    <x v="1"/>
    <x v="428"/>
    <n v="0.10410408"/>
    <n v="5.4881966999999997E-2"/>
    <n v="40.644171780000001"/>
    <x v="2"/>
    <n v="3"/>
    <n v="1.3501000000000001"/>
    <n v="87"/>
    <n v="107.3179884"/>
    <n v="7.7684049079999999"/>
    <n v="57125.756716115167"/>
    <n v="12605.431404079081"/>
    <n v="10894.22633381768"/>
    <n v="77.61994981595133"/>
    <n v="11.939313333333335"/>
    <n v="0.99777094231081054"/>
  </r>
  <r>
    <d v="2013-03-06T00:00:00"/>
    <x v="1"/>
    <x v="429"/>
    <n v="0.10100632399999999"/>
    <n v="5.483851E-2"/>
    <n v="40.644171780000001"/>
    <x v="2"/>
    <n v="3"/>
    <n v="1.3501000000000001"/>
    <n v="87"/>
    <n v="107.3179884"/>
    <n v="7.7684049079999999"/>
    <n v="55425.903495935068"/>
    <n v="12605.431404079081"/>
    <n v="10529.274143116965"/>
    <n v="78.253577220228692"/>
    <n v="11.539351149425286"/>
    <n v="0.99392147960953425"/>
  </r>
  <r>
    <d v="2013-03-07T00:00:00"/>
    <x v="1"/>
    <x v="430"/>
    <n v="0.10735009399999999"/>
    <n v="5.4470334000000002E-2"/>
    <n v="40.644171780000001"/>
    <x v="2"/>
    <n v="3"/>
    <n v="1.3501000000000001"/>
    <n v="87"/>
    <n v="107.3179884"/>
    <n v="7.7684049079999999"/>
    <n v="58906.96458098563"/>
    <n v="12605.431404079081"/>
    <n v="11146.957176647606"/>
    <n v="77.773825436414029"/>
    <n v="12.216288735632183"/>
    <n v="0.99004768454138481"/>
  </r>
  <r>
    <d v="2013-03-08T00:00:00"/>
    <x v="1"/>
    <x v="431"/>
    <n v="0.105505865"/>
    <n v="5.4819438999999998E-2"/>
    <n v="40.644171780000001"/>
    <x v="2"/>
    <n v="3"/>
    <n v="1.3501000000000001"/>
    <n v="87"/>
    <n v="107.3179884"/>
    <n v="7.7684049079999999"/>
    <n v="57894.967960076974"/>
    <n v="12605.431404079081"/>
    <n v="10945.560873648381"/>
    <n v="78.042166743710837"/>
    <n v="11.995572413793104"/>
    <n v="0.98915335180655595"/>
  </r>
  <r>
    <d v="2013-03-09T00:00:00"/>
    <x v="1"/>
    <x v="432"/>
    <n v="9.9469989999999994E-2"/>
    <n v="5.4877995999999998E-2"/>
    <n v="40.644171780000001"/>
    <x v="2"/>
    <n v="3"/>
    <n v="1.3501000000000001"/>
    <n v="87"/>
    <n v="107.3179884"/>
    <n v="7.7684049079999999"/>
    <n v="54582.860242311428"/>
    <n v="12605.431404079081"/>
    <n v="10404.848605018329"/>
    <n v="78.214154380054126"/>
    <n v="11.402989425287355"/>
    <n v="0.9973461141395511"/>
  </r>
  <r>
    <d v="2013-03-10T00:00:00"/>
    <x v="1"/>
    <x v="433"/>
    <n v="0.103795209"/>
    <n v="5.4863589999999997E-2"/>
    <n v="40.644171780000001"/>
    <x v="2"/>
    <n v="3"/>
    <n v="1.3501000000000001"/>
    <n v="87"/>
    <n v="107.3179884"/>
    <n v="7.7684049079999999"/>
    <n v="56956.267781554066"/>
    <n v="12605.431404079081"/>
    <n v="10782.767682285359"/>
    <n v="78.149016391071982"/>
    <n v="11.817162413793103"/>
    <n v="0.99050152690573612"/>
  </r>
  <r>
    <d v="2013-03-11T00:00:00"/>
    <x v="1"/>
    <x v="434"/>
    <n v="0.101626074"/>
    <n v="5.5142589999999998E-2"/>
    <n v="40.644171780000001"/>
    <x v="2"/>
    <n v="3"/>
    <n v="1.3501000000000001"/>
    <n v="87"/>
    <n v="107.3179884"/>
    <n v="7.7684049079999999"/>
    <n v="55765.983228879377"/>
    <n v="12605.431404079081"/>
    <n v="10645.055264973451"/>
    <n v="77.851591328683185"/>
    <n v="11.666239195402298"/>
    <n v="0.99872283760563252"/>
  </r>
  <r>
    <d v="2013-03-12T00:00:00"/>
    <x v="1"/>
    <x v="435"/>
    <n v="0.100679474"/>
    <n v="5.5047601000000002E-2"/>
    <n v="40.644171780000001"/>
    <x v="2"/>
    <n v="3"/>
    <n v="1.3501000000000001"/>
    <n v="87"/>
    <n v="107.3179884"/>
    <n v="7.7684049079999999"/>
    <n v="55246.548819512565"/>
    <n v="12605.431404079081"/>
    <n v="10524.881717009283"/>
    <n v="78.103129995748333"/>
    <n v="11.534537356321838"/>
    <n v="0.99673221375789056"/>
  </r>
  <r>
    <d v="2013-03-13T00:00:00"/>
    <x v="1"/>
    <x v="436"/>
    <n v="0.105898195"/>
    <n v="5.5251461000000002E-2"/>
    <n v="40.644171780000001"/>
    <x v="2"/>
    <n v="3"/>
    <n v="1.3501000000000001"/>
    <n v="87"/>
    <n v="107.3179884"/>
    <n v="7.7684049079999999"/>
    <n v="58110.253932849926"/>
    <n v="12605.431404079081"/>
    <n v="11018.732420704539"/>
    <n v="77.798482816105974"/>
    <n v="12.075763333333333"/>
    <n v="0.99207678657790144"/>
  </r>
  <r>
    <d v="2013-03-14T00:00:00"/>
    <x v="1"/>
    <x v="437"/>
    <n v="0.10717755800000001"/>
    <n v="5.5195402999999997E-2"/>
    <n v="40.644171780000001"/>
    <x v="2"/>
    <n v="3"/>
    <n v="1.3501000000000001"/>
    <n v="87"/>
    <n v="107.3179884"/>
    <n v="7.7684049079999999"/>
    <n v="58812.287700302652"/>
    <n v="12605.431404079081"/>
    <n v="11044.334874016868"/>
    <n v="78.30912529138331"/>
    <n v="12.10382183908046"/>
    <n v="0.98251212254714737"/>
  </r>
  <r>
    <d v="2013-03-15T00:00:00"/>
    <x v="1"/>
    <x v="438"/>
    <n v="0.106136352"/>
    <n v="5.5138123999999997E-2"/>
    <n v="40.644171780000001"/>
    <x v="2"/>
    <n v="3"/>
    <n v="1.3501000000000001"/>
    <n v="87"/>
    <n v="107.3179884"/>
    <n v="7.7684049079999999"/>
    <n v="58240.939481795176"/>
    <n v="12605.431404079081"/>
    <n v="11117.154649411968"/>
    <n v="77.325862835957835"/>
    <n v="12.183627241379311"/>
    <n v="0.9986922953598405"/>
  </r>
  <r>
    <d v="2013-03-16T00:00:00"/>
    <x v="1"/>
    <x v="439"/>
    <n v="0.106672827"/>
    <n v="5.5301704E-2"/>
    <n v="40.644171780000001"/>
    <x v="2"/>
    <n v="3"/>
    <n v="1.3501000000000001"/>
    <n v="87"/>
    <n v="107.3179884"/>
    <n v="7.7684049079999999"/>
    <n v="58535.323144128844"/>
    <n v="12605.431404079081"/>
    <n v="10980.810093162534"/>
    <n v="78.43693697425698"/>
    <n v="12.034203103448275"/>
    <n v="0.98148300691421642"/>
  </r>
  <r>
    <d v="2013-03-17T00:00:00"/>
    <x v="1"/>
    <x v="440"/>
    <n v="0.10680882899999999"/>
    <n v="5.4422862000000002E-2"/>
    <n v="40.644171780000001"/>
    <x v="2"/>
    <n v="3"/>
    <n v="1.3501000000000001"/>
    <n v="87"/>
    <n v="107.3179884"/>
    <n v="7.7684049079999999"/>
    <n v="58609.952468598218"/>
    <n v="12605.431404079081"/>
    <n v="11048.153599770945"/>
    <n v="78.093604509876172"/>
    <n v="12.108006896551725"/>
    <n v="0.9862448730713077"/>
  </r>
  <r>
    <d v="2013-03-18T00:00:00"/>
    <x v="1"/>
    <x v="441"/>
    <n v="0.103766174"/>
    <n v="5.431648E-2"/>
    <n v="40.644171780000001"/>
    <x v="2"/>
    <n v="3"/>
    <n v="1.3501000000000001"/>
    <n v="87"/>
    <n v="107.3179884"/>
    <n v="7.7684049079999999"/>
    <n v="56940.335203827504"/>
    <n v="12605.431404079081"/>
    <n v="10696.170812786175"/>
    <n v="78.681180543281386"/>
    <n v="11.722258275862069"/>
    <n v="0.98282169486175708"/>
  </r>
  <r>
    <d v="2013-03-19T00:00:00"/>
    <x v="1"/>
    <x v="442"/>
    <n v="0.106719803"/>
    <n v="5.5325781999999997E-2"/>
    <n v="40.644171780000001"/>
    <x v="2"/>
    <n v="3"/>
    <n v="1.3501000000000001"/>
    <n v="87"/>
    <n v="107.3179884"/>
    <n v="7.7684049079999999"/>
    <n v="58561.100611712209"/>
    <n v="12605.431404079081"/>
    <n v="11133.569506567826"/>
    <n v="77.528920580733214"/>
    <n v="12.201616781609196"/>
    <n v="0.99469885640624733"/>
  </r>
  <r>
    <d v="2013-03-20T00:00:00"/>
    <x v="1"/>
    <x v="443"/>
    <n v="0.108971344"/>
    <n v="5.4680591000000001E-2"/>
    <n v="40.644171780000001"/>
    <x v="2"/>
    <n v="3"/>
    <n v="1.3501000000000001"/>
    <n v="87"/>
    <n v="107.3179884"/>
    <n v="7.7684049079999999"/>
    <n v="59796.604382576515"/>
    <n v="12605.431404079081"/>
    <n v="11279.487202392349"/>
    <n v="77.810465068858548"/>
    <n v="12.361532413793102"/>
    <n v="0.98691388077217801"/>
  </r>
  <r>
    <d v="2013-03-21T00:00:00"/>
    <x v="1"/>
    <x v="444"/>
    <n v="0.10368327200000001"/>
    <n v="5.4808200000000001E-2"/>
    <n v="40.644171780000001"/>
    <x v="2"/>
    <n v="3"/>
    <n v="1.3501000000000001"/>
    <n v="87"/>
    <n v="107.3179884"/>
    <n v="7.7684049079999999"/>
    <n v="56894.843812104154"/>
    <n v="12605.431404079081"/>
    <n v="10819.316065653282"/>
    <n v="77.860909600393526"/>
    <n v="11.857216896551725"/>
    <n v="0.99493182468238461"/>
  </r>
  <r>
    <d v="2013-03-22T00:00:00"/>
    <x v="1"/>
    <x v="445"/>
    <n v="0.101612355"/>
    <n v="5.4933203999999999E-2"/>
    <n v="40.644171780000001"/>
    <x v="2"/>
    <n v="3"/>
    <n v="1.3501000000000001"/>
    <n v="87"/>
    <n v="107.3179884"/>
    <n v="7.7684049079999999"/>
    <n v="55758.455106481211"/>
    <n v="12605.431404079081"/>
    <n v="10507.499435344896"/>
    <n v="78.725946058637547"/>
    <n v="11.515487586206897"/>
    <n v="0.98595039943715501"/>
  </r>
  <r>
    <d v="2013-03-23T00:00:00"/>
    <x v="1"/>
    <x v="446"/>
    <n v="0.102003355"/>
    <n v="5.4930558999999997E-2"/>
    <n v="40.644171780000001"/>
    <x v="2"/>
    <n v="3"/>
    <n v="1.3501000000000001"/>
    <n v="87"/>
    <n v="107.3179884"/>
    <n v="7.7684049079999999"/>
    <n v="55973.011259093109"/>
    <n v="12605.431404079081"/>
    <n v="10565.561057566874"/>
    <n v="78.563937884321476"/>
    <n v="11.579119080459769"/>
    <n v="0.98759826086112557"/>
  </r>
  <r>
    <d v="2013-03-24T00:00:00"/>
    <x v="1"/>
    <x v="447"/>
    <n v="0.10365131900000001"/>
    <n v="5.5315191E-2"/>
    <n v="40.644171780000001"/>
    <x v="2"/>
    <n v="3"/>
    <n v="1.3501000000000001"/>
    <n v="87"/>
    <n v="107.3179884"/>
    <n v="7.7684049079999999"/>
    <n v="56877.310019918979"/>
    <n v="12605.431404079081"/>
    <n v="10819.867845828843"/>
    <n v="77.840477599912433"/>
    <n v="11.857821609195403"/>
    <n v="0.99528929294184854"/>
  </r>
  <r>
    <d v="2013-03-25T00:00:00"/>
    <x v="1"/>
    <x v="448"/>
    <n v="0.108565313"/>
    <n v="5.4888604000000001E-2"/>
    <n v="40.644171780000001"/>
    <x v="2"/>
    <n v="3"/>
    <n v="1.3501000000000001"/>
    <n v="87"/>
    <n v="107.3179884"/>
    <n v="7.7684049079999999"/>
    <n v="59573.800164670727"/>
    <n v="12605.431404079081"/>
    <n v="11363.053318853479"/>
    <n v="77.109714613715383"/>
    <n v="12.453115057471265"/>
    <n v="0.99794398418949892"/>
  </r>
  <r>
    <d v="2013-03-26T00:00:00"/>
    <x v="1"/>
    <x v="449"/>
    <n v="0.10858151100000001"/>
    <n v="5.4321052000000002E-2"/>
    <n v="40.644171780000001"/>
    <x v="2"/>
    <n v="3"/>
    <n v="1.3501000000000001"/>
    <n v="87"/>
    <n v="107.3179884"/>
    <n v="7.7684049079999999"/>
    <n v="59582.68860600068"/>
    <n v="12605.431404079081"/>
    <n v="11252.82618277857"/>
    <n v="77.770591280806102"/>
    <n v="12.332313793103449"/>
    <n v="0.98811601544207639"/>
  </r>
  <r>
    <d v="2013-03-27T00:00:00"/>
    <x v="1"/>
    <x v="450"/>
    <n v="0.108329839"/>
    <n v="5.4273162999999999E-2"/>
    <n v="40.644171780000001"/>
    <x v="2"/>
    <n v="3"/>
    <n v="1.3501000000000001"/>
    <n v="87"/>
    <n v="107.3179884"/>
    <n v="7.7684049079999999"/>
    <n v="59444.586876997753"/>
    <n v="12605.431404079081"/>
    <n v="11255.13241624757"/>
    <n v="77.628114319670829"/>
    <n v="12.334841264367817"/>
    <n v="0.99061458957766935"/>
  </r>
  <r>
    <d v="2013-03-28T00:00:00"/>
    <x v="1"/>
    <x v="451"/>
    <n v="0.10312138899999999"/>
    <n v="5.4542958000000002E-2"/>
    <n v="40.644171780000001"/>
    <x v="2"/>
    <n v="3"/>
    <n v="1.3501000000000001"/>
    <n v="87"/>
    <n v="107.3179884"/>
    <n v="7.7684049079999999"/>
    <n v="56586.517841009438"/>
    <n v="12605.431404079081"/>
    <n v="10761.091457992636"/>
    <n v="77.924935929845972"/>
    <n v="11.793406781609196"/>
    <n v="0.99496952082365764"/>
  </r>
  <r>
    <d v="2013-03-29T00:00:00"/>
    <x v="1"/>
    <x v="452"/>
    <n v="0.108026756"/>
    <n v="5.5060347000000003E-2"/>
    <n v="40.644171780000001"/>
    <x v="2"/>
    <n v="3"/>
    <n v="1.3501000000000001"/>
    <n v="87"/>
    <n v="107.3179884"/>
    <n v="7.7684049079999999"/>
    <n v="59278.274031979665"/>
    <n v="12605.431404079081"/>
    <n v="11131.305854880093"/>
    <n v="78.218288072030532"/>
    <n v="12.199135977011494"/>
    <n v="0.98246477937373222"/>
  </r>
  <r>
    <d v="2013-03-30T00:00:00"/>
    <x v="1"/>
    <x v="453"/>
    <n v="0.107355546"/>
    <n v="5.5025292000000003E-2"/>
    <n v="40.644171780000001"/>
    <x v="2"/>
    <n v="3"/>
    <n v="1.3501000000000001"/>
    <n v="87"/>
    <n v="107.3179884"/>
    <n v="7.7684049079999999"/>
    <n v="58909.956294909003"/>
    <n v="12605.431404079081"/>
    <n v="11076.193492976838"/>
    <n v="78.206533803040401"/>
    <n v="12.138736666666667"/>
    <n v="0.98371265328015756"/>
  </r>
  <r>
    <d v="2013-03-31T00:00:00"/>
    <x v="1"/>
    <x v="454"/>
    <n v="0.10321277299999999"/>
    <n v="5.5262259000000001E-2"/>
    <n v="40.644171780000001"/>
    <x v="2"/>
    <n v="3"/>
    <n v="1.3501000000000001"/>
    <n v="87"/>
    <n v="107.3179884"/>
    <n v="7.7684049079999999"/>
    <n v="56636.663619654675"/>
    <n v="12605.431404079081"/>
    <n v="10680.638845863708"/>
    <n v="78.482150055327892"/>
    <n v="11.705236321839081"/>
    <n v="0.98665652554456607"/>
  </r>
  <r>
    <d v="2013-04-01T00:00:00"/>
    <x v="1"/>
    <x v="455"/>
    <n v="0.10378146000000001"/>
    <n v="6.0395122000000002E-2"/>
    <n v="40.644171780000001"/>
    <x v="3"/>
    <n v="3"/>
    <n v="1.3210999999999999"/>
    <n v="88"/>
    <n v="107.3179884"/>
    <n v="7.7684049079999999"/>
    <n v="55725.470865579431"/>
    <n v="12476.44591382112"/>
    <n v="10556.913596490649"/>
    <n v="76.564920760829409"/>
    <n v="11.689252727272729"/>
    <n v="0.99117341382555213"/>
  </r>
  <r>
    <d v="2013-04-02T00:00:00"/>
    <x v="1"/>
    <x v="456"/>
    <n v="0.109120758"/>
    <n v="6.0749383999999997E-2"/>
    <n v="40.644171780000001"/>
    <x v="3"/>
    <n v="3"/>
    <n v="1.3210999999999999"/>
    <n v="88"/>
    <n v="107.3179884"/>
    <n v="7.7684049079999999"/>
    <n v="58592.407745650751"/>
    <n v="12476.44591382112"/>
    <n v="10972.340109453258"/>
    <n v="76.736194286150408"/>
    <n v="12.14923806818182"/>
    <n v="0.97977045760624215"/>
  </r>
  <r>
    <d v="2013-04-03T00:00:00"/>
    <x v="1"/>
    <x v="457"/>
    <n v="0.107258244"/>
    <n v="5.9674650000000003E-2"/>
    <n v="40.644171780000001"/>
    <x v="3"/>
    <n v="3"/>
    <n v="1.3210999999999999"/>
    <n v="88"/>
    <n v="107.3179884"/>
    <n v="7.7684049079999999"/>
    <n v="57592.330567667967"/>
    <n v="12476.44591382112"/>
    <n v="10850.217345529611"/>
    <n v="76.538435851044113"/>
    <n v="12.014016363636363"/>
    <n v="0.98568967808199426"/>
  </r>
  <r>
    <d v="2013-04-04T00:00:00"/>
    <x v="1"/>
    <x v="458"/>
    <n v="0.104953807"/>
    <n v="6.0347489999999997E-2"/>
    <n v="40.644171780000001"/>
    <x v="3"/>
    <n v="3"/>
    <n v="1.3210999999999999"/>
    <n v="88"/>
    <n v="107.3179884"/>
    <n v="7.7684049079999999"/>
    <n v="56354.962767050551"/>
    <n v="12476.44591382112"/>
    <n v="10741.109401801905"/>
    <n v="76.029390351176801"/>
    <n v="11.893205454545456"/>
    <n v="0.99720258837299736"/>
  </r>
  <r>
    <d v="2013-04-05T00:00:00"/>
    <x v="1"/>
    <x v="459"/>
    <n v="0.110116517"/>
    <n v="6.0765555999999998E-2"/>
    <n v="40.644171780000001"/>
    <x v="3"/>
    <n v="3"/>
    <n v="1.3210999999999999"/>
    <n v="88"/>
    <n v="107.3179884"/>
    <n v="7.7684049079999999"/>
    <n v="59127.080693435819"/>
    <n v="12476.44591382112"/>
    <n v="11126.073240753873"/>
    <n v="76.310896512654324"/>
    <n v="12.319460681818184"/>
    <n v="0.98451401255272175"/>
  </r>
  <r>
    <d v="2013-04-06T00:00:00"/>
    <x v="1"/>
    <x v="460"/>
    <n v="0.101571565"/>
    <n v="6.0462755999999999E-2"/>
    <n v="40.644171780000001"/>
    <x v="3"/>
    <n v="3"/>
    <n v="1.3210999999999999"/>
    <n v="88"/>
    <n v="107.3179884"/>
    <n v="7.7684049079999999"/>
    <n v="54538.867406363417"/>
    <n v="12476.44591382112"/>
    <n v="10325.252567969672"/>
    <n v="76.873066943918786"/>
    <n v="11.432743636363636"/>
    <n v="0.99051485521563043"/>
  </r>
  <r>
    <d v="2013-04-07T00:00:00"/>
    <x v="1"/>
    <x v="461"/>
    <n v="0.10421261599999999"/>
    <n v="5.9984518000000001E-2"/>
    <n v="40.644171780000001"/>
    <x v="3"/>
    <n v="3"/>
    <n v="1.3210999999999999"/>
    <n v="88"/>
    <n v="107.3179884"/>
    <n v="7.7684049079999999"/>
    <n v="55956.980145912537"/>
    <n v="12476.44591382112"/>
    <n v="10503.100191141277"/>
    <n v="77.130837803687385"/>
    <n v="11.629667272727273"/>
    <n v="0.98204109951524499"/>
  </r>
  <r>
    <d v="2013-04-08T00:00:00"/>
    <x v="1"/>
    <x v="462"/>
    <n v="0.107147805"/>
    <n v="6.0611639000000002E-2"/>
    <n v="40.644171780000001"/>
    <x v="3"/>
    <n v="3"/>
    <n v="1.3210999999999999"/>
    <n v="88"/>
    <n v="107.3179884"/>
    <n v="7.7684049079999999"/>
    <n v="57533.030329678215"/>
    <n v="12476.44591382112"/>
    <n v="10783.108841831439"/>
    <n v="76.89446186413771"/>
    <n v="11.939709772727271"/>
    <n v="0.9806028784257409"/>
  </r>
  <r>
    <d v="2013-04-09T00:00:00"/>
    <x v="1"/>
    <x v="463"/>
    <n v="0.101051428"/>
    <n v="6.0267516E-2"/>
    <n v="40.644171780000001"/>
    <x v="3"/>
    <n v="3"/>
    <n v="1.3210999999999999"/>
    <n v="88"/>
    <n v="107.3179884"/>
    <n v="7.7684049079999999"/>
    <n v="54259.579764431895"/>
    <n v="12476.44591382112"/>
    <n v="10190.119602127963"/>
    <n v="77.475116134030003"/>
    <n v="11.283116250000001"/>
    <n v="0.98258307641134968"/>
  </r>
  <r>
    <d v="2013-04-10T00:00:00"/>
    <x v="1"/>
    <x v="464"/>
    <n v="0.105721255"/>
    <n v="6.0686404999999999E-2"/>
    <n v="40.644171780000001"/>
    <x v="3"/>
    <n v="3"/>
    <n v="1.3210999999999999"/>
    <n v="88"/>
    <n v="107.3179884"/>
    <n v="7.7684049079999999"/>
    <n v="56767.044088366012"/>
    <n v="12476.44591382112"/>
    <n v="10652.831635976725"/>
    <n v="76.9713792093699"/>
    <n v="11.795458977272727"/>
    <n v="0.98182753316728977"/>
  </r>
  <r>
    <d v="2013-04-11T00:00:00"/>
    <x v="1"/>
    <x v="465"/>
    <n v="0.10850267"/>
    <n v="6.0533310999999999E-2"/>
    <n v="40.644171780000001"/>
    <x v="3"/>
    <n v="3"/>
    <n v="1.3210999999999999"/>
    <n v="88"/>
    <n v="107.3179884"/>
    <n v="7.7684049079999999"/>
    <n v="58260.525299244968"/>
    <n v="12476.44591382112"/>
    <n v="11122.646478570045"/>
    <n v="75.531676553097725"/>
    <n v="12.315666363636364"/>
    <n v="0.99884974259158787"/>
  </r>
  <r>
    <d v="2013-04-12T00:00:00"/>
    <x v="1"/>
    <x v="466"/>
    <n v="0.103310397"/>
    <n v="5.9826085000000001E-2"/>
    <n v="40.644171780000001"/>
    <x v="3"/>
    <n v="3"/>
    <n v="1.3210999999999999"/>
    <n v="88"/>
    <n v="107.3179884"/>
    <n v="7.7684049079999999"/>
    <n v="55472.533515475159"/>
    <n v="12476.44591382112"/>
    <n v="10506.470507706625"/>
    <n v="76.636174592021945"/>
    <n v="11.633399090909091"/>
    <n v="0.99093522987816995"/>
  </r>
  <r>
    <d v="2013-04-13T00:00:00"/>
    <x v="1"/>
    <x v="467"/>
    <n v="0.107017581"/>
    <n v="6.0850644000000002E-2"/>
    <n v="40.644171780000001"/>
    <x v="3"/>
    <n v="3"/>
    <n v="1.3210999999999999"/>
    <n v="88"/>
    <n v="107.3179884"/>
    <n v="7.7684049079999999"/>
    <n v="57463.10653290373"/>
    <n v="12476.44591382112"/>
    <n v="10937.245918503591"/>
    <n v="75.889819539033894"/>
    <n v="12.11037965909091"/>
    <n v="0.99583021784056214"/>
  </r>
  <r>
    <d v="2013-04-14T00:00:00"/>
    <x v="1"/>
    <x v="468"/>
    <n v="0.106280941"/>
    <n v="6.0226614999999997E-2"/>
    <n v="40.644171780000001"/>
    <x v="3"/>
    <n v="3"/>
    <n v="1.3210999999999999"/>
    <n v="88"/>
    <n v="107.3179884"/>
    <n v="7.7684049079999999"/>
    <n v="57067.567571913787"/>
    <n v="12476.44591382112"/>
    <n v="10815.086208356939"/>
    <n v="76.255754659156239"/>
    <n v="11.975117045454546"/>
    <n v="0.99153271516480079"/>
  </r>
  <r>
    <d v="2013-04-15T00:00:00"/>
    <x v="1"/>
    <x v="469"/>
    <n v="0.106402361"/>
    <n v="6.0557041999999998E-2"/>
    <n v="40.644171780000001"/>
    <x v="3"/>
    <n v="3"/>
    <n v="1.3210999999999999"/>
    <n v="88"/>
    <n v="107.3179884"/>
    <n v="7.7684049079999999"/>
    <n v="57132.764059537854"/>
    <n v="12476.44591382112"/>
    <n v="10783.790602274301"/>
    <n v="76.509319428165298"/>
    <n v="11.940464659090908"/>
    <n v="0.98753531418348883"/>
  </r>
  <r>
    <d v="2013-04-16T00:00:00"/>
    <x v="1"/>
    <x v="470"/>
    <n v="0.110443556"/>
    <n v="5.9807530999999997E-2"/>
    <n v="40.644171780000001"/>
    <x v="3"/>
    <n v="3"/>
    <n v="1.3210999999999999"/>
    <n v="88"/>
    <n v="107.3179884"/>
    <n v="7.7684049079999999"/>
    <n v="59302.684334648897"/>
    <n v="12476.44591382112"/>
    <n v="11200.250172683523"/>
    <n v="76.034380350958131"/>
    <n v="12.401593863636363"/>
    <n v="0.98814299315027487"/>
  </r>
  <r>
    <d v="2013-04-17T00:00:00"/>
    <x v="1"/>
    <x v="471"/>
    <n v="0.10182575000000001"/>
    <n v="6.0134093E-2"/>
    <n v="40.644171780000001"/>
    <x v="3"/>
    <n v="3"/>
    <n v="1.3210999999999999"/>
    <n v="88"/>
    <n v="107.3179884"/>
    <n v="7.7684049079999999"/>
    <n v="54675.352081101722"/>
    <n v="12476.44591382112"/>
    <n v="10359.945481886132"/>
    <n v="76.785211024322152"/>
    <n v="11.471157727272727"/>
    <n v="0.99136208670203751"/>
  </r>
  <r>
    <d v="2013-04-18T00:00:00"/>
    <x v="1"/>
    <x v="472"/>
    <n v="0.106001181"/>
    <n v="5.9749206999999999E-2"/>
    <n v="40.644171780000001"/>
    <x v="3"/>
    <n v="3"/>
    <n v="1.3210999999999999"/>
    <n v="88"/>
    <n v="107.3179884"/>
    <n v="7.7684049079999999"/>
    <n v="56917.350397002621"/>
    <n v="12476.44591382112"/>
    <n v="10839.969489551651"/>
    <n v="75.962047647143081"/>
    <n v="12.002669318181818"/>
    <n v="0.99643691705661275"/>
  </r>
  <r>
    <d v="2013-04-19T00:00:00"/>
    <x v="1"/>
    <x v="473"/>
    <n v="0.100944141"/>
    <n v="6.0829551000000003E-2"/>
    <n v="40.644171780000001"/>
    <x v="3"/>
    <n v="3"/>
    <n v="1.3210999999999999"/>
    <n v="88"/>
    <n v="107.3179884"/>
    <n v="7.7684049079999999"/>
    <n v="54201.971993325613"/>
    <n v="12476.44591382112"/>
    <n v="10225.741816181428"/>
    <n v="77.183159865948411"/>
    <n v="11.322559318181817"/>
    <n v="0.98706592589658071"/>
  </r>
  <r>
    <d v="2013-04-20T00:00:00"/>
    <x v="1"/>
    <x v="474"/>
    <n v="0.103997942"/>
    <n v="6.0032821E-2"/>
    <n v="40.644171780000001"/>
    <x v="3"/>
    <n v="3"/>
    <n v="1.3210999999999999"/>
    <n v="88"/>
    <n v="107.3179884"/>
    <n v="7.7684049079999999"/>
    <n v="55841.710908684654"/>
    <n v="12476.44591382112"/>
    <n v="10609.713443788882"/>
    <n v="76.347404346777921"/>
    <n v="11.747715909090909"/>
    <n v="0.99405717086209266"/>
  </r>
  <r>
    <d v="2013-04-21T00:00:00"/>
    <x v="1"/>
    <x v="475"/>
    <n v="0.10791756299999999"/>
    <n v="6.0353214000000002E-2"/>
    <n v="40.644171780000001"/>
    <x v="3"/>
    <n v="3"/>
    <n v="1.3210999999999999"/>
    <n v="88"/>
    <n v="107.3179884"/>
    <n v="7.7684049079999999"/>
    <n v="57946.352005847992"/>
    <n v="12476.44591382112"/>
    <n v="11001.131685271646"/>
    <n v="75.959525177684199"/>
    <n v="12.181117840909092"/>
    <n v="0.99329371438826886"/>
  </r>
  <r>
    <d v="2013-04-22T00:00:00"/>
    <x v="1"/>
    <x v="476"/>
    <n v="0.10773118299999999"/>
    <n v="5.9800631E-2"/>
    <n v="40.644171780000001"/>
    <x v="3"/>
    <n v="3"/>
    <n v="1.3210999999999999"/>
    <n v="88"/>
    <n v="107.3179884"/>
    <n v="7.7684049079999999"/>
    <n v="57846.275236259979"/>
    <n v="12476.44591382112"/>
    <n v="10833.252153067127"/>
    <n v="76.88279889398494"/>
    <n v="11.995231477272727"/>
    <n v="0.97982806890740259"/>
  </r>
  <r>
    <d v="2013-04-23T00:00:00"/>
    <x v="1"/>
    <x v="477"/>
    <n v="0.100724962"/>
    <n v="6.0730965999999997E-2"/>
    <n v="40.644171780000001"/>
    <x v="3"/>
    <n v="3"/>
    <n v="1.3210999999999999"/>
    <n v="88"/>
    <n v="107.3179884"/>
    <n v="7.7684049079999999"/>
    <n v="54084.283795656724"/>
    <n v="12476.44591382112"/>
    <n v="10248.747408220244"/>
    <n v="76.915092307549273"/>
    <n v="11.3480325"/>
    <n v="0.99143930180882078"/>
  </r>
  <r>
    <d v="2013-04-24T00:00:00"/>
    <x v="1"/>
    <x v="478"/>
    <n v="0.10213786800000001"/>
    <n v="6.0164434000000003E-2"/>
    <n v="40.644171780000001"/>
    <x v="3"/>
    <n v="3"/>
    <n v="1.3210999999999999"/>
    <n v="88"/>
    <n v="107.3179884"/>
    <n v="7.7684049079999999"/>
    <n v="54842.943889076123"/>
    <n v="12476.44591382112"/>
    <n v="10368.485703962424"/>
    <n v="76.896302660384592"/>
    <n v="11.480613977272727"/>
    <n v="0.9891473650105953"/>
  </r>
  <r>
    <d v="2013-04-25T00:00:00"/>
    <x v="1"/>
    <x v="479"/>
    <n v="0.104747286"/>
    <n v="6.0371815000000002E-2"/>
    <n v="40.644171780000001"/>
    <x v="3"/>
    <n v="3"/>
    <n v="1.3210999999999999"/>
    <n v="88"/>
    <n v="107.3179884"/>
    <n v="7.7684049079999999"/>
    <n v="56244.071284423211"/>
    <n v="12476.44591382112"/>
    <n v="10578.009684570425"/>
    <n v="76.935841052542557"/>
    <n v="11.712611590909091"/>
    <n v="0.98399668321716716"/>
  </r>
  <r>
    <d v="2013-04-26T00:00:00"/>
    <x v="1"/>
    <x v="480"/>
    <n v="0.104454877"/>
    <n v="6.0123907999999997E-2"/>
    <n v="40.644171780000001"/>
    <x v="3"/>
    <n v="3"/>
    <n v="1.3210999999999999"/>
    <n v="88"/>
    <n v="107.3179884"/>
    <n v="7.7684049079999999"/>
    <n v="56087.062227021888"/>
    <n v="12476.44591382112"/>
    <n v="10549.562119139582"/>
    <n v="76.962887272397339"/>
    <n v="11.681112727272726"/>
    <n v="0.98409758311237105"/>
  </r>
  <r>
    <d v="2013-04-27T00:00:00"/>
    <x v="1"/>
    <x v="481"/>
    <n v="0.109372819"/>
    <n v="6.0109153999999998E-2"/>
    <n v="40.644171780000001"/>
    <x v="3"/>
    <n v="3"/>
    <n v="1.3210999999999999"/>
    <n v="88"/>
    <n v="107.3179884"/>
    <n v="7.7684049079999999"/>
    <n v="58727.751938263282"/>
    <n v="12476.44591382112"/>
    <n v="11063.424967199733"/>
    <n v="76.314471329497295"/>
    <n v="12.250092727272726"/>
    <n v="0.98562711453930796"/>
  </r>
  <r>
    <d v="2013-04-28T00:00:00"/>
    <x v="1"/>
    <x v="482"/>
    <n v="0.10909400599999999"/>
    <n v="6.0723734000000001E-2"/>
    <n v="40.644171780000001"/>
    <x v="3"/>
    <n v="3"/>
    <n v="1.3210999999999999"/>
    <n v="88"/>
    <n v="107.3179884"/>
    <n v="7.7684049079999999"/>
    <n v="58578.043255147379"/>
    <n v="12476.44591382112"/>
    <n v="11112.831509171638"/>
    <n v="75.882554502055626"/>
    <n v="12.304798636363635"/>
    <n v="0.99255891290672749"/>
  </r>
  <r>
    <d v="2013-04-29T00:00:00"/>
    <x v="1"/>
    <x v="483"/>
    <n v="0.10551155700000001"/>
    <n v="6.0278129E-2"/>
    <n v="40.644171780000001"/>
    <x v="3"/>
    <n v="3"/>
    <n v="1.3210999999999999"/>
    <n v="88"/>
    <n v="107.3179884"/>
    <n v="7.7684049079999999"/>
    <n v="56654.446715101374"/>
    <n v="12476.44591382112"/>
    <n v="10744.484541901924"/>
    <n v="76.294790187284477"/>
    <n v="11.896942613636362"/>
    <n v="0.99224291610065041"/>
  </r>
  <r>
    <d v="2013-04-30T00:00:00"/>
    <x v="1"/>
    <x v="484"/>
    <n v="0.10337155100000001"/>
    <n v="6.0693747999999999E-2"/>
    <n v="40.644171780000001"/>
    <x v="3"/>
    <n v="3"/>
    <n v="1.3210999999999999"/>
    <n v="88"/>
    <n v="107.3179884"/>
    <n v="7.7684049079999999"/>
    <n v="55505.370165155306"/>
    <n v="12476.44591382112"/>
    <n v="10574.448273929416"/>
    <n v="76.241363093568438"/>
    <n v="11.708668181818181"/>
    <n v="0.99675664148639875"/>
  </r>
  <r>
    <d v="2013-05-01T00:00:00"/>
    <x v="1"/>
    <x v="485"/>
    <n v="0.100096433"/>
    <n v="6.4297952000000005E-2"/>
    <n v="40.644171780000001"/>
    <x v="4"/>
    <n v="3"/>
    <n v="1.2850999999999999"/>
    <n v="90"/>
    <n v="107.3179884"/>
    <n v="7.7684049079999999"/>
    <n v="52282.193870429212"/>
    <n v="12412.291220355599"/>
    <n v="9945.6604673831262"/>
    <n v="74.921700559654113"/>
    <n v="11.069355666666667"/>
    <n v="0.99528222948763811"/>
  </r>
  <r>
    <d v="2013-05-02T00:00:00"/>
    <x v="1"/>
    <x v="486"/>
    <n v="0.105849939"/>
    <n v="6.4076798000000004E-2"/>
    <n v="40.644171780000001"/>
    <x v="4"/>
    <n v="3"/>
    <n v="1.2850999999999999"/>
    <n v="90"/>
    <n v="107.3179884"/>
    <n v="7.7684049079999999"/>
    <n v="55287.355064601623"/>
    <n v="12412.291220355599"/>
    <n v="10447.470457269894"/>
    <n v="74.674201107047054"/>
    <n v="11.627861888888889"/>
    <n v="0.98867092403331469"/>
  </r>
  <r>
    <d v="2013-05-03T00:00:00"/>
    <x v="1"/>
    <x v="487"/>
    <n v="0.105538201"/>
    <n v="6.3842538000000004E-2"/>
    <n v="40.644171780000001"/>
    <x v="4"/>
    <n v="3"/>
    <n v="1.2850999999999999"/>
    <n v="90"/>
    <n v="107.3179884"/>
    <n v="7.7684049079999999"/>
    <n v="55124.528617501543"/>
    <n v="12412.291220355599"/>
    <n v="10511.500259361746"/>
    <n v="74.125499343777079"/>
    <n v="11.699125999999998"/>
    <n v="0.99766845561447459"/>
  </r>
  <r>
    <d v="2013-05-04T00:00:00"/>
    <x v="1"/>
    <x v="488"/>
    <n v="0.100909201"/>
    <n v="6.4575381000000001E-2"/>
    <n v="40.644171780000001"/>
    <x v="4"/>
    <n v="3"/>
    <n v="1.2850999999999999"/>
    <n v="90"/>
    <n v="107.3179884"/>
    <n v="7.7684049079999999"/>
    <n v="52706.717431100755"/>
    <n v="12412.291220355599"/>
    <n v="9897.3010587958033"/>
    <n v="75.667205061568168"/>
    <n v="11.015532444444444"/>
    <n v="0.98246533534637737"/>
  </r>
  <r>
    <d v="2013-05-05T00:00:00"/>
    <x v="1"/>
    <x v="489"/>
    <n v="0.103735586"/>
    <n v="6.4906831999999998E-2"/>
    <n v="40.644171780000001"/>
    <x v="4"/>
    <n v="3"/>
    <n v="1.2850999999999999"/>
    <n v="90"/>
    <n v="107.3179884"/>
    <n v="7.7684049079999999"/>
    <n v="54182.989902493158"/>
    <n v="12412.291220355599"/>
    <n v="10315.983029380906"/>
    <n v="74.430015294269637"/>
    <n v="11.481518555555557"/>
    <n v="0.99612554364902317"/>
  </r>
  <r>
    <d v="2013-05-06T00:00:00"/>
    <x v="1"/>
    <x v="490"/>
    <n v="0.10822335600000001"/>
    <n v="6.4768131000000007E-2"/>
    <n v="40.644171780000001"/>
    <x v="4"/>
    <n v="3"/>
    <n v="1.2850999999999999"/>
    <n v="90"/>
    <n v="107.3179884"/>
    <n v="7.7684049079999999"/>
    <n v="56527.034082228267"/>
    <n v="12412.291220355599"/>
    <n v="10713.363894886877"/>
    <n v="74.223830564960934"/>
    <n v="11.923796888888889"/>
    <n v="0.99159900382316724"/>
  </r>
  <r>
    <d v="2013-05-07T00:00:00"/>
    <x v="1"/>
    <x v="491"/>
    <n v="0.100120704"/>
    <n v="6.4507958000000004E-2"/>
    <n v="40.644171780000001"/>
    <x v="4"/>
    <n v="3"/>
    <n v="1.2850999999999999"/>
    <n v="90"/>
    <n v="107.3179884"/>
    <n v="7.7684049079999999"/>
    <n v="52294.871056712458"/>
    <n v="12412.291220355599"/>
    <n v="9891.3685557760382"/>
    <n v="75.290931081072898"/>
    <n v="11.008929666666667"/>
    <n v="0.98960917214485422"/>
  </r>
  <r>
    <d v="2013-05-08T00:00:00"/>
    <x v="1"/>
    <x v="492"/>
    <n v="0.10906059"/>
    <n v="6.4234421999999999E-2"/>
    <n v="40.644171780000001"/>
    <x v="4"/>
    <n v="3"/>
    <n v="1.2850999999999999"/>
    <n v="90"/>
    <n v="107.3179884"/>
    <n v="7.7684049079999999"/>
    <n v="56964.336681242108"/>
    <n v="12412.291220355599"/>
    <n v="10700.975470869515"/>
    <n v="74.706170682519243"/>
    <n v="11.910008777777778"/>
    <n v="0.98284888244231938"/>
  </r>
  <r>
    <d v="2013-05-09T00:00:00"/>
    <x v="1"/>
    <x v="493"/>
    <n v="0.11087505"/>
    <n v="6.4452972999999997E-2"/>
    <n v="40.644171780000001"/>
    <x v="4"/>
    <n v="3"/>
    <n v="1.2850999999999999"/>
    <n v="90"/>
    <n v="107.3179884"/>
    <n v="7.7684049079999999"/>
    <n v="57912.062255940058"/>
    <n v="12412.291220355599"/>
    <n v="10871.731027244896"/>
    <n v="74.559873973357028"/>
    <n v="12.10005688888889"/>
    <n v="0.98219132257437536"/>
  </r>
  <r>
    <d v="2013-05-10T00:00:00"/>
    <x v="1"/>
    <x v="494"/>
    <n v="0.108734449"/>
    <n v="6.4916393000000003E-2"/>
    <n v="40.644171780000001"/>
    <x v="4"/>
    <n v="3"/>
    <n v="1.2850999999999999"/>
    <n v="90"/>
    <n v="107.3179884"/>
    <n v="7.7684049079999999"/>
    <n v="56793.987284365052"/>
    <n v="12412.291220355599"/>
    <n v="10682.899730663125"/>
    <n v="74.656492018222892"/>
    <n v="11.889890777777778"/>
    <n v="0.98413168948876539"/>
  </r>
  <r>
    <d v="2013-05-11T00:00:00"/>
    <x v="1"/>
    <x v="495"/>
    <n v="0.106801253"/>
    <n v="6.3814645000000003E-2"/>
    <n v="40.644171780000001"/>
    <x v="4"/>
    <n v="3"/>
    <n v="1.2850999999999999"/>
    <n v="90"/>
    <n v="107.3179884"/>
    <n v="7.7684049079999999"/>
    <n v="55784.243729751681"/>
    <n v="12412.291220355599"/>
    <n v="10577.515216229334"/>
    <n v="74.347829461111957"/>
    <n v="11.772599555555555"/>
    <n v="0.99206135718276645"/>
  </r>
  <r>
    <d v="2013-05-12T00:00:00"/>
    <x v="1"/>
    <x v="496"/>
    <n v="0.100784505"/>
    <n v="6.3654889000000006E-2"/>
    <n v="40.644171780000001"/>
    <x v="4"/>
    <n v="3"/>
    <n v="1.2850999999999999"/>
    <n v="90"/>
    <n v="107.3179884"/>
    <n v="7.7684049079999999"/>
    <n v="52641.586434406127"/>
    <n v="12412.291220355599"/>
    <n v="9941.8525841238443"/>
    <n v="75.307459442651663"/>
    <n v="11.065117555555556"/>
    <n v="0.98810881692577657"/>
  </r>
  <r>
    <d v="2013-05-13T00:00:00"/>
    <x v="1"/>
    <x v="497"/>
    <n v="0.102396469"/>
    <n v="6.4844389000000002E-2"/>
    <n v="40.644171780000001"/>
    <x v="4"/>
    <n v="3"/>
    <n v="1.2850999999999999"/>
    <n v="90"/>
    <n v="107.3179884"/>
    <n v="7.7684049079999999"/>
    <n v="53483.544652439276"/>
    <n v="12412.291220355599"/>
    <n v="10050.533543651663"/>
    <n v="75.43739407300987"/>
    <n v="11.186077666666668"/>
    <n v="0.98318526003079265"/>
  </r>
  <r>
    <d v="2013-05-14T00:00:00"/>
    <x v="1"/>
    <x v="498"/>
    <n v="0.10280592400000001"/>
    <n v="6.4927364000000001E-2"/>
    <n v="40.644171780000001"/>
    <x v="4"/>
    <n v="3"/>
    <n v="1.2850999999999999"/>
    <n v="90"/>
    <n v="107.3179884"/>
    <n v="7.7684049079999999"/>
    <n v="53697.410472125535"/>
    <n v="12412.291220355599"/>
    <n v="10240.009653645377"/>
    <n v="74.434763178180162"/>
    <n v="11.396961444444443"/>
    <n v="0.99773095760512787"/>
  </r>
  <r>
    <d v="2013-05-15T00:00:00"/>
    <x v="1"/>
    <x v="499"/>
    <n v="0.106483225"/>
    <n v="6.3681495000000005E-2"/>
    <n v="40.644171780000001"/>
    <x v="4"/>
    <n v="3"/>
    <n v="1.2850999999999999"/>
    <n v="90"/>
    <n v="107.3179884"/>
    <n v="7.7684049079999999"/>
    <n v="55618.131900849396"/>
    <n v="12412.291220355599"/>
    <n v="10529.789939054404"/>
    <n v="74.482067377151921"/>
    <n v="11.719482111111112"/>
    <n v="0.99053479080859919"/>
  </r>
  <r>
    <d v="2013-05-16T00:00:00"/>
    <x v="1"/>
    <x v="500"/>
    <n v="0.104822312"/>
    <n v="6.4739292000000004E-2"/>
    <n v="40.644171780000001"/>
    <x v="4"/>
    <n v="3"/>
    <n v="1.2850999999999999"/>
    <n v="90"/>
    <n v="107.3179884"/>
    <n v="7.7684049079999999"/>
    <n v="54750.606726721409"/>
    <n v="12412.291220355599"/>
    <n v="10290.7301834598"/>
    <n v="75.138816832336829"/>
    <n v="11.453412555555557"/>
    <n v="0.98338522622931657"/>
  </r>
  <r>
    <d v="2013-05-17T00:00:00"/>
    <x v="1"/>
    <x v="501"/>
    <n v="0.104887246"/>
    <n v="6.4570579000000003E-2"/>
    <n v="40.644171780000001"/>
    <x v="4"/>
    <n v="3"/>
    <n v="1.2850999999999999"/>
    <n v="90"/>
    <n v="107.3179884"/>
    <n v="7.7684049079999999"/>
    <n v="54784.522940067218"/>
    <n v="12412.291220355599"/>
    <n v="10450.429071649261"/>
    <n v="74.175536608915934"/>
    <n v="11.631154777777779"/>
    <n v="0.99802785364390245"/>
  </r>
  <r>
    <d v="2013-05-18T00:00:00"/>
    <x v="1"/>
    <x v="502"/>
    <n v="0.109173992"/>
    <n v="6.4783893999999995E-2"/>
    <n v="40.644171780000001"/>
    <x v="4"/>
    <n v="3"/>
    <n v="1.2850999999999999"/>
    <n v="90"/>
    <n v="107.3179884"/>
    <n v="7.7684049079999999"/>
    <n v="57023.568615603792"/>
    <n v="12412.291220355599"/>
    <n v="10775.169245446774"/>
    <n v="74.315390713973443"/>
    <n v="11.992585222222223"/>
    <n v="0.98863534274719933"/>
  </r>
  <r>
    <d v="2013-05-19T00:00:00"/>
    <x v="1"/>
    <x v="503"/>
    <n v="9.9364758999999997E-2"/>
    <n v="6.4493886E-2"/>
    <n v="40.644171780000001"/>
    <x v="4"/>
    <n v="3"/>
    <n v="1.2850999999999999"/>
    <n v="90"/>
    <n v="107.3179884"/>
    <n v="7.7684049079999999"/>
    <n v="51900.027186048435"/>
    <n v="12412.291220355599"/>
    <n v="9896.8902510561948"/>
    <n v="74.856208080830697"/>
    <n v="11.015075222222224"/>
    <n v="0.99769453473942415"/>
  </r>
  <r>
    <d v="2013-05-20T00:00:00"/>
    <x v="1"/>
    <x v="504"/>
    <n v="0.100857554"/>
    <n v="6.3897487000000003E-2"/>
    <n v="40.644171780000001"/>
    <x v="4"/>
    <n v="3"/>
    <n v="1.2850999999999999"/>
    <n v="90"/>
    <n v="107.3179884"/>
    <n v="7.7684049079999999"/>
    <n v="52679.741260363233"/>
    <n v="12412.291220355599"/>
    <n v="9917.0938056397536"/>
    <n v="75.508955552368832"/>
    <n v="11.037561444444444"/>
    <n v="0.98493418747791561"/>
  </r>
  <r>
    <d v="2013-05-21T00:00:00"/>
    <x v="1"/>
    <x v="505"/>
    <n v="0.1064659"/>
    <n v="6.4763889000000005E-2"/>
    <n v="40.644171780000001"/>
    <x v="4"/>
    <n v="3"/>
    <n v="1.2850999999999999"/>
    <n v="90"/>
    <n v="107.3179884"/>
    <n v="7.7684049079999999"/>
    <n v="55609.082737141391"/>
    <n v="12412.291220355599"/>
    <n v="10438.048634173618"/>
    <n v="75.040301310805347"/>
    <n v="11.617375555555556"/>
    <n v="0.98206449201105706"/>
  </r>
  <r>
    <d v="2013-05-22T00:00:00"/>
    <x v="1"/>
    <x v="506"/>
    <n v="0.10835099199999999"/>
    <n v="6.3643701999999996E-2"/>
    <n v="40.644171780000001"/>
    <x v="4"/>
    <n v="3"/>
    <n v="1.2850999999999999"/>
    <n v="90"/>
    <n v="107.3179884"/>
    <n v="7.7684049079999999"/>
    <n v="56593.700694582447"/>
    <n v="12412.291220355599"/>
    <n v="10706.741055167378"/>
    <n v="74.325728999450007"/>
    <n v="11.916425777777777"/>
    <n v="0.98981864420770604"/>
  </r>
  <r>
    <d v="2013-05-23T00:00:00"/>
    <x v="1"/>
    <x v="507"/>
    <n v="0.106908514"/>
    <n v="6.3946744999999999E-2"/>
    <n v="40.644171780000001"/>
    <x v="4"/>
    <n v="3"/>
    <n v="1.2850999999999999"/>
    <n v="90"/>
    <n v="107.3179884"/>
    <n v="7.7684049079999999"/>
    <n v="55840.268107730626"/>
    <n v="12412.291220355599"/>
    <n v="10644.024340365708"/>
    <n v="73.998193342121382"/>
    <n v="11.846623111111111"/>
    <n v="0.99729763337651489"/>
  </r>
  <r>
    <d v="2013-05-24T00:00:00"/>
    <x v="1"/>
    <x v="508"/>
    <n v="0.104187471"/>
    <n v="6.3996223000000005E-2"/>
    <n v="40.644171780000001"/>
    <x v="4"/>
    <n v="3"/>
    <n v="1.2850999999999999"/>
    <n v="90"/>
    <n v="107.3179884"/>
    <n v="7.7684049079999999"/>
    <n v="54419.01768559248"/>
    <n v="12412.291220355599"/>
    <n v="10216.284433491342"/>
    <n v="75.289580873155444"/>
    <n v="11.370555666666666"/>
    <n v="0.98221983908218669"/>
  </r>
  <r>
    <d v="2013-05-25T00:00:00"/>
    <x v="1"/>
    <x v="509"/>
    <n v="0.10670737299999999"/>
    <n v="6.4827647000000002E-2"/>
    <n v="40.644171780000001"/>
    <x v="4"/>
    <n v="3"/>
    <n v="1.2850999999999999"/>
    <n v="90"/>
    <n v="107.3179884"/>
    <n v="7.7684049079999999"/>
    <n v="55735.208492296653"/>
    <n v="12412.291220355599"/>
    <n v="10542.95894769291"/>
    <n v="74.512363417494086"/>
    <n v="11.734138999999999"/>
    <n v="0.98969029066060887"/>
  </r>
  <r>
    <d v="2013-05-26T00:00:00"/>
    <x v="1"/>
    <x v="510"/>
    <n v="0.10280779299999999"/>
    <n v="6.4234874999999997E-2"/>
    <n v="40.644171780000001"/>
    <x v="4"/>
    <n v="3"/>
    <n v="1.2850999999999999"/>
    <n v="90"/>
    <n v="107.3179884"/>
    <n v="7.7684049079999999"/>
    <n v="53698.386684937679"/>
    <n v="12412.291220355599"/>
    <n v="10247.736133598504"/>
    <n v="74.387119662030543"/>
    <n v="11.405560888888887"/>
    <n v="0.9984656318806493"/>
  </r>
  <r>
    <d v="2013-05-27T00:00:00"/>
    <x v="1"/>
    <x v="511"/>
    <n v="0.10854375400000001"/>
    <n v="6.4455242999999995E-2"/>
    <n v="40.644171780000001"/>
    <x v="4"/>
    <n v="3"/>
    <n v="1.2850999999999999"/>
    <n v="90"/>
    <n v="107.3179884"/>
    <n v="7.7684049079999999"/>
    <n v="56694.383805386729"/>
    <n v="12412.291220355599"/>
    <n v="10624.548759059729"/>
    <n v="74.918092924523719"/>
    <n v="11.824947111111111"/>
    <n v="0.9804757996484994"/>
  </r>
  <r>
    <d v="2013-05-28T00:00:00"/>
    <x v="1"/>
    <x v="512"/>
    <n v="0.10687012799999999"/>
    <n v="6.3918453E-2"/>
    <n v="40.644171780000001"/>
    <x v="4"/>
    <n v="3"/>
    <n v="1.2850999999999999"/>
    <n v="90"/>
    <n v="107.3179884"/>
    <n v="7.7684049079999999"/>
    <n v="55820.218399326826"/>
    <n v="12412.291220355599"/>
    <n v="10554.720727680742"/>
    <n v="74.520861119305962"/>
    <n v="11.747229666666668"/>
    <n v="0.98928549051611514"/>
  </r>
  <r>
    <d v="2013-05-29T00:00:00"/>
    <x v="1"/>
    <x v="513"/>
    <n v="0.110396074"/>
    <n v="6.4265944000000005E-2"/>
    <n v="40.644171780000001"/>
    <x v="4"/>
    <n v="3"/>
    <n v="1.2850999999999999"/>
    <n v="90"/>
    <n v="107.3179884"/>
    <n v="7.7684049079999999"/>
    <n v="57661.884349088141"/>
    <n v="12412.291220355599"/>
    <n v="10883.729907689969"/>
    <n v="74.259203297500036"/>
    <n v="12.113411444444445"/>
    <n v="0.98754148630321759"/>
  </r>
  <r>
    <d v="2013-05-30T00:00:00"/>
    <x v="1"/>
    <x v="514"/>
    <n v="0.10551324500000001"/>
    <n v="6.4063871999999994E-2"/>
    <n v="40.644171780000001"/>
    <x v="4"/>
    <n v="3"/>
    <n v="1.2850999999999999"/>
    <n v="90"/>
    <n v="107.3179884"/>
    <n v="7.7684049079999999"/>
    <n v="55111.493643216003"/>
    <n v="12412.291220355599"/>
    <n v="10333.798108831985"/>
    <n v="75.215911408945942"/>
    <n v="11.501346444444446"/>
    <n v="0.98103435260663241"/>
  </r>
  <r>
    <d v="2013-05-31T00:00:00"/>
    <x v="1"/>
    <x v="515"/>
    <n v="0.100291266"/>
    <n v="6.3933469000000007E-2"/>
    <n v="40.644171780000001"/>
    <x v="4"/>
    <n v="3"/>
    <n v="1.2850999999999999"/>
    <n v="90"/>
    <n v="107.3179884"/>
    <n v="7.7684049079999999"/>
    <n v="52383.958702332442"/>
    <n v="12412.291220355599"/>
    <n v="9920.340035352734"/>
    <n v="75.189857477964324"/>
    <n v="11.041174444444446"/>
    <n v="0.99081977886289718"/>
  </r>
  <r>
    <d v="2013-06-01T00:00:00"/>
    <x v="1"/>
    <x v="516"/>
    <n v="0.10480687900000001"/>
    <n v="6.6310202999999998E-2"/>
    <n v="40.644171780000001"/>
    <x v="5"/>
    <n v="3"/>
    <n v="1.3553999999999999"/>
    <n v="90"/>
    <n v="107.3179884"/>
    <n v="7.7684049079999999"/>
    <n v="57737.177311187894"/>
    <n v="13091.292132962399"/>
    <n v="10987.075477413142"/>
    <n v="78.406678160898394"/>
    <n v="11.594186000000001"/>
    <n v="0.99561856049544228"/>
  </r>
  <r>
    <d v="2013-06-02T00:00:00"/>
    <x v="1"/>
    <x v="517"/>
    <n v="0.107488847"/>
    <n v="6.5582616999999996E-2"/>
    <n v="40.644171780000001"/>
    <x v="5"/>
    <n v="3"/>
    <n v="1.3553999999999999"/>
    <n v="90"/>
    <n v="107.3179884"/>
    <n v="7.7684049079999999"/>
    <n v="59214.649624421567"/>
    <n v="13091.292132962399"/>
    <n v="11275.265889230526"/>
    <n v="78.051487656495738"/>
    <n v="11.898300888888889"/>
    <n v="0.99624017736463399"/>
  </r>
  <r>
    <d v="2013-06-03T00:00:00"/>
    <x v="1"/>
    <x v="518"/>
    <n v="0.100548148"/>
    <n v="6.5685853000000002E-2"/>
    <n v="40.644171780000001"/>
    <x v="5"/>
    <n v="3"/>
    <n v="1.3553999999999999"/>
    <n v="90"/>
    <n v="107.3179884"/>
    <n v="7.7684049079999999"/>
    <n v="55391.080287655197"/>
    <n v="13091.292132962399"/>
    <n v="10445.541780102934"/>
    <n v="79.560772408768855"/>
    <n v="11.022728888888889"/>
    <n v="0.98663736700550664"/>
  </r>
  <r>
    <d v="2013-06-04T00:00:00"/>
    <x v="1"/>
    <x v="519"/>
    <n v="0.10679469"/>
    <n v="6.6030797000000002E-2"/>
    <n v="40.644171780000001"/>
    <x v="5"/>
    <n v="3"/>
    <n v="1.3553999999999999"/>
    <n v="90"/>
    <n v="107.3179884"/>
    <n v="7.7684049079999999"/>
    <n v="58832.244708129743"/>
    <n v="13091.292132962399"/>
    <n v="11062.789749764332"/>
    <n v="78.984380740618349"/>
    <n v="11.674083999999999"/>
    <n v="0.98382003824347442"/>
  </r>
  <r>
    <d v="2013-06-05T00:00:00"/>
    <x v="1"/>
    <x v="520"/>
    <n v="0.109575029"/>
    <n v="6.6101247000000002E-2"/>
    <n v="40.644171780000001"/>
    <x v="5"/>
    <n v="3"/>
    <n v="1.3553999999999999"/>
    <n v="90"/>
    <n v="107.3179884"/>
    <n v="7.7684049079999999"/>
    <n v="60363.908730185118"/>
    <n v="13091.292132962399"/>
    <n v="11370.779449803251"/>
    <n v="78.548516413649779"/>
    <n v="11.999092222222222"/>
    <n v="0.9855514617294785"/>
  </r>
  <r>
    <d v="2013-06-06T00:00:00"/>
    <x v="1"/>
    <x v="521"/>
    <n v="0.109030986"/>
    <n v="6.5535848999999993E-2"/>
    <n v="40.644171780000001"/>
    <x v="5"/>
    <n v="3"/>
    <n v="1.3553999999999999"/>
    <n v="90"/>
    <n v="107.3179884"/>
    <n v="7.7684049079999999"/>
    <n v="60064.200281125108"/>
    <n v="13091.292132962399"/>
    <n v="11455.945976477644"/>
    <n v="77.767377977365413"/>
    <n v="12.088964777777779"/>
    <n v="0.99788772890671651"/>
  </r>
  <r>
    <d v="2013-06-07T00:00:00"/>
    <x v="1"/>
    <x v="522"/>
    <n v="0.106441762"/>
    <n v="6.5899691999999996E-2"/>
    <n v="40.644171780000001"/>
    <x v="5"/>
    <n v="3"/>
    <n v="1.3553999999999999"/>
    <n v="90"/>
    <n v="107.3179884"/>
    <n v="7.7684049079999999"/>
    <n v="58637.819812469199"/>
    <n v="13091.292132962399"/>
    <n v="11161.724173318495"/>
    <n v="78.194205182741612"/>
    <n v="11.778485222222223"/>
    <n v="0.99590954723203484"/>
  </r>
  <r>
    <d v="2013-06-08T00:00:00"/>
    <x v="1"/>
    <x v="523"/>
    <n v="0.103278391"/>
    <n v="6.5751892000000006E-2"/>
    <n v="40.644171780000001"/>
    <x v="5"/>
    <n v="3"/>
    <n v="1.3553999999999999"/>
    <n v="90"/>
    <n v="107.3179884"/>
    <n v="7.7684049079999999"/>
    <n v="56895.146868949247"/>
    <n v="13091.292132962399"/>
    <n v="10755.729575977382"/>
    <n v="79.042354832970517"/>
    <n v="11.350056666666667"/>
    <n v="0.98907921599979232"/>
  </r>
  <r>
    <d v="2013-06-09T00:00:00"/>
    <x v="1"/>
    <x v="524"/>
    <n v="0.10313299300000001"/>
    <n v="6.5438571000000001E-2"/>
    <n v="40.644171780000001"/>
    <x v="5"/>
    <n v="3"/>
    <n v="1.3553999999999999"/>
    <n v="90"/>
    <n v="107.3179884"/>
    <n v="7.7684049079999999"/>
    <n v="56815.04840416534"/>
    <n v="13091.292132962399"/>
    <n v="10709.766355973754"/>
    <n v="79.257644342864339"/>
    <n v="11.301553666666667"/>
    <n v="0.98624096946357398"/>
  </r>
  <r>
    <d v="2013-06-10T00:00:00"/>
    <x v="1"/>
    <x v="525"/>
    <n v="0.103072408"/>
    <n v="6.5976924000000006E-2"/>
    <n v="40.644171780000001"/>
    <x v="5"/>
    <n v="3"/>
    <n v="1.3553999999999999"/>
    <n v="90"/>
    <n v="107.3179884"/>
    <n v="7.7684049079999999"/>
    <n v="56781.672666610953"/>
    <n v="13091.292132962399"/>
    <n v="10830.048295435101"/>
    <n v="78.461876695443365"/>
    <n v="11.428482000000001"/>
    <n v="0.99790370668355788"/>
  </r>
  <r>
    <d v="2013-06-11T00:00:00"/>
    <x v="1"/>
    <x v="526"/>
    <n v="0.10502804"/>
    <n v="6.5284166000000005E-2"/>
    <n v="40.644171780000001"/>
    <x v="5"/>
    <n v="3"/>
    <n v="1.3553999999999999"/>
    <n v="90"/>
    <n v="107.3179884"/>
    <n v="7.7684049079999999"/>
    <n v="57859.012938707339"/>
    <n v="13091.292132962399"/>
    <n v="10846.901802511273"/>
    <n v="79.402120516888388"/>
    <n v="11.446266777777778"/>
    <n v="0.98084664819033085"/>
  </r>
  <r>
    <d v="2013-06-12T00:00:00"/>
    <x v="1"/>
    <x v="527"/>
    <n v="0.104759565"/>
    <n v="6.5471814000000003E-2"/>
    <n v="40.644171780000001"/>
    <x v="5"/>
    <n v="3"/>
    <n v="1.3553999999999999"/>
    <n v="90"/>
    <n v="107.3179884"/>
    <n v="7.7684049079999999"/>
    <n v="57711.112449478751"/>
    <n v="13091.292132962399"/>
    <n v="10939.973514045785"/>
    <n v="78.673837246725"/>
    <n v="11.544481333333334"/>
    <n v="0.99179804727138754"/>
  </r>
  <r>
    <d v="2013-06-13T00:00:00"/>
    <x v="1"/>
    <x v="528"/>
    <n v="0.10268801599999999"/>
    <n v="6.5552205000000002E-2"/>
    <n v="40.644171780000001"/>
    <x v="5"/>
    <n v="3"/>
    <n v="1.3553999999999999"/>
    <n v="90"/>
    <n v="107.3179884"/>
    <n v="7.7684049079999999"/>
    <n v="56569.914533244511"/>
    <n v="13091.292132962399"/>
    <n v="10787.050230481498"/>
    <n v="78.525963302317408"/>
    <n v="11.383108"/>
    <n v="0.99766239519127531"/>
  </r>
  <r>
    <d v="2013-06-14T00:00:00"/>
    <x v="1"/>
    <x v="529"/>
    <n v="0.10600215"/>
    <n v="6.5433045999999995E-2"/>
    <n v="40.644171780000001"/>
    <x v="5"/>
    <n v="3"/>
    <n v="1.3553999999999999"/>
    <n v="90"/>
    <n v="107.3179884"/>
    <n v="7.7684049079999999"/>
    <n v="58395.641472322975"/>
    <n v="13091.292132962399"/>
    <n v="11033.078498155697"/>
    <n v="78.752057689176823"/>
    <n v="11.642731000000001"/>
    <n v="0.98851371410862887"/>
  </r>
  <r>
    <d v="2013-06-15T00:00:00"/>
    <x v="1"/>
    <x v="530"/>
    <n v="0.104124145"/>
    <n v="6.5854373999999993E-2"/>
    <n v="40.644171780000001"/>
    <x v="5"/>
    <n v="3"/>
    <n v="1.3553999999999999"/>
    <n v="90"/>
    <n v="107.3179884"/>
    <n v="7.7684049079999999"/>
    <n v="57361.065223980557"/>
    <n v="13091.292132962399"/>
    <n v="10903.980589729168"/>
    <n v="78.560756566677185"/>
    <n v="11.506499555555555"/>
    <n v="0.99456755203127956"/>
  </r>
  <r>
    <d v="2013-06-16T00:00:00"/>
    <x v="1"/>
    <x v="531"/>
    <n v="0.108660856"/>
    <n v="6.5142700999999997E-2"/>
    <n v="40.644171780000001"/>
    <x v="5"/>
    <n v="3"/>
    <n v="1.3553999999999999"/>
    <n v="90"/>
    <n v="107.3179884"/>
    <n v="7.7684049079999999"/>
    <n v="59860.298956688282"/>
    <n v="13091.292132962399"/>
    <n v="11396.924534145481"/>
    <n v="77.927206286263385"/>
    <n v="12.026682000000001"/>
    <n v="0.99612815492637019"/>
  </r>
  <r>
    <d v="2013-06-17T00:00:00"/>
    <x v="1"/>
    <x v="532"/>
    <n v="0.1041193"/>
    <n v="6.5487015999999995E-2"/>
    <n v="40.644171780000001"/>
    <x v="5"/>
    <n v="3"/>
    <n v="1.3553999999999999"/>
    <n v="90"/>
    <n v="107.3179884"/>
    <n v="7.7684049079999999"/>
    <n v="57358.396156580195"/>
    <n v="13091.292132962399"/>
    <n v="10899.036874665471"/>
    <n v="78.589036566016318"/>
    <n v="11.501282666666667"/>
    <n v="0.99416288814849885"/>
  </r>
  <r>
    <d v="2013-06-18T00:00:00"/>
    <x v="1"/>
    <x v="533"/>
    <n v="0.107469987"/>
    <n v="6.5136131E-2"/>
    <n v="40.644171780000001"/>
    <x v="5"/>
    <n v="3"/>
    <n v="1.3553999999999999"/>
    <n v="90"/>
    <n v="107.3179884"/>
    <n v="7.7684049079999999"/>
    <n v="59204.259818194354"/>
    <n v="13091.292132962399"/>
    <n v="11169.738020513458"/>
    <n v="78.67962017107709"/>
    <n v="11.786941888888888"/>
    <n v="0.98708932569239072"/>
  </r>
  <r>
    <d v="2013-06-19T00:00:00"/>
    <x v="1"/>
    <x v="534"/>
    <n v="0.105887892"/>
    <n v="6.6186708999999996E-2"/>
    <n v="40.644171780000001"/>
    <x v="5"/>
    <n v="3"/>
    <n v="1.3553999999999999"/>
    <n v="90"/>
    <n v="107.3179884"/>
    <n v="7.7684049079999999"/>
    <n v="58332.697756527166"/>
    <n v="13091.292132962399"/>
    <n v="11116.306054969422"/>
    <n v="78.181655366874324"/>
    <n v="11.730557444444445"/>
    <n v="0.99704522401862528"/>
  </r>
  <r>
    <d v="2013-06-20T00:00:00"/>
    <x v="1"/>
    <x v="535"/>
    <n v="0.106649064"/>
    <n v="6.5605972999999998E-2"/>
    <n v="40.644171780000001"/>
    <x v="5"/>
    <n v="3"/>
    <n v="1.3553999999999999"/>
    <n v="90"/>
    <n v="107.3179884"/>
    <n v="7.7684049079999999"/>
    <n v="58752.020640174065"/>
    <n v="13091.292132962399"/>
    <n v="11190.059982989045"/>
    <n v="78.130319406529438"/>
    <n v="11.808386777777779"/>
    <n v="0.99649708130584258"/>
  </r>
  <r>
    <d v="2013-06-21T00:00:00"/>
    <x v="1"/>
    <x v="536"/>
    <n v="0.105314834"/>
    <n v="6.6081863000000005E-2"/>
    <n v="40.644171780000001"/>
    <x v="5"/>
    <n v="3"/>
    <n v="1.3553999999999999"/>
    <n v="90"/>
    <n v="107.3179884"/>
    <n v="7.7684049079999999"/>
    <n v="58017.005202075707"/>
    <n v="13091.292132962399"/>
    <n v="10991.541688902682"/>
    <n v="78.647157251678976"/>
    <n v="11.598899000000001"/>
    <n v="0.99121925217106654"/>
  </r>
  <r>
    <d v="2013-06-22T00:00:00"/>
    <x v="1"/>
    <x v="537"/>
    <n v="0.10100231699999999"/>
    <n v="6.5982745999999995E-2"/>
    <n v="40.644171780000001"/>
    <x v="5"/>
    <n v="3"/>
    <n v="1.3553999999999999"/>
    <n v="90"/>
    <n v="107.3179884"/>
    <n v="7.7684049079999999"/>
    <n v="55641.277949606796"/>
    <n v="13091.292132962399"/>
    <n v="10503.311078553315"/>
    <n v="79.431908785857871"/>
    <n v="11.083690333333333"/>
    <n v="0.98763291737158865"/>
  </r>
  <r>
    <d v="2013-06-23T00:00:00"/>
    <x v="1"/>
    <x v="538"/>
    <n v="0.106746998"/>
    <n v="6.6044089E-2"/>
    <n v="40.644171780000001"/>
    <x v="5"/>
    <n v="3"/>
    <n v="1.3553999999999999"/>
    <n v="90"/>
    <n v="107.3179884"/>
    <n v="7.7684049079999999"/>
    <n v="58805.971609583183"/>
    <n v="13091.292132962399"/>
    <n v="11030.397949976883"/>
    <n v="79.160325994452037"/>
    <n v="11.639902333333334"/>
    <n v="0.98137767771230444"/>
  </r>
  <r>
    <d v="2013-06-24T00:00:00"/>
    <x v="1"/>
    <x v="539"/>
    <n v="0.10066861000000001"/>
    <n v="6.5829386000000004E-2"/>
    <n v="40.644171780000001"/>
    <x v="5"/>
    <n v="3"/>
    <n v="1.3553999999999999"/>
    <n v="90"/>
    <n v="107.3179884"/>
    <n v="7.7684049079999999"/>
    <n v="55457.44173186212"/>
    <n v="13091.292132962399"/>
    <n v="10551.576107958192"/>
    <n v="78.933286349534228"/>
    <n v="11.134622333333333"/>
    <n v="0.9954602631346553"/>
  </r>
  <r>
    <d v="2013-06-25T00:00:00"/>
    <x v="1"/>
    <x v="540"/>
    <n v="0.10681328599999999"/>
    <n v="6.6307925000000004E-2"/>
    <n v="40.644171780000001"/>
    <x v="5"/>
    <n v="3"/>
    <n v="1.3553999999999999"/>
    <n v="90"/>
    <n v="107.3179884"/>
    <n v="7.7684049079999999"/>
    <n v="58842.489079105428"/>
    <n v="13091.292132962399"/>
    <n v="11027.2111532458"/>
    <n v="79.215028528015168"/>
    <n v="11.636539444444445"/>
    <n v="0.98048528345059993"/>
  </r>
  <r>
    <d v="2013-06-26T00:00:00"/>
    <x v="1"/>
    <x v="541"/>
    <n v="0.103960496"/>
    <n v="6.5741592000000001E-2"/>
    <n v="40.644171780000001"/>
    <x v="5"/>
    <n v="3"/>
    <n v="1.3553999999999999"/>
    <n v="90"/>
    <n v="107.3179884"/>
    <n v="7.7684049079999999"/>
    <n v="57270.912445651971"/>
    <n v="13091.292132962399"/>
    <n v="10919.085707202499"/>
    <n v="78.37970949497911"/>
    <n v="11.522439333333333"/>
    <n v="0.99751307458171423"/>
  </r>
  <r>
    <d v="2013-06-27T00:00:00"/>
    <x v="1"/>
    <x v="542"/>
    <n v="0.102609768"/>
    <n v="6.5847952000000001E-2"/>
    <n v="40.644171780000001"/>
    <x v="5"/>
    <n v="3"/>
    <n v="1.3553999999999999"/>
    <n v="90"/>
    <n v="107.3179884"/>
    <n v="7.7684049079999999"/>
    <n v="56526.808406114782"/>
    <n v="13091.292132962399"/>
    <n v="10601.152455888443"/>
    <n v="79.67551303355404"/>
    <n v="11.186938111111111"/>
    <n v="0.981216944180207"/>
  </r>
  <r>
    <d v="2013-06-28T00:00:00"/>
    <x v="1"/>
    <x v="543"/>
    <n v="0.103337684"/>
    <n v="6.5513902999999998E-2"/>
    <n v="40.644171780000001"/>
    <x v="5"/>
    <n v="3"/>
    <n v="1.3553999999999999"/>
    <n v="90"/>
    <n v="107.3179884"/>
    <n v="7.7684049079999999"/>
    <n v="56927.810855196854"/>
    <n v="13091.292132962399"/>
    <n v="10775.009559319591"/>
    <n v="78.951681887645989"/>
    <n v="11.370402"/>
    <n v="0.99028364134810687"/>
  </r>
  <r>
    <d v="2013-06-29T00:00:00"/>
    <x v="1"/>
    <x v="544"/>
    <n v="0.108927469"/>
    <n v="6.5213671000000001E-2"/>
    <n v="40.644171780000001"/>
    <x v="5"/>
    <n v="3"/>
    <n v="1.3553999999999999"/>
    <n v="90"/>
    <n v="107.3179884"/>
    <n v="7.7684049079999999"/>
    <n v="60007.17368668066"/>
    <n v="13091.292132962399"/>
    <n v="11432.860389677709"/>
    <n v="77.850627544975424"/>
    <n v="12.064603555555555"/>
    <n v="0.99682323473429835"/>
  </r>
  <r>
    <d v="2013-06-30T00:00:00"/>
    <x v="1"/>
    <x v="545"/>
    <n v="0.1078636"/>
    <n v="6.5865270000000004E-2"/>
    <n v="40.644171780000001"/>
    <x v="5"/>
    <n v="3"/>
    <n v="1.3553999999999999"/>
    <n v="90"/>
    <n v="107.3179884"/>
    <n v="7.7684049079999999"/>
    <n v="59421.097718433601"/>
    <n v="13091.292132962399"/>
    <n v="11224.500678487528"/>
    <n v="78.550532695747293"/>
    <n v="11.844730555555556"/>
    <n v="0.98830907739033369"/>
  </r>
  <r>
    <d v="2013-07-01T00:00:00"/>
    <x v="1"/>
    <x v="546"/>
    <n v="0.104047639"/>
    <n v="6.4782623999999997E-2"/>
    <n v="40.644171780000001"/>
    <x v="6"/>
    <n v="3"/>
    <n v="1.3129"/>
    <n v="89"/>
    <n v="107.3179884"/>
    <n v="7.7684049079999999"/>
    <n v="55521.623451206266"/>
    <n v="12539.90304036204"/>
    <n v="10455.805843226373"/>
    <n v="76.589904497761992"/>
    <n v="11.51871415730337"/>
    <n v="0.98528478863417557"/>
  </r>
  <r>
    <d v="2013-07-02T00:00:00"/>
    <x v="1"/>
    <x v="547"/>
    <n v="0.108654314"/>
    <n v="6.4238100000000006E-2"/>
    <n v="40.644171780000001"/>
    <x v="6"/>
    <n v="3"/>
    <n v="1.3129"/>
    <n v="89"/>
    <n v="107.3179884"/>
    <n v="7.7684049079999999"/>
    <n v="57979.825070870946"/>
    <n v="12539.90304036204"/>
    <n v="10854.980451665817"/>
    <n v="76.458170647128966"/>
    <n v="11.958467752808991"/>
    <n v="0.97953186653960189"/>
  </r>
  <r>
    <d v="2013-07-03T00:00:00"/>
    <x v="1"/>
    <x v="548"/>
    <n v="0.10433819599999999"/>
    <n v="6.3960223999999996E-2"/>
    <n v="40.644171780000001"/>
    <x v="6"/>
    <n v="3"/>
    <n v="1.3129"/>
    <n v="89"/>
    <n v="107.3179884"/>
    <n v="7.7684049079999999"/>
    <n v="55676.669702136685"/>
    <n v="12539.90304036204"/>
    <n v="10628.007184865774"/>
    <n v="75.662991246821036"/>
    <n v="11.708421011235957"/>
    <n v="0.99872291255639511"/>
  </r>
  <r>
    <d v="2013-07-04T00:00:00"/>
    <x v="1"/>
    <x v="549"/>
    <n v="0.101408367"/>
    <n v="6.4284656999999995E-2"/>
    <n v="40.644171780000001"/>
    <x v="6"/>
    <n v="3"/>
    <n v="1.3129"/>
    <n v="89"/>
    <n v="107.3179884"/>
    <n v="7.7684049079999999"/>
    <n v="54113.262169992449"/>
    <n v="12539.90304036204"/>
    <n v="10260.450824640333"/>
    <n v="76.454013497395366"/>
    <n v="11.303499887640449"/>
    <n v="0.99203992704073429"/>
  </r>
  <r>
    <d v="2013-07-05T00:00:00"/>
    <x v="1"/>
    <x v="550"/>
    <n v="0.105409301"/>
    <n v="6.4520391999999996E-2"/>
    <n v="40.644171780000001"/>
    <x v="6"/>
    <n v="3"/>
    <n v="1.3129"/>
    <n v="89"/>
    <n v="107.3179884"/>
    <n v="7.7684049079999999"/>
    <n v="56248.229893778356"/>
    <n v="12539.90304036204"/>
    <n v="10599.207978617116"/>
    <n v="76.390850227712306"/>
    <n v="11.67669415730337"/>
    <n v="0.98589571332040238"/>
  </r>
  <r>
    <d v="2013-07-06T00:00:00"/>
    <x v="1"/>
    <x v="551"/>
    <n v="0.10366613700000001"/>
    <n v="6.3796819000000005E-2"/>
    <n v="40.644171780000001"/>
    <x v="6"/>
    <n v="3"/>
    <n v="1.3129"/>
    <n v="89"/>
    <n v="107.3179884"/>
    <n v="7.7684049079999999"/>
    <n v="55318.047372080793"/>
    <n v="12539.90304036204"/>
    <n v="10448.059291330788"/>
    <n v="76.440402936493484"/>
    <n v="11.510180112359551"/>
    <n v="0.98817806821527454"/>
  </r>
  <r>
    <d v="2013-07-07T00:00:00"/>
    <x v="1"/>
    <x v="552"/>
    <n v="0.104247151"/>
    <n v="6.4273975999999997E-2"/>
    <n v="40.644171780000001"/>
    <x v="6"/>
    <n v="3"/>
    <n v="1.3129"/>
    <n v="89"/>
    <n v="107.3179884"/>
    <n v="7.7684049079999999"/>
    <n v="55628.086512208502"/>
    <n v="12539.90304036204"/>
    <n v="10453.293795339017"/>
    <n v="76.709733552972324"/>
    <n v="11.515946741573032"/>
    <n v="0.98316284921781705"/>
  </r>
  <r>
    <d v="2013-07-08T00:00:00"/>
    <x v="1"/>
    <x v="553"/>
    <n v="0.108246799"/>
    <n v="6.3957820999999998E-2"/>
    <n v="40.644171780000001"/>
    <x v="6"/>
    <n v="3"/>
    <n v="1.3129"/>
    <n v="89"/>
    <n v="107.3179884"/>
    <n v="7.7684049079999999"/>
    <n v="57762.368004106378"/>
    <n v="12539.90304036204"/>
    <n v="11003.497455166624"/>
    <n v="75.362294747565144"/>
    <n v="12.122082584269663"/>
    <n v="0.99667182768148188"/>
  </r>
  <r>
    <d v="2013-07-09T00:00:00"/>
    <x v="1"/>
    <x v="554"/>
    <n v="0.104515572"/>
    <n v="6.4904772999999999E-2"/>
    <n v="40.644171780000001"/>
    <x v="6"/>
    <n v="3"/>
    <n v="1.3129"/>
    <n v="89"/>
    <n v="107.3179884"/>
    <n v="7.7684049079999999"/>
    <n v="55771.320609893279"/>
    <n v="12539.90304036204"/>
    <n v="10631.502735707969"/>
    <n v="75.732268896451146"/>
    <n v="11.71227191011236"/>
    <n v="0.99735587726582975"/>
  </r>
  <r>
    <d v="2013-07-10T00:00:00"/>
    <x v="1"/>
    <x v="555"/>
    <n v="0.10560051400000001"/>
    <n v="6.4208720999999996E-2"/>
    <n v="40.644171780000001"/>
    <x v="6"/>
    <n v="3"/>
    <n v="1.3129"/>
    <n v="89"/>
    <n v="107.3179884"/>
    <n v="7.7684049079999999"/>
    <n v="56350.264464548163"/>
    <n v="12539.90304036204"/>
    <n v="10683.940893927544"/>
    <n v="75.963297139050084"/>
    <n v="11.770040786516855"/>
    <n v="0.9919777757899928"/>
  </r>
  <r>
    <d v="2013-07-11T00:00:00"/>
    <x v="1"/>
    <x v="556"/>
    <n v="0.101086945"/>
    <n v="6.4137726000000006E-2"/>
    <n v="40.644171780000001"/>
    <x v="6"/>
    <n v="3"/>
    <n v="1.3129"/>
    <n v="89"/>
    <n v="107.3179884"/>
    <n v="7.7684049079999999"/>
    <n v="53941.745820131466"/>
    <n v="12539.90304036204"/>
    <n v="10294.958590868817"/>
    <n v="76.062013204130963"/>
    <n v="11.341515617977528"/>
    <n v="0.99854129531760993"/>
  </r>
  <r>
    <d v="2013-07-12T00:00:00"/>
    <x v="1"/>
    <x v="557"/>
    <n v="0.100852392"/>
    <n v="6.3974419000000005E-2"/>
    <n v="40.644171780000001"/>
    <x v="6"/>
    <n v="3"/>
    <n v="1.3129"/>
    <n v="89"/>
    <n v="107.3179884"/>
    <n v="7.7684049079999999"/>
    <n v="53816.58427422314"/>
    <n v="12539.90304036204"/>
    <n v="10092.138924583729"/>
    <n v="77.259157468309979"/>
    <n v="11.118077865168539"/>
    <n v="0.98114572235430964"/>
  </r>
  <r>
    <d v="2013-07-13T00:00:00"/>
    <x v="1"/>
    <x v="558"/>
    <n v="0.10167003500000001"/>
    <n v="6.4775177000000003E-2"/>
    <n v="40.644171780000001"/>
    <x v="6"/>
    <n v="3"/>
    <n v="1.3129"/>
    <n v="89"/>
    <n v="107.3179884"/>
    <n v="7.7684049079999999"/>
    <n v="54252.89274983896"/>
    <n v="12539.90304036204"/>
    <n v="10179.756768296176"/>
    <n v="77.119106623961088"/>
    <n v="11.214602696629214"/>
    <n v="0.98170482581224638"/>
  </r>
  <r>
    <d v="2013-07-14T00:00:00"/>
    <x v="1"/>
    <x v="559"/>
    <n v="0.100572095"/>
    <n v="6.4273683999999998E-2"/>
    <n v="40.644171780000001"/>
    <x v="6"/>
    <n v="3"/>
    <n v="1.3129"/>
    <n v="89"/>
    <n v="107.3179884"/>
    <n v="7.7684049079999999"/>
    <n v="53667.012937111853"/>
    <n v="12539.90304036204"/>
    <n v="10165.968246573271"/>
    <n v="76.622081453337046"/>
    <n v="11.199412471910112"/>
    <n v="0.99107780344040752"/>
  </r>
  <r>
    <d v="2013-07-15T00:00:00"/>
    <x v="1"/>
    <x v="560"/>
    <n v="0.10948598800000001"/>
    <n v="6.4645213000000007E-2"/>
    <n v="40.644171780000001"/>
    <x v="6"/>
    <n v="3"/>
    <n v="1.3129"/>
    <n v="89"/>
    <n v="107.3179884"/>
    <n v="7.7684049079999999"/>
    <n v="58423.620731262228"/>
    <n v="12539.90304036204"/>
    <n v="11021.442941883144"/>
    <n v="75.86811089419821"/>
    <n v="12.14185235955056"/>
    <n v="0.98699831799481041"/>
  </r>
  <r>
    <d v="2013-07-16T00:00:00"/>
    <x v="1"/>
    <x v="561"/>
    <n v="0.10300028999999999"/>
    <n v="6.3768710000000006E-2"/>
    <n v="40.644171780000001"/>
    <x v="6"/>
    <n v="3"/>
    <n v="1.3129"/>
    <n v="89"/>
    <n v="107.3179884"/>
    <n v="7.7684049079999999"/>
    <n v="54962.73987288693"/>
    <n v="12539.90304036204"/>
    <n v="10344.024607825719"/>
    <n v="76.756291439337801"/>
    <n v="11.395569550561797"/>
    <n v="0.98466294609461791"/>
  </r>
  <r>
    <d v="2013-07-17T00:00:00"/>
    <x v="1"/>
    <x v="562"/>
    <n v="0.100239458"/>
    <n v="6.4494907000000004E-2"/>
    <n v="40.644171780000001"/>
    <x v="6"/>
    <n v="3"/>
    <n v="1.3129"/>
    <n v="89"/>
    <n v="107.3179884"/>
    <n v="7.7684049079999999"/>
    <n v="53489.512068880351"/>
    <n v="12539.90304036204"/>
    <n v="10191.619080664612"/>
    <n v="76.277272660266675"/>
    <n v="11.227670898876404"/>
    <n v="0.99687561159797966"/>
  </r>
  <r>
    <d v="2013-07-18T00:00:00"/>
    <x v="1"/>
    <x v="563"/>
    <n v="0.10863956800000001"/>
    <n v="6.4513773999999996E-2"/>
    <n v="40.644171780000001"/>
    <x v="6"/>
    <n v="3"/>
    <n v="1.3129"/>
    <n v="89"/>
    <n v="107.3179884"/>
    <n v="7.7684049079999999"/>
    <n v="57971.9563497036"/>
    <n v="12539.90304036204"/>
    <n v="10935.359252629551"/>
    <n v="75.963804107622238"/>
    <n v="12.04701764044944"/>
    <n v="0.98691902935401954"/>
  </r>
  <r>
    <d v="2013-07-19T00:00:00"/>
    <x v="1"/>
    <x v="564"/>
    <n v="0.105202855"/>
    <n v="6.4335627000000006E-2"/>
    <n v="40.644171780000001"/>
    <x v="6"/>
    <n v="3"/>
    <n v="1.3129"/>
    <n v="89"/>
    <n v="107.3179884"/>
    <n v="7.7684049079999999"/>
    <n v="56138.066730200888"/>
    <n v="12539.90304036204"/>
    <n v="10616.514999244526"/>
    <n v="76.177112413417987"/>
    <n v="11.695760561797753"/>
    <n v="0.98944338535299259"/>
  </r>
  <r>
    <d v="2013-07-20T00:00:00"/>
    <x v="1"/>
    <x v="565"/>
    <n v="0.100822019"/>
    <n v="6.3910230999999998E-2"/>
    <n v="40.644171780000001"/>
    <x v="6"/>
    <n v="3"/>
    <n v="1.3129"/>
    <n v="89"/>
    <n v="107.3179884"/>
    <n v="7.7684049079999999"/>
    <n v="53800.376715019585"/>
    <n v="12539.90304036204"/>
    <n v="10107.112280261461"/>
    <n v="77.143455116858846"/>
    <n v="11.134573370786516"/>
    <n v="0.98289742640444444"/>
  </r>
  <r>
    <d v="2013-07-21T00:00:00"/>
    <x v="1"/>
    <x v="566"/>
    <n v="0.10276869199999999"/>
    <n v="6.4094984999999993E-2"/>
    <n v="40.644171780000001"/>
    <x v="6"/>
    <n v="3"/>
    <n v="1.3129"/>
    <n v="89"/>
    <n v="107.3179884"/>
    <n v="7.7684049079999999"/>
    <n v="54839.155166192599"/>
    <n v="12539.90304036204"/>
    <n v="10428.399125398586"/>
    <n v="76.096920318271003"/>
    <n v="11.488521348314608"/>
    <n v="0.99493180277121762"/>
  </r>
  <r>
    <d v="2013-07-22T00:00:00"/>
    <x v="1"/>
    <x v="567"/>
    <n v="0.102554145"/>
    <n v="6.4054081999999998E-2"/>
    <n v="40.644171780000001"/>
    <x v="6"/>
    <n v="3"/>
    <n v="1.3129"/>
    <n v="89"/>
    <n v="107.3179884"/>
    <n v="7.7684049079999999"/>
    <n v="54724.669168614266"/>
    <n v="12539.90304036204"/>
    <n v="10409.795998212001"/>
    <n v="76.102515646984074"/>
    <n v="11.468027078651687"/>
    <n v="0.99523467335230587"/>
  </r>
  <r>
    <d v="2013-07-23T00:00:00"/>
    <x v="1"/>
    <x v="568"/>
    <n v="0.108790283"/>
    <n v="6.3925044E-2"/>
    <n v="40.644171780000001"/>
    <x v="6"/>
    <n v="3"/>
    <n v="1.3129"/>
    <n v="89"/>
    <n v="107.3179884"/>
    <n v="7.7684049079999999"/>
    <n v="58052.380485790411"/>
    <n v="12539.90304036204"/>
    <n v="11059.1003041656"/>
    <n v="75.302128952298105"/>
    <n v="12.183337865168539"/>
    <n v="0.99670397033529179"/>
  </r>
  <r>
    <d v="2013-07-24T00:00:00"/>
    <x v="1"/>
    <x v="569"/>
    <n v="0.10608490800000001"/>
    <n v="6.4767903000000002E-2"/>
    <n v="40.644171780000001"/>
    <x v="6"/>
    <n v="3"/>
    <n v="1.3129"/>
    <n v="89"/>
    <n v="107.3179884"/>
    <n v="7.7684049079999999"/>
    <n v="56608.745498125711"/>
    <n v="12539.90304036204"/>
    <n v="10744.403224600941"/>
    <n v="75.838583805034844"/>
    <n v="11.836649550561798"/>
    <n v="0.99303645528919149"/>
  </r>
  <r>
    <d v="2013-07-25T00:00:00"/>
    <x v="1"/>
    <x v="570"/>
    <n v="0.107596795"/>
    <n v="6.4886331000000005E-2"/>
    <n v="40.644171780000001"/>
    <x v="6"/>
    <n v="3"/>
    <n v="1.3129"/>
    <n v="89"/>
    <n v="107.3179884"/>
    <n v="7.7684049079999999"/>
    <n v="57415.514604292293"/>
    <n v="12539.90304036204"/>
    <n v="10783.027567233381"/>
    <n v="76.366549596359178"/>
    <n v="11.879200337078652"/>
    <n v="0.9826025301218313"/>
  </r>
  <r>
    <d v="2013-07-26T00:00:00"/>
    <x v="1"/>
    <x v="571"/>
    <n v="0.104243689"/>
    <n v="6.3910552999999995E-2"/>
    <n v="40.644171780000001"/>
    <x v="6"/>
    <n v="3"/>
    <n v="1.3129"/>
    <n v="89"/>
    <n v="107.3179884"/>
    <n v="7.7684049079999999"/>
    <n v="55626.239129007554"/>
    <n v="12539.90304036204"/>
    <n v="10439.039172972783"/>
    <n v="76.798749570482812"/>
    <n v="11.500243033707864"/>
    <n v="0.98185476724638932"/>
  </r>
  <r>
    <d v="2013-07-27T00:00:00"/>
    <x v="1"/>
    <x v="572"/>
    <n v="0.104980701"/>
    <n v="6.3808356999999996E-2"/>
    <n v="40.644171780000001"/>
    <x v="6"/>
    <n v="3"/>
    <n v="1.3129"/>
    <n v="89"/>
    <n v="107.3179884"/>
    <n v="7.7684049079999999"/>
    <n v="56019.52150558334"/>
    <n v="12539.90304036204"/>
    <n v="10493.913497487012"/>
    <n v="76.832724778502097"/>
    <n v="11.560695730337079"/>
    <n v="0.98008673041724126"/>
  </r>
  <r>
    <d v="2013-07-28T00:00:00"/>
    <x v="1"/>
    <x v="573"/>
    <n v="0.10592257200000001"/>
    <n v="6.4766014999999996E-2"/>
    <n v="40.644171780000001"/>
    <x v="6"/>
    <n v="3"/>
    <n v="1.3129"/>
    <n v="89"/>
    <n v="107.3179884"/>
    <n v="7.7684049079999999"/>
    <n v="56522.120195031865"/>
    <n v="12539.90304036204"/>
    <n v="10635.510691283665"/>
    <n v="76.427567460206177"/>
    <n v="11.716687303370788"/>
    <n v="0.98447870959930994"/>
  </r>
  <r>
    <d v="2013-07-29T00:00:00"/>
    <x v="1"/>
    <x v="574"/>
    <n v="0.107964343"/>
    <n v="6.3929742999999997E-2"/>
    <n v="40.644171780000001"/>
    <x v="6"/>
    <n v="3"/>
    <n v="1.3129"/>
    <n v="89"/>
    <n v="107.3179884"/>
    <n v="7.7684049079999999"/>
    <n v="57611.644587176816"/>
    <n v="12539.90304036204"/>
    <n v="10794.463861573982"/>
    <n v="76.481761148259949"/>
    <n v="11.891799213483147"/>
    <n v="0.98029599457665384"/>
  </r>
  <r>
    <d v="2013-07-30T00:00:00"/>
    <x v="1"/>
    <x v="575"/>
    <n v="0.108975185"/>
    <n v="6.4745901999999994E-2"/>
    <n v="40.644171780000001"/>
    <x v="6"/>
    <n v="3"/>
    <n v="1.3129"/>
    <n v="89"/>
    <n v="107.3179884"/>
    <n v="7.7684049079999999"/>
    <n v="58151.047397582377"/>
    <n v="12539.90304036204"/>
    <n v="11058.968327309482"/>
    <n v="75.393901492613409"/>
    <n v="12.183192471910113"/>
    <n v="0.99500095365747721"/>
  </r>
  <r>
    <d v="2013-07-31T00:00:00"/>
    <x v="1"/>
    <x v="576"/>
    <n v="0.106675811"/>
    <n v="6.4693891000000003E-2"/>
    <n v="40.644171780000001"/>
    <x v="6"/>
    <n v="3"/>
    <n v="1.3129"/>
    <n v="89"/>
    <n v="107.3179884"/>
    <n v="7.7684049079999999"/>
    <n v="56924.061580042646"/>
    <n v="12539.90304036204"/>
    <n v="10764.665853662278"/>
    <n v="76.013779652848228"/>
    <n v="11.85897202247191"/>
    <n v="0.98939815887596105"/>
  </r>
  <r>
    <d v="2013-08-01T00:00:00"/>
    <x v="1"/>
    <x v="577"/>
    <n v="0.10149588700000001"/>
    <n v="6.0445430000000001E-2"/>
    <n v="40.644171780000001"/>
    <x v="7"/>
    <n v="3"/>
    <n v="1.2970999999999999"/>
    <n v="87"/>
    <n v="107.3179884"/>
    <n v="7.7684049079999999"/>
    <n v="53508.180188769533"/>
    <n v="12110.58815956668"/>
    <n v="10159.111932952061"/>
    <n v="75.160908435432518"/>
    <n v="11.588605517241378"/>
    <n v="0.99334929700156216"/>
  </r>
  <r>
    <d v="2013-08-02T00:00:00"/>
    <x v="1"/>
    <x v="578"/>
    <n v="0.10903605399999999"/>
    <n v="6.0755747999999998E-2"/>
    <n v="40.644171780000001"/>
    <x v="7"/>
    <n v="3"/>
    <n v="1.2970999999999999"/>
    <n v="87"/>
    <n v="107.3179884"/>
    <n v="7.7684049079999999"/>
    <n v="57483.322693700939"/>
    <n v="12110.58815956668"/>
    <n v="10896.810371474474"/>
    <n v="74.430637518212848"/>
    <n v="12.430105862068967"/>
    <n v="0.99179965738672093"/>
  </r>
  <r>
    <d v="2013-08-03T00:00:00"/>
    <x v="1"/>
    <x v="579"/>
    <n v="0.104750801"/>
    <n v="6.0651605999999997E-2"/>
    <n v="40.644171780000001"/>
    <x v="7"/>
    <n v="3"/>
    <n v="1.2970999999999999"/>
    <n v="87"/>
    <n v="107.3179884"/>
    <n v="7.7684049079999999"/>
    <n v="55224.15637222759"/>
    <n v="12110.58815956668"/>
    <n v="10398.838006457074"/>
    <n v="75.323273197858285"/>
    <n v="11.862063563218392"/>
    <n v="0.9851948817078735"/>
  </r>
  <r>
    <d v="2013-08-04T00:00:00"/>
    <x v="1"/>
    <x v="580"/>
    <n v="0.10488046600000001"/>
    <n v="6.0372856000000003E-2"/>
    <n v="40.644171780000001"/>
    <x v="7"/>
    <n v="3"/>
    <n v="1.2970999999999999"/>
    <n v="87"/>
    <n v="107.3179884"/>
    <n v="7.7684049079999999"/>
    <n v="55292.515183498195"/>
    <n v="12110.58815956668"/>
    <n v="10496.443237271769"/>
    <n v="74.782173170444821"/>
    <n v="11.973402873563218"/>
    <n v="0.99321264457387126"/>
  </r>
  <r>
    <d v="2013-08-05T00:00:00"/>
    <x v="1"/>
    <x v="581"/>
    <n v="0.10245990100000001"/>
    <n v="6.0770629999999999E-2"/>
    <n v="40.644171780000001"/>
    <x v="7"/>
    <n v="3"/>
    <n v="1.2970999999999999"/>
    <n v="87"/>
    <n v="107.3179884"/>
    <n v="7.7684049079999999"/>
    <n v="54016.40408178795"/>
    <n v="12110.58815956668"/>
    <n v="10147.009070542874"/>
    <n v="75.743225358174328"/>
    <n v="11.574799655172413"/>
    <n v="0.98283090279386465"/>
  </r>
  <r>
    <d v="2013-08-06T00:00:00"/>
    <x v="1"/>
    <x v="582"/>
    <n v="0.109713475"/>
    <n v="6.0518707999999997E-2"/>
    <n v="40.644171780000001"/>
    <x v="7"/>
    <n v="3"/>
    <n v="1.2970999999999999"/>
    <n v="87"/>
    <n v="107.3179884"/>
    <n v="7.7684049079999999"/>
    <n v="57840.456031839625"/>
    <n v="12110.58815956668"/>
    <n v="11003.99311783005"/>
    <n v="74.130833034618263"/>
    <n v="12.552370344827585"/>
    <n v="0.99537109730595985"/>
  </r>
  <r>
    <d v="2013-08-07T00:00:00"/>
    <x v="1"/>
    <x v="583"/>
    <n v="0.10257822699999999"/>
    <n v="5.9674834000000003E-2"/>
    <n v="40.644171780000001"/>
    <x v="7"/>
    <n v="3"/>
    <n v="1.2970999999999999"/>
    <n v="87"/>
    <n v="107.3179884"/>
    <n v="7.7684049079999999"/>
    <n v="54078.785022692638"/>
    <n v="12110.58815956668"/>
    <n v="10210.249552069377"/>
    <n v="75.398059789445441"/>
    <n v="11.646938735632185"/>
    <n v="0.98781554296117835"/>
  </r>
  <r>
    <d v="2013-08-08T00:00:00"/>
    <x v="1"/>
    <x v="584"/>
    <n v="0.108502627"/>
    <n v="6.0804689000000002E-2"/>
    <n v="40.644171780000001"/>
    <x v="7"/>
    <n v="3"/>
    <n v="1.2970999999999999"/>
    <n v="87"/>
    <n v="107.3179884"/>
    <n v="7.7684049079999999"/>
    <n v="57202.102351899761"/>
    <n v="12110.58815956668"/>
    <n v="10791.542140740072"/>
    <n v="74.795809501130378"/>
    <n v="12.310025287356323"/>
    <n v="0.98704725370382052"/>
  </r>
  <r>
    <d v="2013-08-09T00:00:00"/>
    <x v="1"/>
    <x v="585"/>
    <n v="0.105862475"/>
    <n v="6.0632516999999997E-2"/>
    <n v="40.644171780000001"/>
    <x v="7"/>
    <n v="3"/>
    <n v="1.2970999999999999"/>
    <n v="87"/>
    <n v="107.3179884"/>
    <n v="7.7684049079999999"/>
    <n v="55810.225960477692"/>
    <n v="12110.58815956668"/>
    <n v="10653.739034595395"/>
    <n v="74.316488152361458"/>
    <n v="12.152831839080459"/>
    <n v="0.99874518331448425"/>
  </r>
  <r>
    <d v="2013-08-10T00:00:00"/>
    <x v="1"/>
    <x v="586"/>
    <n v="0.10801026499999999"/>
    <n v="5.9692461000000002E-2"/>
    <n v="40.644171780000001"/>
    <x v="7"/>
    <n v="3"/>
    <n v="1.2970999999999999"/>
    <n v="87"/>
    <n v="107.3179884"/>
    <n v="7.7684049079999999"/>
    <n v="56942.531295447945"/>
    <n v="12110.58815956668"/>
    <n v="10717.800440267461"/>
    <n v="74.997061445832713"/>
    <n v="12.225907356321839"/>
    <n v="0.98477116040776314"/>
  </r>
  <r>
    <d v="2013-08-11T00:00:00"/>
    <x v="1"/>
    <x v="587"/>
    <n v="0.10519350500000001"/>
    <n v="6.0376180000000002E-2"/>
    <n v="40.644171780000001"/>
    <x v="7"/>
    <n v="3"/>
    <n v="1.2970999999999999"/>
    <n v="87"/>
    <n v="107.3179884"/>
    <n v="7.7684049079999999"/>
    <n v="55457.547951950313"/>
    <n v="12110.58815956668"/>
    <n v="10402.011366481156"/>
    <n v="75.529453959211367"/>
    <n v="11.865683448275863"/>
    <n v="0.98134809748947904"/>
  </r>
  <r>
    <d v="2013-08-12T00:00:00"/>
    <x v="1"/>
    <x v="588"/>
    <n v="0.11040121"/>
    <n v="6.0096839999999999E-2"/>
    <n v="40.644171780000001"/>
    <x v="7"/>
    <n v="3"/>
    <n v="1.2970999999999999"/>
    <n v="87"/>
    <n v="107.3179884"/>
    <n v="7.7684049079999999"/>
    <n v="58203.026864903259"/>
    <n v="12110.58815956668"/>
    <n v="10955.49541422637"/>
    <n v="74.747865927088796"/>
    <n v="12.497048505747127"/>
    <n v="0.98481096357548981"/>
  </r>
  <r>
    <d v="2013-08-13T00:00:00"/>
    <x v="1"/>
    <x v="589"/>
    <n v="0.10801762099999999"/>
    <n v="6.0341279999999997E-2"/>
    <n v="40.644171780000001"/>
    <x v="7"/>
    <n v="3"/>
    <n v="1.2970999999999999"/>
    <n v="87"/>
    <n v="107.3179884"/>
    <n v="7.7684049079999999"/>
    <n v="56946.40934592962"/>
    <n v="12110.58815956668"/>
    <n v="10788.193854446601"/>
    <n v="74.57707359325218"/>
    <n v="12.306205862068964"/>
    <n v="0.99117153302237604"/>
  </r>
  <r>
    <d v="2013-08-14T00:00:00"/>
    <x v="1"/>
    <x v="590"/>
    <n v="0.10328308"/>
    <n v="5.9684675999999999E-2"/>
    <n v="40.644171780000001"/>
    <x v="7"/>
    <n v="3"/>
    <n v="1.2970999999999999"/>
    <n v="87"/>
    <n v="107.3179884"/>
    <n v="7.7684049079999999"/>
    <n v="54450.380389218139"/>
    <n v="12110.58815956668"/>
    <n v="10299.048313318621"/>
    <n v="75.198416115953776"/>
    <n v="11.748232413793104"/>
    <n v="0.9896066422496308"/>
  </r>
  <r>
    <d v="2013-08-15T00:00:00"/>
    <x v="1"/>
    <x v="591"/>
    <n v="0.103360277"/>
    <n v="6.0799325000000001E-2"/>
    <n v="40.644171780000001"/>
    <x v="7"/>
    <n v="3"/>
    <n v="1.2970999999999999"/>
    <n v="87"/>
    <n v="107.3179884"/>
    <n v="7.7684049079999999"/>
    <n v="54491.078304258102"/>
    <n v="12110.58815956668"/>
    <n v="10244.232708165075"/>
    <n v="75.58690701955264"/>
    <n v="11.68570367816092"/>
    <n v="0.98360438797972649"/>
  </r>
  <r>
    <d v="2013-08-16T00:00:00"/>
    <x v="1"/>
    <x v="592"/>
    <n v="0.10765571"/>
    <n v="6.0825994000000001E-2"/>
    <n v="40.644171780000001"/>
    <x v="7"/>
    <n v="3"/>
    <n v="1.2970999999999999"/>
    <n v="87"/>
    <n v="107.3179884"/>
    <n v="7.7684049079999999"/>
    <n v="56755.611476452425"/>
    <n v="12110.58815956668"/>
    <n v="10662.363625176831"/>
    <n v="75.157956007632819"/>
    <n v="12.16267"/>
    <n v="0.98290400945755685"/>
  </r>
  <r>
    <d v="2013-08-17T00:00:00"/>
    <x v="1"/>
    <x v="593"/>
    <n v="0.106466518"/>
    <n v="5.9850937999999999E-2"/>
    <n v="40.644171780000001"/>
    <x v="7"/>
    <n v="3"/>
    <n v="1.2970999999999999"/>
    <n v="87"/>
    <n v="107.3179884"/>
    <n v="7.7684049079999999"/>
    <n v="56128.674743390096"/>
    <n v="12110.58815956668"/>
    <n v="10681.399150178242"/>
    <n v="74.450546279258106"/>
    <n v="12.184384022988507"/>
    <n v="0.99565706657185882"/>
  </r>
  <r>
    <d v="2013-08-18T00:00:00"/>
    <x v="1"/>
    <x v="594"/>
    <n v="0.103043811"/>
    <n v="6.0028972E-2"/>
    <n v="40.644171780000001"/>
    <x v="7"/>
    <n v="3"/>
    <n v="1.2970999999999999"/>
    <n v="87"/>
    <n v="107.3179884"/>
    <n v="7.7684049079999999"/>
    <n v="54324.238836648743"/>
    <n v="12110.58815956668"/>
    <n v="10265.704101620495"/>
    <n v="75.286124651125249"/>
    <n v="11.71019632183908"/>
    <n v="0.98869312976011725"/>
  </r>
  <r>
    <d v="2013-08-19T00:00:00"/>
    <x v="1"/>
    <x v="595"/>
    <n v="0.10813748099999999"/>
    <n v="6.0310861E-2"/>
    <n v="40.644171780000001"/>
    <x v="7"/>
    <n v="3"/>
    <n v="1.2970999999999999"/>
    <n v="87"/>
    <n v="107.3179884"/>
    <n v="7.7684049079999999"/>
    <n v="57009.599004811324"/>
    <n v="12110.58815956668"/>
    <n v="10747.42414352977"/>
    <n v="74.880997399251626"/>
    <n v="12.259699425287357"/>
    <n v="0.98633132576853721"/>
  </r>
  <r>
    <d v="2013-08-20T00:00:00"/>
    <x v="1"/>
    <x v="596"/>
    <n v="0.103392373"/>
    <n v="6.0683290000000001E-2"/>
    <n v="40.644171780000001"/>
    <x v="7"/>
    <n v="3"/>
    <n v="1.2970999999999999"/>
    <n v="87"/>
    <n v="107.3179884"/>
    <n v="7.7684049079999999"/>
    <n v="54507.999172700169"/>
    <n v="12110.58815956668"/>
    <n v="10275.566879988932"/>
    <n v="75.403733072787048"/>
    <n v="11.721446896551724"/>
    <n v="0.98630667854001197"/>
  </r>
  <r>
    <d v="2013-08-21T00:00:00"/>
    <x v="1"/>
    <x v="597"/>
    <n v="0.10098133199999999"/>
    <n v="5.9795648E-2"/>
    <n v="40.644171780000001"/>
    <x v="7"/>
    <n v="3"/>
    <n v="1.2970999999999999"/>
    <n v="87"/>
    <n v="107.3179884"/>
    <n v="7.7684049079999999"/>
    <n v="53236.909081428676"/>
    <n v="12110.58815956668"/>
    <n v="10049.607584495865"/>
    <n v="75.598099761269495"/>
    <n v="11.46369275862069"/>
    <n v="0.98764915281569088"/>
  </r>
  <r>
    <d v="2013-08-22T00:00:00"/>
    <x v="1"/>
    <x v="598"/>
    <n v="0.101701425"/>
    <n v="6.0731248000000002E-2"/>
    <n v="40.644171780000001"/>
    <x v="7"/>
    <n v="3"/>
    <n v="1.2970999999999999"/>
    <n v="87"/>
    <n v="107.3179884"/>
    <n v="7.7684049079999999"/>
    <n v="53616.538908169066"/>
    <n v="12110.58815956668"/>
    <n v="10150.210946773313"/>
    <n v="75.325553477851145"/>
    <n v="11.578452068965518"/>
    <n v="0.99047317183608785"/>
  </r>
  <r>
    <d v="2013-08-23T00:00:00"/>
    <x v="1"/>
    <x v="599"/>
    <n v="0.105454085"/>
    <n v="6.0218695000000003E-2"/>
    <n v="40.644171780000001"/>
    <x v="7"/>
    <n v="3"/>
    <n v="1.2970999999999999"/>
    <n v="87"/>
    <n v="107.3179884"/>
    <n v="7.7684049079999999"/>
    <n v="55594.924568931739"/>
    <n v="12110.58815956668"/>
    <n v="10485.340457364693"/>
    <n v="75.14130421860736"/>
    <n v="11.960737816091955"/>
    <n v="0.98676517841864542"/>
  </r>
  <r>
    <d v="2013-08-24T00:00:00"/>
    <x v="1"/>
    <x v="600"/>
    <n v="0.10054254999999999"/>
    <n v="5.9916314999999998E-2"/>
    <n v="40.644171780000001"/>
    <x v="7"/>
    <n v="3"/>
    <n v="1.2970999999999999"/>
    <n v="87"/>
    <n v="107.3179884"/>
    <n v="7.7684049079999999"/>
    <n v="53005.585162661519"/>
    <n v="12110.58815956668"/>
    <n v="10082.389835477186"/>
    <n v="75.153873658273227"/>
    <n v="11.501087816091955"/>
    <n v="0.99519520839684295"/>
  </r>
  <r>
    <d v="2013-08-25T00:00:00"/>
    <x v="1"/>
    <x v="601"/>
    <n v="0.101979537"/>
    <n v="5.9882441000000002E-2"/>
    <n v="40.644171780000001"/>
    <x v="7"/>
    <n v="3"/>
    <n v="1.2970999999999999"/>
    <n v="87"/>
    <n v="107.3179884"/>
    <n v="7.7684049079999999"/>
    <n v="53763.158317570946"/>
    <n v="12110.58815956668"/>
    <n v="10196.580515118092"/>
    <n v="75.173720258153097"/>
    <n v="11.63134632183908"/>
    <n v="0.99228449134849483"/>
  </r>
  <r>
    <d v="2013-08-26T00:00:00"/>
    <x v="1"/>
    <x v="602"/>
    <n v="0.107848241"/>
    <n v="6.0809671000000003E-2"/>
    <n v="40.644171780000001"/>
    <x v="7"/>
    <n v="3"/>
    <n v="1.2970999999999999"/>
    <n v="87"/>
    <n v="107.3179884"/>
    <n v="7.7684049079999999"/>
    <n v="56857.112963305037"/>
    <n v="12110.58815956668"/>
    <n v="10781.276810271287"/>
    <n v="74.534997698398001"/>
    <n v="12.298315517241379"/>
    <n v="0.99209170226522292"/>
  </r>
  <r>
    <d v="2013-08-27T00:00:00"/>
    <x v="1"/>
    <x v="603"/>
    <n v="9.9856632000000001E-2"/>
    <n v="6.0524288000000002E-2"/>
    <n v="40.644171780000001"/>
    <x v="7"/>
    <n v="3"/>
    <n v="1.2970999999999999"/>
    <n v="87"/>
    <n v="107.3179884"/>
    <n v="7.7684049079999999"/>
    <n v="52643.972243916163"/>
    <n v="12110.58815956668"/>
    <n v="10035.329731577043"/>
    <n v="75.095957980039557"/>
    <n v="11.447405862068965"/>
    <n v="0.99735419676481774"/>
  </r>
  <r>
    <d v="2013-08-28T00:00:00"/>
    <x v="1"/>
    <x v="604"/>
    <n v="0.10812089799999999"/>
    <n v="6.0675046000000003E-2"/>
    <n v="40.644171780000001"/>
    <x v="7"/>
    <n v="3"/>
    <n v="1.2970999999999999"/>
    <n v="87"/>
    <n v="107.3179884"/>
    <n v="7.7684049079999999"/>
    <n v="57000.856520969879"/>
    <n v="12110.58815956668"/>
    <n v="10790.207723352114"/>
    <n v="74.615880584906435"/>
    <n v="12.308503103448276"/>
    <n v="0.99040961535484107"/>
  </r>
  <r>
    <d v="2013-08-29T00:00:00"/>
    <x v="1"/>
    <x v="605"/>
    <n v="0.102618949"/>
    <n v="6.0617195999999998E-2"/>
    <n v="40.644171780000001"/>
    <x v="7"/>
    <n v="3"/>
    <n v="1.2970999999999999"/>
    <n v="87"/>
    <n v="107.3179884"/>
    <n v="7.7684049079999999"/>
    <n v="54100.253479967636"/>
    <n v="12110.58815956668"/>
    <n v="10145.527940799948"/>
    <n v="75.8360900178794"/>
    <n v="11.573110114942528"/>
    <n v="0.98116438514684057"/>
  </r>
  <r>
    <d v="2013-08-30T00:00:00"/>
    <x v="1"/>
    <x v="606"/>
    <n v="0.11036080700000001"/>
    <n v="6.0609960999999997E-2"/>
    <n v="40.644171780000001"/>
    <x v="7"/>
    <n v="3"/>
    <n v="1.2970999999999999"/>
    <n v="87"/>
    <n v="107.3179884"/>
    <n v="7.7684049079999999"/>
    <n v="58181.726583009404"/>
    <n v="12110.58815956668"/>
    <n v="10899.820292322896"/>
    <n v="75.0585097405976"/>
    <n v="12.433539310344829"/>
    <n v="0.98016492394804611"/>
  </r>
  <r>
    <d v="2013-08-31T00:00:00"/>
    <x v="1"/>
    <x v="607"/>
    <n v="0.107596605"/>
    <n v="5.9877215999999997E-2"/>
    <n v="40.644171780000001"/>
    <x v="7"/>
    <n v="3"/>
    <n v="1.2970999999999999"/>
    <n v="87"/>
    <n v="107.3179884"/>
    <n v="7.7684049079999999"/>
    <n v="56724.451583342103"/>
    <n v="12110.58815956668"/>
    <n v="10769.228058119394"/>
    <n v="74.482988104973003"/>
    <n v="12.284571379310343"/>
    <n v="0.99330058787635533"/>
  </r>
  <r>
    <d v="2013-09-01T00:00:00"/>
    <x v="1"/>
    <x v="608"/>
    <n v="0.10418925599999999"/>
    <n v="5.4596512999999999E-2"/>
    <n v="40.644171780000001"/>
    <x v="8"/>
    <n v="3"/>
    <n v="1.2742"/>
    <n v="85"/>
    <n v="107.3179884"/>
    <n v="7.7684049079999999"/>
    <n v="53958.369247655581"/>
    <n v="11623.2893696388"/>
    <n v="10188.843093957048"/>
    <n v="73.611343357367758"/>
    <n v="12.109786705882353"/>
    <n v="0.98794435195890062"/>
  </r>
  <r>
    <d v="2013-09-02T00:00:00"/>
    <x v="1"/>
    <x v="609"/>
    <n v="0.110258738"/>
    <n v="5.4484320000000003E-2"/>
    <n v="40.644171780000001"/>
    <x v="8"/>
    <n v="3"/>
    <n v="1.2742"/>
    <n v="85"/>
    <n v="107.3179884"/>
    <n v="7.7684049079999999"/>
    <n v="57101.681365154524"/>
    <n v="11623.2893696388"/>
    <n v="10735.682445699847"/>
    <n v="73.264219704711081"/>
    <n v="12.759723882352942"/>
    <n v="0.98366492277464668"/>
  </r>
  <r>
    <d v="2013-09-03T00:00:00"/>
    <x v="1"/>
    <x v="610"/>
    <n v="0.103275435"/>
    <n v="5.5131640000000003E-2"/>
    <n v="40.644171780000001"/>
    <x v="8"/>
    <n v="3"/>
    <n v="1.2742"/>
    <n v="85"/>
    <n v="107.3179884"/>
    <n v="7.7684049079999999"/>
    <n v="53485.112283960007"/>
    <n v="11623.2893696388"/>
    <n v="10211.277453773253"/>
    <n v="73.012604205770799"/>
    <n v="12.136450705882352"/>
    <n v="0.99888062441954362"/>
  </r>
  <r>
    <d v="2013-09-04T00:00:00"/>
    <x v="1"/>
    <x v="611"/>
    <n v="0.101680492"/>
    <n v="5.5047052999999999E-2"/>
    <n v="40.644171780000001"/>
    <x v="8"/>
    <n v="3"/>
    <n v="1.2742"/>
    <n v="85"/>
    <n v="107.3179884"/>
    <n v="7.7684049079999999"/>
    <n v="52659.110384848987"/>
    <n v="11623.2893696388"/>
    <n v="10019.503489117862"/>
    <n v="73.404585767940191"/>
    <n v="11.908520823529413"/>
    <n v="0.99549505523635751"/>
  </r>
  <r>
    <d v="2013-09-05T00:00:00"/>
    <x v="1"/>
    <x v="612"/>
    <n v="0.109406825"/>
    <n v="5.4823085000000001E-2"/>
    <n v="40.644171780000001"/>
    <x v="8"/>
    <n v="3"/>
    <n v="1.2742"/>
    <n v="85"/>
    <n v="107.3179884"/>
    <n v="7.7684049079999999"/>
    <n v="56660.485814042448"/>
    <n v="11623.2893696388"/>
    <n v="10782.307456459399"/>
    <n v="72.585181181607453"/>
    <n v="12.815139294117646"/>
    <n v="0.99562969677622948"/>
  </r>
  <r>
    <d v="2013-09-06T00:00:00"/>
    <x v="1"/>
    <x v="613"/>
    <n v="0.100267037"/>
    <n v="5.4445816000000001E-2"/>
    <n v="40.644171780000001"/>
    <x v="8"/>
    <n v="3"/>
    <n v="1.2742"/>
    <n v="85"/>
    <n v="107.3179884"/>
    <n v="7.7684049079999999"/>
    <n v="51927.098949764513"/>
    <n v="11623.2893696388"/>
    <n v="9886.4505040962922"/>
    <n v="73.526354218706715"/>
    <n v="11.750382823529412"/>
    <n v="0.99612252429479886"/>
  </r>
  <r>
    <d v="2013-09-07T00:00:00"/>
    <x v="1"/>
    <x v="614"/>
    <n v="0.107471921"/>
    <n v="5.4420704E-2"/>
    <n v="40.644171780000001"/>
    <x v="8"/>
    <n v="3"/>
    <n v="1.2742"/>
    <n v="85"/>
    <n v="107.3179884"/>
    <n v="7.7684049079999999"/>
    <n v="55658.422180045804"/>
    <n v="11623.2893696388"/>
    <n v="10464.340762255431"/>
    <n v="73.542083112430277"/>
    <n v="12.437225058823529"/>
    <n v="0.98366542643263999"/>
  </r>
  <r>
    <d v="2013-09-08T00:00:00"/>
    <x v="1"/>
    <x v="615"/>
    <n v="0.101091389"/>
    <n v="5.4812957000000002E-2"/>
    <n v="40.644171780000001"/>
    <x v="8"/>
    <n v="3"/>
    <n v="1.2742"/>
    <n v="85"/>
    <n v="107.3179884"/>
    <n v="7.7684049079999999"/>
    <n v="52354.020988693774"/>
    <n v="11623.2893696388"/>
    <n v="9953.0852367213465"/>
    <n v="73.524954000212389"/>
    <n v="11.829580470588235"/>
    <n v="0.99465874388173647"/>
  </r>
  <r>
    <d v="2013-09-09T00:00:00"/>
    <x v="1"/>
    <x v="616"/>
    <n v="0.10348212599999999"/>
    <n v="5.4343541000000002E-2"/>
    <n v="40.644171780000001"/>
    <x v="8"/>
    <n v="3"/>
    <n v="1.2742"/>
    <n v="85"/>
    <n v="107.3179884"/>
    <n v="7.7684049079999999"/>
    <n v="53592.155080178527"/>
    <n v="11623.2893696388"/>
    <n v="10052.976459874502"/>
    <n v="74.11183969176453"/>
    <n v="11.948304588235295"/>
    <n v="0.98143121837291991"/>
  </r>
  <r>
    <d v="2013-09-10T00:00:00"/>
    <x v="1"/>
    <x v="617"/>
    <n v="0.10233417"/>
    <n v="5.4780041000000002E-2"/>
    <n v="40.644171780000001"/>
    <x v="8"/>
    <n v="3"/>
    <n v="1.2742"/>
    <n v="85"/>
    <n v="107.3179884"/>
    <n v="7.7684049079999999"/>
    <n v="52997.642400981917"/>
    <n v="11623.2893696388"/>
    <n v="10049.318567617711"/>
    <n v="73.549622546748282"/>
    <n v="11.94395705882353"/>
    <n v="0.99207952729767579"/>
  </r>
  <r>
    <d v="2013-09-11T00:00:00"/>
    <x v="1"/>
    <x v="618"/>
    <n v="0.104073948"/>
    <n v="5.4819033000000003E-2"/>
    <n v="40.644171780000001"/>
    <x v="8"/>
    <n v="3"/>
    <n v="1.2742"/>
    <n v="85"/>
    <n v="107.3179884"/>
    <n v="7.7684049079999999"/>
    <n v="53898.65261390587"/>
    <n v="11623.2893696388"/>
    <n v="10205.3326117221"/>
    <n v="73.450476554654259"/>
    <n v="12.12938505882353"/>
    <n v="0.99063958830503873"/>
  </r>
  <r>
    <d v="2013-09-12T00:00:00"/>
    <x v="1"/>
    <x v="619"/>
    <n v="0.109829933"/>
    <n v="5.4946938000000001E-2"/>
    <n v="40.644171780000001"/>
    <x v="8"/>
    <n v="3"/>
    <n v="1.2742"/>
    <n v="85"/>
    <n v="107.3179884"/>
    <n v="7.7684049079999999"/>
    <n v="56879.608385525607"/>
    <n v="11623.2893696388"/>
    <n v="10723.210432752308"/>
    <n v="73.132925846324397"/>
    <n v="12.744900470588236"/>
    <n v="0.98635819071290876"/>
  </r>
  <r>
    <d v="2013-09-13T00:00:00"/>
    <x v="1"/>
    <x v="620"/>
    <n v="0.104941268"/>
    <n v="5.4437913999999997E-2"/>
    <n v="40.644171780000001"/>
    <x v="8"/>
    <n v="3"/>
    <n v="1.2742"/>
    <n v="85"/>
    <n v="107.3179884"/>
    <n v="7.7684049079999999"/>
    <n v="54347.827266001244"/>
    <n v="11623.2893696388"/>
    <n v="10373.485485212401"/>
    <n v="72.848914886501134"/>
    <n v="12.329240470588234"/>
    <n v="0.99863996306962854"/>
  </r>
  <r>
    <d v="2013-09-14T00:00:00"/>
    <x v="1"/>
    <x v="621"/>
    <n v="0.10400097"/>
    <n v="5.4913310999999999E-2"/>
    <n v="40.644171780000001"/>
    <x v="8"/>
    <n v="3"/>
    <n v="1.2742"/>
    <n v="85"/>
    <n v="107.3179884"/>
    <n v="7.7684049079999999"/>
    <n v="53860.858180754753"/>
    <n v="11623.2893696388"/>
    <n v="10278.942224467915"/>
    <n v="72.958972233031844"/>
    <n v="12.216872588235294"/>
    <n v="0.99848508143722114"/>
  </r>
  <r>
    <d v="2013-09-15T00:00:00"/>
    <x v="1"/>
    <x v="622"/>
    <n v="0.100536876"/>
    <n v="5.5301396000000003E-2"/>
    <n v="40.644171780000001"/>
    <x v="8"/>
    <n v="3"/>
    <n v="1.2742"/>
    <n v="85"/>
    <n v="107.3179884"/>
    <n v="7.7684049079999999"/>
    <n v="52066.845339732186"/>
    <n v="11623.2893696388"/>
    <n v="9894.308726493924"/>
    <n v="73.615625542532214"/>
    <n v="11.759722588235293"/>
    <n v="0.9942385916188603"/>
  </r>
  <r>
    <d v="2013-09-16T00:00:00"/>
    <x v="1"/>
    <x v="623"/>
    <n v="0.10236941099999999"/>
    <n v="5.4925185000000001E-2"/>
    <n v="40.644171780000001"/>
    <x v="8"/>
    <n v="3"/>
    <n v="1.2742"/>
    <n v="85"/>
    <n v="107.3179884"/>
    <n v="7.7684049079999999"/>
    <n v="53015.893293287518"/>
    <n v="11623.2893696388"/>
    <n v="10084.148523949616"/>
    <n v="73.347690844230925"/>
    <n v="11.985353647058824"/>
    <n v="0.99517526773696108"/>
  </r>
  <r>
    <d v="2013-09-17T00:00:00"/>
    <x v="1"/>
    <x v="624"/>
    <n v="0.10067276999999999"/>
    <n v="5.5097763000000001E-2"/>
    <n v="40.644171780000001"/>
    <x v="8"/>
    <n v="3"/>
    <n v="1.2742"/>
    <n v="85"/>
    <n v="107.3179884"/>
    <n v="7.7684049079999999"/>
    <n v="52137.223216607905"/>
    <n v="11623.2893696388"/>
    <n v="9836.6417393034208"/>
    <n v="74.059985539782303"/>
    <n v="11.691183411764706"/>
    <n v="0.98710961265891473"/>
  </r>
  <r>
    <d v="2013-09-18T00:00:00"/>
    <x v="1"/>
    <x v="625"/>
    <n v="0.107617553"/>
    <n v="5.5201778E-2"/>
    <n v="40.644171780000001"/>
    <x v="8"/>
    <n v="3"/>
    <n v="1.2742"/>
    <n v="85"/>
    <n v="107.3179884"/>
    <n v="7.7684049079999999"/>
    <n v="55733.843250624086"/>
    <n v="11623.2893696388"/>
    <n v="10441.363172675055"/>
    <n v="73.753638983364681"/>
    <n v="12.409915411764707"/>
    <n v="0.98017728576303897"/>
  </r>
  <r>
    <d v="2013-09-19T00:00:00"/>
    <x v="1"/>
    <x v="626"/>
    <n v="0.108477728"/>
    <n v="5.4625696000000001E-2"/>
    <n v="40.644171780000001"/>
    <x v="8"/>
    <n v="3"/>
    <n v="1.2742"/>
    <n v="85"/>
    <n v="107.3179884"/>
    <n v="7.7684049079999999"/>
    <n v="56179.317592696389"/>
    <n v="11623.2893696388"/>
    <n v="10567.464044129394"/>
    <n v="73.408933763100009"/>
    <n v="12.559790588235295"/>
    <n v="0.98414874618317971"/>
  </r>
  <r>
    <d v="2013-09-20T00:00:00"/>
    <x v="1"/>
    <x v="627"/>
    <n v="0.10955745"/>
    <n v="5.4851010999999998E-2"/>
    <n v="40.644171780000001"/>
    <x v="8"/>
    <n v="3"/>
    <n v="1.2742"/>
    <n v="85"/>
    <n v="107.3179884"/>
    <n v="7.7684049079999999"/>
    <n v="56738.492699588576"/>
    <n v="11623.2893696388"/>
    <n v="10671.577374126764"/>
    <n v="73.307984587736399"/>
    <n v="12.683532823529413"/>
    <n v="0.98405018554192347"/>
  </r>
  <r>
    <d v="2013-09-21T00:00:00"/>
    <x v="1"/>
    <x v="628"/>
    <n v="0.10731652"/>
    <n v="5.5117625000000003E-2"/>
    <n v="40.644171780000001"/>
    <x v="8"/>
    <n v="3"/>
    <n v="1.2742"/>
    <n v="85"/>
    <n v="107.3179884"/>
    <n v="7.7684049079999999"/>
    <n v="55577.941861235828"/>
    <n v="11623.2893696388"/>
    <n v="10516.987130482994"/>
    <n v="73.147746032919244"/>
    <n v="12.49979705882353"/>
    <n v="0.9900458475545052"/>
  </r>
  <r>
    <d v="2013-09-22T00:00:00"/>
    <x v="1"/>
    <x v="629"/>
    <n v="0.110805137"/>
    <n v="5.4600831000000002E-2"/>
    <n v="40.644171780000001"/>
    <x v="8"/>
    <n v="3"/>
    <n v="1.2742"/>
    <n v="85"/>
    <n v="107.3179884"/>
    <n v="7.7684049079999999"/>
    <n v="57384.654870585357"/>
    <n v="11623.2893696388"/>
    <n v="10802.41942984575"/>
    <n v="73.132043458388125"/>
    <n v="12.839043058823528"/>
    <n v="0.9848989762992667"/>
  </r>
  <r>
    <d v="2013-09-23T00:00:00"/>
    <x v="1"/>
    <x v="630"/>
    <n v="0.10463139"/>
    <n v="5.5199802999999999E-2"/>
    <n v="40.644171780000001"/>
    <x v="8"/>
    <n v="3"/>
    <n v="1.2742"/>
    <n v="85"/>
    <n v="107.3179884"/>
    <n v="7.7684049079999999"/>
    <n v="54187.345156927309"/>
    <n v="11623.2893696388"/>
    <n v="10273.097357282253"/>
    <n v="73.309432448202642"/>
    <n v="12.209925764705881"/>
    <n v="0.99190471425448901"/>
  </r>
  <r>
    <d v="2013-09-24T00:00:00"/>
    <x v="1"/>
    <x v="631"/>
    <n v="0.10604454100000001"/>
    <n v="5.5164243000000002E-2"/>
    <n v="40.644171780000001"/>
    <x v="8"/>
    <n v="3"/>
    <n v="1.2742"/>
    <n v="85"/>
    <n v="107.3179884"/>
    <n v="7.7684049079999999"/>
    <n v="54919.199154048598"/>
    <n v="11623.2893696388"/>
    <n v="10336.266426550304"/>
    <n v="73.622761100161455"/>
    <n v="12.285004352941176"/>
    <n v="0.98470450261084153"/>
  </r>
  <r>
    <d v="2013-09-25T00:00:00"/>
    <x v="1"/>
    <x v="632"/>
    <n v="0.106107523"/>
    <n v="5.4798684E-2"/>
    <n v="40.644171780000001"/>
    <x v="8"/>
    <n v="3"/>
    <n v="1.2742"/>
    <n v="85"/>
    <n v="107.3179884"/>
    <n v="7.7684049079999999"/>
    <n v="54951.81677838364"/>
    <n v="11623.2893696388"/>
    <n v="10449.970216713715"/>
    <n v="72.960287993542025"/>
    <n v="12.420145176470589"/>
    <n v="0.99494579663310023"/>
  </r>
  <r>
    <d v="2013-09-26T00:00:00"/>
    <x v="1"/>
    <x v="633"/>
    <n v="0.105392952"/>
    <n v="5.5335724000000003E-2"/>
    <n v="40.644171780000001"/>
    <x v="8"/>
    <n v="3"/>
    <n v="1.2742"/>
    <n v="85"/>
    <n v="107.3179884"/>
    <n v="7.7684049079999999"/>
    <n v="54581.749006024598"/>
    <n v="11623.2893696388"/>
    <n v="10275.902394646893"/>
    <n v="73.672041680129098"/>
    <n v="12.213259647058823"/>
    <n v="0.9850061605637539"/>
  </r>
  <r>
    <d v="2013-09-27T00:00:00"/>
    <x v="1"/>
    <x v="634"/>
    <n v="0.10791991300000001"/>
    <n v="5.5304210999999999E-2"/>
    <n v="40.644171780000001"/>
    <x v="8"/>
    <n v="3"/>
    <n v="1.2742"/>
    <n v="85"/>
    <n v="107.3179884"/>
    <n v="7.7684049079999999"/>
    <n v="55890.431877437222"/>
    <n v="11623.2893696388"/>
    <n v="10490.951992763847"/>
    <n v="73.599553047105843"/>
    <n v="12.468853411764707"/>
    <n v="0.98207319718650987"/>
  </r>
  <r>
    <d v="2013-09-28T00:00:00"/>
    <x v="1"/>
    <x v="635"/>
    <n v="0.111099112"/>
    <n v="5.4988917999999998E-2"/>
    <n v="40.644171780000001"/>
    <x v="8"/>
    <n v="3"/>
    <n v="1.2742"/>
    <n v="85"/>
    <n v="107.3179884"/>
    <n v="7.7684049079999999"/>
    <n v="57536.901006209737"/>
    <n v="11623.2893696388"/>
    <n v="10775.090261021094"/>
    <n v="73.43228491078051"/>
    <n v="12.806561411764706"/>
    <n v="0.97980775939955311"/>
  </r>
  <r>
    <d v="2013-09-29T00:00:00"/>
    <x v="1"/>
    <x v="636"/>
    <n v="0.103956746"/>
    <n v="5.4976622000000003E-2"/>
    <n v="40.644171780000001"/>
    <x v="8"/>
    <n v="3"/>
    <n v="1.2742"/>
    <n v="85"/>
    <n v="107.3179884"/>
    <n v="7.7684049079999999"/>
    <n v="53837.955100214393"/>
    <n v="11623.2893696388"/>
    <n v="10118.500184687409"/>
    <n v="73.936473264817067"/>
    <n v="12.026181764705882"/>
    <n v="0.98331805229840485"/>
  </r>
  <r>
    <d v="2013-09-30T00:00:00"/>
    <x v="1"/>
    <x v="637"/>
    <n v="0.106832917"/>
    <n v="5.5303673999999997E-2"/>
    <n v="40.644171780000001"/>
    <x v="8"/>
    <n v="3"/>
    <n v="1.2742"/>
    <n v="85"/>
    <n v="107.3179884"/>
    <n v="7.7684049079999999"/>
    <n v="55327.489652965211"/>
    <n v="11623.2893696388"/>
    <n v="10384.781655162742"/>
    <n v="73.714228320202366"/>
    <n v="12.342666352941176"/>
    <n v="0.98202564290180339"/>
  </r>
  <r>
    <d v="2013-10-01T00:00:00"/>
    <x v="1"/>
    <x v="638"/>
    <n v="0.106822367"/>
    <n v="4.8935530999999997E-2"/>
    <n v="40.644171780000001"/>
    <x v="9"/>
    <n v="3"/>
    <n v="1.3581000000000001"/>
    <n v="85"/>
    <n v="107.3179884"/>
    <n v="7.7684049079999999"/>
    <n v="58964.717800349572"/>
    <n v="12388.627603913401"/>
    <n v="11130.485058563636"/>
    <n v="78.184080535139685"/>
    <n v="12.411708352941178"/>
    <n v="0.98761639498214826"/>
  </r>
  <r>
    <d v="2013-10-02T00:00:00"/>
    <x v="1"/>
    <x v="639"/>
    <n v="0.101731065"/>
    <n v="4.9434258000000002E-2"/>
    <n v="40.644171780000001"/>
    <x v="9"/>
    <n v="3"/>
    <n v="1.3581000000000001"/>
    <n v="85"/>
    <n v="107.3179884"/>
    <n v="7.7684049079999999"/>
    <n v="56154.377661880688"/>
    <n v="12388.627603913401"/>
    <n v="10531.00148013276"/>
    <n v="79.21869335183851"/>
    <n v="11.743218588235292"/>
    <n v="0.98118856811338795"/>
  </r>
  <r>
    <d v="2013-10-03T00:00:00"/>
    <x v="1"/>
    <x v="640"/>
    <n v="0.10363557800000001"/>
    <n v="4.9616064000000001E-2"/>
    <n v="40.644171780000001"/>
    <x v="9"/>
    <n v="3"/>
    <n v="1.3581000000000001"/>
    <n v="85"/>
    <n v="107.3179884"/>
    <n v="7.7684049079999999"/>
    <n v="57205.64693016134"/>
    <n v="12388.627603913401"/>
    <n v="10910.91493469377"/>
    <n v="77.844208957837097"/>
    <n v="12.166863647058822"/>
    <n v="0.99790383761838997"/>
  </r>
  <r>
    <d v="2013-10-04T00:00:00"/>
    <x v="1"/>
    <x v="641"/>
    <n v="0.100696784"/>
    <n v="4.9756928999999998E-2"/>
    <n v="40.644171780000001"/>
    <x v="9"/>
    <n v="3"/>
    <n v="1.3581000000000001"/>
    <n v="85"/>
    <n v="107.3179884"/>
    <n v="7.7684049079999999"/>
    <n v="55583.466447272753"/>
    <n v="12388.627603913401"/>
    <n v="10587.503349393652"/>
    <n v="78.283330049003766"/>
    <n v="11.806224352941177"/>
    <n v="0.99658502499940815"/>
  </r>
  <r>
    <d v="2013-10-05T00:00:00"/>
    <x v="1"/>
    <x v="642"/>
    <n v="0.105188559"/>
    <n v="4.9372070999999997E-2"/>
    <n v="40.644171780000001"/>
    <x v="9"/>
    <n v="3"/>
    <n v="1.3581000000000001"/>
    <n v="85"/>
    <n v="107.3179884"/>
    <n v="7.7684049079999999"/>
    <n v="58062.8745781342"/>
    <n v="12388.627603913401"/>
    <n v="10962.78059299581"/>
    <n v="78.350808473178702"/>
    <n v="12.224699529411767"/>
    <n v="0.98784456206877025"/>
  </r>
  <r>
    <d v="2013-10-06T00:00:00"/>
    <x v="1"/>
    <x v="643"/>
    <n v="0.105202238"/>
    <n v="4.9658940999999998E-2"/>
    <n v="40.644171780000001"/>
    <x v="9"/>
    <n v="3"/>
    <n v="1.3581000000000001"/>
    <n v="85"/>
    <n v="107.3179884"/>
    <n v="7.7684049079999999"/>
    <n v="58070.425228783904"/>
    <n v="12388.627603913401"/>
    <n v="10888.410363257166"/>
    <n v="78.821217174509755"/>
    <n v="12.141768588235294"/>
    <n v="0.98101556546734303"/>
  </r>
  <r>
    <d v="2013-10-07T00:00:00"/>
    <x v="1"/>
    <x v="644"/>
    <n v="0.10584001899999999"/>
    <n v="4.9451799999999997E-2"/>
    <n v="40.644171780000001"/>
    <x v="9"/>
    <n v="3"/>
    <n v="1.3581000000000001"/>
    <n v="85"/>
    <n v="107.3179884"/>
    <n v="7.7684049079999999"/>
    <n v="58422.473004353451"/>
    <n v="12388.627603913401"/>
    <n v="11125.247376671863"/>
    <n v="77.701701597959868"/>
    <n v="12.405867764705881"/>
    <n v="0.99631384230949549"/>
  </r>
  <r>
    <d v="2013-10-08T00:00:00"/>
    <x v="1"/>
    <x v="645"/>
    <n v="0.100211181"/>
    <n v="4.8940174000000003E-2"/>
    <n v="40.644171780000001"/>
    <x v="9"/>
    <n v="3"/>
    <n v="1.3581000000000001"/>
    <n v="85"/>
    <n v="107.3179884"/>
    <n v="7.7684049079999999"/>
    <n v="55315.419177191172"/>
    <n v="12388.627603913401"/>
    <n v="10517.850567698288"/>
    <n v="78.463007895023637"/>
    <n v="11.728553882352942"/>
    <n v="0.99482619609083345"/>
  </r>
  <r>
    <d v="2013-10-09T00:00:00"/>
    <x v="1"/>
    <x v="646"/>
    <n v="0.10668143500000001"/>
    <n v="4.9645770999999998E-2"/>
    <n v="40.644171780000001"/>
    <x v="9"/>
    <n v="3"/>
    <n v="1.3581000000000001"/>
    <n v="85"/>
    <n v="107.3179884"/>
    <n v="7.7684049079999999"/>
    <n v="58886.924957498253"/>
    <n v="12388.627603913401"/>
    <n v="11072.101548522409"/>
    <n v="78.466589113169604"/>
    <n v="12.346604352941176"/>
    <n v="0.98373383335160414"/>
  </r>
  <r>
    <d v="2013-10-10T00:00:00"/>
    <x v="1"/>
    <x v="647"/>
    <n v="0.10668868099999999"/>
    <n v="4.8832814000000002E-2"/>
    <n v="40.644171780000001"/>
    <x v="9"/>
    <n v="3"/>
    <n v="1.3581000000000001"/>
    <n v="85"/>
    <n v="107.3179884"/>
    <n v="7.7684049079999999"/>
    <n v="58890.92466614709"/>
    <n v="12388.627603913401"/>
    <n v="11065.047532025967"/>
    <n v="78.513699696102464"/>
    <n v="12.338738352941178"/>
    <n v="0.98304032833623656"/>
  </r>
  <r>
    <d v="2013-10-11T00:00:00"/>
    <x v="1"/>
    <x v="648"/>
    <n v="0.10013103499999999"/>
    <n v="4.8889775000000003E-2"/>
    <n v="40.644171780000001"/>
    <x v="9"/>
    <n v="3"/>
    <n v="1.3581000000000001"/>
    <n v="85"/>
    <n v="107.3179884"/>
    <n v="7.7684049079999999"/>
    <n v="55271.179507115085"/>
    <n v="12388.627603913401"/>
    <n v="10544.700795638508"/>
    <n v="78.245817003295713"/>
    <n v="11.758494823529411"/>
    <n v="0.99816411565105667"/>
  </r>
  <r>
    <d v="2013-10-12T00:00:00"/>
    <x v="1"/>
    <x v="649"/>
    <n v="0.108554119"/>
    <n v="4.9376333000000001E-2"/>
    <n v="40.644171780000001"/>
    <x v="9"/>
    <n v="3"/>
    <n v="1.3581000000000001"/>
    <n v="85"/>
    <n v="107.3179884"/>
    <n v="7.7684049079999999"/>
    <n v="59920.624983909656"/>
    <n v="12388.627603913401"/>
    <n v="11318.601871384446"/>
    <n v="77.951014895222073"/>
    <n v="12.621479176470588"/>
    <n v="0.98828652462280131"/>
  </r>
  <r>
    <d v="2013-10-13T00:00:00"/>
    <x v="1"/>
    <x v="650"/>
    <n v="0.100234617"/>
    <n v="4.9431384000000002E-2"/>
    <n v="40.644171780000001"/>
    <x v="9"/>
    <n v="3"/>
    <n v="1.3581000000000001"/>
    <n v="85"/>
    <n v="107.3179884"/>
    <n v="7.7684049079999999"/>
    <n v="55328.355579605566"/>
    <n v="12388.627603913401"/>
    <n v="10456.965799478188"/>
    <n v="78.871475694604129"/>
    <n v="11.660660705882353"/>
    <n v="0.98883618221437419"/>
  </r>
  <r>
    <d v="2013-10-14T00:00:00"/>
    <x v="1"/>
    <x v="651"/>
    <n v="0.109609742"/>
    <n v="4.9378013999999998E-2"/>
    <n v="40.644171780000001"/>
    <x v="9"/>
    <n v="3"/>
    <n v="1.3581000000000001"/>
    <n v="85"/>
    <n v="107.3179884"/>
    <n v="7.7684049079999999"/>
    <n v="60503.31673701937"/>
    <n v="12388.627603913401"/>
    <n v="11475.173691303766"/>
    <n v="77.567099011506102"/>
    <n v="12.796073882352943"/>
    <n v="0.99230803772898224"/>
  </r>
  <r>
    <d v="2013-10-15T00:00:00"/>
    <x v="1"/>
    <x v="652"/>
    <n v="0.104850558"/>
    <n v="4.8850481000000001E-2"/>
    <n v="40.644171780000001"/>
    <x v="9"/>
    <n v="3"/>
    <n v="1.3581000000000001"/>
    <n v="85"/>
    <n v="107.3179884"/>
    <n v="7.7684049079999999"/>
    <n v="57876.30191417857"/>
    <n v="12388.627603913401"/>
    <n v="10858.360976730897"/>
    <n v="78.821534583336131"/>
    <n v="12.108260235294116"/>
    <n v="0.98158954957588307"/>
  </r>
  <r>
    <d v="2013-10-16T00:00:00"/>
    <x v="1"/>
    <x v="653"/>
    <n v="0.106135038"/>
    <n v="4.9563461000000003E-2"/>
    <n v="40.644171780000001"/>
    <x v="9"/>
    <n v="3"/>
    <n v="1.3581000000000001"/>
    <n v="85"/>
    <n v="107.3179884"/>
    <n v="7.7684049079999999"/>
    <n v="58585.320098733442"/>
    <n v="12388.627603913401"/>
    <n v="10992.604836745226"/>
    <n v="78.6682802606515"/>
    <n v="12.257956823529412"/>
    <n v="0.98169873929851525"/>
  </r>
  <r>
    <d v="2013-10-17T00:00:00"/>
    <x v="1"/>
    <x v="654"/>
    <n v="0.100614496"/>
    <n v="4.8826770999999998E-2"/>
    <n v="40.644171780000001"/>
    <x v="9"/>
    <n v="3"/>
    <n v="1.3581000000000001"/>
    <n v="85"/>
    <n v="107.3179884"/>
    <n v="7.7684049079999999"/>
    <n v="55538.044417836216"/>
    <n v="12388.627603913401"/>
    <n v="10589.945737061988"/>
    <n v="78.222456734688834"/>
    <n v="11.808947882352941"/>
    <n v="0.99763017249522379"/>
  </r>
  <r>
    <d v="2013-10-18T00:00:00"/>
    <x v="1"/>
    <x v="655"/>
    <n v="9.9850866999999996E-2"/>
    <n v="4.9374242999999998E-2"/>
    <n v="40.644171780000001"/>
    <x v="9"/>
    <n v="3"/>
    <n v="1.3581000000000001"/>
    <n v="85"/>
    <n v="107.3179884"/>
    <n v="7.7684049079999999"/>
    <n v="55116.529993903219"/>
    <n v="12388.627603913401"/>
    <n v="10505.988687338617"/>
    <n v="78.339957890009501"/>
    <n v="11.715326588235293"/>
    <n v="0.99729004856813108"/>
  </r>
  <r>
    <d v="2013-10-19T00:00:00"/>
    <x v="1"/>
    <x v="656"/>
    <n v="0.10978953900000001"/>
    <n v="4.9523288999999998E-2"/>
    <n v="40.644171780000001"/>
    <x v="9"/>
    <n v="3"/>
    <n v="1.3581000000000001"/>
    <n v="85"/>
    <n v="107.3179884"/>
    <n v="7.7684049079999999"/>
    <n v="60602.562612804446"/>
    <n v="12388.627603913401"/>
    <n v="11532.509348458518"/>
    <n v="77.324707442512505"/>
    <n v="12.860009411764706"/>
    <n v="0.99563292637561762"/>
  </r>
  <r>
    <d v="2013-10-20T00:00:00"/>
    <x v="1"/>
    <x v="657"/>
    <n v="0.109122766"/>
    <n v="4.9641168999999999E-2"/>
    <n v="40.644171780000001"/>
    <x v="9"/>
    <n v="3"/>
    <n v="1.3581000000000001"/>
    <n v="85"/>
    <n v="107.3179884"/>
    <n v="7.7684049079999999"/>
    <n v="60234.511586731482"/>
    <n v="12388.627603913401"/>
    <n v="11458.611348836652"/>
    <n v="77.416468940498717"/>
    <n v="12.77760505882353"/>
    <n v="0.9952977456601495"/>
  </r>
  <r>
    <d v="2013-10-21T00:00:00"/>
    <x v="1"/>
    <x v="658"/>
    <n v="0.105295847"/>
    <n v="4.8940823000000001E-2"/>
    <n v="40.644171780000001"/>
    <x v="9"/>
    <n v="3"/>
    <n v="1.3581000000000001"/>
    <n v="85"/>
    <n v="107.3179884"/>
    <n v="7.7684049079999999"/>
    <n v="58122.096319994351"/>
    <n v="12388.627603913401"/>
    <n v="10899.585737502022"/>
    <n v="78.801233903386873"/>
    <n v="12.154230352941177"/>
    <n v="0.98114940848521781"/>
  </r>
  <r>
    <d v="2013-10-22T00:00:00"/>
    <x v="1"/>
    <x v="659"/>
    <n v="0.100843238"/>
    <n v="4.8865701999999997E-2"/>
    <n v="40.644171780000001"/>
    <x v="9"/>
    <n v="3"/>
    <n v="1.3581000000000001"/>
    <n v="85"/>
    <n v="107.3179884"/>
    <n v="7.7684049079999999"/>
    <n v="55664.30737060422"/>
    <n v="12388.627603913401"/>
    <n v="10513.095244183172"/>
    <n v="78.843848344921383"/>
    <n v="11.723251176470589"/>
    <n v="0.98814394476305889"/>
  </r>
  <r>
    <d v="2013-10-23T00:00:00"/>
    <x v="1"/>
    <x v="660"/>
    <n v="0.10662209"/>
    <n v="4.8824015999999998E-2"/>
    <n v="40.644171780000001"/>
    <x v="9"/>
    <n v="3"/>
    <n v="1.3581000000000001"/>
    <n v="85"/>
    <n v="107.3179884"/>
    <n v="7.7684049079999999"/>
    <n v="58854.167200147094"/>
    <n v="12388.627603913401"/>
    <n v="11191.576401084149"/>
    <n v="77.7106727853118"/>
    <n v="12.47983188235294"/>
    <n v="0.99490237904734369"/>
  </r>
  <r>
    <d v="2013-10-24T00:00:00"/>
    <x v="1"/>
    <x v="661"/>
    <n v="0.109012627"/>
    <n v="4.9332189999999998E-2"/>
    <n v="40.644171780000001"/>
    <x v="9"/>
    <n v="3"/>
    <n v="1.3581000000000001"/>
    <n v="85"/>
    <n v="107.3179884"/>
    <n v="7.7684049079999999"/>
    <n v="60173.716125666535"/>
    <n v="12388.627603913401"/>
    <n v="11465.85854078971"/>
    <n v="77.318264279968631"/>
    <n v="12.785686470588235"/>
    <n v="0.99693345615824858"/>
  </r>
  <r>
    <d v="2013-10-25T00:00:00"/>
    <x v="1"/>
    <x v="662"/>
    <n v="0.102413936"/>
    <n v="4.9711651000000003E-2"/>
    <n v="40.644171780000001"/>
    <x v="9"/>
    <n v="3"/>
    <n v="1.3581000000000001"/>
    <n v="85"/>
    <n v="107.3179884"/>
    <n v="7.7684049079999999"/>
    <n v="56531.314598777448"/>
    <n v="12388.627603913401"/>
    <n v="10641.284620347704"/>
    <n v="78.880747071087868"/>
    <n v="11.866196352941177"/>
    <n v="0.98485296961929092"/>
  </r>
  <r>
    <d v="2013-10-26T00:00:00"/>
    <x v="1"/>
    <x v="663"/>
    <n v="0.102190827"/>
    <n v="4.9006452999999998E-2"/>
    <n v="40.644171780000001"/>
    <x v="9"/>
    <n v="3"/>
    <n v="1.3581000000000001"/>
    <n v="85"/>
    <n v="107.3179884"/>
    <n v="7.7684049079999999"/>
    <n v="56408.160997212733"/>
    <n v="12388.627603913401"/>
    <n v="10598.94859956316"/>
    <n v="79.031095628568636"/>
    <n v="11.818987058823529"/>
    <n v="0.98307639686681469"/>
  </r>
  <r>
    <d v="2013-10-27T00:00:00"/>
    <x v="1"/>
    <x v="664"/>
    <n v="0.107598613"/>
    <n v="4.9486427999999999E-2"/>
    <n v="40.644171780000001"/>
    <x v="9"/>
    <n v="3"/>
    <n v="1.3581000000000001"/>
    <n v="85"/>
    <n v="107.3179884"/>
    <n v="7.7684049079999999"/>
    <n v="59393.196663148505"/>
    <n v="12388.627603913401"/>
    <n v="11261.432169987891"/>
    <n v="77.799059875936166"/>
    <n v="12.557728705882354"/>
    <n v="0.99202667231407526"/>
  </r>
  <r>
    <d v="2013-10-28T00:00:00"/>
    <x v="1"/>
    <x v="665"/>
    <n v="0.103231541"/>
    <n v="4.90552E-2"/>
    <n v="40.644171780000001"/>
    <x v="9"/>
    <n v="3"/>
    <n v="1.3581000000000001"/>
    <n v="85"/>
    <n v="107.3179884"/>
    <n v="7.7684049079999999"/>
    <n v="56982.623153821492"/>
    <n v="12388.627603913401"/>
    <n v="10843.437724320594"/>
    <n v="78.045975783981248"/>
    <n v="12.091619176470589"/>
    <n v="0.9956139567847776"/>
  </r>
  <r>
    <d v="2013-10-29T00:00:00"/>
    <x v="1"/>
    <x v="666"/>
    <n v="9.9116191000000006E-2"/>
    <n v="4.9394228999999998E-2"/>
    <n v="40.644171780000001"/>
    <x v="9"/>
    <n v="3"/>
    <n v="1.3581000000000001"/>
    <n v="85"/>
    <n v="107.3179884"/>
    <n v="7.7684049079999999"/>
    <n v="54710.997292922264"/>
    <n v="12388.627603913401"/>
    <n v="10440.504106593604"/>
    <n v="78.3553498162197"/>
    <n v="11.642304117647059"/>
    <n v="0.99841997560216977"/>
  </r>
  <r>
    <d v="2013-10-30T00:00:00"/>
    <x v="1"/>
    <x v="667"/>
    <n v="0.10323191800000001"/>
    <n v="4.9657840000000002E-2"/>
    <n v="40.644171780000001"/>
    <x v="9"/>
    <n v="3"/>
    <n v="1.3581000000000001"/>
    <n v="85"/>
    <n v="107.3179884"/>
    <n v="7.7684049079999999"/>
    <n v="56982.831253484852"/>
    <n v="12388.627603913401"/>
    <n v="10686.444948600125"/>
    <n v="79.037749348364159"/>
    <n v="11.91655505882353"/>
    <n v="0.9811957383180655"/>
  </r>
  <r>
    <d v="2013-10-31T00:00:00"/>
    <x v="1"/>
    <x v="668"/>
    <n v="0.10655109"/>
    <n v="4.9757004000000001E-2"/>
    <n v="40.644171780000001"/>
    <x v="9"/>
    <n v="3"/>
    <n v="1.3581000000000001"/>
    <n v="85"/>
    <n v="107.3179884"/>
    <n v="7.7684049079999999"/>
    <n v="58814.97601686405"/>
    <n v="12388.627603913401"/>
    <n v="11040.326981730366"/>
    <n v="78.593300106164506"/>
    <n v="12.311172235294116"/>
    <n v="0.98211068511828448"/>
  </r>
  <r>
    <d v="2013-11-01T00:00:00"/>
    <x v="1"/>
    <x v="669"/>
    <n v="0.109256006"/>
    <n v="4.5597574000000002E-2"/>
    <n v="40.644171780000001"/>
    <x v="10"/>
    <n v="3"/>
    <n v="1.3583000000000001"/>
    <n v="83"/>
    <n v="107.3179884"/>
    <n v="7.7684049079999999"/>
    <n v="60316.939773816041"/>
    <n v="12098.911962428761"/>
    <n v="11416.531200385942"/>
    <n v="77.482780638509041"/>
    <n v="13.035524819277109"/>
    <n v="0.99028749046528397"/>
  </r>
  <r>
    <d v="2013-11-02T00:00:00"/>
    <x v="1"/>
    <x v="670"/>
    <n v="0.107734855"/>
    <n v="4.4886914999999999E-2"/>
    <n v="40.644171780000001"/>
    <x v="10"/>
    <n v="3"/>
    <n v="1.3583000000000001"/>
    <n v="83"/>
    <n v="107.3179884"/>
    <n v="7.7684049079999999"/>
    <n v="59477.158267855804"/>
    <n v="12098.911962428761"/>
    <n v="11327.078531222054"/>
    <n v="77.2290458136289"/>
    <n v="12.933386746987951"/>
    <n v="0.99640093264152996"/>
  </r>
  <r>
    <d v="2013-11-03T00:00:00"/>
    <x v="1"/>
    <x v="671"/>
    <n v="0.10309638"/>
    <n v="4.5410393E-2"/>
    <n v="40.644171780000001"/>
    <x v="10"/>
    <n v="3"/>
    <n v="1.3583000000000001"/>
    <n v="83"/>
    <n v="107.3179884"/>
    <n v="7.7684049079999999"/>
    <n v="56916.396370543254"/>
    <n v="12098.911962428761"/>
    <n v="10713.622685095745"/>
    <n v="78.524856004055493"/>
    <n v="12.232935903614457"/>
    <n v="0.9848393124957443"/>
  </r>
  <r>
    <d v="2013-11-04T00:00:00"/>
    <x v="1"/>
    <x v="672"/>
    <n v="0.10712513799999999"/>
    <n v="4.5481879000000003E-2"/>
    <n v="40.644171780000001"/>
    <x v="10"/>
    <n v="3"/>
    <n v="1.3583000000000001"/>
    <n v="83"/>
    <n v="107.3179884"/>
    <n v="7.7684049079999999"/>
    <n v="59140.551934579518"/>
    <n v="12098.911962428761"/>
    <n v="11244.657914384088"/>
    <n v="77.401907168570517"/>
    <n v="12.839277951807231"/>
    <n v="0.99478058081941523"/>
  </r>
  <r>
    <d v="2013-11-05T00:00:00"/>
    <x v="1"/>
    <x v="673"/>
    <n v="0.10850217199999999"/>
    <n v="4.5295163999999999E-2"/>
    <n v="40.644171780000001"/>
    <x v="10"/>
    <n v="3"/>
    <n v="1.3583000000000001"/>
    <n v="83"/>
    <n v="107.3179884"/>
    <n v="7.7684049079999999"/>
    <n v="59900.770799293437"/>
    <n v="12098.911962428761"/>
    <n v="11270.612764418871"/>
    <n v="77.959695126845475"/>
    <n v="12.868913493975903"/>
    <n v="0.98442252381823292"/>
  </r>
  <r>
    <d v="2013-11-06T00:00:00"/>
    <x v="1"/>
    <x v="674"/>
    <n v="0.10370217499999999"/>
    <n v="4.5751908000000001E-2"/>
    <n v="40.644171780000001"/>
    <x v="10"/>
    <n v="3"/>
    <n v="1.3583000000000001"/>
    <n v="83"/>
    <n v="107.3179884"/>
    <n v="7.7684049079999999"/>
    <n v="57250.837486121636"/>
    <n v="12098.911962428761"/>
    <n v="10773.625634469785"/>
    <n v="78.473840823616428"/>
    <n v="12.301447951807228"/>
    <n v="0.98456968718351379"/>
  </r>
  <r>
    <d v="2013-11-07T00:00:00"/>
    <x v="1"/>
    <x v="675"/>
    <n v="0.101125941"/>
    <n v="4.5272185E-2"/>
    <n v="40.644171780000001"/>
    <x v="10"/>
    <n v="3"/>
    <n v="1.3583000000000001"/>
    <n v="83"/>
    <n v="107.3179884"/>
    <n v="7.7684049079999999"/>
    <n v="55828.576534890672"/>
    <n v="12098.911962428761"/>
    <n v="10565.110927249196"/>
    <n v="78.393888192373439"/>
    <n v="12.063363493975903"/>
    <n v="0.99011110314414774"/>
  </r>
  <r>
    <d v="2013-11-08T00:00:00"/>
    <x v="1"/>
    <x v="676"/>
    <n v="0.11075842800000001"/>
    <n v="4.5214873000000003E-2"/>
    <n v="40.644171780000001"/>
    <x v="10"/>
    <n v="3"/>
    <n v="1.3583000000000001"/>
    <n v="83"/>
    <n v="107.3179884"/>
    <n v="7.7684049079999999"/>
    <n v="61146.381564767617"/>
    <n v="12098.911962428761"/>
    <n v="11460.854877349297"/>
    <n v="77.987585742066258"/>
    <n v="13.086134096385543"/>
    <n v="0.98064693550905202"/>
  </r>
  <r>
    <d v="2013-11-09T00:00:00"/>
    <x v="1"/>
    <x v="677"/>
    <n v="0.104048691"/>
    <n v="4.5266621E-2"/>
    <n v="40.644171780000001"/>
    <x v="10"/>
    <n v="3"/>
    <n v="1.3583000000000001"/>
    <n v="83"/>
    <n v="107.3179884"/>
    <n v="7.7684049079999999"/>
    <n v="57442.13849984041"/>
    <n v="12098.911962428761"/>
    <n v="10923.414796176572"/>
    <n v="77.727242131358352"/>
    <n v="12.472478915662652"/>
    <n v="0.99493394876058561"/>
  </r>
  <r>
    <d v="2013-11-10T00:00:00"/>
    <x v="1"/>
    <x v="678"/>
    <n v="0.100997489"/>
    <n v="4.5751887999999998E-2"/>
    <n v="40.644171780000001"/>
    <x v="10"/>
    <n v="3"/>
    <n v="1.3583000000000001"/>
    <n v="83"/>
    <n v="107.3179884"/>
    <n v="7.7684049079999999"/>
    <n v="55757.662066830882"/>
    <n v="12098.911962428761"/>
    <n v="10641.534731251804"/>
    <n v="77.83635342406248"/>
    <n v="12.150625060240962"/>
    <n v="0.99854153799803869"/>
  </r>
  <r>
    <d v="2013-11-11T00:00:00"/>
    <x v="1"/>
    <x v="679"/>
    <n v="0.107027966"/>
    <n v="4.5251652000000003E-2"/>
    <n v="40.644171780000001"/>
    <x v="10"/>
    <n v="3"/>
    <n v="1.3583000000000001"/>
    <n v="83"/>
    <n v="107.3179884"/>
    <n v="7.7684049079999999"/>
    <n v="59086.90620940354"/>
    <n v="12098.911962428761"/>
    <n v="11093.480027069792"/>
    <n v="78.26188924699396"/>
    <n v="12.666661325301206"/>
    <n v="0.98229736515781307"/>
  </r>
  <r>
    <d v="2013-11-12T00:00:00"/>
    <x v="1"/>
    <x v="680"/>
    <n v="0.10667415800000001"/>
    <n v="4.5023383E-2"/>
    <n v="40.644171780000001"/>
    <x v="10"/>
    <n v="3"/>
    <n v="1.3583000000000001"/>
    <n v="83"/>
    <n v="107.3179884"/>
    <n v="7.7684049079999999"/>
    <n v="58891.579502810455"/>
    <n v="12098.911962428761"/>
    <n v="11123.604747065645"/>
    <n v="77.893231788909176"/>
    <n v="12.701058072289158"/>
    <n v="0.98823167650406951"/>
  </r>
  <r>
    <d v="2013-11-13T00:00:00"/>
    <x v="1"/>
    <x v="681"/>
    <n v="0.104906685"/>
    <n v="4.5376596999999998E-2"/>
    <n v="40.644171780000001"/>
    <x v="10"/>
    <n v="3"/>
    <n v="1.3583000000000001"/>
    <n v="83"/>
    <n v="107.3179884"/>
    <n v="7.7684049079999999"/>
    <n v="57915.811063198576"/>
    <n v="12098.911962428761"/>
    <n v="11003.965629733244"/>
    <n v="77.689716915224324"/>
    <n v="12.564452771084339"/>
    <n v="0.99407352353188927"/>
  </r>
  <r>
    <d v="2013-11-14T00:00:00"/>
    <x v="1"/>
    <x v="682"/>
    <n v="0.10627966799999999"/>
    <n v="4.5029693000000003E-2"/>
    <n v="40.644171780000001"/>
    <x v="10"/>
    <n v="3"/>
    <n v="1.3583000000000001"/>
    <n v="83"/>
    <n v="107.3179884"/>
    <n v="7.7684049079999999"/>
    <n v="58673.793493212295"/>
    <n v="12098.911962428761"/>
    <n v="10994.283697749132"/>
    <n v="78.476318592637355"/>
    <n v="12.553397831325301"/>
    <n v="0.98036815470669336"/>
  </r>
  <r>
    <d v="2013-11-15T00:00:00"/>
    <x v="1"/>
    <x v="683"/>
    <n v="0.10075329"/>
    <n v="4.4892298999999997E-2"/>
    <n v="40.644171780000001"/>
    <x v="10"/>
    <n v="3"/>
    <n v="1.3583000000000001"/>
    <n v="83"/>
    <n v="107.3179884"/>
    <n v="7.7684049079999999"/>
    <n v="55622.847177333402"/>
    <n v="12098.911962428761"/>
    <n v="10556.09903611363"/>
    <n v="78.246159874049212"/>
    <n v="12.053073614457832"/>
    <n v="0.99292550148982728"/>
  </r>
  <r>
    <d v="2013-11-16T00:00:00"/>
    <x v="1"/>
    <x v="684"/>
    <n v="0.10755815000000001"/>
    <n v="4.5589359000000003E-2"/>
    <n v="40.644171780000001"/>
    <x v="10"/>
    <n v="3"/>
    <n v="1.3583000000000001"/>
    <n v="83"/>
    <n v="107.3179884"/>
    <n v="7.7684049079999999"/>
    <n v="59379.604776446533"/>
    <n v="12098.911962428761"/>
    <n v="11279.752016074781"/>
    <n v="77.417545810541355"/>
    <n v="12.879348795180723"/>
    <n v="0.99386792167771565"/>
  </r>
  <r>
    <d v="2013-11-17T00:00:00"/>
    <x v="1"/>
    <x v="685"/>
    <n v="0.111160605"/>
    <n v="4.5468267999999999E-2"/>
    <n v="40.644171780000001"/>
    <x v="10"/>
    <n v="3"/>
    <n v="1.3583000000000001"/>
    <n v="83"/>
    <n v="107.3179884"/>
    <n v="7.7684049079999999"/>
    <n v="61368.411334805278"/>
    <n v="12098.911962428761"/>
    <n v="11501.874989133712"/>
    <n v="77.950774063322513"/>
    <n v="13.132971325301206"/>
    <n v="0.98059615634513686"/>
  </r>
  <r>
    <d v="2013-11-18T00:00:00"/>
    <x v="1"/>
    <x v="686"/>
    <n v="9.9779897000000006E-2"/>
    <n v="4.5155862999999997E-2"/>
    <n v="40.644171780000001"/>
    <x v="10"/>
    <n v="3"/>
    <n v="1.3583000000000001"/>
    <n v="83"/>
    <n v="107.3179884"/>
    <n v="7.7684049079999999"/>
    <n v="55085.46631282282"/>
    <n v="12098.911962428761"/>
    <n v="10436.984027898508"/>
    <n v="78.475446688162833"/>
    <n v="11.917066746987951"/>
    <n v="0.99129841755599324"/>
  </r>
  <r>
    <d v="2013-11-19T00:00:00"/>
    <x v="1"/>
    <x v="687"/>
    <n v="0.10932805399999999"/>
    <n v="4.5569929000000002E-2"/>
    <n v="40.644171780000001"/>
    <x v="10"/>
    <n v="3"/>
    <n v="1.3583000000000001"/>
    <n v="83"/>
    <n v="107.3179884"/>
    <n v="7.7684049079999999"/>
    <n v="60356.715297706447"/>
    <n v="12098.911962428761"/>
    <n v="11467.249916036999"/>
    <n v="77.223350712658856"/>
    <n v="13.093436024096386"/>
    <n v="0.99403140387004418"/>
  </r>
  <r>
    <d v="2013-11-20T00:00:00"/>
    <x v="1"/>
    <x v="688"/>
    <n v="0.109046696"/>
    <n v="4.489812E-2"/>
    <n v="40.644171780000001"/>
    <x v="10"/>
    <n v="3"/>
    <n v="1.3583000000000001"/>
    <n v="83"/>
    <n v="107.3179884"/>
    <n v="7.7684049079999999"/>
    <n v="60201.386047057458"/>
    <n v="12098.911962428761"/>
    <n v="11312.724567954318"/>
    <n v="77.989163915814899"/>
    <n v="12.916997228915662"/>
    <n v="0.98316667017586667"/>
  </r>
  <r>
    <d v="2013-11-21T00:00:00"/>
    <x v="1"/>
    <x v="689"/>
    <n v="0.101418771"/>
    <n v="4.5206725000000003E-2"/>
    <n v="40.644171780000001"/>
    <x v="10"/>
    <n v="3"/>
    <n v="1.3583000000000001"/>
    <n v="83"/>
    <n v="107.3179884"/>
    <n v="7.7684049079999999"/>
    <n v="55990.239130116475"/>
    <n v="12098.911962428761"/>
    <n v="10642.509614306879"/>
    <n v="78.060785242069741"/>
    <n v="12.151738192771084"/>
    <n v="0.99448480794546401"/>
  </r>
  <r>
    <d v="2013-11-22T00:00:00"/>
    <x v="1"/>
    <x v="690"/>
    <n v="0.108892455"/>
    <n v="4.5525329000000003E-2"/>
    <n v="40.644171780000001"/>
    <x v="10"/>
    <n v="3"/>
    <n v="1.3583000000000001"/>
    <n v="83"/>
    <n v="107.3179884"/>
    <n v="7.7684049079999999"/>
    <n v="60116.234251304901"/>
    <n v="12098.911962428761"/>
    <n v="11283.678349929012"/>
    <n v="78.08313086871388"/>
    <n v="12.883831927710844"/>
    <n v="0.98203135377928619"/>
  </r>
  <r>
    <d v="2013-11-23T00:00:00"/>
    <x v="1"/>
    <x v="691"/>
    <n v="0.103811055"/>
    <n v="4.4961828000000002E-2"/>
    <n v="40.644171780000001"/>
    <x v="10"/>
    <n v="3"/>
    <n v="1.3583000000000001"/>
    <n v="83"/>
    <n v="107.3179884"/>
    <n v="7.7684049079999999"/>
    <n v="57310.946844343773"/>
    <n v="12098.911962428761"/>
    <n v="10856.3800055131"/>
    <n v="78.014518254236535"/>
    <n v="12.395937831325302"/>
    <n v="0.9910917869007303"/>
  </r>
  <r>
    <d v="2013-11-24T00:00:00"/>
    <x v="1"/>
    <x v="692"/>
    <n v="0.103862854"/>
    <n v="4.5151954000000001E-2"/>
    <n v="40.644171780000001"/>
    <x v="10"/>
    <n v="3"/>
    <n v="1.3583000000000001"/>
    <n v="83"/>
    <n v="107.3179884"/>
    <n v="7.7684049079999999"/>
    <n v="57339.543507151888"/>
    <n v="12098.911962428761"/>
    <n v="10783.146229059024"/>
    <n v="78.500674585081939"/>
    <n v="12.312318674698796"/>
    <n v="0.98391524076548098"/>
  </r>
  <r>
    <d v="2013-11-25T00:00:00"/>
    <x v="1"/>
    <x v="693"/>
    <n v="0.10868040399999999"/>
    <n v="4.5720165E-2"/>
    <n v="40.644171780000001"/>
    <x v="10"/>
    <n v="3"/>
    <n v="1.3583000000000001"/>
    <n v="83"/>
    <n v="107.3179884"/>
    <n v="7.7684049079999999"/>
    <n v="59999.167301264846"/>
    <n v="12098.911962428761"/>
    <n v="11386.770834886154"/>
    <n v="77.363239319581623"/>
    <n v="13.001544096385542"/>
    <n v="0.99293719960776006"/>
  </r>
  <r>
    <d v="2013-11-26T00:00:00"/>
    <x v="1"/>
    <x v="694"/>
    <n v="0.105933666"/>
    <n v="4.5480771000000003E-2"/>
    <n v="40.644171780000001"/>
    <x v="10"/>
    <n v="3"/>
    <n v="1.3583000000000001"/>
    <n v="83"/>
    <n v="107.3179884"/>
    <n v="7.7684049079999999"/>
    <n v="58482.776243363165"/>
    <n v="12098.911962428761"/>
    <n v="10998.015666998164"/>
    <n v="78.27000204722188"/>
    <n v="12.55765903614458"/>
    <n v="0.98390411599651439"/>
  </r>
  <r>
    <d v="2013-11-27T00:00:00"/>
    <x v="1"/>
    <x v="695"/>
    <n v="0.110938659"/>
    <n v="4.4852955999999999E-2"/>
    <n v="40.644171780000001"/>
    <x v="10"/>
    <n v="3"/>
    <n v="1.3583000000000001"/>
    <n v="83"/>
    <n v="107.3179884"/>
    <n v="7.7684049079999999"/>
    <n v="61245.881654239805"/>
    <n v="12098.911962428761"/>
    <n v="11515.785881295456"/>
    <n v="77.757084182733749"/>
    <n v="13.148854939759035"/>
    <n v="0.98374630614563319"/>
  </r>
  <r>
    <d v="2013-11-28T00:00:00"/>
    <x v="1"/>
    <x v="696"/>
    <n v="0.108834526"/>
    <n v="4.5187713999999997E-2"/>
    <n v="40.644171780000001"/>
    <x v="10"/>
    <n v="3"/>
    <n v="1.3583000000000001"/>
    <n v="83"/>
    <n v="107.3179884"/>
    <n v="7.7684049079999999"/>
    <n v="60084.253400712965"/>
    <n v="12098.911962428761"/>
    <n v="11282.299331999937"/>
    <n v="78.061474872043746"/>
    <n v="12.882257349397591"/>
    <n v="0.98243397504207441"/>
  </r>
  <r>
    <d v="2013-11-29T00:00:00"/>
    <x v="1"/>
    <x v="697"/>
    <n v="0.10127820799999999"/>
    <n v="4.5310463000000002E-2"/>
    <n v="40.644171780000001"/>
    <x v="10"/>
    <n v="3"/>
    <n v="1.3583000000000001"/>
    <n v="83"/>
    <n v="107.3179884"/>
    <n v="7.7684049079999999"/>
    <n v="55912.638544887071"/>
    <n v="12098.911962428761"/>
    <n v="10544.832642179636"/>
    <n v="78.608469907741039"/>
    <n v="12.040209518072288"/>
    <n v="0.98672499221155252"/>
  </r>
  <r>
    <d v="2013-11-30T00:00:00"/>
    <x v="1"/>
    <x v="698"/>
    <n v="0.105335056"/>
    <n v="4.4861681E-2"/>
    <n v="40.644171780000001"/>
    <x v="10"/>
    <n v="3"/>
    <n v="1.3583000000000001"/>
    <n v="83"/>
    <n v="107.3179884"/>
    <n v="7.7684049079999999"/>
    <n v="58152.301749192069"/>
    <n v="12098.911962428761"/>
    <n v="11016.669709739901"/>
    <n v="77.838807618019899"/>
    <n v="12.578958433734941"/>
    <n v="0.99117386902988891"/>
  </r>
  <r>
    <d v="2013-12-01T00:00:00"/>
    <x v="1"/>
    <x v="699"/>
    <n v="0.10444326499999999"/>
    <n v="4.3981608999999998E-2"/>
    <n v="40.644171780000001"/>
    <x v="11"/>
    <n v="3"/>
    <n v="1.2504999999999999"/>
    <n v="84"/>
    <n v="107.3179884"/>
    <n v="7.7684049079999999"/>
    <n v="53083.850099070391"/>
    <n v="11272.8961375128"/>
    <n v="10046.836397870158"/>
    <n v="71.941595900707412"/>
    <n v="12.312166904761906"/>
    <n v="0.99022375449484479"/>
  </r>
  <r>
    <d v="2013-12-02T00:00:00"/>
    <x v="1"/>
    <x v="700"/>
    <n v="0.102804927"/>
    <n v="4.4209901000000003E-2"/>
    <n v="40.644171780000001"/>
    <x v="11"/>
    <n v="3"/>
    <n v="1.2504999999999999"/>
    <n v="84"/>
    <n v="107.3179884"/>
    <n v="7.7684049079999999"/>
    <n v="52251.156015793596"/>
    <n v="11272.8961375128"/>
    <n v="9790.4138933641734"/>
    <n v="72.74517178912123"/>
    <n v="11.997927023809526"/>
    <n v="0.98032837472857703"/>
  </r>
  <r>
    <d v="2013-12-03T00:00:00"/>
    <x v="1"/>
    <x v="701"/>
    <n v="0.103916473"/>
    <n v="4.3815076000000001E-2"/>
    <n v="40.644171780000001"/>
    <x v="11"/>
    <n v="3"/>
    <n v="1.2504999999999999"/>
    <n v="84"/>
    <n v="107.3179884"/>
    <n v="7.7684049079999999"/>
    <n v="52816.105237193558"/>
    <n v="11272.8961375128"/>
    <n v="10028.974354068874"/>
    <n v="71.79307891630485"/>
    <n v="12.29027738095238"/>
    <n v="0.99347415303442799"/>
  </r>
  <r>
    <d v="2013-12-04T00:00:00"/>
    <x v="1"/>
    <x v="702"/>
    <n v="0.10593559800000001"/>
    <n v="4.3423747999999998E-2"/>
    <n v="40.644171780000001"/>
    <x v="11"/>
    <n v="3"/>
    <n v="1.2504999999999999"/>
    <n v="84"/>
    <n v="107.3179884"/>
    <n v="7.7684049079999999"/>
    <n v="53842.336357326451"/>
    <n v="11272.8961375128"/>
    <n v="10136.391225225272"/>
    <n v="72.118728460746908"/>
    <n v="12.421914285714287"/>
    <n v="0.98497655150820973"/>
  </r>
  <r>
    <d v="2013-12-05T00:00:00"/>
    <x v="1"/>
    <x v="703"/>
    <n v="0.103882249"/>
    <n v="4.3905382999999999E-2"/>
    <n v="40.644171780000001"/>
    <x v="11"/>
    <n v="3"/>
    <n v="1.2504999999999999"/>
    <n v="84"/>
    <n v="107.3179884"/>
    <n v="7.7684049079999999"/>
    <n v="52798.710705475401"/>
    <n v="11272.8961375128"/>
    <n v="9911.1328734974504"/>
    <n v="72.514133451082259"/>
    <n v="12.145865357142858"/>
    <n v="0.98212418369956556"/>
  </r>
  <r>
    <d v="2013-12-06T00:00:00"/>
    <x v="1"/>
    <x v="704"/>
    <n v="0.104380668"/>
    <n v="4.3928690999999999E-2"/>
    <n v="40.644171780000001"/>
    <x v="11"/>
    <n v="3"/>
    <n v="1.2504999999999999"/>
    <n v="84"/>
    <n v="107.3179884"/>
    <n v="7.7684049079999999"/>
    <n v="53052.034837792882"/>
    <n v="11272.8961375128"/>
    <n v="10061.109265873463"/>
    <n v="71.822600417573426"/>
    <n v="12.329657976190477"/>
    <n v="0.99222517909159191"/>
  </r>
  <r>
    <d v="2013-12-07T00:00:00"/>
    <x v="1"/>
    <x v="705"/>
    <n v="0.103938584"/>
    <n v="4.4159596000000002E-2"/>
    <n v="40.644171780000001"/>
    <x v="11"/>
    <n v="3"/>
    <n v="1.2504999999999999"/>
    <n v="84"/>
    <n v="107.3179884"/>
    <n v="7.7684049079999999"/>
    <n v="52827.34327163783"/>
    <n v="11272.8961375128"/>
    <n v="9938.8330689690865"/>
    <n v="72.367092322047284"/>
    <n v="12.17981130952381"/>
    <n v="0.98433527822545674"/>
  </r>
  <r>
    <d v="2013-12-08T00:00:00"/>
    <x v="1"/>
    <x v="706"/>
    <n v="0.105305917"/>
    <n v="4.3631527000000003E-2"/>
    <n v="40.644171780000001"/>
    <x v="11"/>
    <n v="3"/>
    <n v="1.2504999999999999"/>
    <n v="84"/>
    <n v="107.3179884"/>
    <n v="7.7684049079999999"/>
    <n v="53522.297608880275"/>
    <n v="11272.8961375128"/>
    <n v="10122.349559711998"/>
    <n v="71.898155117587692"/>
    <n v="12.404706547619046"/>
    <n v="0.98949363880474062"/>
  </r>
  <r>
    <d v="2013-12-09T00:00:00"/>
    <x v="1"/>
    <x v="707"/>
    <n v="0.10424064700000001"/>
    <n v="4.4087086999999997E-2"/>
    <n v="40.644171780000001"/>
    <x v="11"/>
    <n v="3"/>
    <n v="1.2504999999999999"/>
    <n v="84"/>
    <n v="107.3179884"/>
    <n v="7.7684049079999999"/>
    <n v="52980.86841289491"/>
    <n v="11272.8961375128"/>
    <n v="9984.7450262941566"/>
    <n v="72.228370198709612"/>
    <n v="12.236075357142857"/>
    <n v="0.98601683659925854"/>
  </r>
  <r>
    <d v="2013-12-10T00:00:00"/>
    <x v="1"/>
    <x v="708"/>
    <n v="0.110520708"/>
    <n v="4.3403529000000003E-2"/>
    <n v="40.644171780000001"/>
    <x v="11"/>
    <n v="3"/>
    <n v="1.2504999999999999"/>
    <n v="84"/>
    <n v="107.3179884"/>
    <n v="7.7684049079999999"/>
    <n v="56172.743128196242"/>
    <n v="11272.8961375128"/>
    <n v="10584.558697665607"/>
    <n v="71.615248474384444"/>
    <n v="12.971133214285715"/>
    <n v="0.98585614380971942"/>
  </r>
  <r>
    <d v="2013-12-11T00:00:00"/>
    <x v="1"/>
    <x v="709"/>
    <n v="0.102967031"/>
    <n v="4.3611793000000003E-2"/>
    <n v="40.644171780000001"/>
    <x v="11"/>
    <n v="3"/>
    <n v="1.2504999999999999"/>
    <n v="84"/>
    <n v="107.3179884"/>
    <n v="7.7684049079999999"/>
    <n v="52333.546243985518"/>
    <n v="11272.8961375128"/>
    <n v="9857.7649273005791"/>
    <n v="72.395719607075264"/>
    <n v="12.080464166666665"/>
    <n v="0.98551835489944339"/>
  </r>
  <r>
    <d v="2013-12-12T00:00:00"/>
    <x v="1"/>
    <x v="710"/>
    <n v="0.102545171"/>
    <n v="4.4249001000000003E-2"/>
    <n v="40.644171780000001"/>
    <x v="11"/>
    <n v="3"/>
    <n v="1.2504999999999999"/>
    <n v="84"/>
    <n v="107.3179884"/>
    <n v="7.7684049079999999"/>
    <n v="52119.133634395104"/>
    <n v="11272.8961375128"/>
    <n v="9894.4527795685244"/>
    <n v="71.952791511032871"/>
    <n v="12.125424285714285"/>
    <n v="0.99325558684767312"/>
  </r>
  <r>
    <d v="2013-12-13T00:00:00"/>
    <x v="1"/>
    <x v="711"/>
    <n v="0.106736099"/>
    <n v="4.3993158999999997E-2"/>
    <n v="40.644171780000001"/>
    <x v="11"/>
    <n v="3"/>
    <n v="1.2504999999999999"/>
    <n v="84"/>
    <n v="107.3179884"/>
    <n v="7.7684049079999999"/>
    <n v="54249.195287752991"/>
    <n v="11272.8961375128"/>
    <n v="10262.270683793615"/>
    <n v="71.738399588794906"/>
    <n v="12.576176666666667"/>
    <n v="0.98972966962189612"/>
  </r>
  <r>
    <d v="2013-12-14T00:00:00"/>
    <x v="1"/>
    <x v="712"/>
    <n v="0.105854195"/>
    <n v="4.3822873999999998E-2"/>
    <n v="40.644171780000001"/>
    <x v="11"/>
    <n v="3"/>
    <n v="1.2504999999999999"/>
    <n v="84"/>
    <n v="107.3179884"/>
    <n v="7.7684049079999999"/>
    <n v="53800.962845596281"/>
    <n v="11272.8961375128"/>
    <n v="10135.92367161833"/>
    <n v="72.081954203039786"/>
    <n v="12.421341309523809"/>
    <n v="0.98568854073284484"/>
  </r>
  <r>
    <d v="2013-12-15T00:00:00"/>
    <x v="1"/>
    <x v="713"/>
    <n v="0.10545400200000001"/>
    <n v="4.3712422000000001E-2"/>
    <n v="40.644171780000001"/>
    <x v="11"/>
    <n v="3"/>
    <n v="1.2504999999999999"/>
    <n v="84"/>
    <n v="107.3179884"/>
    <n v="7.7684049079999999"/>
    <n v="53597.562605066676"/>
    <n v="11272.8961375128"/>
    <n v="10192.821438688217"/>
    <n v="71.53995663288633"/>
    <n v="12.491068214285715"/>
    <n v="0.99498331983645338"/>
  </r>
  <r>
    <d v="2013-12-16T00:00:00"/>
    <x v="1"/>
    <x v="714"/>
    <n v="0.107296339"/>
    <n v="4.3423330000000003E-2"/>
    <n v="40.644171780000001"/>
    <x v="11"/>
    <n v="3"/>
    <n v="1.2504999999999999"/>
    <n v="84"/>
    <n v="107.3179884"/>
    <n v="7.7684049079999999"/>
    <n v="54533.940275182322"/>
    <n v="11272.8961375128"/>
    <n v="10263.953507631772"/>
    <n v="71.997729336463422"/>
    <n v="12.578238928571428"/>
    <n v="0.98472331847221739"/>
  </r>
  <r>
    <d v="2013-12-17T00:00:00"/>
    <x v="1"/>
    <x v="715"/>
    <n v="0.109385591"/>
    <n v="4.4032706999999997E-2"/>
    <n v="40.644171780000001"/>
    <x v="11"/>
    <n v="3"/>
    <n v="1.2504999999999999"/>
    <n v="84"/>
    <n v="107.3179884"/>
    <n v="7.7684049079999999"/>
    <n v="55595.81381951458"/>
    <n v="11272.8961375128"/>
    <n v="10605.278909391975"/>
    <n v="70.965844017685711"/>
    <n v="12.996525357142858"/>
    <n v="0.99803650555766532"/>
  </r>
  <r>
    <d v="2013-12-18T00:00:00"/>
    <x v="1"/>
    <x v="716"/>
    <n v="0.10110055"/>
    <n v="4.3503050000000001E-2"/>
    <n v="40.644171780000001"/>
    <x v="11"/>
    <n v="3"/>
    <n v="1.2504999999999999"/>
    <n v="84"/>
    <n v="107.3179884"/>
    <n v="7.7684049079999999"/>
    <n v="51384.897256262237"/>
    <n v="11272.8961375128"/>
    <n v="9768.2491517946219"/>
    <n v="72.026709899742201"/>
    <n v="11.970764642857144"/>
    <n v="0.99459817973294906"/>
  </r>
  <r>
    <d v="2013-12-19T00:00:00"/>
    <x v="1"/>
    <x v="717"/>
    <n v="0.107538416"/>
    <n v="4.3528895999999997E-2"/>
    <n v="40.644171780000001"/>
    <x v="11"/>
    <n v="3"/>
    <n v="1.2504999999999999"/>
    <n v="84"/>
    <n v="107.3179884"/>
    <n v="7.7684049079999999"/>
    <n v="54656.977209928016"/>
    <n v="11272.8961375128"/>
    <n v="10358.546897823213"/>
    <n v="71.544348816527517"/>
    <n v="12.694160952380953"/>
    <n v="0.99156148998884275"/>
  </r>
  <r>
    <d v="2013-12-20T00:00:00"/>
    <x v="1"/>
    <x v="718"/>
    <n v="0.103394824"/>
    <n v="4.4110951000000002E-2"/>
    <n v="40.644171780000001"/>
    <x v="11"/>
    <n v="3"/>
    <n v="1.2504999999999999"/>
    <n v="84"/>
    <n v="107.3179884"/>
    <n v="7.7684049079999999"/>
    <n v="52550.97433267493"/>
    <n v="11272.8961375128"/>
    <n v="9872.09530449468"/>
    <n v="72.518685825993501"/>
    <n v="12.098025714285715"/>
    <n v="0.98286753696684082"/>
  </r>
  <r>
    <d v="2013-12-21T00:00:00"/>
    <x v="1"/>
    <x v="719"/>
    <n v="0.104509501"/>
    <n v="4.3535649000000003E-2"/>
    <n v="40.644171780000001"/>
    <x v="11"/>
    <n v="3"/>
    <n v="1.2504999999999999"/>
    <n v="84"/>
    <n v="107.3179884"/>
    <n v="7.7684049079999999"/>
    <n v="53117.51490163245"/>
    <n v="11272.8961375128"/>
    <n v="10086.322674562613"/>
    <n v="71.730410150194018"/>
    <n v="12.360556428571428"/>
    <n v="0.99348550138039593"/>
  </r>
  <r>
    <d v="2013-12-22T00:00:00"/>
    <x v="1"/>
    <x v="720"/>
    <n v="0.106334107"/>
    <n v="4.3773797000000003E-2"/>
    <n v="40.644171780000001"/>
    <x v="11"/>
    <n v="3"/>
    <n v="1.2504999999999999"/>
    <n v="84"/>
    <n v="107.3179884"/>
    <n v="7.7684049079999999"/>
    <n v="54044.880695816159"/>
    <n v="11272.8961375128"/>
    <n v="10121.08843755839"/>
    <n v="72.407487433514902"/>
    <n v="12.403161071428572"/>
    <n v="0.97980371434350788"/>
  </r>
  <r>
    <d v="2013-12-23T00:00:00"/>
    <x v="1"/>
    <x v="721"/>
    <n v="0.105392074"/>
    <n v="4.3825978000000002E-2"/>
    <n v="40.644171780000001"/>
    <x v="11"/>
    <n v="3"/>
    <n v="1.2504999999999999"/>
    <n v="84"/>
    <n v="107.3179884"/>
    <n v="7.7684049079999999"/>
    <n v="53566.087366630432"/>
    <n v="11272.8961375128"/>
    <n v="10152.184783892"/>
    <n v="71.757310974830062"/>
    <n v="12.441268928571427"/>
    <n v="0.99159884641799534"/>
  </r>
  <r>
    <d v="2013-12-24T00:00:00"/>
    <x v="1"/>
    <x v="722"/>
    <n v="0.10960183900000001"/>
    <n v="4.3564245000000001E-2"/>
    <n v="40.644171780000001"/>
    <x v="11"/>
    <n v="3"/>
    <n v="1.2504999999999999"/>
    <n v="84"/>
    <n v="107.3179884"/>
    <n v="7.7684049079999999"/>
    <n v="55705.723026357387"/>
    <n v="11272.8961375128"/>
    <n v="10579.709662584764"/>
    <n v="71.214797397069646"/>
    <n v="12.965190833333333"/>
    <n v="0.99366583620918991"/>
  </r>
  <r>
    <d v="2013-12-25T00:00:00"/>
    <x v="1"/>
    <x v="723"/>
    <n v="0.107606415"/>
    <n v="4.3901533E-2"/>
    <n v="40.644171780000001"/>
    <x v="11"/>
    <n v="3"/>
    <n v="1.2504999999999999"/>
    <n v="84"/>
    <n v="107.3179884"/>
    <n v="7.7684049079999999"/>
    <n v="54691.538066704052"/>
    <n v="11272.8961375128"/>
    <n v="10436.375678889794"/>
    <n v="71.115424754531645"/>
    <n v="12.789538333333335"/>
    <n v="0.9983802731463548"/>
  </r>
  <r>
    <d v="2013-12-26T00:00:00"/>
    <x v="1"/>
    <x v="724"/>
    <n v="0.108291147"/>
    <n v="4.3755723000000003E-2"/>
    <n v="40.644171780000001"/>
    <x v="11"/>
    <n v="3"/>
    <n v="1.2504999999999999"/>
    <n v="84"/>
    <n v="107.3179884"/>
    <n v="7.7684049079999999"/>
    <n v="55039.556781419997"/>
    <n v="11272.8961375128"/>
    <n v="10312.961246869578"/>
    <n v="72.17802580239784"/>
    <n v="12.638296785714285"/>
    <n v="0.98033584407412355"/>
  </r>
  <r>
    <d v="2013-12-27T00:00:00"/>
    <x v="1"/>
    <x v="725"/>
    <n v="0.106691254"/>
    <n v="4.4193689000000001E-2"/>
    <n v="40.644171780000001"/>
    <x v="11"/>
    <n v="3"/>
    <n v="1.2504999999999999"/>
    <n v="84"/>
    <n v="107.3179884"/>
    <n v="7.7684049079999999"/>
    <n v="54226.402575770153"/>
    <n v="11272.8961375128"/>
    <n v="10160.44551285936"/>
    <n v="72.338194945729029"/>
    <n v="12.451392261904763"/>
    <n v="0.98032117046819978"/>
  </r>
  <r>
    <d v="2013-12-28T00:00:00"/>
    <x v="1"/>
    <x v="726"/>
    <n v="0.102288399"/>
    <n v="4.3547256999999999E-2"/>
    <n v="40.644171780000001"/>
    <x v="11"/>
    <n v="3"/>
    <n v="1.2504999999999999"/>
    <n v="84"/>
    <n v="107.3179884"/>
    <n v="7.7684049079999999"/>
    <n v="51988.627887015042"/>
    <n v="11272.8961375128"/>
    <n v="9893.8110469428339"/>
    <n v="71.828689347276011"/>
    <n v="12.124637857142858"/>
    <n v="0.99568434930729532"/>
  </r>
  <r>
    <d v="2013-12-29T00:00:00"/>
    <x v="1"/>
    <x v="727"/>
    <n v="0.10572601099999999"/>
    <n v="4.3601262000000002E-2"/>
    <n v="40.644171780000001"/>
    <x v="11"/>
    <n v="3"/>
    <n v="1.2504999999999999"/>
    <n v="84"/>
    <n v="107.3179884"/>
    <n v="7.7684049079999999"/>
    <n v="53735.812639490607"/>
    <n v="11272.8961375128"/>
    <n v="10153.33652201041"/>
    <n v="71.912660928079404"/>
    <n v="12.442680357142857"/>
    <n v="0.98857900729840276"/>
  </r>
  <r>
    <d v="2013-12-30T00:00:00"/>
    <x v="1"/>
    <x v="728"/>
    <n v="0.10949197200000001"/>
    <n v="4.4075916E-2"/>
    <n v="40.644171780000001"/>
    <x v="11"/>
    <n v="3"/>
    <n v="1.2504999999999999"/>
    <n v="84"/>
    <n v="107.3179884"/>
    <n v="7.7684049079999999"/>
    <n v="55649.882533829375"/>
    <n v="11272.8961375128"/>
    <n v="10511.74050199118"/>
    <n v="71.560855664229493"/>
    <n v="12.881896190476189"/>
    <n v="0.98827271098925851"/>
  </r>
  <r>
    <d v="2013-12-31T00:00:00"/>
    <x v="1"/>
    <x v="729"/>
    <n v="0.101168892"/>
    <n v="4.3474482000000002E-2"/>
    <n v="40.644171780000001"/>
    <x v="11"/>
    <n v="3"/>
    <n v="1.2504999999999999"/>
    <n v="84"/>
    <n v="107.3179884"/>
    <n v="7.7684049079999999"/>
    <n v="51419.63244462954"/>
    <n v="11272.8961375128"/>
    <n v="9702.7117945342161"/>
    <n v="72.482377966644265"/>
    <n v="11.890450119047619"/>
    <n v="0.98725783218027141"/>
  </r>
  <r>
    <d v="2013-01-01T00:00:00"/>
    <x v="2"/>
    <x v="730"/>
    <n v="4.4690000000000001E-2"/>
    <n v="0.26606508899999998"/>
    <n v="62.65"/>
    <x v="0"/>
    <n v="2"/>
    <n v="1"/>
    <n v="58"/>
    <n v="111.8941899"/>
    <n v="13.7"/>
    <n v="27998.285"/>
    <n v="6489.8630142000002"/>
    <n v="5524.3634770000008"/>
    <n v="99.227976166246734"/>
    <n v="6.9523829310344833"/>
    <n v="0.90230076079659882"/>
  </r>
  <r>
    <d v="2013-01-02T00:00:00"/>
    <x v="2"/>
    <x v="731"/>
    <n v="3.9449999999999999E-2"/>
    <n v="0.26258385499999998"/>
    <n v="62.65"/>
    <x v="0"/>
    <n v="2"/>
    <n v="1"/>
    <n v="58"/>
    <n v="111.8941899"/>
    <n v="13.7"/>
    <n v="24715.424999999999"/>
    <n v="6489.8630142000002"/>
    <n v="4895.8633730000001"/>
    <n v="101.02115527410572"/>
    <n v="6.161418793103449"/>
    <n v="0.90586131812420789"/>
  </r>
  <r>
    <d v="2013-01-03T00:00:00"/>
    <x v="2"/>
    <x v="732"/>
    <n v="4.2959999999999998E-2"/>
    <n v="0"/>
    <n v="62.65"/>
    <x v="0"/>
    <n v="2"/>
    <n v="1"/>
    <n v="58"/>
    <n v="111.8941899"/>
    <n v="13.7"/>
    <n v="26914.44"/>
    <n v="6489.8630142000002"/>
    <n v="5315.9345539999995"/>
    <n v="99.788146241414395"/>
    <n v="6.6900762068965518"/>
    <n v="0.90322257914338921"/>
  </r>
  <r>
    <d v="2013-01-04T00:00:00"/>
    <x v="2"/>
    <x v="733"/>
    <n v="4.4499999999999998E-2"/>
    <n v="0.26427066799999999"/>
    <n v="62.65"/>
    <x v="0"/>
    <n v="2"/>
    <n v="1"/>
    <n v="58"/>
    <n v="111.8941899"/>
    <n v="13.7"/>
    <n v="27879.25"/>
    <n v="6489.8630142000002"/>
    <n v="5510.6297749999985"/>
    <n v="99.145197285920034"/>
    <n v="6.9350991379310347"/>
    <n v="0.9039005617977528"/>
  </r>
  <r>
    <d v="2013-01-05T00:00:00"/>
    <x v="2"/>
    <x v="734"/>
    <n v="4.3619999999999999E-2"/>
    <n v="0"/>
    <n v="62.65"/>
    <x v="0"/>
    <n v="2"/>
    <n v="1"/>
    <n v="58"/>
    <n v="111.8941899"/>
    <n v="13.7"/>
    <n v="27327.93"/>
    <n v="6489.8630142000002"/>
    <n v="5400.3401169999997"/>
    <n v="99.491589836366586"/>
    <n v="6.796300172413793"/>
    <n v="0.90368044475011466"/>
  </r>
  <r>
    <d v="2013-01-06T00:00:00"/>
    <x v="2"/>
    <x v="735"/>
    <n v="4.5190000000000001E-2"/>
    <n v="0.26276018299999998"/>
    <n v="62.65"/>
    <x v="0"/>
    <n v="2"/>
    <n v="1"/>
    <n v="58"/>
    <n v="111.8941899"/>
    <n v="13.7"/>
    <n v="28311.535"/>
    <n v="6489.8630142000002"/>
    <n v="5586.0367669999996"/>
    <n v="99.051953931122398"/>
    <n v="7.0299984482758626"/>
    <n v="0.9022790661650808"/>
  </r>
  <r>
    <d v="2013-01-07T00:00:00"/>
    <x v="2"/>
    <x v="736"/>
    <n v="4.471E-2"/>
    <n v="0"/>
    <n v="62.65"/>
    <x v="0"/>
    <n v="2"/>
    <n v="1"/>
    <n v="58"/>
    <n v="111.8941899"/>
    <n v="13.7"/>
    <n v="28010.814999999999"/>
    <n v="6489.8630142000002"/>
    <n v="5526.4279299999998"/>
    <n v="99.227088162812606"/>
    <n v="6.954981034482759"/>
    <n v="0.90223417579959742"/>
  </r>
  <r>
    <d v="2013-01-08T00:00:00"/>
    <x v="2"/>
    <x v="737"/>
    <n v="4.0849999999999997E-2"/>
    <n v="0"/>
    <n v="62.65"/>
    <x v="0"/>
    <n v="2"/>
    <n v="1"/>
    <n v="58"/>
    <n v="111.8941899"/>
    <n v="13.7"/>
    <n v="25592.524999999998"/>
    <n v="6489.8630142000002"/>
    <n v="5054.9277710000006"/>
    <n v="100.65054325327964"/>
    <n v="6.3616005172413796"/>
    <n v="0.90323826193390466"/>
  </r>
  <r>
    <d v="2013-01-09T00:00:00"/>
    <x v="2"/>
    <x v="738"/>
    <n v="4.4749999999999998E-2"/>
    <n v="0"/>
    <n v="62.65"/>
    <x v="0"/>
    <n v="2"/>
    <n v="1"/>
    <n v="58"/>
    <n v="111.8941899"/>
    <n v="13.7"/>
    <n v="28035.875"/>
    <n v="6489.8630142000002"/>
    <n v="5554.0367179999994"/>
    <n v="98.863752926154149"/>
    <n v="6.9897265517241376"/>
    <n v="0.90593103910614525"/>
  </r>
  <r>
    <d v="2013-01-10T00:00:00"/>
    <x v="2"/>
    <x v="739"/>
    <n v="4.0730000000000002E-2"/>
    <n v="0.26735805600000001"/>
    <n v="62.65"/>
    <x v="0"/>
    <n v="2"/>
    <n v="1"/>
    <n v="58"/>
    <n v="111.8941899"/>
    <n v="13.7"/>
    <n v="25517.345000000001"/>
    <n v="6489.8630142000002"/>
    <n v="5041.5565710000001"/>
    <n v="100.67685796423844"/>
    <n v="6.3447729310344823"/>
    <n v="0.90350314264669773"/>
  </r>
  <r>
    <d v="2013-01-11T00:00:00"/>
    <x v="2"/>
    <x v="740"/>
    <n v="4.199E-2"/>
    <n v="0"/>
    <n v="62.65"/>
    <x v="0"/>
    <n v="2"/>
    <n v="1"/>
    <n v="58"/>
    <n v="111.8941899"/>
    <n v="13.7"/>
    <n v="26306.735000000001"/>
    <n v="6489.8630142000002"/>
    <n v="5189.3849139999993"/>
    <n v="100.28316934293615"/>
    <n v="6.530814137931034"/>
    <n v="0.90208911645629908"/>
  </r>
  <r>
    <d v="2013-01-12T00:00:00"/>
    <x v="2"/>
    <x v="741"/>
    <n v="4.0140000000000002E-2"/>
    <n v="0"/>
    <n v="62.65"/>
    <x v="0"/>
    <n v="2"/>
    <n v="1"/>
    <n v="58"/>
    <n v="111.8941899"/>
    <n v="13.7"/>
    <n v="25147.71"/>
    <n v="6489.8630142000002"/>
    <n v="4961.3281379999999"/>
    <n v="101.06264529144111"/>
    <n v="6.2438058620689656"/>
    <n v="0.9021941704035874"/>
  </r>
  <r>
    <d v="2013-01-13T00:00:00"/>
    <x v="2"/>
    <x v="742"/>
    <n v="3.9870000000000003E-2"/>
    <n v="0"/>
    <n v="62.65"/>
    <x v="0"/>
    <n v="2"/>
    <n v="1"/>
    <n v="58"/>
    <n v="111.8941899"/>
    <n v="13.7"/>
    <n v="24978.555"/>
    <n v="6489.8630142000002"/>
    <n v="4943.4756679999991"/>
    <n v="100.90935547134163"/>
    <n v="6.2213386206896546"/>
    <n v="0.90503546526210166"/>
  </r>
  <r>
    <d v="2013-01-14T00:00:00"/>
    <x v="2"/>
    <x v="743"/>
    <n v="4.4979999999999999E-2"/>
    <n v="0.26294028699999999"/>
    <n v="62.65"/>
    <x v="0"/>
    <n v="2"/>
    <n v="1"/>
    <n v="58"/>
    <n v="111.8941899"/>
    <n v="13.7"/>
    <n v="28179.97"/>
    <n v="6489.8630142000002"/>
    <n v="5574.8659239999997"/>
    <n v="98.899665565004554"/>
    <n v="7.0159399999999996"/>
    <n v="0.90467879057358824"/>
  </r>
  <r>
    <d v="2013-01-15T00:00:00"/>
    <x v="2"/>
    <x v="744"/>
    <n v="4.1939999999999998E-2"/>
    <n v="0"/>
    <n v="62.65"/>
    <x v="0"/>
    <n v="2"/>
    <n v="1"/>
    <n v="58"/>
    <n v="111.8941899"/>
    <n v="13.7"/>
    <n v="26275.41"/>
    <n v="6489.8630142000002"/>
    <n v="5192.5863300000001"/>
    <n v="100.14714055135218"/>
    <n v="6.5348431034482752"/>
    <n v="0.90372174535050076"/>
  </r>
  <r>
    <d v="2013-01-16T00:00:00"/>
    <x v="2"/>
    <x v="745"/>
    <n v="4.3659999999999997E-2"/>
    <n v="0.26456481799999998"/>
    <n v="62.65"/>
    <x v="0"/>
    <n v="2"/>
    <n v="1"/>
    <n v="58"/>
    <n v="111.8941899"/>
    <n v="13.7"/>
    <n v="27352.989999999998"/>
    <n v="6489.8630142000002"/>
    <n v="5417.2444100000002"/>
    <n v="99.287256398966846"/>
    <n v="6.8175741379310351"/>
    <n v="0.90567865322950081"/>
  </r>
  <r>
    <d v="2013-01-17T00:00:00"/>
    <x v="2"/>
    <x v="746"/>
    <n v="4.1889999999999997E-2"/>
    <n v="0"/>
    <n v="62.65"/>
    <x v="0"/>
    <n v="2"/>
    <n v="1"/>
    <n v="58"/>
    <n v="111.8941899"/>
    <n v="13.7"/>
    <n v="26244.084999999999"/>
    <n v="6489.8630142000002"/>
    <n v="5181.7851129999999"/>
    <n v="100.24451661252051"/>
    <n v="6.5212498275862076"/>
    <n v="0.9029183337312009"/>
  </r>
  <r>
    <d v="2013-01-18T00:00:00"/>
    <x v="2"/>
    <x v="747"/>
    <n v="4.1149999999999999E-2"/>
    <n v="0.26694923999999998"/>
    <n v="62.65"/>
    <x v="0"/>
    <n v="2"/>
    <n v="1"/>
    <n v="58"/>
    <n v="111.8941899"/>
    <n v="13.7"/>
    <n v="25780.474999999999"/>
    <n v="6489.8630142000002"/>
    <n v="5086.3015930000001"/>
    <n v="100.62045147361752"/>
    <n v="6.4010843103448272"/>
    <n v="0.90221844471445933"/>
  </r>
  <r>
    <d v="2013-01-19T00:00:00"/>
    <x v="2"/>
    <x v="748"/>
    <n v="4.0910000000000002E-2"/>
    <n v="0"/>
    <n v="62.65"/>
    <x v="0"/>
    <n v="2"/>
    <n v="1"/>
    <n v="58"/>
    <n v="111.8941899"/>
    <n v="13.7"/>
    <n v="25630.115000000002"/>
    <n v="6489.8630142000002"/>
    <n v="5051.4086520000001"/>
    <n v="100.81306669285485"/>
    <n v="6.3571717241379311"/>
    <n v="0.90128565142996819"/>
  </r>
  <r>
    <d v="2013-01-20T00:00:00"/>
    <x v="2"/>
    <x v="749"/>
    <n v="3.9660000000000001E-2"/>
    <n v="0.26705105499999998"/>
    <n v="62.65"/>
    <x v="0"/>
    <n v="2"/>
    <n v="1"/>
    <n v="58"/>
    <n v="111.8941899"/>
    <n v="13.7"/>
    <n v="24846.99"/>
    <n v="6489.8630142000002"/>
    <n v="4904.7707019999998"/>
    <n v="101.23006254084007"/>
    <n v="6.1726286206896557"/>
    <n v="0.90270413514876457"/>
  </r>
  <r>
    <d v="2013-01-21T00:00:00"/>
    <x v="2"/>
    <x v="750"/>
    <n v="4.419E-2"/>
    <n v="0"/>
    <n v="62.65"/>
    <x v="0"/>
    <n v="2"/>
    <n v="1"/>
    <n v="58"/>
    <n v="111.8941899"/>
    <n v="13.7"/>
    <n v="27685.035"/>
    <n v="6489.8630142000002"/>
    <n v="5479.6969559999998"/>
    <n v="99.141969976439697"/>
    <n v="6.8961703448275857"/>
    <n v="0.90513211133740668"/>
  </r>
  <r>
    <d v="2013-01-22T00:00:00"/>
    <x v="2"/>
    <x v="751"/>
    <n v="3.9399999999999998E-2"/>
    <n v="0.26627341900000001"/>
    <n v="62.65"/>
    <x v="0"/>
    <n v="2"/>
    <n v="1"/>
    <n v="58"/>
    <n v="111.8941899"/>
    <n v="13.7"/>
    <n v="24684.1"/>
    <n v="6489.8630142000002"/>
    <n v="4880.4755329999998"/>
    <n v="101.2085410031785"/>
    <n v="6.1420532758620698"/>
    <n v="0.90416012690355341"/>
  </r>
  <r>
    <d v="2013-01-23T00:00:00"/>
    <x v="2"/>
    <x v="752"/>
    <n v="4.4060000000000002E-2"/>
    <n v="0"/>
    <n v="62.65"/>
    <x v="0"/>
    <n v="2"/>
    <n v="1"/>
    <n v="58"/>
    <n v="111.8941899"/>
    <n v="13.7"/>
    <n v="27603.590000000004"/>
    <n v="6489.8630142000002"/>
    <n v="5457.100175999999"/>
    <n v="99.2913014660664"/>
    <n v="6.8677324137931031"/>
    <n v="0.90405919201089413"/>
  </r>
  <r>
    <d v="2013-01-24T00:00:00"/>
    <x v="2"/>
    <x v="753"/>
    <n v="4.5370000000000001E-2"/>
    <n v="0"/>
    <n v="62.65"/>
    <x v="0"/>
    <n v="2"/>
    <n v="1"/>
    <n v="58"/>
    <n v="111.8941899"/>
    <n v="13.7"/>
    <n v="28424.305"/>
    <n v="6489.8630142000002"/>
    <n v="5627.2852750000002"/>
    <n v="98.70086247973984"/>
    <n v="7.0819094827586211"/>
    <n v="0.90533557416795241"/>
  </r>
  <r>
    <d v="2013-01-25T00:00:00"/>
    <x v="2"/>
    <x v="754"/>
    <n v="4.4200000000000003E-2"/>
    <n v="0"/>
    <n v="62.65"/>
    <x v="0"/>
    <n v="2"/>
    <n v="1"/>
    <n v="58"/>
    <n v="111.8941899"/>
    <n v="13.7"/>
    <n v="27691.3"/>
    <n v="6489.8630142000002"/>
    <n v="5479.3603469999998"/>
    <n v="99.162883190540413"/>
    <n v="6.8957467241379318"/>
    <n v="0.90487174208144794"/>
  </r>
  <r>
    <d v="2013-01-26T00:00:00"/>
    <x v="2"/>
    <x v="755"/>
    <n v="4.419E-2"/>
    <n v="0"/>
    <n v="62.65"/>
    <x v="0"/>
    <n v="2"/>
    <n v="1"/>
    <n v="58"/>
    <n v="111.8941899"/>
    <n v="13.7"/>
    <n v="27685.035"/>
    <n v="6489.8630142000002"/>
    <n v="5458.7469159999991"/>
    <n v="99.469886385870311"/>
    <n v="6.869804827586206"/>
    <n v="0.90167159990948176"/>
  </r>
  <r>
    <d v="2013-01-27T00:00:00"/>
    <x v="2"/>
    <x v="756"/>
    <n v="4.0710000000000003E-2"/>
    <n v="0"/>
    <n v="62.65"/>
    <x v="0"/>
    <n v="2"/>
    <n v="1"/>
    <n v="58"/>
    <n v="111.8941899"/>
    <n v="13.7"/>
    <n v="25504.815000000002"/>
    <n v="6489.8630142000002"/>
    <n v="5043.4430609999999"/>
    <n v="100.61028797054163"/>
    <n v="6.3471470689655183"/>
    <n v="0.90428526160648492"/>
  </r>
  <r>
    <d v="2013-01-28T00:00:00"/>
    <x v="2"/>
    <x v="757"/>
    <n v="4.0960000000000003E-2"/>
    <n v="0.26667333300000001"/>
    <n v="62.65"/>
    <x v="0"/>
    <n v="2"/>
    <n v="1"/>
    <n v="58"/>
    <n v="111.8941899"/>
    <n v="13.7"/>
    <n v="25661.439999999999"/>
    <n v="6489.8630142000002"/>
    <n v="5069.6125269999993"/>
    <n v="100.58491456667494"/>
    <n v="6.3800812068965511"/>
    <n v="0.90342946777343736"/>
  </r>
  <r>
    <d v="2013-01-29T00:00:00"/>
    <x v="2"/>
    <x v="758"/>
    <n v="4.4200000000000003E-2"/>
    <n v="0"/>
    <n v="62.65"/>
    <x v="0"/>
    <n v="2"/>
    <n v="1"/>
    <n v="58"/>
    <n v="111.8941899"/>
    <n v="13.7"/>
    <n v="27691.3"/>
    <n v="6489.8630142000002"/>
    <n v="5480.1208339999994"/>
    <n v="99.151023340435344"/>
    <n v="6.8967037931034483"/>
    <n v="0.90499733031674201"/>
  </r>
  <r>
    <d v="2013-01-30T00:00:00"/>
    <x v="2"/>
    <x v="759"/>
    <n v="4.4310000000000002E-2"/>
    <n v="0"/>
    <n v="62.65"/>
    <x v="0"/>
    <n v="2"/>
    <n v="1"/>
    <n v="58"/>
    <n v="111.8941899"/>
    <n v="13.7"/>
    <n v="27760.215"/>
    <n v="6489.8630142000002"/>
    <n v="5470.4946659999996"/>
    <n v="99.473974282591854"/>
    <n v="6.8845893103448272"/>
    <n v="0.90116492890995259"/>
  </r>
  <r>
    <d v="2013-01-31T00:00:00"/>
    <x v="2"/>
    <x v="760"/>
    <n v="4.2259999999999999E-2"/>
    <n v="0.26220347300000002"/>
    <n v="62.65"/>
    <x v="0"/>
    <n v="2"/>
    <n v="1"/>
    <n v="58"/>
    <n v="111.8941899"/>
    <n v="13.7"/>
    <n v="26475.89"/>
    <n v="6489.8630142000002"/>
    <n v="5220.5306309999996"/>
    <n v="100.2105193737805"/>
    <n v="6.5700108620689655"/>
    <n v="0.90170522953147192"/>
  </r>
  <r>
    <d v="2013-02-01T00:00:00"/>
    <x v="2"/>
    <x v="761"/>
    <n v="4.2549999999999998E-2"/>
    <n v="0"/>
    <n v="62.65"/>
    <x v="1"/>
    <n v="2"/>
    <n v="1"/>
    <n v="57"/>
    <n v="111.8941899"/>
    <n v="13.7"/>
    <n v="26657.574999999997"/>
    <n v="6377.9688243000001"/>
    <n v="5257.0846969999993"/>
    <n v="99.790861471412569"/>
    <n v="6.7320843859649111"/>
    <n v="0.90183034077555813"/>
  </r>
  <r>
    <d v="2013-02-02T00:00:00"/>
    <x v="2"/>
    <x v="762"/>
    <n v="4.4179999999999997E-2"/>
    <n v="0"/>
    <n v="62.65"/>
    <x v="1"/>
    <n v="2"/>
    <n v="1"/>
    <n v="57"/>
    <n v="111.8941899"/>
    <n v="13.7"/>
    <n v="27678.77"/>
    <n v="6377.9688243000001"/>
    <n v="5479.9849300000005"/>
    <n v="98.842081201473292"/>
    <n v="7.0175245614035093"/>
    <n v="0.90538456315074711"/>
  </r>
  <r>
    <d v="2013-02-03T00:00:00"/>
    <x v="2"/>
    <x v="763"/>
    <n v="4.2860000000000002E-2"/>
    <n v="0.26614460200000001"/>
    <n v="62.65"/>
    <x v="1"/>
    <n v="2"/>
    <n v="1"/>
    <n v="57"/>
    <n v="111.8941899"/>
    <n v="13.7"/>
    <n v="26851.79"/>
    <n v="6377.9688243000001"/>
    <n v="5307.4779549999994"/>
    <n v="99.474769062212715"/>
    <n v="6.796616666666667"/>
    <n v="0.90388975734951005"/>
  </r>
  <r>
    <d v="2013-02-04T00:00:00"/>
    <x v="2"/>
    <x v="764"/>
    <n v="3.9809999999999998E-2"/>
    <n v="0"/>
    <n v="62.65"/>
    <x v="1"/>
    <n v="2"/>
    <n v="1"/>
    <n v="57"/>
    <n v="111.8941899"/>
    <n v="13.7"/>
    <n v="24940.965"/>
    <n v="6377.9688243000001"/>
    <n v="4926.4867089999998"/>
    <n v="100.79439784117561"/>
    <n v="6.3087292982456145"/>
    <n v="0.90328452650087931"/>
  </r>
  <r>
    <d v="2013-02-05T00:00:00"/>
    <x v="2"/>
    <x v="765"/>
    <n v="4.1549999999999997E-2"/>
    <n v="0.26262243699999999"/>
    <n v="62.65"/>
    <x v="1"/>
    <n v="2"/>
    <n v="1"/>
    <n v="57"/>
    <n v="111.8941899"/>
    <n v="13.7"/>
    <n v="26031.074999999997"/>
    <n v="6377.9688243000001"/>
    <n v="5129.8441659999989"/>
    <n v="100.25309713611092"/>
    <n v="6.569143508771929"/>
    <n v="0.90118214199759328"/>
  </r>
  <r>
    <d v="2013-02-06T00:00:00"/>
    <x v="2"/>
    <x v="766"/>
    <n v="4.4600000000000001E-2"/>
    <n v="0"/>
    <n v="62.65"/>
    <x v="1"/>
    <n v="2"/>
    <n v="1"/>
    <n v="57"/>
    <n v="111.8941899"/>
    <n v="13.7"/>
    <n v="27941.899999999998"/>
    <n v="6377.9688243000001"/>
    <n v="5523.176371999999"/>
    <n v="98.828949579904886"/>
    <n v="7.0728343859649119"/>
    <n v="0.90392726457399097"/>
  </r>
  <r>
    <d v="2013-02-07T00:00:00"/>
    <x v="2"/>
    <x v="767"/>
    <n v="4.0620000000000003E-2"/>
    <n v="0"/>
    <n v="62.65"/>
    <x v="1"/>
    <n v="2"/>
    <n v="1"/>
    <n v="57"/>
    <n v="111.8941899"/>
    <n v="13.7"/>
    <n v="25448.43"/>
    <n v="6377.9688243000001"/>
    <n v="5030.4851900000003"/>
    <n v="100.37586672547384"/>
    <n v="6.4419070175438593"/>
    <n v="0.90396036435253568"/>
  </r>
  <r>
    <d v="2013-02-08T00:00:00"/>
    <x v="2"/>
    <x v="768"/>
    <n v="4.3060000000000001E-2"/>
    <n v="0"/>
    <n v="62.65"/>
    <x v="1"/>
    <n v="2"/>
    <n v="1"/>
    <n v="57"/>
    <n v="111.8941899"/>
    <n v="13.7"/>
    <n v="26977.09"/>
    <n v="6377.9688243000001"/>
    <n v="5329.9182810000002"/>
    <n v="99.435705840348135"/>
    <n v="6.8253531578947371"/>
    <n v="0.90349542498838831"/>
  </r>
  <r>
    <d v="2013-02-09T00:00:00"/>
    <x v="2"/>
    <x v="769"/>
    <n v="3.9960000000000002E-2"/>
    <n v="0"/>
    <n v="62.65"/>
    <x v="1"/>
    <n v="2"/>
    <n v="1"/>
    <n v="57"/>
    <n v="111.8941899"/>
    <n v="13.7"/>
    <n v="25034.94"/>
    <n v="6377.9688243000001"/>
    <n v="4936.2016530000001"/>
    <n v="100.88380672948369"/>
    <n v="6.3211700000000004"/>
    <n v="0.90166839339339333"/>
  </r>
  <r>
    <d v="2013-02-10T00:00:00"/>
    <x v="2"/>
    <x v="770"/>
    <n v="4.2020000000000002E-2"/>
    <n v="0"/>
    <n v="62.65"/>
    <x v="1"/>
    <n v="2"/>
    <n v="1"/>
    <n v="57"/>
    <n v="111.8941899"/>
    <n v="13.7"/>
    <n v="26325.530000000002"/>
    <n v="6377.9688243000001"/>
    <n v="5197.3261189999994"/>
    <n v="99.905468664936407"/>
    <n v="6.6555591228070163"/>
    <n v="0.90282453593526879"/>
  </r>
  <r>
    <d v="2013-02-11T00:00:00"/>
    <x v="2"/>
    <x v="771"/>
    <n v="4.5010000000000001E-2"/>
    <n v="0"/>
    <n v="62.65"/>
    <x v="1"/>
    <n v="2"/>
    <n v="1"/>
    <n v="57"/>
    <n v="111.8941899"/>
    <n v="13.7"/>
    <n v="28198.764999999999"/>
    <n v="6377.9688243000001"/>
    <n v="5570.060238"/>
    <n v="98.744188599834303"/>
    <n v="7.1328726315789481"/>
    <n v="0.90329646745167747"/>
  </r>
  <r>
    <d v="2013-02-12T00:00:00"/>
    <x v="2"/>
    <x v="772"/>
    <n v="4.3209999999999998E-2"/>
    <n v="0.26624741400000002"/>
    <n v="62.65"/>
    <x v="1"/>
    <n v="2"/>
    <n v="1"/>
    <n v="57"/>
    <n v="111.8941899"/>
    <n v="13.7"/>
    <n v="27071.064999999995"/>
    <n v="6377.9688243000001"/>
    <n v="5338.4011840000003"/>
    <n v="99.540637973474176"/>
    <n v="6.8362161403508779"/>
    <n v="0.90179199259430698"/>
  </r>
  <r>
    <d v="2013-02-13T00:00:00"/>
    <x v="2"/>
    <x v="773"/>
    <n v="4.0680000000000001E-2"/>
    <n v="0"/>
    <n v="62.65"/>
    <x v="1"/>
    <n v="2"/>
    <n v="1"/>
    <n v="57"/>
    <n v="111.8941899"/>
    <n v="13.7"/>
    <n v="25486.019999999997"/>
    <n v="6377.9688243000001"/>
    <n v="5036.3568729999997"/>
    <n v="100.37706794830022"/>
    <n v="6.4494261403508775"/>
    <n v="0.90368065388397245"/>
  </r>
  <r>
    <d v="2013-02-14T00:00:00"/>
    <x v="2"/>
    <x v="774"/>
    <n v="4.4970000000000003E-2"/>
    <n v="0"/>
    <n v="62.65"/>
    <x v="1"/>
    <n v="2"/>
    <n v="1"/>
    <n v="57"/>
    <n v="111.8941899"/>
    <n v="13.7"/>
    <n v="28173.705000000002"/>
    <n v="6377.9688243000001"/>
    <n v="5566.9418439999999"/>
    <n v="98.730155632592243"/>
    <n v="7.1288792982456135"/>
    <n v="0.90359377362686233"/>
  </r>
  <r>
    <d v="2013-02-15T00:00:00"/>
    <x v="2"/>
    <x v="775"/>
    <n v="4.4249999999999998E-2"/>
    <n v="0.26572235700000002"/>
    <n v="62.65"/>
    <x v="1"/>
    <n v="2"/>
    <n v="1"/>
    <n v="57"/>
    <n v="111.8941899"/>
    <n v="13.7"/>
    <n v="27722.624999999996"/>
    <n v="6377.9688243000001"/>
    <n v="5462.3785120000002"/>
    <n v="99.226503585680121"/>
    <n v="6.9949782456140346"/>
    <n v="0.90104804519774018"/>
  </r>
  <r>
    <d v="2013-02-16T00:00:00"/>
    <x v="2"/>
    <x v="776"/>
    <n v="3.9579999999999997E-2"/>
    <n v="0.26647203600000002"/>
    <n v="62.65"/>
    <x v="1"/>
    <n v="2"/>
    <n v="1"/>
    <n v="57"/>
    <n v="111.8941899"/>
    <n v="13.7"/>
    <n v="24796.87"/>
    <n v="6377.9688243000001"/>
    <n v="4897.9864619999998"/>
    <n v="100.89813646004113"/>
    <n v="6.2722326315789472"/>
    <n v="0.903277564426478"/>
  </r>
  <r>
    <d v="2013-02-17T00:00:00"/>
    <x v="2"/>
    <x v="777"/>
    <n v="4.0430000000000001E-2"/>
    <n v="0.263366673"/>
    <n v="62.65"/>
    <x v="1"/>
    <n v="2"/>
    <n v="1"/>
    <n v="57"/>
    <n v="111.8941899"/>
    <n v="13.7"/>
    <n v="25329.395"/>
    <n v="6377.9688243000001"/>
    <n v="4994.0362029999997"/>
    <n v="100.68192538771831"/>
    <n v="6.3952314035087721"/>
    <n v="0.9016279742765273"/>
  </r>
  <r>
    <d v="2013-02-18T00:00:00"/>
    <x v="2"/>
    <x v="778"/>
    <n v="4.0890000000000003E-2"/>
    <n v="0"/>
    <n v="62.65"/>
    <x v="1"/>
    <n v="2"/>
    <n v="1"/>
    <n v="57"/>
    <n v="111.8941899"/>
    <n v="13.7"/>
    <n v="25617.585000000003"/>
    <n v="6377.9688243000001"/>
    <n v="5064.101838999999"/>
    <n v="100.258110663799"/>
    <n v="6.4849556140350879"/>
    <n v="0.90399234531670325"/>
  </r>
  <r>
    <d v="2013-02-19T00:00:00"/>
    <x v="2"/>
    <x v="779"/>
    <n v="4.0099999999999997E-2"/>
    <n v="0.26540619700000001"/>
    <n v="62.65"/>
    <x v="1"/>
    <n v="2"/>
    <n v="1"/>
    <n v="57"/>
    <n v="111.8941899"/>
    <n v="13.7"/>
    <n v="25122.649999999998"/>
    <n v="6377.9688243000001"/>
    <n v="4968.7047659999998"/>
    <n v="100.55532713595525"/>
    <n v="6.362792631578948"/>
    <n v="0.90443685785536176"/>
  </r>
  <r>
    <d v="2013-02-20T00:00:00"/>
    <x v="2"/>
    <x v="780"/>
    <n v="4.496E-2"/>
    <n v="0.262571834"/>
    <n v="62.65"/>
    <x v="1"/>
    <n v="2"/>
    <n v="1"/>
    <n v="57"/>
    <n v="111.8941899"/>
    <n v="13.7"/>
    <n v="28167.439999999999"/>
    <n v="6377.9688243000001"/>
    <n v="5567.5779350000003"/>
    <n v="98.7050248812386"/>
    <n v="7.1296938596491222"/>
    <n v="0.90389802046263346"/>
  </r>
  <r>
    <d v="2013-02-21T00:00:00"/>
    <x v="2"/>
    <x v="781"/>
    <n v="4.224E-2"/>
    <n v="0"/>
    <n v="62.65"/>
    <x v="1"/>
    <n v="2"/>
    <n v="1"/>
    <n v="57"/>
    <n v="111.8941899"/>
    <n v="13.7"/>
    <n v="26463.359999999997"/>
    <n v="6377.9688243000001"/>
    <n v="5216.8539620000001"/>
    <n v="99.944738336593289"/>
    <n v="6.6805659649122804"/>
    <n v="0.90149682765151518"/>
  </r>
  <r>
    <d v="2013-02-22T00:00:00"/>
    <x v="2"/>
    <x v="782"/>
    <n v="4.2450000000000002E-2"/>
    <n v="0"/>
    <n v="62.65"/>
    <x v="1"/>
    <n v="2"/>
    <n v="1"/>
    <n v="57"/>
    <n v="111.8941899"/>
    <n v="13.7"/>
    <n v="26594.925000000003"/>
    <n v="6377.9688243000001"/>
    <n v="5243.2500259999988"/>
    <n v="99.854320917922607"/>
    <n v="6.7143680701754382"/>
    <n v="0.9015759246171966"/>
  </r>
  <r>
    <d v="2013-02-23T00:00:00"/>
    <x v="2"/>
    <x v="783"/>
    <n v="4.5449999999999997E-2"/>
    <n v="0"/>
    <n v="62.65"/>
    <x v="1"/>
    <n v="2"/>
    <n v="1"/>
    <n v="57"/>
    <n v="111.8941899"/>
    <n v="13.7"/>
    <n v="28474.424999999996"/>
    <n v="6377.9688243000001"/>
    <n v="5628.4601869999997"/>
    <n v="98.532757011542117"/>
    <n v="7.2076580701754382"/>
    <n v="0.90393071507150713"/>
  </r>
  <r>
    <d v="2013-02-24T00:00:00"/>
    <x v="2"/>
    <x v="784"/>
    <n v="4.3310000000000001E-2"/>
    <n v="0.2662987"/>
    <n v="62.65"/>
    <x v="1"/>
    <n v="2"/>
    <n v="1"/>
    <n v="57"/>
    <n v="111.8941899"/>
    <n v="13.7"/>
    <n v="27133.715"/>
    <n v="6377.9688243000001"/>
    <n v="5359.9496399999998"/>
    <n v="99.355668285888967"/>
    <n v="6.86381052631579"/>
    <n v="0.90334149157238508"/>
  </r>
  <r>
    <d v="2013-02-25T00:00:00"/>
    <x v="2"/>
    <x v="785"/>
    <n v="4.0439999999999997E-2"/>
    <n v="0"/>
    <n v="62.65"/>
    <x v="1"/>
    <n v="2"/>
    <n v="1"/>
    <n v="57"/>
    <n v="111.8941899"/>
    <n v="13.7"/>
    <n v="25335.659999999996"/>
    <n v="6377.9688243000001"/>
    <n v="4994.5446099999999"/>
    <n v="100.69025613326335"/>
    <n v="6.3958824561403516"/>
    <n v="0.90149678536102873"/>
  </r>
  <r>
    <d v="2013-02-26T00:00:00"/>
    <x v="2"/>
    <x v="786"/>
    <n v="3.9550000000000002E-2"/>
    <n v="0"/>
    <n v="62.65"/>
    <x v="1"/>
    <n v="2"/>
    <n v="1"/>
    <n v="57"/>
    <n v="111.8941899"/>
    <n v="13.7"/>
    <n v="24778.075000000001"/>
    <n v="6377.9688243000001"/>
    <n v="4882.1591259999996"/>
    <n v="101.12808035890922"/>
    <n v="6.2519645614035086"/>
    <n v="0.90104166877370417"/>
  </r>
  <r>
    <d v="2013-02-27T00:00:00"/>
    <x v="2"/>
    <x v="787"/>
    <n v="4.335E-2"/>
    <n v="0"/>
    <n v="62.65"/>
    <x v="1"/>
    <n v="2"/>
    <n v="1"/>
    <n v="57"/>
    <n v="111.8941899"/>
    <n v="13.7"/>
    <n v="27158.774999999998"/>
    <n v="6377.9688243000001"/>
    <n v="5356.5547799999995"/>
    <n v="99.474048668071305"/>
    <n v="6.8594631578947363"/>
    <n v="0.90193633217993074"/>
  </r>
  <r>
    <d v="2013-02-28T00:00:00"/>
    <x v="2"/>
    <x v="788"/>
    <n v="4.197E-2"/>
    <n v="0.26436587700000003"/>
    <n v="62.65"/>
    <x v="1"/>
    <n v="2"/>
    <n v="1"/>
    <n v="57"/>
    <n v="111.8941899"/>
    <n v="13.7"/>
    <n v="26294.205000000002"/>
    <n v="6377.9688243000001"/>
    <n v="5180.0985060000003"/>
    <n v="100.10931844721757"/>
    <n v="6.633497894736843"/>
    <n v="0.90090393137955682"/>
  </r>
  <r>
    <d v="2013-03-01T00:00:00"/>
    <x v="2"/>
    <x v="789"/>
    <n v="3.986E-2"/>
    <n v="0"/>
    <n v="62.65"/>
    <x v="2"/>
    <n v="2"/>
    <n v="1"/>
    <n v="58"/>
    <n v="111.8941899"/>
    <n v="13.7"/>
    <n v="24972.29"/>
    <n v="6489.8630142000002"/>
    <n v="4920.4355559999995"/>
    <n v="101.30027265654122"/>
    <n v="6.1923427586206889"/>
    <n v="0.90104335173105865"/>
  </r>
  <r>
    <d v="2013-03-02T00:00:00"/>
    <x v="2"/>
    <x v="790"/>
    <n v="4.086E-2"/>
    <n v="0"/>
    <n v="62.65"/>
    <x v="2"/>
    <n v="2"/>
    <n v="1"/>
    <n v="58"/>
    <n v="111.8941899"/>
    <n v="13.7"/>
    <n v="25598.79"/>
    <n v="6489.8630142000002"/>
    <n v="5040.9433589999999"/>
    <n v="100.90878513932535"/>
    <n v="6.3440012068965528"/>
    <n v="0.90051901615271668"/>
  </r>
  <r>
    <d v="2013-03-03T00:00:00"/>
    <x v="2"/>
    <x v="791"/>
    <n v="3.9370000000000002E-2"/>
    <n v="0"/>
    <n v="62.65"/>
    <x v="2"/>
    <n v="2"/>
    <n v="1"/>
    <n v="58"/>
    <n v="111.8941899"/>
    <n v="13.7"/>
    <n v="24665.305"/>
    <n v="6489.8630142000002"/>
    <n v="4874.7313969999996"/>
    <n v="101.25883494569906"/>
    <n v="6.1348243103448272"/>
    <n v="0.90378412496824989"/>
  </r>
  <r>
    <d v="2013-03-04T00:00:00"/>
    <x v="2"/>
    <x v="792"/>
    <n v="4.1849999999999998E-2"/>
    <n v="0"/>
    <n v="62.65"/>
    <x v="2"/>
    <n v="2"/>
    <n v="1"/>
    <n v="58"/>
    <n v="111.8941899"/>
    <n v="13.7"/>
    <n v="26219.025000000001"/>
    <n v="6489.8630142000002"/>
    <n v="5179.5314630000003"/>
    <n v="100.21588835701219"/>
    <n v="6.518413620689655"/>
    <n v="0.90338826762246127"/>
  </r>
  <r>
    <d v="2013-03-05T00:00:00"/>
    <x v="2"/>
    <x v="793"/>
    <n v="3.9960000000000002E-2"/>
    <n v="0"/>
    <n v="62.65"/>
    <x v="2"/>
    <n v="2"/>
    <n v="1"/>
    <n v="58"/>
    <n v="111.8941899"/>
    <n v="13.7"/>
    <n v="25034.94"/>
    <n v="6489.8630142000002"/>
    <n v="4952.7009739999994"/>
    <n v="100.90288254062075"/>
    <n v="6.2329486206896547"/>
    <n v="0.9046822322322321"/>
  </r>
  <r>
    <d v="2013-03-06T00:00:00"/>
    <x v="2"/>
    <x v="794"/>
    <n v="4.2689999999999999E-2"/>
    <n v="0"/>
    <n v="62.65"/>
    <x v="2"/>
    <n v="2"/>
    <n v="1"/>
    <n v="58"/>
    <n v="111.8941899"/>
    <n v="13.7"/>
    <n v="26745.284999999996"/>
    <n v="6489.8630142000002"/>
    <n v="5279.0160679999999"/>
    <n v="99.951210818352791"/>
    <n v="6.643614482758621"/>
    <n v="0.90262272194893423"/>
  </r>
  <r>
    <d v="2013-03-07T00:00:00"/>
    <x v="2"/>
    <x v="795"/>
    <n v="4.197E-2"/>
    <n v="0"/>
    <n v="62.65"/>
    <x v="2"/>
    <n v="2"/>
    <n v="1"/>
    <n v="58"/>
    <n v="111.8941899"/>
    <n v="13.7"/>
    <n v="26294.205000000002"/>
    <n v="6489.8630142000002"/>
    <n v="5190.787245999999"/>
    <n v="100.22670789785246"/>
    <n v="6.5325789655172422"/>
    <n v="0.90276287824636647"/>
  </r>
  <r>
    <d v="2013-03-08T00:00:00"/>
    <x v="2"/>
    <x v="796"/>
    <n v="4.0500000000000001E-2"/>
    <n v="0.263023795"/>
    <n v="62.65"/>
    <x v="2"/>
    <n v="2"/>
    <n v="1"/>
    <n v="58"/>
    <n v="111.8941899"/>
    <n v="13.7"/>
    <n v="25373.25"/>
    <n v="6489.8630142000002"/>
    <n v="5006.1106980000004"/>
    <n v="100.89836108876632"/>
    <n v="6.3001644827586203"/>
    <n v="0.90224577777777781"/>
  </r>
  <r>
    <d v="2013-03-09T00:00:00"/>
    <x v="2"/>
    <x v="797"/>
    <n v="4.5179999999999998E-2"/>
    <n v="0"/>
    <n v="62.65"/>
    <x v="2"/>
    <n v="2"/>
    <n v="1"/>
    <n v="58"/>
    <n v="111.8941899"/>
    <n v="13.7"/>
    <n v="28305.27"/>
    <n v="6489.8630142000002"/>
    <n v="5594.8131240000002"/>
    <n v="98.902724689708506"/>
    <n v="7.0410434482758619"/>
    <n v="0.90389667994687917"/>
  </r>
  <r>
    <d v="2013-03-10T00:00:00"/>
    <x v="2"/>
    <x v="798"/>
    <n v="4.4150000000000002E-2"/>
    <n v="0"/>
    <n v="62.65"/>
    <x v="2"/>
    <n v="2"/>
    <n v="1"/>
    <n v="58"/>
    <n v="111.8941899"/>
    <n v="13.7"/>
    <n v="27659.975000000002"/>
    <n v="6489.8630142000002"/>
    <n v="5470.9649870000003"/>
    <n v="99.215586721216951"/>
    <n v="6.8851812068965517"/>
    <n v="0.90450851642129093"/>
  </r>
  <r>
    <d v="2013-03-11T00:00:00"/>
    <x v="2"/>
    <x v="799"/>
    <n v="4.1059999999999999E-2"/>
    <n v="0"/>
    <n v="62.65"/>
    <x v="2"/>
    <n v="2"/>
    <n v="1"/>
    <n v="58"/>
    <n v="111.8941899"/>
    <n v="13.7"/>
    <n v="25724.09"/>
    <n v="6489.8630142000002"/>
    <n v="5074.726326"/>
    <n v="100.66649394340956"/>
    <n v="6.3865168965517238"/>
    <n v="0.90213828543594743"/>
  </r>
  <r>
    <d v="2013-03-12T00:00:00"/>
    <x v="2"/>
    <x v="800"/>
    <n v="4.4589999999999998E-2"/>
    <n v="0"/>
    <n v="62.65"/>
    <x v="2"/>
    <n v="2"/>
    <n v="1"/>
    <n v="58"/>
    <n v="111.8941899"/>
    <n v="13.7"/>
    <n v="27935.634999999998"/>
    <n v="6489.8630142000002"/>
    <n v="5507.3664349999999"/>
    <n v="99.336089110990855"/>
    <n v="6.9309922413793101"/>
    <n v="0.90154193765418256"/>
  </r>
  <r>
    <d v="2013-03-13T00:00:00"/>
    <x v="2"/>
    <x v="801"/>
    <n v="4.5130000000000003E-2"/>
    <n v="0"/>
    <n v="62.65"/>
    <x v="2"/>
    <n v="2"/>
    <n v="1"/>
    <n v="58"/>
    <n v="111.8941899"/>
    <n v="13.7"/>
    <n v="28273.945"/>
    <n v="6489.8630142000002"/>
    <n v="5581.6279700000005"/>
    <n v="99.027107495224186"/>
    <n v="7.0244500000000007"/>
    <n v="0.90276556614225567"/>
  </r>
  <r>
    <d v="2013-03-14T00:00:00"/>
    <x v="2"/>
    <x v="802"/>
    <n v="4.4450000000000003E-2"/>
    <n v="0"/>
    <n v="62.65"/>
    <x v="2"/>
    <n v="2"/>
    <n v="1"/>
    <n v="58"/>
    <n v="111.8941899"/>
    <n v="13.7"/>
    <n v="27847.924999999999"/>
    <n v="6489.8630142000002"/>
    <n v="5486.4972250000001"/>
    <n v="99.442811214953281"/>
    <n v="6.9047284482758622"/>
    <n v="0.90095444319460061"/>
  </r>
  <r>
    <d v="2013-03-15T00:00:00"/>
    <x v="2"/>
    <x v="803"/>
    <n v="4.564E-2"/>
    <n v="0"/>
    <n v="62.65"/>
    <x v="2"/>
    <n v="2"/>
    <n v="1"/>
    <n v="58"/>
    <n v="111.8941899"/>
    <n v="13.7"/>
    <n v="28593.46"/>
    <n v="6489.8630142000002"/>
    <n v="5640.5512589999998"/>
    <n v="98.911799915413184"/>
    <n v="7.098604655172414"/>
    <n v="0.90210138036809817"/>
  </r>
  <r>
    <d v="2013-03-16T00:00:00"/>
    <x v="2"/>
    <x v="804"/>
    <n v="4.1110000000000001E-2"/>
    <n v="0"/>
    <n v="62.65"/>
    <x v="2"/>
    <n v="2"/>
    <n v="1"/>
    <n v="58"/>
    <n v="111.8941899"/>
    <n v="13.7"/>
    <n v="25755.415000000001"/>
    <n v="6489.8630142000002"/>
    <n v="5073.3550930000001"/>
    <n v="100.77458884635575"/>
    <n v="6.3847912068965522"/>
    <n v="0.90079759182680619"/>
  </r>
  <r>
    <d v="2013-03-17T00:00:00"/>
    <x v="2"/>
    <x v="805"/>
    <n v="4.2950000000000002E-2"/>
    <n v="0"/>
    <n v="62.65"/>
    <x v="2"/>
    <n v="2"/>
    <n v="1"/>
    <n v="58"/>
    <n v="111.8941899"/>
    <n v="13.7"/>
    <n v="26908.174999999999"/>
    <n v="6489.8630142000002"/>
    <n v="5314.3042539999997"/>
    <n v="99.798405158143979"/>
    <n v="6.6880244827586202"/>
    <n v="0.90315580908032589"/>
  </r>
  <r>
    <d v="2013-03-18T00:00:00"/>
    <x v="2"/>
    <x v="806"/>
    <n v="4.2340000000000003E-2"/>
    <n v="0"/>
    <n v="62.65"/>
    <x v="2"/>
    <n v="2"/>
    <n v="1"/>
    <n v="58"/>
    <n v="111.8941899"/>
    <n v="13.7"/>
    <n v="26526.010000000002"/>
    <n v="6489.8630142000002"/>
    <n v="5234.9093289999992"/>
    <n v="100.10406774360389"/>
    <n v="6.5881063793103447"/>
    <n v="0.90248032593292393"/>
  </r>
  <r>
    <d v="2013-03-19T00:00:00"/>
    <x v="2"/>
    <x v="807"/>
    <n v="4.335E-2"/>
    <n v="0.26420478200000003"/>
    <n v="62.65"/>
    <x v="2"/>
    <n v="2"/>
    <n v="1"/>
    <n v="58"/>
    <n v="111.8941899"/>
    <n v="13.7"/>
    <n v="27158.774999999998"/>
    <n v="6489.8630142000002"/>
    <n v="5352.7272739999999"/>
    <n v="99.821768810024352"/>
    <n v="6.7363796551724135"/>
    <n v="0.90129185697808534"/>
  </r>
  <r>
    <d v="2013-03-20T00:00:00"/>
    <x v="2"/>
    <x v="808"/>
    <n v="3.9390000000000001E-2"/>
    <n v="0"/>
    <n v="62.65"/>
    <x v="2"/>
    <n v="2"/>
    <n v="1"/>
    <n v="58"/>
    <n v="111.8941899"/>
    <n v="13.7"/>
    <n v="24677.834999999999"/>
    <n v="6489.8630142000002"/>
    <n v="4867.9875719999991"/>
    <n v="101.41539706686417"/>
    <n v="6.1263372413793107"/>
    <n v="0.90207555217060165"/>
  </r>
  <r>
    <d v="2013-03-21T00:00:00"/>
    <x v="2"/>
    <x v="809"/>
    <n v="4.2259999999999999E-2"/>
    <n v="0"/>
    <n v="62.65"/>
    <x v="2"/>
    <n v="2"/>
    <n v="1"/>
    <n v="58"/>
    <n v="111.8941899"/>
    <n v="13.7"/>
    <n v="26475.89"/>
    <n v="6489.8630142000002"/>
    <n v="5224.0360500000006"/>
    <n v="100.15246931145126"/>
    <n v="6.574422413793104"/>
    <n v="0.90231069569332711"/>
  </r>
  <r>
    <d v="2013-03-22T00:00:00"/>
    <x v="2"/>
    <x v="810"/>
    <n v="4.4510000000000001E-2"/>
    <n v="0"/>
    <n v="62.65"/>
    <x v="2"/>
    <n v="2"/>
    <n v="1"/>
    <n v="58"/>
    <n v="111.8941899"/>
    <n v="13.7"/>
    <n v="27885.514999999999"/>
    <n v="6489.8630142000002"/>
    <n v="5492.794703999999"/>
    <n v="99.438263338257855"/>
    <n v="6.9126537931034484"/>
    <n v="0.90077268029656254"/>
  </r>
  <r>
    <d v="2013-03-23T00:00:00"/>
    <x v="2"/>
    <x v="811"/>
    <n v="4.3560000000000001E-2"/>
    <n v="0"/>
    <n v="62.65"/>
    <x v="2"/>
    <n v="2"/>
    <n v="1"/>
    <n v="58"/>
    <n v="111.8941899"/>
    <n v="13.7"/>
    <n v="27290.34"/>
    <n v="6489.8630142000002"/>
    <n v="5391.898314"/>
    <n v="99.530398561655801"/>
    <n v="6.7856762068965519"/>
    <n v="0.90351060606060607"/>
  </r>
  <r>
    <d v="2013-03-24T00:00:00"/>
    <x v="2"/>
    <x v="812"/>
    <n v="3.9510000000000003E-2"/>
    <n v="0.26320719599999998"/>
    <n v="62.65"/>
    <x v="2"/>
    <n v="2"/>
    <n v="1"/>
    <n v="58"/>
    <n v="111.8941899"/>
    <n v="13.7"/>
    <n v="24753.014999999999"/>
    <n v="6489.8630142000002"/>
    <n v="4886.6313539999992"/>
    <n v="101.29151198180193"/>
    <n v="6.149800344827586"/>
    <n v="0.90278010630220185"/>
  </r>
  <r>
    <d v="2013-03-25T00:00:00"/>
    <x v="2"/>
    <x v="813"/>
    <n v="4.3819999999999998E-2"/>
    <n v="0.26325498000000003"/>
    <n v="62.65"/>
    <x v="2"/>
    <n v="2"/>
    <n v="1"/>
    <n v="58"/>
    <n v="111.8941899"/>
    <n v="13.7"/>
    <n v="27453.23"/>
    <n v="6489.8630142000002"/>
    <n v="5411.138731"/>
    <n v="99.637618200485932"/>
    <n v="6.8098901724137937"/>
    <n v="0.90135470104974902"/>
  </r>
  <r>
    <d v="2013-03-26T00:00:00"/>
    <x v="2"/>
    <x v="814"/>
    <n v="4.496E-2"/>
    <n v="0"/>
    <n v="62.65"/>
    <x v="2"/>
    <n v="2"/>
    <n v="1"/>
    <n v="58"/>
    <n v="111.8941899"/>
    <n v="13.7"/>
    <n v="28167.439999999999"/>
    <n v="6489.8630142000002"/>
    <n v="5542.594478"/>
    <n v="99.364764611440506"/>
    <n v="6.9753265517241383"/>
    <n v="0.89984194839857656"/>
  </r>
  <r>
    <d v="2013-03-27T00:00:00"/>
    <x v="2"/>
    <x v="815"/>
    <n v="4.138E-2"/>
    <n v="0"/>
    <n v="62.65"/>
    <x v="2"/>
    <n v="2"/>
    <n v="1"/>
    <n v="58"/>
    <n v="111.8941899"/>
    <n v="13.7"/>
    <n v="25924.57"/>
    <n v="6489.8630142000002"/>
    <n v="5105.3240430000005"/>
    <n v="100.68326072042827"/>
    <n v="6.4250239655172425"/>
    <n v="0.90055918318028039"/>
  </r>
  <r>
    <d v="2013-03-28T00:00:00"/>
    <x v="2"/>
    <x v="816"/>
    <n v="4.5310000000000003E-2"/>
    <n v="0.26657303700000001"/>
    <n v="62.65"/>
    <x v="2"/>
    <n v="2"/>
    <n v="1"/>
    <n v="58"/>
    <n v="111.8941899"/>
    <n v="13.7"/>
    <n v="28386.715000000004"/>
    <n v="6489.8630142000002"/>
    <n v="5606.2274159999988"/>
    <n v="98.928279793090013"/>
    <n v="7.0554082758620691"/>
    <n v="0.90314208783932903"/>
  </r>
  <r>
    <d v="2013-03-29T00:00:00"/>
    <x v="2"/>
    <x v="817"/>
    <n v="3.952E-2"/>
    <n v="0"/>
    <n v="62.65"/>
    <x v="2"/>
    <n v="2"/>
    <n v="1"/>
    <n v="58"/>
    <n v="111.8941899"/>
    <n v="13.7"/>
    <n v="24759.280000000002"/>
    <n v="6489.8630142000002"/>
    <n v="4886.324063"/>
    <n v="101.31458588804612"/>
    <n v="6.1494136206896552"/>
    <n v="0.90249491396761139"/>
  </r>
  <r>
    <d v="2013-03-30T00:00:00"/>
    <x v="2"/>
    <x v="818"/>
    <n v="4.2180000000000002E-2"/>
    <n v="0"/>
    <n v="62.65"/>
    <x v="2"/>
    <n v="2"/>
    <n v="1"/>
    <n v="58"/>
    <n v="111.8941899"/>
    <n v="13.7"/>
    <n v="26425.77"/>
    <n v="6489.8630142000002"/>
    <n v="5218.7749760000006"/>
    <n v="100.10805061883933"/>
    <n v="6.567801379310346"/>
    <n v="0.90311161688003794"/>
  </r>
  <r>
    <d v="2013-03-31T00:00:00"/>
    <x v="2"/>
    <x v="819"/>
    <n v="4.3229999999999998E-2"/>
    <n v="0.26611591699999998"/>
    <n v="62.65"/>
    <x v="2"/>
    <n v="2"/>
    <n v="1"/>
    <n v="58"/>
    <n v="111.8941899"/>
    <n v="13.7"/>
    <n v="27083.594999999998"/>
    <n v="6489.8630142000002"/>
    <n v="5336.1258879999996"/>
    <n v="99.896687343696343"/>
    <n v="6.7154868965517247"/>
    <n v="0.90099060837381451"/>
  </r>
  <r>
    <d v="2013-04-01T00:00:00"/>
    <x v="2"/>
    <x v="820"/>
    <n v="4.1790000000000001E-2"/>
    <n v="0"/>
    <n v="62.65"/>
    <x v="3"/>
    <n v="2"/>
    <n v="1"/>
    <n v="59"/>
    <n v="111.8941899"/>
    <n v="13.7"/>
    <n v="26181.435000000001"/>
    <n v="6601.7572041000003"/>
    <n v="5159.8059290000001"/>
    <n v="100.74391974742622"/>
    <n v="6.383528305084746"/>
    <n v="0.9012399377841589"/>
  </r>
  <r>
    <d v="2013-04-02T00:00:00"/>
    <x v="2"/>
    <x v="821"/>
    <n v="4.4269999999999997E-2"/>
    <n v="0"/>
    <n v="62.65"/>
    <x v="3"/>
    <n v="2"/>
    <n v="1"/>
    <n v="59"/>
    <n v="111.8941899"/>
    <n v="13.7"/>
    <n v="27735.154999999999"/>
    <n v="6601.7572041000003"/>
    <n v="5460.5320259999999"/>
    <n v="99.848326748440172"/>
    <n v="6.7555759322033895"/>
    <n v="0.90033652586401636"/>
  </r>
  <r>
    <d v="2013-04-03T00:00:00"/>
    <x v="2"/>
    <x v="822"/>
    <n v="4.0559999999999999E-2"/>
    <n v="0.26253321600000001"/>
    <n v="62.65"/>
    <x v="3"/>
    <n v="2"/>
    <n v="1"/>
    <n v="59"/>
    <n v="111.8941899"/>
    <n v="13.7"/>
    <n v="25410.839999999997"/>
    <n v="6601.7572041000003"/>
    <n v="5017.312914000001"/>
    <n v="101.111845586191"/>
    <n v="6.207241016949153"/>
    <n v="0.90292707100591729"/>
  </r>
  <r>
    <d v="2013-04-04T00:00:00"/>
    <x v="2"/>
    <x v="823"/>
    <n v="4.1980000000000003E-2"/>
    <n v="0"/>
    <n v="62.65"/>
    <x v="3"/>
    <n v="2"/>
    <n v="1"/>
    <n v="59"/>
    <n v="111.8941899"/>
    <n v="13.7"/>
    <n v="26300.47"/>
    <n v="6601.7572041000003"/>
    <n v="5186.8490439999996"/>
    <n v="100.60449806276839"/>
    <n v="6.4169850847457619"/>
    <n v="0.90186307765602658"/>
  </r>
  <r>
    <d v="2013-04-05T00:00:00"/>
    <x v="2"/>
    <x v="824"/>
    <n v="4.1799999999999997E-2"/>
    <n v="0"/>
    <n v="62.65"/>
    <x v="3"/>
    <n v="2"/>
    <n v="1"/>
    <n v="59"/>
    <n v="111.8941899"/>
    <n v="13.7"/>
    <n v="26187.699999999997"/>
    <n v="6601.7572041000003"/>
    <n v="5165.3607309999998"/>
    <n v="100.66692972480998"/>
    <n v="6.3904005084745759"/>
    <n v="0.90199433014354069"/>
  </r>
  <r>
    <d v="2013-04-06T00:00:00"/>
    <x v="2"/>
    <x v="825"/>
    <n v="4.3979999999999998E-2"/>
    <n v="0"/>
    <n v="62.65"/>
    <x v="3"/>
    <n v="2"/>
    <n v="1"/>
    <n v="59"/>
    <n v="111.8941899"/>
    <n v="13.7"/>
    <n v="27553.47"/>
    <n v="6601.7572041000003"/>
    <n v="5431.0135949999994"/>
    <n v="99.858247353120476"/>
    <n v="6.7190567796610159"/>
    <n v="0.90137414733969978"/>
  </r>
  <r>
    <d v="2013-04-07T00:00:00"/>
    <x v="2"/>
    <x v="826"/>
    <n v="4.4409999999999998E-2"/>
    <n v="0"/>
    <n v="62.65"/>
    <x v="3"/>
    <n v="2"/>
    <n v="1"/>
    <n v="59"/>
    <n v="111.8941899"/>
    <n v="13.7"/>
    <n v="27822.864999999998"/>
    <n v="6601.7572041000003"/>
    <n v="5472.3480019999988"/>
    <n v="99.881895600171291"/>
    <n v="6.7701942372881359"/>
    <n v="0.89944035127223598"/>
  </r>
  <r>
    <d v="2013-04-08T00:00:00"/>
    <x v="2"/>
    <x v="827"/>
    <n v="4.4170000000000001E-2"/>
    <n v="0.26415856799999998"/>
    <n v="62.65"/>
    <x v="3"/>
    <n v="2"/>
    <n v="1"/>
    <n v="59"/>
    <n v="111.8941899"/>
    <n v="13.7"/>
    <n v="27672.504999999997"/>
    <n v="6601.7572041000003"/>
    <n v="5460.0077269999992"/>
    <n v="99.69940067377307"/>
    <n v="6.7549272881355931"/>
    <n v="0.9022882273035997"/>
  </r>
  <r>
    <d v="2013-04-09T00:00:00"/>
    <x v="2"/>
    <x v="828"/>
    <n v="4.2869999999999998E-2"/>
    <n v="0"/>
    <n v="62.65"/>
    <x v="3"/>
    <n v="2"/>
    <n v="1"/>
    <n v="59"/>
    <n v="111.8941899"/>
    <n v="13.7"/>
    <n v="26858.054999999997"/>
    <n v="6601.7572041000003"/>
    <n v="5290.8608140000006"/>
    <n v="100.33985754136869"/>
    <n v="6.5456647457627124"/>
    <n v="0.90084959178912993"/>
  </r>
  <r>
    <d v="2013-04-10T00:00:00"/>
    <x v="2"/>
    <x v="829"/>
    <n v="4.0289999999999999E-2"/>
    <n v="0.26394353399999998"/>
    <n v="62.65"/>
    <x v="3"/>
    <n v="2"/>
    <n v="1"/>
    <n v="59"/>
    <n v="111.8941899"/>
    <n v="13.7"/>
    <n v="25241.685000000001"/>
    <n v="6601.7572041000003"/>
    <n v="4973.3235839999998"/>
    <n v="101.4190375465764"/>
    <n v="6.1528189830508477"/>
    <n v="0.90100848845867465"/>
  </r>
  <r>
    <d v="2013-04-11T00:00:00"/>
    <x v="2"/>
    <x v="830"/>
    <n v="4.3920000000000001E-2"/>
    <n v="0.26393996800000002"/>
    <n v="62.65"/>
    <x v="3"/>
    <n v="2"/>
    <n v="1"/>
    <n v="59"/>
    <n v="111.8941899"/>
    <n v="13.7"/>
    <n v="27515.88"/>
    <n v="6601.7572041000003"/>
    <n v="5424.5470580000001"/>
    <n v="99.866019890424184"/>
    <n v="6.7110566101694911"/>
    <n v="0.90153082877959922"/>
  </r>
  <r>
    <d v="2013-04-12T00:00:00"/>
    <x v="2"/>
    <x v="831"/>
    <n v="4.4979999999999999E-2"/>
    <n v="0"/>
    <n v="62.65"/>
    <x v="3"/>
    <n v="2"/>
    <n v="1"/>
    <n v="59"/>
    <n v="111.8941899"/>
    <n v="13.7"/>
    <n v="28179.97"/>
    <n v="6601.7572041000003"/>
    <n v="5544.2586169999995"/>
    <n v="99.646507119108662"/>
    <n v="6.8591594915254239"/>
    <n v="0.89971189417518893"/>
  </r>
  <r>
    <d v="2013-04-13T00:00:00"/>
    <x v="2"/>
    <x v="832"/>
    <n v="4.2889999999999998E-2"/>
    <n v="0"/>
    <n v="62.65"/>
    <x v="3"/>
    <n v="2"/>
    <n v="1"/>
    <n v="59"/>
    <n v="111.8941899"/>
    <n v="13.7"/>
    <n v="26870.584999999995"/>
    <n v="6601.7572041000003"/>
    <n v="5296.3886270000003"/>
    <n v="100.28184292943688"/>
    <n v="6.5525035593220338"/>
    <n v="0.90137027279086046"/>
  </r>
  <r>
    <d v="2013-04-14T00:00:00"/>
    <x v="2"/>
    <x v="833"/>
    <n v="4.19E-2"/>
    <n v="0"/>
    <n v="62.65"/>
    <x v="3"/>
    <n v="2"/>
    <n v="1"/>
    <n v="59"/>
    <n v="111.8941899"/>
    <n v="13.7"/>
    <n v="26250.35"/>
    <n v="6601.7572041000003"/>
    <n v="5177.7475860000004"/>
    <n v="100.62464459123403"/>
    <n v="6.4057250847457619"/>
    <n v="0.90199947494033417"/>
  </r>
  <r>
    <d v="2013-04-15T00:00:00"/>
    <x v="2"/>
    <x v="834"/>
    <n v="4.0059999999999998E-2"/>
    <n v="0"/>
    <n v="62.65"/>
    <x v="3"/>
    <n v="2"/>
    <n v="1"/>
    <n v="59"/>
    <n v="111.8941899"/>
    <n v="13.7"/>
    <n v="25097.59"/>
    <n v="6601.7572041000003"/>
    <n v="4950.7873579999996"/>
    <n v="101.41959393376354"/>
    <n v="6.1249379661016956"/>
    <n v="0.90207523714428361"/>
  </r>
  <r>
    <d v="2013-04-16T00:00:00"/>
    <x v="2"/>
    <x v="835"/>
    <n v="4.5589999999999999E-2"/>
    <n v="0.26617883599999997"/>
    <n v="62.65"/>
    <x v="3"/>
    <n v="2"/>
    <n v="1"/>
    <n v="59"/>
    <n v="111.8941899"/>
    <n v="13.7"/>
    <n v="28562.134999999998"/>
    <n v="6601.7572041000003"/>
    <n v="5633.9081290000004"/>
    <n v="99.208196471368126"/>
    <n v="6.9700706779661017"/>
    <n v="0.90202713314323324"/>
  </r>
  <r>
    <d v="2013-04-17T00:00:00"/>
    <x v="2"/>
    <x v="836"/>
    <n v="4.3479999999999998E-2"/>
    <n v="0"/>
    <n v="62.65"/>
    <x v="3"/>
    <n v="2"/>
    <n v="1"/>
    <n v="59"/>
    <n v="111.8941899"/>
    <n v="13.7"/>
    <n v="27240.219999999998"/>
    <n v="6601.7572041000003"/>
    <n v="5373.7837629999995"/>
    <n v="99.977213253057698"/>
    <n v="6.6482540677966107"/>
    <n v="0.90213199172033132"/>
  </r>
  <r>
    <d v="2013-04-18T00:00:00"/>
    <x v="2"/>
    <x v="837"/>
    <n v="4.3560000000000001E-2"/>
    <n v="0"/>
    <n v="62.65"/>
    <x v="3"/>
    <n v="2"/>
    <n v="1"/>
    <n v="59"/>
    <n v="111.8941899"/>
    <n v="13.7"/>
    <n v="27290.34"/>
    <n v="6601.7572041000003"/>
    <n v="5378.5036869999994"/>
    <n v="100.0291648973764"/>
    <n v="6.6540933898305079"/>
    <n v="0.90126609274563818"/>
  </r>
  <r>
    <d v="2013-04-19T00:00:00"/>
    <x v="2"/>
    <x v="838"/>
    <n v="3.9690000000000003E-2"/>
    <n v="0.26329996500000002"/>
    <n v="62.65"/>
    <x v="3"/>
    <n v="2"/>
    <n v="1"/>
    <n v="59"/>
    <n v="111.8941899"/>
    <n v="13.7"/>
    <n v="24865.785000000003"/>
    <n v="6601.7572041000003"/>
    <n v="4901.952886"/>
    <n v="101.64562865494054"/>
    <n v="6.0645216949152552"/>
    <n v="0.90150360292265053"/>
  </r>
  <r>
    <d v="2013-04-20T00:00:00"/>
    <x v="2"/>
    <x v="839"/>
    <n v="4.061E-2"/>
    <n v="0"/>
    <n v="62.65"/>
    <x v="3"/>
    <n v="2"/>
    <n v="1"/>
    <n v="59"/>
    <n v="111.8941899"/>
    <n v="13.7"/>
    <n v="25442.165000000001"/>
    <n v="6601.7572041000003"/>
    <n v="5004.7423419999996"/>
    <n v="101.41714989442109"/>
    <n v="6.1916891525423727"/>
    <n v="0.89955592218665348"/>
  </r>
  <r>
    <d v="2013-04-21T00:00:00"/>
    <x v="2"/>
    <x v="840"/>
    <n v="3.9879999999999999E-2"/>
    <n v="0"/>
    <n v="62.65"/>
    <x v="3"/>
    <n v="2"/>
    <n v="1"/>
    <n v="59"/>
    <n v="111.8941899"/>
    <n v="13.7"/>
    <n v="24984.819999999996"/>
    <n v="6601.7572041000003"/>
    <n v="4922.3943819999995"/>
    <n v="101.61171005691472"/>
    <n v="6.0898111864406781"/>
    <n v="0.90095000000000003"/>
  </r>
  <r>
    <d v="2013-04-22T00:00:00"/>
    <x v="2"/>
    <x v="841"/>
    <n v="4.4069999999999998E-2"/>
    <n v="0"/>
    <n v="62.65"/>
    <x v="3"/>
    <n v="2"/>
    <n v="1"/>
    <n v="59"/>
    <n v="111.8941899"/>
    <n v="13.7"/>
    <n v="27609.855"/>
    <n v="6601.7572041000003"/>
    <n v="5432.6425250000002"/>
    <n v="99.974604861134324"/>
    <n v="6.721072033898305"/>
    <n v="0.89980315407306555"/>
  </r>
  <r>
    <d v="2013-04-23T00:00:00"/>
    <x v="2"/>
    <x v="842"/>
    <n v="4.1750000000000002E-2"/>
    <n v="0"/>
    <n v="62.65"/>
    <x v="3"/>
    <n v="2"/>
    <n v="1"/>
    <n v="59"/>
    <n v="111.8941899"/>
    <n v="13.7"/>
    <n v="26156.375"/>
    <n v="6601.7572041000003"/>
    <n v="5153.2056799999991"/>
    <n v="100.78878299539755"/>
    <n v="6.3753627118644065"/>
    <n v="0.90094946107784424"/>
  </r>
  <r>
    <d v="2013-04-24T00:00:00"/>
    <x v="2"/>
    <x v="843"/>
    <n v="3.9960000000000002E-2"/>
    <n v="0"/>
    <n v="62.65"/>
    <x v="3"/>
    <n v="2"/>
    <n v="1"/>
    <n v="59"/>
    <n v="111.8941899"/>
    <n v="13.7"/>
    <n v="25034.94"/>
    <n v="6601.7572041000003"/>
    <n v="4923.6821819999996"/>
    <n v="101.7281739712358"/>
    <n v="6.0914044067796604"/>
    <n v="0.89938153153153144"/>
  </r>
  <r>
    <d v="2013-04-25T00:00:00"/>
    <x v="2"/>
    <x v="844"/>
    <n v="4.3920000000000001E-2"/>
    <n v="0.26219954099999998"/>
    <n v="62.65"/>
    <x v="3"/>
    <n v="2"/>
    <n v="1"/>
    <n v="59"/>
    <n v="111.8941899"/>
    <n v="13.7"/>
    <n v="27515.88"/>
    <n v="6601.7572041000003"/>
    <n v="5409.41212"/>
    <n v="100.10710290274019"/>
    <n v="6.6923322033898307"/>
    <n v="0.89901548269581055"/>
  </r>
  <r>
    <d v="2013-04-26T00:00:00"/>
    <x v="2"/>
    <x v="845"/>
    <n v="4.3679999999999997E-2"/>
    <n v="0.264914967"/>
    <n v="62.65"/>
    <x v="3"/>
    <n v="2"/>
    <n v="1"/>
    <n v="59"/>
    <n v="111.8941899"/>
    <n v="13.7"/>
    <n v="27365.519999999997"/>
    <n v="6601.7572041000003"/>
    <n v="5389.3116169999985"/>
    <n v="100.04714983417705"/>
    <n v="6.6674645762711862"/>
    <n v="0.90059617673992676"/>
  </r>
  <r>
    <d v="2013-04-27T00:00:00"/>
    <x v="2"/>
    <x v="846"/>
    <n v="4.3029999999999999E-2"/>
    <n v="0"/>
    <n v="62.65"/>
    <x v="3"/>
    <n v="2"/>
    <n v="1"/>
    <n v="59"/>
    <n v="111.8941899"/>
    <n v="13.7"/>
    <n v="26958.294999999998"/>
    <n v="6601.7572041000003"/>
    <n v="5315.8886590000002"/>
    <n v="100.19028312843938"/>
    <n v="6.5766283050847463"/>
    <n v="0.90174545665814554"/>
  </r>
  <r>
    <d v="2013-04-28T00:00:00"/>
    <x v="2"/>
    <x v="847"/>
    <n v="3.9489999999999997E-2"/>
    <n v="0"/>
    <n v="62.65"/>
    <x v="3"/>
    <n v="2"/>
    <n v="1"/>
    <n v="59"/>
    <n v="111.8941899"/>
    <n v="13.7"/>
    <n v="24740.484999999997"/>
    <n v="6601.7572041000003"/>
    <n v="4865.84681"/>
    <n v="101.94542468408905"/>
    <n v="6.0198525423728819"/>
    <n v="0.89939554317548753"/>
  </r>
  <r>
    <d v="2013-04-29T00:00:00"/>
    <x v="2"/>
    <x v="848"/>
    <n v="3.9809999999999998E-2"/>
    <n v="0.26358350899999999"/>
    <n v="62.65"/>
    <x v="3"/>
    <n v="2"/>
    <n v="1"/>
    <n v="59"/>
    <n v="111.8941899"/>
    <n v="13.7"/>
    <n v="24940.965"/>
    <n v="6601.7572041000003"/>
    <n v="4911.8623699999998"/>
    <n v="101.67789140744391"/>
    <n v="6.0767813559322033"/>
    <n v="0.90060311479527755"/>
  </r>
  <r>
    <d v="2013-04-30T00:00:00"/>
    <x v="2"/>
    <x v="849"/>
    <n v="4.5060000000000003E-2"/>
    <n v="0"/>
    <n v="62.65"/>
    <x v="3"/>
    <n v="2"/>
    <n v="1"/>
    <n v="59"/>
    <n v="111.8941899"/>
    <n v="13.7"/>
    <n v="28230.090000000004"/>
    <n v="6601.7572041000003"/>
    <n v="5567.714524"/>
    <n v="99.407753987598326"/>
    <n v="6.8881783050847467"/>
    <n v="0.90191415889924542"/>
  </r>
  <r>
    <d v="2013-05-01T00:00:00"/>
    <x v="2"/>
    <x v="850"/>
    <n v="4.0239999999999998E-2"/>
    <n v="0"/>
    <n v="62.65"/>
    <x v="4"/>
    <n v="2"/>
    <n v="1"/>
    <n v="57"/>
    <n v="111.8941899"/>
    <n v="13.7"/>
    <n v="25210.359999999997"/>
    <n v="6377.9688243000001"/>
    <n v="4956.346818"/>
    <n v="101.01433065201411"/>
    <n v="6.3469673684210521"/>
    <n v="0.8990485586481114"/>
  </r>
  <r>
    <d v="2013-05-02T00:00:00"/>
    <x v="2"/>
    <x v="851"/>
    <n v="4.5659999999999999E-2"/>
    <n v="0.26451672500000001"/>
    <n v="62.65"/>
    <x v="4"/>
    <n v="2"/>
    <n v="1"/>
    <n v="57"/>
    <n v="111.8941899"/>
    <n v="13.7"/>
    <n v="28605.989999999998"/>
    <n v="6377.9688243000001"/>
    <n v="5643.228239"/>
    <n v="98.630152670528886"/>
    <n v="7.2265696491228066"/>
    <n v="0.90213418747262375"/>
  </r>
  <r>
    <d v="2013-05-03T00:00:00"/>
    <x v="2"/>
    <x v="852"/>
    <n v="4.1459999999999997E-2"/>
    <n v="0"/>
    <n v="62.65"/>
    <x v="4"/>
    <n v="2"/>
    <n v="1"/>
    <n v="57"/>
    <n v="111.8941899"/>
    <n v="13.7"/>
    <n v="25974.69"/>
    <n v="6377.9688243000001"/>
    <n v="5114.0714929999995"/>
    <n v="100.36899289530717"/>
    <n v="6.5489454385964914"/>
    <n v="0.90036152918475643"/>
  </r>
  <r>
    <d v="2013-05-04T00:00:00"/>
    <x v="2"/>
    <x v="853"/>
    <n v="4.53E-2"/>
    <n v="0"/>
    <n v="62.65"/>
    <x v="4"/>
    <n v="2"/>
    <n v="1"/>
    <n v="57"/>
    <n v="111.8941899"/>
    <n v="13.7"/>
    <n v="28380.45"/>
    <n v="6377.9688243000001"/>
    <n v="5599.2479510000003"/>
    <n v="98.745410037229121"/>
    <n v="7.170249649122808"/>
    <n v="0.90221684326710827"/>
  </r>
  <r>
    <d v="2013-05-05T00:00:00"/>
    <x v="2"/>
    <x v="854"/>
    <n v="4.2700000000000002E-2"/>
    <n v="0.26523987999999998"/>
    <n v="62.65"/>
    <x v="4"/>
    <n v="2"/>
    <n v="1"/>
    <n v="57"/>
    <n v="111.8941899"/>
    <n v="13.7"/>
    <n v="26751.550000000003"/>
    <n v="6377.9688243000001"/>
    <n v="5278.4776579999989"/>
    <n v="99.685853744217923"/>
    <n v="6.759479649122806"/>
    <n v="0.9023192974238875"/>
  </r>
  <r>
    <d v="2013-05-06T00:00:00"/>
    <x v="2"/>
    <x v="855"/>
    <n v="4.0890000000000003E-2"/>
    <n v="0"/>
    <n v="62.65"/>
    <x v="4"/>
    <n v="2"/>
    <n v="1"/>
    <n v="57"/>
    <n v="111.8941899"/>
    <n v="13.7"/>
    <n v="25617.585000000003"/>
    <n v="6377.9688243000001"/>
    <n v="5053.3689850000001"/>
    <n v="100.44195149692005"/>
    <n v="6.4712114035087716"/>
    <n v="0.90207642455368042"/>
  </r>
  <r>
    <d v="2013-05-07T00:00:00"/>
    <x v="2"/>
    <x v="856"/>
    <n v="4.4220000000000002E-2"/>
    <n v="0"/>
    <n v="62.65"/>
    <x v="4"/>
    <n v="2"/>
    <n v="1"/>
    <n v="57"/>
    <n v="111.8941899"/>
    <n v="13.7"/>
    <n v="27703.83"/>
    <n v="6377.9688243000001"/>
    <n v="5447.3618049999995"/>
    <n v="99.41500491565202"/>
    <n v="6.9757482456140343"/>
    <n v="0.89918057440072352"/>
  </r>
  <r>
    <d v="2013-05-08T00:00:00"/>
    <x v="2"/>
    <x v="857"/>
    <n v="4.3770000000000003E-2"/>
    <n v="0.266194551"/>
    <n v="62.65"/>
    <x v="4"/>
    <n v="2"/>
    <n v="1"/>
    <n v="57"/>
    <n v="111.8941899"/>
    <n v="13.7"/>
    <n v="27421.904999999999"/>
    <n v="6377.9688243000001"/>
    <n v="5404.9907190000004"/>
    <n v="99.372352732287823"/>
    <n v="6.9214889473684211"/>
    <n v="0.90135908156271416"/>
  </r>
  <r>
    <d v="2013-05-09T00:00:00"/>
    <x v="2"/>
    <x v="858"/>
    <n v="4.2250000000000003E-2"/>
    <n v="0"/>
    <n v="62.65"/>
    <x v="4"/>
    <n v="2"/>
    <n v="1"/>
    <n v="57"/>
    <n v="111.8941899"/>
    <n v="13.7"/>
    <n v="26469.625000000004"/>
    <n v="6377.9688243000001"/>
    <n v="5221.7011589999993"/>
    <n v="99.881116400596753"/>
    <n v="6.6867731578947369"/>
    <n v="0.90212087573964495"/>
  </r>
  <r>
    <d v="2013-05-10T00:00:00"/>
    <x v="2"/>
    <x v="859"/>
    <n v="4.2500000000000003E-2"/>
    <n v="0"/>
    <n v="62.65"/>
    <x v="4"/>
    <n v="2"/>
    <n v="1"/>
    <n v="57"/>
    <n v="111.8941899"/>
    <n v="13.7"/>
    <n v="26626.250000000004"/>
    <n v="6377.9688243000001"/>
    <n v="5255.4249419999996"/>
    <n v="99.736391516008851"/>
    <n v="6.72995894736842"/>
    <n v="0.90260625882352929"/>
  </r>
  <r>
    <d v="2013-05-11T00:00:00"/>
    <x v="2"/>
    <x v="860"/>
    <n v="3.9620000000000002E-2"/>
    <n v="0"/>
    <n v="62.65"/>
    <x v="4"/>
    <n v="2"/>
    <n v="1"/>
    <n v="57"/>
    <n v="111.8941899"/>
    <n v="13.7"/>
    <n v="24821.93"/>
    <n v="6377.9688243000001"/>
    <n v="4881.3186309999992"/>
    <n v="101.26621851693051"/>
    <n v="6.2508882456140347"/>
    <n v="0.8992948763250882"/>
  </r>
  <r>
    <d v="2013-05-12T00:00:00"/>
    <x v="2"/>
    <x v="861"/>
    <n v="4.4549999999999999E-2"/>
    <n v="0.26535072399999998"/>
    <n v="62.65"/>
    <x v="4"/>
    <n v="2"/>
    <n v="1"/>
    <n v="57"/>
    <n v="111.8941899"/>
    <n v="13.7"/>
    <n v="27910.575000000001"/>
    <n v="6377.9688243000001"/>
    <n v="5488.4213900000004"/>
    <n v="99.289829390434264"/>
    <n v="7.0283280701754389"/>
    <n v="0.89924736251402926"/>
  </r>
  <r>
    <d v="2013-05-13T00:00:00"/>
    <x v="2"/>
    <x v="862"/>
    <n v="3.9510000000000003E-2"/>
    <n v="0.26266929300000003"/>
    <n v="62.65"/>
    <x v="4"/>
    <n v="2"/>
    <n v="1"/>
    <n v="57"/>
    <n v="111.8941899"/>
    <n v="13.7"/>
    <n v="24753.014999999999"/>
    <n v="6377.9688243000001"/>
    <n v="4881.5401599999996"/>
    <n v="101.06883532940348"/>
    <n v="6.2511719298245616"/>
    <n v="0.9018395342951151"/>
  </r>
  <r>
    <d v="2013-05-14T00:00:00"/>
    <x v="2"/>
    <x v="863"/>
    <n v="4.4240000000000002E-2"/>
    <n v="0"/>
    <n v="62.65"/>
    <x v="4"/>
    <n v="2"/>
    <n v="1"/>
    <n v="57"/>
    <n v="111.8941899"/>
    <n v="13.7"/>
    <n v="27716.36"/>
    <n v="6377.9688243000001"/>
    <n v="5460.6971110000004"/>
    <n v="99.237120151198582"/>
    <n v="6.9928250877192983"/>
    <n v="0.90097429927667261"/>
  </r>
  <r>
    <d v="2013-05-15T00:00:00"/>
    <x v="2"/>
    <x v="864"/>
    <n v="4.5650000000000003E-2"/>
    <n v="0.26220113"/>
    <n v="62.65"/>
    <x v="4"/>
    <n v="2"/>
    <n v="1"/>
    <n v="57"/>
    <n v="111.8941899"/>
    <n v="13.7"/>
    <n v="28599.724999999999"/>
    <n v="6377.9688243000001"/>
    <n v="5625.7119670000002"/>
    <n v="98.879335203051269"/>
    <n v="7.2041387719298253"/>
    <n v="0.89953101861993434"/>
  </r>
  <r>
    <d v="2013-05-16T00:00:00"/>
    <x v="2"/>
    <x v="865"/>
    <n v="4.2619999999999998E-2"/>
    <n v="0"/>
    <n v="62.65"/>
    <x v="4"/>
    <n v="2"/>
    <n v="1"/>
    <n v="57"/>
    <n v="111.8941899"/>
    <n v="13.7"/>
    <n v="26701.43"/>
    <n v="6377.9688243000001"/>
    <n v="5259.6334450000004"/>
    <n v="99.863374051042825"/>
    <n v="6.735348245614035"/>
    <n v="0.90078566400750837"/>
  </r>
  <r>
    <d v="2013-05-17T00:00:00"/>
    <x v="2"/>
    <x v="866"/>
    <n v="4.1799999999999997E-2"/>
    <n v="0.26490556599999998"/>
    <n v="62.65"/>
    <x v="4"/>
    <n v="2"/>
    <n v="1"/>
    <n v="57"/>
    <n v="111.8941899"/>
    <n v="13.7"/>
    <n v="26187.699999999997"/>
    <n v="6377.9688243000001"/>
    <n v="5155.9884240000001"/>
    <n v="100.23038490470242"/>
    <n v="6.6026231578947367"/>
    <n v="0.90035770334928233"/>
  </r>
  <r>
    <d v="2013-05-18T00:00:00"/>
    <x v="2"/>
    <x v="867"/>
    <n v="4.326E-2"/>
    <n v="0"/>
    <n v="62.65"/>
    <x v="4"/>
    <n v="2"/>
    <n v="1"/>
    <n v="57"/>
    <n v="111.8941899"/>
    <n v="13.7"/>
    <n v="27102.39"/>
    <n v="6377.9688243000001"/>
    <n v="5333.7157839999991"/>
    <n v="99.696504963547952"/>
    <n v="6.8302161403508768"/>
    <n v="0.89995913083680068"/>
  </r>
  <r>
    <d v="2013-05-19T00:00:00"/>
    <x v="2"/>
    <x v="868"/>
    <n v="4.4729999999999999E-2"/>
    <n v="0"/>
    <n v="62.65"/>
    <x v="4"/>
    <n v="2"/>
    <n v="1"/>
    <n v="57"/>
    <n v="111.8941899"/>
    <n v="13.7"/>
    <n v="28023.344999999998"/>
    <n v="6377.9688243000001"/>
    <n v="5527.0204549999999"/>
    <n v="98.971622066560627"/>
    <n v="7.0777570175438607"/>
    <n v="0.90192745361055227"/>
  </r>
  <r>
    <d v="2013-05-20T00:00:00"/>
    <x v="2"/>
    <x v="869"/>
    <n v="3.9620000000000002E-2"/>
    <n v="0"/>
    <n v="62.65"/>
    <x v="4"/>
    <n v="2"/>
    <n v="1"/>
    <n v="57"/>
    <n v="111.8941899"/>
    <n v="13.7"/>
    <n v="24821.93"/>
    <n v="6377.9688243000001"/>
    <n v="4891.7629629999992"/>
    <n v="101.07925715655942"/>
    <n v="6.26426298245614"/>
    <n v="0.90121905603230679"/>
  </r>
  <r>
    <d v="2013-05-21T00:00:00"/>
    <x v="2"/>
    <x v="870"/>
    <n v="4.4170000000000001E-2"/>
    <n v="0"/>
    <n v="62.65"/>
    <x v="4"/>
    <n v="2"/>
    <n v="1"/>
    <n v="57"/>
    <n v="111.8941899"/>
    <n v="13.7"/>
    <n v="27672.504999999997"/>
    <n v="6377.9688243000001"/>
    <n v="5458.7084190000005"/>
    <n v="99.158217509695859"/>
    <n v="6.9902784210526319"/>
    <n v="0.90207351143309944"/>
  </r>
  <r>
    <d v="2013-05-22T00:00:00"/>
    <x v="2"/>
    <x v="871"/>
    <n v="4.453E-2"/>
    <n v="0"/>
    <n v="62.65"/>
    <x v="4"/>
    <n v="2"/>
    <n v="1"/>
    <n v="57"/>
    <n v="111.8941899"/>
    <n v="13.7"/>
    <n v="27898.044999999998"/>
    <n v="6377.9688243000001"/>
    <n v="5489.7678259999993"/>
    <n v="99.237568122450128"/>
    <n v="7.0300522807017538"/>
    <n v="0.89987195149337518"/>
  </r>
  <r>
    <d v="2013-05-23T00:00:00"/>
    <x v="2"/>
    <x v="872"/>
    <n v="4.1399999999999999E-2"/>
    <n v="0.26362343799999999"/>
    <n v="62.65"/>
    <x v="4"/>
    <n v="2"/>
    <n v="1"/>
    <n v="57"/>
    <n v="111.8941899"/>
    <n v="13.7"/>
    <n v="25937.1"/>
    <n v="6377.9688243000001"/>
    <n v="5118.4004189999996"/>
    <n v="100.19507788595503"/>
    <n v="6.5544889473684211"/>
    <n v="0.90242963768115947"/>
  </r>
  <r>
    <d v="2013-05-24T00:00:00"/>
    <x v="2"/>
    <x v="873"/>
    <n v="4.342E-2"/>
    <n v="0"/>
    <n v="62.65"/>
    <x v="4"/>
    <n v="2"/>
    <n v="1"/>
    <n v="57"/>
    <n v="111.8941899"/>
    <n v="13.7"/>
    <n v="27202.63"/>
    <n v="6377.9688243000001"/>
    <n v="5364.409674999999"/>
    <n v="99.460453016279018"/>
    <n v="6.8695219298245611"/>
    <n v="0.9018027406725011"/>
  </r>
  <r>
    <d v="2013-05-25T00:00:00"/>
    <x v="2"/>
    <x v="874"/>
    <n v="4.3299999999999998E-2"/>
    <n v="0"/>
    <n v="62.65"/>
    <x v="4"/>
    <n v="2"/>
    <n v="1"/>
    <n v="57"/>
    <n v="111.8941899"/>
    <n v="13.7"/>
    <n v="27127.45"/>
    <n v="6377.9688243000001"/>
    <n v="5353.9976749999996"/>
    <n v="99.434859399786731"/>
    <n v="6.8561885964912284"/>
    <n v="0.90254676674364898"/>
  </r>
  <r>
    <d v="2013-05-26T00:00:00"/>
    <x v="2"/>
    <x v="875"/>
    <n v="4.5719999999999997E-2"/>
    <n v="0.26643877599999999"/>
    <n v="62.65"/>
    <x v="4"/>
    <n v="2"/>
    <n v="1"/>
    <n v="57"/>
    <n v="111.8941899"/>
    <n v="13.7"/>
    <n v="28643.579999999998"/>
    <n v="6377.9688243000001"/>
    <n v="5643.7787049999997"/>
    <n v="98.713116915417743"/>
    <n v="7.227274561403509"/>
    <n v="0.90103816710411211"/>
  </r>
  <r>
    <d v="2013-05-27T00:00:00"/>
    <x v="2"/>
    <x v="876"/>
    <n v="4.2389999999999997E-2"/>
    <n v="0"/>
    <n v="62.65"/>
    <x v="4"/>
    <n v="2"/>
    <n v="1"/>
    <n v="57"/>
    <n v="111.8941899"/>
    <n v="13.7"/>
    <n v="26557.334999999999"/>
    <n v="6377.9688243000001"/>
    <n v="5239.840643999999"/>
    <n v="99.812096349644236"/>
    <n v="6.7100021052631567"/>
    <n v="0.90226496815286628"/>
  </r>
  <r>
    <d v="2013-05-28T00:00:00"/>
    <x v="2"/>
    <x v="877"/>
    <n v="3.9800000000000002E-2"/>
    <n v="0"/>
    <n v="62.65"/>
    <x v="4"/>
    <n v="2"/>
    <n v="1"/>
    <n v="57"/>
    <n v="111.8941899"/>
    <n v="13.7"/>
    <n v="24934.699999999997"/>
    <n v="6377.9688243000001"/>
    <n v="4912.0884199999991"/>
    <n v="101.03221518290788"/>
    <n v="6.290291228070175"/>
    <n v="0.9008708542713566"/>
  </r>
  <r>
    <d v="2013-05-29T00:00:00"/>
    <x v="2"/>
    <x v="878"/>
    <n v="4.4150000000000002E-2"/>
    <n v="0.26562598300000001"/>
    <n v="62.65"/>
    <x v="4"/>
    <n v="2"/>
    <n v="1"/>
    <n v="57"/>
    <n v="111.8941899"/>
    <n v="13.7"/>
    <n v="27659.975000000002"/>
    <n v="6377.9688243000001"/>
    <n v="5445.7175309999993"/>
    <n v="99.330557908735216"/>
    <n v="6.9736426315789473"/>
    <n v="0.9003343827859569"/>
  </r>
  <r>
    <d v="2013-05-30T00:00:00"/>
    <x v="2"/>
    <x v="879"/>
    <n v="4.267E-2"/>
    <n v="0"/>
    <n v="62.65"/>
    <x v="4"/>
    <n v="2"/>
    <n v="1"/>
    <n v="57"/>
    <n v="111.8941899"/>
    <n v="13.7"/>
    <n v="26732.754999999997"/>
    <n v="6377.9688243000001"/>
    <n v="5255.389596"/>
    <n v="100.01461247671692"/>
    <n v="6.7299136842105263"/>
    <n v="0.89900417154909773"/>
  </r>
  <r>
    <d v="2013-05-31T00:00:00"/>
    <x v="2"/>
    <x v="880"/>
    <n v="4.4560000000000002E-2"/>
    <n v="0.263322424"/>
    <n v="62.65"/>
    <x v="4"/>
    <n v="2"/>
    <n v="1"/>
    <n v="57"/>
    <n v="111.8941899"/>
    <n v="13.7"/>
    <n v="27916.84"/>
    <n v="6377.9688243000001"/>
    <n v="5507.3061549999993"/>
    <n v="99.011923410386473"/>
    <n v="7.0525114035087721"/>
    <n v="0.90213902603231588"/>
  </r>
  <r>
    <d v="2013-06-01T00:00:00"/>
    <x v="2"/>
    <x v="881"/>
    <n v="4.2779999999999999E-2"/>
    <n v="0.26429156199999998"/>
    <n v="62.65"/>
    <x v="5"/>
    <n v="2"/>
    <n v="1"/>
    <n v="58"/>
    <n v="111.8941899"/>
    <n v="13.7"/>
    <n v="26801.67"/>
    <n v="6489.8630142000002"/>
    <n v="5288.8022520000004"/>
    <n v="99.937673590852199"/>
    <n v="6.6559303448275857"/>
    <n v="0.90239354838709673"/>
  </r>
  <r>
    <d v="2013-06-02T00:00:00"/>
    <x v="2"/>
    <x v="882"/>
    <n v="4.0779999999999997E-2"/>
    <n v="0"/>
    <n v="62.65"/>
    <x v="5"/>
    <n v="2"/>
    <n v="1"/>
    <n v="58"/>
    <n v="111.8941899"/>
    <n v="13.7"/>
    <n v="25548.67"/>
    <n v="6489.8630142000002"/>
    <n v="5031.2088239999994"/>
    <n v="100.94104239139406"/>
    <n v="6.3317503448275865"/>
    <n v="0.90054320745463479"/>
  </r>
  <r>
    <d v="2013-06-03T00:00:00"/>
    <x v="2"/>
    <x v="883"/>
    <n v="4.2979999999999997E-2"/>
    <n v="0.265732778"/>
    <n v="62.65"/>
    <x v="5"/>
    <n v="2"/>
    <n v="1"/>
    <n v="58"/>
    <n v="111.8941899"/>
    <n v="13.7"/>
    <n v="26926.969999999998"/>
    <n v="6489.8630142000002"/>
    <n v="5302.0490559999998"/>
    <n v="100.04597821694313"/>
    <n v="6.6726013793103451"/>
    <n v="0.90044411354118203"/>
  </r>
  <r>
    <d v="2013-06-04T00:00:00"/>
    <x v="2"/>
    <x v="884"/>
    <n v="4.2970000000000001E-2"/>
    <n v="0"/>
    <n v="62.65"/>
    <x v="5"/>
    <n v="2"/>
    <n v="1"/>
    <n v="58"/>
    <n v="111.8941899"/>
    <n v="13.7"/>
    <n v="26920.704999999998"/>
    <n v="6489.8630142000002"/>
    <n v="5295.2157699999989"/>
    <n v="100.1411955387684"/>
    <n v="6.6640017241379308"/>
    <n v="0.89949290202466836"/>
  </r>
  <r>
    <d v="2013-06-05T00:00:00"/>
    <x v="2"/>
    <x v="885"/>
    <n v="4.4560000000000002E-2"/>
    <n v="0"/>
    <n v="62.65"/>
    <x v="5"/>
    <n v="2"/>
    <n v="1"/>
    <n v="58"/>
    <n v="111.8941899"/>
    <n v="13.7"/>
    <n v="27916.84"/>
    <n v="6489.8630142000002"/>
    <n v="5484.2912509999996"/>
    <n v="99.649452667852131"/>
    <n v="6.9019522413793108"/>
    <n v="0.89836900807899456"/>
  </r>
  <r>
    <d v="2013-06-06T00:00:00"/>
    <x v="2"/>
    <x v="886"/>
    <n v="4.0680000000000001E-2"/>
    <n v="0"/>
    <n v="62.65"/>
    <x v="5"/>
    <n v="2"/>
    <n v="1"/>
    <n v="58"/>
    <n v="111.8941899"/>
    <n v="13.7"/>
    <n v="25486.019999999997"/>
    <n v="6489.8630142000002"/>
    <n v="5014.9547329999996"/>
    <n v="101.05265234038951"/>
    <n v="6.3112946551724143"/>
    <n v="0.89984043756145526"/>
  </r>
  <r>
    <d v="2013-06-07T00:00:00"/>
    <x v="2"/>
    <x v="887"/>
    <n v="4.1959999999999997E-2"/>
    <n v="0.26510006200000003"/>
    <n v="62.65"/>
    <x v="5"/>
    <n v="2"/>
    <n v="1"/>
    <n v="58"/>
    <n v="111.8941899"/>
    <n v="13.7"/>
    <n v="26287.939999999995"/>
    <n v="6489.8630142000002"/>
    <n v="5171.9213869999994"/>
    <n v="100.52573993163827"/>
    <n v="6.5088363793103454"/>
    <n v="0.89969616301239286"/>
  </r>
  <r>
    <d v="2013-06-08T00:00:00"/>
    <x v="2"/>
    <x v="888"/>
    <n v="4.0730000000000002E-2"/>
    <n v="0.262553863"/>
    <n v="62.65"/>
    <x v="5"/>
    <n v="2"/>
    <n v="1"/>
    <n v="58"/>
    <n v="111.8941899"/>
    <n v="13.7"/>
    <n v="25517.345000000001"/>
    <n v="6489.8630142000002"/>
    <n v="5017.2685259999998"/>
    <n v="101.0979033655852"/>
    <n v="6.3142065517241379"/>
    <n v="0.89915045421065554"/>
  </r>
  <r>
    <d v="2013-06-09T00:00:00"/>
    <x v="2"/>
    <x v="889"/>
    <n v="4.0680000000000001E-2"/>
    <n v="0"/>
    <n v="62.65"/>
    <x v="5"/>
    <n v="2"/>
    <n v="1"/>
    <n v="58"/>
    <n v="111.8941899"/>
    <n v="13.7"/>
    <n v="25486.019999999997"/>
    <n v="6489.8630142000002"/>
    <n v="5010.8262380000006"/>
    <n v="101.12462350268788"/>
    <n v="6.3060989655172417"/>
    <n v="0.89909965585054086"/>
  </r>
  <r>
    <d v="2013-06-10T00:00:00"/>
    <x v="2"/>
    <x v="890"/>
    <n v="4.3869999999999999E-2"/>
    <n v="0"/>
    <n v="62.65"/>
    <x v="5"/>
    <n v="2"/>
    <n v="1"/>
    <n v="58"/>
    <n v="111.8941899"/>
    <n v="13.7"/>
    <n v="27484.555"/>
    <n v="6489.8630142000002"/>
    <n v="5403.0190149999999"/>
    <n v="99.846194470600054"/>
    <n v="6.7996715517241375"/>
    <n v="0.89897640756781405"/>
  </r>
  <r>
    <d v="2013-06-11T00:00:00"/>
    <x v="2"/>
    <x v="891"/>
    <n v="4.2819999999999997E-2"/>
    <n v="0.26230624000000002"/>
    <n v="62.65"/>
    <x v="5"/>
    <n v="2"/>
    <n v="1"/>
    <n v="58"/>
    <n v="111.8941899"/>
    <n v="13.7"/>
    <n v="26826.73"/>
    <n v="6489.8630142000002"/>
    <n v="5286.4384540000001"/>
    <n v="100.04117814219047"/>
    <n v="6.652955517241379"/>
    <n v="0.90114764128911728"/>
  </r>
  <r>
    <d v="2013-06-12T00:00:00"/>
    <x v="2"/>
    <x v="892"/>
    <n v="4.2900000000000001E-2"/>
    <n v="0"/>
    <n v="62.65"/>
    <x v="5"/>
    <n v="2"/>
    <n v="1"/>
    <n v="58"/>
    <n v="111.8941899"/>
    <n v="13.7"/>
    <n v="26876.850000000002"/>
    <n v="6489.8630142000002"/>
    <n v="5283.6651629999997"/>
    <n v="100.21645291523178"/>
    <n v="6.6494653448275862"/>
    <n v="0.89899531468531468"/>
  </r>
  <r>
    <d v="2013-06-13T00:00:00"/>
    <x v="2"/>
    <x v="893"/>
    <n v="4.3540000000000002E-2"/>
    <n v="0"/>
    <n v="62.65"/>
    <x v="5"/>
    <n v="2"/>
    <n v="1"/>
    <n v="58"/>
    <n v="111.8941899"/>
    <n v="13.7"/>
    <n v="27277.81"/>
    <n v="6489.8630142000002"/>
    <n v="5376.6719969999995"/>
    <n v="99.741536577396687"/>
    <n v="6.766513965517241"/>
    <n v="0.90137301332108399"/>
  </r>
  <r>
    <d v="2013-06-14T00:00:00"/>
    <x v="2"/>
    <x v="894"/>
    <n v="4.267E-2"/>
    <n v="0.26612834400000002"/>
    <n v="62.65"/>
    <x v="5"/>
    <n v="2"/>
    <n v="1"/>
    <n v="58"/>
    <n v="111.8941899"/>
    <n v="13.7"/>
    <n v="26732.754999999997"/>
    <n v="6489.8630142000002"/>
    <n v="5261.39732"/>
    <n v="100.20741221621712"/>
    <n v="6.6214413793103439"/>
    <n v="0.90003187250996008"/>
  </r>
  <r>
    <d v="2013-06-15T00:00:00"/>
    <x v="2"/>
    <x v="895"/>
    <n v="4.5260000000000002E-2"/>
    <n v="0.26565555400000002"/>
    <n v="62.65"/>
    <x v="5"/>
    <n v="2"/>
    <n v="1"/>
    <n v="58"/>
    <n v="111.8941899"/>
    <n v="13.7"/>
    <n v="28355.390000000003"/>
    <n v="6489.8630142000002"/>
    <n v="5584.9799489999996"/>
    <n v="99.175681319145255"/>
    <n v="7.0286684482758615"/>
    <n v="0.90071314626601851"/>
  </r>
  <r>
    <d v="2013-06-16T00:00:00"/>
    <x v="2"/>
    <x v="896"/>
    <n v="4.3580000000000001E-2"/>
    <n v="0"/>
    <n v="62.65"/>
    <x v="5"/>
    <n v="2"/>
    <n v="1"/>
    <n v="58"/>
    <n v="111.8941899"/>
    <n v="13.7"/>
    <n v="27302.870000000003"/>
    <n v="6489.8630142000002"/>
    <n v="5360.6380649999992"/>
    <n v="100.06293603129872"/>
    <n v="6.7463353448275862"/>
    <n v="0.89786014226709498"/>
  </r>
  <r>
    <d v="2013-06-17T00:00:00"/>
    <x v="2"/>
    <x v="897"/>
    <n v="4.5199999999999997E-2"/>
    <n v="0.262805071"/>
    <n v="62.65"/>
    <x v="5"/>
    <n v="2"/>
    <n v="1"/>
    <n v="58"/>
    <n v="111.8941899"/>
    <n v="13.7"/>
    <n v="28317.799999999996"/>
    <n v="6489.8630142000002"/>
    <n v="5569.028491"/>
    <n v="99.328038007920455"/>
    <n v="7.0085936206896546"/>
    <n v="0.89933280973451324"/>
  </r>
  <r>
    <d v="2013-06-18T00:00:00"/>
    <x v="2"/>
    <x v="898"/>
    <n v="4.4220000000000002E-2"/>
    <n v="0.26628923100000002"/>
    <n v="62.65"/>
    <x v="5"/>
    <n v="2"/>
    <n v="1"/>
    <n v="58"/>
    <n v="111.8941899"/>
    <n v="13.7"/>
    <n v="27703.83"/>
    <n v="6489.8630142000002"/>
    <n v="5448.123799"/>
    <n v="99.684388677167078"/>
    <n v="6.8564356896551724"/>
    <n v="0.89930635459068287"/>
  </r>
  <r>
    <d v="2013-06-19T00:00:00"/>
    <x v="2"/>
    <x v="899"/>
    <n v="4.5109999999999997E-2"/>
    <n v="0"/>
    <n v="62.65"/>
    <x v="5"/>
    <n v="2"/>
    <n v="1"/>
    <n v="58"/>
    <n v="111.8941899"/>
    <n v="13.7"/>
    <n v="28261.414999999997"/>
    <n v="6489.8630142000002"/>
    <n v="5561.1560600000003"/>
    <n v="99.310348578230702"/>
    <n v="6.9986862068965516"/>
    <n v="0.89985324761693641"/>
  </r>
  <r>
    <d v="2013-06-20T00:00:00"/>
    <x v="2"/>
    <x v="900"/>
    <n v="4.3589999999999997E-2"/>
    <n v="0"/>
    <n v="62.65"/>
    <x v="5"/>
    <n v="2"/>
    <n v="1"/>
    <n v="58"/>
    <n v="111.8941899"/>
    <n v="13.7"/>
    <n v="27309.134999999998"/>
    <n v="6489.8630142000002"/>
    <n v="5361.7065279999997"/>
    <n v="100.06173396966273"/>
    <n v="6.7476800000000008"/>
    <n v="0.89783308098187664"/>
  </r>
  <r>
    <d v="2013-06-21T00:00:00"/>
    <x v="2"/>
    <x v="901"/>
    <n v="4.0149999999999998E-2"/>
    <n v="0.26617268500000002"/>
    <n v="62.65"/>
    <x v="5"/>
    <n v="2"/>
    <n v="1"/>
    <n v="58"/>
    <n v="111.8941899"/>
    <n v="13.7"/>
    <n v="25153.974999999999"/>
    <n v="6489.8630142000002"/>
    <n v="4956.1976249999998"/>
    <n v="101.17039839730765"/>
    <n v="6.2373491379310337"/>
    <n v="0.90103673723536737"/>
  </r>
  <r>
    <d v="2013-06-22T00:00:00"/>
    <x v="2"/>
    <x v="902"/>
    <n v="4.2930000000000003E-2"/>
    <n v="0"/>
    <n v="62.65"/>
    <x v="5"/>
    <n v="2"/>
    <n v="1"/>
    <n v="58"/>
    <n v="111.8941899"/>
    <n v="13.7"/>
    <n v="26895.645"/>
    <n v="6489.8630142000002"/>
    <n v="5296.525216"/>
    <n v="100.05500467605818"/>
    <n v="6.6656496551724134"/>
    <n v="0.90055364546936867"/>
  </r>
  <r>
    <d v="2013-06-23T00:00:00"/>
    <x v="2"/>
    <x v="903"/>
    <n v="4.4949999999999997E-2"/>
    <n v="0"/>
    <n v="62.65"/>
    <x v="5"/>
    <n v="2"/>
    <n v="1"/>
    <n v="58"/>
    <n v="111.8941899"/>
    <n v="13.7"/>
    <n v="28161.174999999999"/>
    <n v="6489.8630142000002"/>
    <n v="5537.6482299999998"/>
    <n v="99.425781248214093"/>
    <n v="6.9691017241379312"/>
    <n v="0.89923893214682982"/>
  </r>
  <r>
    <d v="2013-06-24T00:00:00"/>
    <x v="2"/>
    <x v="904"/>
    <n v="4.3279999999999999E-2"/>
    <n v="0"/>
    <n v="62.65"/>
    <x v="5"/>
    <n v="2"/>
    <n v="1"/>
    <n v="58"/>
    <n v="111.8941899"/>
    <n v="13.7"/>
    <n v="27114.92"/>
    <n v="6489.8630142000002"/>
    <n v="5327.5114649999996"/>
    <n v="100.11661877578712"/>
    <n v="6.7046456896551723"/>
    <n v="0.89849688077634016"/>
  </r>
  <r>
    <d v="2013-06-25T00:00:00"/>
    <x v="2"/>
    <x v="905"/>
    <n v="4.4350000000000001E-2"/>
    <n v="0"/>
    <n v="62.65"/>
    <x v="5"/>
    <n v="2"/>
    <n v="1"/>
    <n v="58"/>
    <n v="111.8941899"/>
    <n v="13.7"/>
    <n v="27785.275000000001"/>
    <n v="6489.8630142000002"/>
    <n v="5466.9148560000003"/>
    <n v="99.59294019810504"/>
    <n v="6.8800841379310347"/>
    <n v="0.89976297632469004"/>
  </r>
  <r>
    <d v="2013-06-26T00:00:00"/>
    <x v="2"/>
    <x v="906"/>
    <n v="3.9719999999999998E-2"/>
    <n v="0.26503591599999998"/>
    <n v="62.65"/>
    <x v="5"/>
    <n v="2"/>
    <n v="1"/>
    <n v="58"/>
    <n v="111.8941899"/>
    <n v="13.7"/>
    <n v="24884.58"/>
    <n v="6489.8630142000002"/>
    <n v="4892.7001799999989"/>
    <n v="101.55125870813936"/>
    <n v="6.1574379310344822"/>
    <n v="0.89912235649546823"/>
  </r>
  <r>
    <d v="2013-06-27T00:00:00"/>
    <x v="2"/>
    <x v="907"/>
    <n v="3.9699999999999999E-2"/>
    <n v="0.26431419"/>
    <n v="62.65"/>
    <x v="5"/>
    <n v="2"/>
    <n v="1"/>
    <n v="58"/>
    <n v="111.8941899"/>
    <n v="13.7"/>
    <n v="24872.05"/>
    <n v="6489.8630142000002"/>
    <n v="4891.8388609999993"/>
    <n v="101.53163560843629"/>
    <n v="6.1563539655172406"/>
    <n v="0.89941695214105788"/>
  </r>
  <r>
    <d v="2013-06-28T00:00:00"/>
    <x v="2"/>
    <x v="908"/>
    <n v="4.0559999999999999E-2"/>
    <n v="0.26650187600000003"/>
    <n v="62.65"/>
    <x v="5"/>
    <n v="2"/>
    <n v="1"/>
    <n v="58"/>
    <n v="111.8941899"/>
    <n v="13.7"/>
    <n v="25410.839999999997"/>
    <n v="6489.8630142000002"/>
    <n v="4992.3408280000003"/>
    <n v="101.24202614600414"/>
    <n v="6.2828351724137939"/>
    <n v="0.8984330374753452"/>
  </r>
  <r>
    <d v="2013-06-29T00:00:00"/>
    <x v="2"/>
    <x v="909"/>
    <n v="4.5089999999999998E-2"/>
    <n v="0.264519053"/>
    <n v="62.65"/>
    <x v="5"/>
    <n v="2"/>
    <n v="1"/>
    <n v="58"/>
    <n v="111.8941899"/>
    <n v="13.7"/>
    <n v="28248.884999999998"/>
    <n v="6489.8630142000002"/>
    <n v="5552.9412659999998"/>
    <n v="99.406083496425012"/>
    <n v="6.9883479310344834"/>
    <n v="0.89892255489021966"/>
  </r>
  <r>
    <d v="2013-06-30T00:00:00"/>
    <x v="2"/>
    <x v="910"/>
    <n v="4.0329999999999998E-2"/>
    <n v="0"/>
    <n v="62.65"/>
    <x v="5"/>
    <n v="2"/>
    <n v="1"/>
    <n v="58"/>
    <n v="111.8941899"/>
    <n v="13.7"/>
    <n v="25266.744999999999"/>
    <n v="6489.8630142000002"/>
    <n v="4958.8289839999998"/>
    <n v="101.43553820837715"/>
    <n v="6.2406606896551713"/>
    <n v="0.89749149516488969"/>
  </r>
  <r>
    <d v="2013-07-01T00:00:00"/>
    <x v="2"/>
    <x v="911"/>
    <n v="4.5650000000000003E-2"/>
    <n v="0"/>
    <n v="62.65"/>
    <x v="6"/>
    <n v="2"/>
    <n v="1"/>
    <n v="56"/>
    <n v="111.8941899"/>
    <n v="13.7"/>
    <n v="28599.724999999999"/>
    <n v="6266.0746343999999"/>
    <n v="5628.478818999999"/>
    <n v="98.565106603731536"/>
    <n v="7.3363905357142851"/>
    <n v="0.89997342825848836"/>
  </r>
  <r>
    <d v="2013-07-02T00:00:00"/>
    <x v="2"/>
    <x v="912"/>
    <n v="4.2360000000000002E-2"/>
    <n v="0.265433578"/>
    <n v="62.65"/>
    <x v="6"/>
    <n v="2"/>
    <n v="1"/>
    <n v="56"/>
    <n v="111.8941899"/>
    <n v="13.7"/>
    <n v="26538.54"/>
    <n v="6266.0746343999999"/>
    <n v="5223.0118379999994"/>
    <n v="99.74675509664813"/>
    <n v="6.8078882142857138"/>
    <n v="0.90000410764872507"/>
  </r>
  <r>
    <d v="2013-07-03T00:00:00"/>
    <x v="2"/>
    <x v="913"/>
    <n v="4.4630000000000003E-2"/>
    <n v="0"/>
    <n v="62.65"/>
    <x v="6"/>
    <n v="2"/>
    <n v="1"/>
    <n v="56"/>
    <n v="111.8941899"/>
    <n v="13.7"/>
    <n v="27960.695000000003"/>
    <n v="6266.0746343999999"/>
    <n v="5510.8265069999998"/>
    <n v="98.788279116691854"/>
    <n v="7.1830376785714289"/>
    <n v="0.90129982074837545"/>
  </r>
  <r>
    <d v="2013-07-04T00:00:00"/>
    <x v="2"/>
    <x v="914"/>
    <n v="4.3159999999999997E-2"/>
    <n v="0"/>
    <n v="62.65"/>
    <x v="6"/>
    <n v="2"/>
    <n v="1"/>
    <n v="56"/>
    <n v="111.8941899"/>
    <n v="13.7"/>
    <n v="27039.739999999998"/>
    <n v="6266.0746343999999"/>
    <n v="5320.0108520000003"/>
    <n v="99.468558220091381"/>
    <n v="6.9343207142857137"/>
    <n v="0.89972650602409643"/>
  </r>
  <r>
    <d v="2013-07-05T00:00:00"/>
    <x v="2"/>
    <x v="915"/>
    <n v="4.0899999999999999E-2"/>
    <n v="0"/>
    <n v="62.65"/>
    <x v="6"/>
    <n v="2"/>
    <n v="1"/>
    <n v="56"/>
    <n v="111.8941899"/>
    <n v="13.7"/>
    <n v="25623.85"/>
    <n v="6266.0746343999999"/>
    <n v="5040.5500319999992"/>
    <n v="100.37545500345506"/>
    <n v="6.5700599999999998"/>
    <n v="0.89956811735941322"/>
  </r>
  <r>
    <d v="2013-07-06T00:00:00"/>
    <x v="2"/>
    <x v="916"/>
    <n v="4.5510000000000002E-2"/>
    <n v="0.26656982099999998"/>
    <n v="62.65"/>
    <x v="6"/>
    <n v="2"/>
    <n v="1"/>
    <n v="56"/>
    <n v="111.8941899"/>
    <n v="13.7"/>
    <n v="28512.015000000003"/>
    <n v="6266.0746343999999"/>
    <n v="5604.7316499999997"/>
    <n v="98.710283764661611"/>
    <n v="7.3054375000000009"/>
    <n v="0.8989332014941771"/>
  </r>
  <r>
    <d v="2013-07-07T00:00:00"/>
    <x v="2"/>
    <x v="917"/>
    <n v="3.952E-2"/>
    <n v="0"/>
    <n v="62.65"/>
    <x v="6"/>
    <n v="2"/>
    <n v="1"/>
    <n v="56"/>
    <n v="111.8941899"/>
    <n v="13.7"/>
    <n v="24759.280000000002"/>
    <n v="6266.0746343999999"/>
    <n v="4880.9194129999996"/>
    <n v="100.7834616443769"/>
    <n v="6.3619908928571425"/>
    <n v="0.90149668522267201"/>
  </r>
  <r>
    <d v="2013-07-08T00:00:00"/>
    <x v="2"/>
    <x v="918"/>
    <n v="4.0140000000000002E-2"/>
    <n v="0"/>
    <n v="62.65"/>
    <x v="6"/>
    <n v="2"/>
    <n v="1"/>
    <n v="56"/>
    <n v="111.8941899"/>
    <n v="13.7"/>
    <n v="25147.71"/>
    <n v="6266.0746343999999"/>
    <n v="4947.2568679999995"/>
    <n v="100.69140978003489"/>
    <n v="6.4484578571428566"/>
    <n v="0.8996353761833582"/>
  </r>
  <r>
    <d v="2013-07-09T00:00:00"/>
    <x v="2"/>
    <x v="919"/>
    <n v="3.9809999999999998E-2"/>
    <n v="0.263911693"/>
    <n v="62.65"/>
    <x v="6"/>
    <n v="2"/>
    <n v="1"/>
    <n v="56"/>
    <n v="111.8941899"/>
    <n v="13.7"/>
    <n v="24940.965"/>
    <n v="6266.0746343999999"/>
    <n v="4897.0702059999994"/>
    <n v="101.00453618317597"/>
    <n v="6.3830425000000002"/>
    <n v="0.89789093192665159"/>
  </r>
  <r>
    <d v="2013-07-10T00:00:00"/>
    <x v="2"/>
    <x v="920"/>
    <n v="4.41E-2"/>
    <n v="0.262299008"/>
    <n v="62.65"/>
    <x v="6"/>
    <n v="2"/>
    <n v="1"/>
    <n v="56"/>
    <n v="111.8941899"/>
    <n v="13.7"/>
    <n v="27628.65"/>
    <n v="6266.0746343999999"/>
    <n v="5445.1000720000002"/>
    <n v="98.979925318382655"/>
    <n v="7.0973671428571432"/>
    <n v="0.90125297052154196"/>
  </r>
  <r>
    <d v="2013-07-11T00:00:00"/>
    <x v="2"/>
    <x v="921"/>
    <n v="4.0030000000000003E-2"/>
    <n v="0"/>
    <n v="62.65"/>
    <x v="6"/>
    <n v="2"/>
    <n v="1"/>
    <n v="56"/>
    <n v="111.8941899"/>
    <n v="13.7"/>
    <n v="25078.795000000002"/>
    <n v="6266.0746343999999"/>
    <n v="4921.6195099999995"/>
    <n v="100.95272506717612"/>
    <n v="6.4150410714285711"/>
    <n v="0.89743267549337991"/>
  </r>
  <r>
    <d v="2013-07-12T00:00:00"/>
    <x v="2"/>
    <x v="922"/>
    <n v="4.0250000000000001E-2"/>
    <n v="0"/>
    <n v="62.65"/>
    <x v="6"/>
    <n v="2"/>
    <n v="1"/>
    <n v="56"/>
    <n v="111.8941899"/>
    <n v="13.7"/>
    <n v="25216.625"/>
    <n v="6266.0746343999999"/>
    <n v="4966.0609400000003"/>
    <n v="100.55213294850948"/>
    <n v="6.4729678571428568"/>
    <n v="0.90058683229813663"/>
  </r>
  <r>
    <d v="2013-07-13T00:00:00"/>
    <x v="2"/>
    <x v="923"/>
    <n v="4.1309999999999999E-2"/>
    <n v="0"/>
    <n v="62.65"/>
    <x v="6"/>
    <n v="2"/>
    <n v="1"/>
    <n v="56"/>
    <n v="111.8941899"/>
    <n v="13.7"/>
    <n v="25880.715"/>
    <n v="6266.0746343999999"/>
    <n v="5081.0242159999998"/>
    <n v="100.37760657476072"/>
    <n v="6.6228157142857143"/>
    <n v="0.89779152747518765"/>
  </r>
  <r>
    <d v="2013-07-14T00:00:00"/>
    <x v="2"/>
    <x v="924"/>
    <n v="4.5809999999999997E-2"/>
    <n v="0"/>
    <n v="62.65"/>
    <x v="6"/>
    <n v="2"/>
    <n v="1"/>
    <n v="56"/>
    <n v="111.8941899"/>
    <n v="13.7"/>
    <n v="28699.964999999997"/>
    <n v="6266.0746343999999"/>
    <n v="5629.4868649999999"/>
    <n v="98.793855706381493"/>
    <n v="7.3377044642857143"/>
    <n v="0.89699072254966172"/>
  </r>
  <r>
    <d v="2013-07-15T00:00:00"/>
    <x v="2"/>
    <x v="925"/>
    <n v="4.4429999999999997E-2"/>
    <n v="0.26566288900000001"/>
    <n v="62.65"/>
    <x v="6"/>
    <n v="2"/>
    <n v="1"/>
    <n v="56"/>
    <n v="111.8941899"/>
    <n v="13.7"/>
    <n v="27835.394999999997"/>
    <n v="6266.0746343999999"/>
    <n v="5485.1905189999998"/>
    <n v="98.873000349394047"/>
    <n v="7.1496226785714283"/>
    <n v="0.90114532973216299"/>
  </r>
  <r>
    <d v="2013-07-16T00:00:00"/>
    <x v="2"/>
    <x v="926"/>
    <n v="4.2209999999999998E-2"/>
    <n v="0"/>
    <n v="62.65"/>
    <x v="6"/>
    <n v="2"/>
    <n v="1"/>
    <n v="56"/>
    <n v="111.8941899"/>
    <n v="13.7"/>
    <n v="26444.564999999999"/>
    <n v="6266.0746343999999"/>
    <n v="5186.0592389999993"/>
    <n v="100.1116166705592"/>
    <n v="6.7597226785714284"/>
    <n v="0.89681229566453446"/>
  </r>
  <r>
    <d v="2013-07-17T00:00:00"/>
    <x v="2"/>
    <x v="927"/>
    <n v="4.061E-2"/>
    <n v="0"/>
    <n v="62.65"/>
    <x v="6"/>
    <n v="2"/>
    <n v="1"/>
    <n v="56"/>
    <n v="111.8941899"/>
    <n v="13.7"/>
    <n v="25442.165000000001"/>
    <n v="6266.0746343999999"/>
    <n v="4996.9837579999994"/>
    <n v="100.63301880275594"/>
    <n v="6.5132739285714285"/>
    <n v="0.89816138882048746"/>
  </r>
  <r>
    <d v="2013-07-18T00:00:00"/>
    <x v="2"/>
    <x v="928"/>
    <n v="4.5879999999999997E-2"/>
    <n v="0.26420601100000002"/>
    <n v="62.65"/>
    <x v="6"/>
    <n v="2"/>
    <n v="1"/>
    <n v="56"/>
    <n v="111.8941899"/>
    <n v="13.7"/>
    <n v="28743.819999999996"/>
    <n v="6266.0746343999999"/>
    <n v="5648.2606599999999"/>
    <n v="98.617390567325543"/>
    <n v="7.3621750000000006"/>
    <n v="0.89860897994768973"/>
  </r>
  <r>
    <d v="2013-07-19T00:00:00"/>
    <x v="2"/>
    <x v="929"/>
    <n v="4.4130000000000003E-2"/>
    <n v="0"/>
    <n v="62.65"/>
    <x v="6"/>
    <n v="2"/>
    <n v="1"/>
    <n v="56"/>
    <n v="111.8941899"/>
    <n v="13.7"/>
    <n v="27647.445"/>
    <n v="6266.0746343999999"/>
    <n v="5431.3930850000006"/>
    <n v="99.24255081894519"/>
    <n v="7.0795008928571432"/>
    <n v="0.89837310219805122"/>
  </r>
  <r>
    <d v="2013-07-20T00:00:00"/>
    <x v="2"/>
    <x v="930"/>
    <n v="4.0140000000000002E-2"/>
    <n v="0"/>
    <n v="62.65"/>
    <x v="6"/>
    <n v="2"/>
    <n v="1"/>
    <n v="56"/>
    <n v="111.8941899"/>
    <n v="13.7"/>
    <n v="25147.71"/>
    <n v="6266.0746343999999"/>
    <n v="4955.8726610000003"/>
    <n v="100.54017506705665"/>
    <n v="6.4596880357142865"/>
    <n v="0.90120211758844049"/>
  </r>
  <r>
    <d v="2013-07-21T00:00:00"/>
    <x v="2"/>
    <x v="931"/>
    <n v="4.2560000000000001E-2"/>
    <n v="0"/>
    <n v="62.65"/>
    <x v="6"/>
    <n v="2"/>
    <n v="1"/>
    <n v="56"/>
    <n v="111.8941899"/>
    <n v="13.7"/>
    <n v="26663.84"/>
    <n v="6266.0746343999999"/>
    <n v="5228.5715720000007"/>
    <n v="99.983571770771974"/>
    <n v="6.8151349999999997"/>
    <n v="0.89672828947368421"/>
  </r>
  <r>
    <d v="2013-07-22T00:00:00"/>
    <x v="2"/>
    <x v="932"/>
    <n v="4.0480000000000002E-2"/>
    <n v="0"/>
    <n v="62.65"/>
    <x v="6"/>
    <n v="2"/>
    <n v="1"/>
    <n v="56"/>
    <n v="111.8941899"/>
    <n v="13.7"/>
    <n v="25360.719999999998"/>
    <n v="6266.0746343999999"/>
    <n v="4983.0264719999996"/>
    <n v="100.65259576202388"/>
    <n v="6.4950814285714289"/>
    <n v="0.89852905138339911"/>
  </r>
  <r>
    <d v="2013-07-23T00:00:00"/>
    <x v="2"/>
    <x v="933"/>
    <n v="4.1700000000000001E-2"/>
    <n v="0"/>
    <n v="62.65"/>
    <x v="6"/>
    <n v="2"/>
    <n v="1"/>
    <n v="56"/>
    <n v="111.8941899"/>
    <n v="13.7"/>
    <n v="26125.05"/>
    <n v="6266.0746343999999"/>
    <n v="5136.1606879999999"/>
    <n v="100.09885596415748"/>
    <n v="6.6946828571428574"/>
    <n v="0.8990461390887291"/>
  </r>
  <r>
    <d v="2013-07-24T00:00:00"/>
    <x v="2"/>
    <x v="934"/>
    <n v="4.4580000000000002E-2"/>
    <n v="0"/>
    <n v="62.65"/>
    <x v="6"/>
    <n v="2"/>
    <n v="1"/>
    <n v="56"/>
    <n v="111.8941899"/>
    <n v="13.7"/>
    <n v="27929.370000000003"/>
    <n v="6266.0746343999999"/>
    <n v="5485.9908729999997"/>
    <n v="99.095255357961307"/>
    <n v="7.1506658928571429"/>
    <n v="0.89824425751458048"/>
  </r>
  <r>
    <d v="2013-07-25T00:00:00"/>
    <x v="2"/>
    <x v="935"/>
    <n v="4.3589999999999997E-2"/>
    <n v="0"/>
    <n v="62.65"/>
    <x v="6"/>
    <n v="2"/>
    <n v="1"/>
    <n v="56"/>
    <n v="111.8941899"/>
    <n v="13.7"/>
    <n v="27309.134999999998"/>
    <n v="6266.0746343999999"/>
    <n v="5357.7336649999997"/>
    <n v="99.553534489060866"/>
    <n v="6.9834901785714285"/>
    <n v="0.89716781371874288"/>
  </r>
  <r>
    <d v="2013-07-26T00:00:00"/>
    <x v="2"/>
    <x v="936"/>
    <n v="4.2079999999999999E-2"/>
    <n v="0"/>
    <n v="62.65"/>
    <x v="6"/>
    <n v="2"/>
    <n v="1"/>
    <n v="56"/>
    <n v="111.8941899"/>
    <n v="13.7"/>
    <n v="26363.119999999999"/>
    <n v="6266.0746343999999"/>
    <n v="5174.8920950000002"/>
    <n v="100.08247103223511"/>
    <n v="6.7451669642857146"/>
    <n v="0.89764579372623576"/>
  </r>
  <r>
    <d v="2013-07-27T00:00:00"/>
    <x v="2"/>
    <x v="937"/>
    <n v="4.0309999999999999E-2"/>
    <n v="0"/>
    <n v="62.65"/>
    <x v="6"/>
    <n v="2"/>
    <n v="1"/>
    <n v="56"/>
    <n v="111.8941899"/>
    <n v="13.7"/>
    <n v="25254.214999999997"/>
    <n v="6266.0746343999999"/>
    <n v="4964.2291129999994"/>
    <n v="100.68792061398557"/>
    <n v="6.4705801785714288"/>
    <n v="0.89891463656660875"/>
  </r>
  <r>
    <d v="2013-07-28T00:00:00"/>
    <x v="2"/>
    <x v="938"/>
    <n v="4.052E-2"/>
    <n v="0.26309360199999998"/>
    <n v="62.65"/>
    <x v="6"/>
    <n v="2"/>
    <n v="1"/>
    <n v="56"/>
    <n v="111.8941899"/>
    <n v="13.7"/>
    <n v="25385.78"/>
    <n v="6266.0746343999999"/>
    <n v="5000.4547899999998"/>
    <n v="100.41819398476753"/>
    <n v="6.5177982142857136"/>
    <n v="0.9007815893385982"/>
  </r>
  <r>
    <d v="2013-07-29T00:00:00"/>
    <x v="2"/>
    <x v="939"/>
    <n v="4.3909999999999998E-2"/>
    <n v="0"/>
    <n v="62.65"/>
    <x v="6"/>
    <n v="2"/>
    <n v="1"/>
    <n v="56"/>
    <n v="111.8941899"/>
    <n v="13.7"/>
    <n v="27509.614999999998"/>
    <n v="6266.0746343999999"/>
    <n v="5416.9338310000003"/>
    <n v="99.12230022142576"/>
    <n v="7.0606541071428577"/>
    <n v="0.90047057617854709"/>
  </r>
  <r>
    <d v="2013-07-30T00:00:00"/>
    <x v="2"/>
    <x v="940"/>
    <n v="4.2810000000000001E-2"/>
    <n v="0"/>
    <n v="62.65"/>
    <x v="6"/>
    <n v="2"/>
    <n v="1"/>
    <n v="56"/>
    <n v="111.8941899"/>
    <n v="13.7"/>
    <n v="26820.464999999997"/>
    <n v="6266.0746343999999"/>
    <n v="5271.5279219999993"/>
    <n v="99.687516275794465"/>
    <n v="6.8711260714285709"/>
    <n v="0.89881583742116322"/>
  </r>
  <r>
    <d v="2013-07-31T00:00:00"/>
    <x v="2"/>
    <x v="941"/>
    <n v="4.1660000000000003E-2"/>
    <n v="0"/>
    <n v="62.65"/>
    <x v="6"/>
    <n v="2"/>
    <n v="1"/>
    <n v="56"/>
    <n v="111.8941899"/>
    <n v="13.7"/>
    <n v="26099.99"/>
    <n v="6266.0746343999999"/>
    <n v="5117.8033729999997"/>
    <n v="100.3416806535799"/>
    <n v="6.6707551785714276"/>
    <n v="0.89669296687469979"/>
  </r>
  <r>
    <d v="2013-08-01T00:00:00"/>
    <x v="2"/>
    <x v="942"/>
    <n v="3.9820000000000001E-2"/>
    <n v="0"/>
    <n v="62.65"/>
    <x v="7"/>
    <n v="2"/>
    <n v="1"/>
    <n v="58"/>
    <n v="111.8941899"/>
    <n v="13.7"/>
    <n v="24947.23"/>
    <n v="6489.8630142000002"/>
    <n v="4892.1947870000004"/>
    <n v="101.73577801910199"/>
    <n v="6.1568018965517242"/>
    <n v="0.89677174786539438"/>
  </r>
  <r>
    <d v="2013-08-02T00:00:00"/>
    <x v="2"/>
    <x v="943"/>
    <n v="4.4339999999999997E-2"/>
    <n v="0"/>
    <n v="62.65"/>
    <x v="7"/>
    <n v="2"/>
    <n v="1"/>
    <n v="58"/>
    <n v="111.8941899"/>
    <n v="13.7"/>
    <n v="27779.01"/>
    <n v="6489.8630142000002"/>
    <n v="5458.440173"/>
    <n v="99.710571777781041"/>
    <n v="6.8694187931034483"/>
    <n v="0.89857079386558414"/>
  </r>
  <r>
    <d v="2013-08-03T00:00:00"/>
    <x v="2"/>
    <x v="944"/>
    <n v="3.9660000000000001E-2"/>
    <n v="0.262383325"/>
    <n v="62.65"/>
    <x v="7"/>
    <n v="2"/>
    <n v="1"/>
    <n v="58"/>
    <n v="111.8941899"/>
    <n v="13.7"/>
    <n v="24846.99"/>
    <n v="6489.8630142000002"/>
    <n v="4892.1240949999992"/>
    <n v="101.45633609403362"/>
    <n v="6.1567129310344821"/>
    <n v="0.90037657589510833"/>
  </r>
  <r>
    <d v="2013-08-04T00:00:00"/>
    <x v="2"/>
    <x v="945"/>
    <n v="4.0750000000000001E-2"/>
    <n v="0.26630610700000001"/>
    <n v="62.65"/>
    <x v="7"/>
    <n v="2"/>
    <n v="1"/>
    <n v="58"/>
    <n v="111.8941899"/>
    <n v="13.7"/>
    <n v="25529.875"/>
    <n v="6489.8630142000002"/>
    <n v="5006.9629750000004"/>
    <n v="101.31207402268437"/>
    <n v="6.3012370689655173"/>
    <n v="0.89686319018404903"/>
  </r>
  <r>
    <d v="2013-08-05T00:00:00"/>
    <x v="2"/>
    <x v="946"/>
    <n v="4.3430000000000003E-2"/>
    <n v="0"/>
    <n v="62.65"/>
    <x v="7"/>
    <n v="2"/>
    <n v="1"/>
    <n v="58"/>
    <n v="111.8941899"/>
    <n v="13.7"/>
    <n v="27208.895"/>
    <n v="6489.8630142000002"/>
    <n v="5339.2060589999992"/>
    <n v="100.16847109718191"/>
    <n v="6.7193632758620678"/>
    <n v="0.89735912963389353"/>
  </r>
  <r>
    <d v="2013-08-06T00:00:00"/>
    <x v="2"/>
    <x v="947"/>
    <n v="4.095E-2"/>
    <n v="0.26533388899999999"/>
    <n v="62.65"/>
    <x v="7"/>
    <n v="2"/>
    <n v="1"/>
    <n v="58"/>
    <n v="111.8941899"/>
    <n v="13.7"/>
    <n v="25655.174999999999"/>
    <n v="6489.8630142000002"/>
    <n v="5033.5356320000001"/>
    <n v="101.19059368823"/>
    <n v="6.3346786206896555"/>
    <n v="0.8972194383394384"/>
  </r>
  <r>
    <d v="2013-08-07T00:00:00"/>
    <x v="2"/>
    <x v="948"/>
    <n v="4.299E-2"/>
    <n v="0"/>
    <n v="62.65"/>
    <x v="7"/>
    <n v="2"/>
    <n v="1"/>
    <n v="58"/>
    <n v="111.8941899"/>
    <n v="13.7"/>
    <n v="26933.235000000001"/>
    <n v="6489.8630142000002"/>
    <n v="5283.9732759999988"/>
    <n v="100.35760004395225"/>
    <n v="6.6498531034482751"/>
    <n v="0.89716557338916025"/>
  </r>
  <r>
    <d v="2013-08-08T00:00:00"/>
    <x v="2"/>
    <x v="949"/>
    <n v="3.9550000000000002E-2"/>
    <n v="0"/>
    <n v="62.65"/>
    <x v="7"/>
    <n v="2"/>
    <n v="1"/>
    <n v="58"/>
    <n v="111.8941899"/>
    <n v="13.7"/>
    <n v="24778.075000000001"/>
    <n v="6489.8630142000002"/>
    <n v="4872.6525590000001"/>
    <n v="101.61325578987173"/>
    <n v="6.132208103448276"/>
    <n v="0.89928715549936777"/>
  </r>
  <r>
    <d v="2013-08-09T00:00:00"/>
    <x v="2"/>
    <x v="950"/>
    <n v="4.546E-2"/>
    <n v="0"/>
    <n v="62.65"/>
    <x v="7"/>
    <n v="2"/>
    <n v="1"/>
    <n v="58"/>
    <n v="111.8941899"/>
    <n v="13.7"/>
    <n v="28480.69"/>
    <n v="6489.8630142000002"/>
    <n v="5586.7536879999998"/>
    <n v="99.455807943280121"/>
    <n v="7.0309006896551729"/>
    <n v="0.8970352837659481"/>
  </r>
  <r>
    <d v="2013-08-10T00:00:00"/>
    <x v="2"/>
    <x v="951"/>
    <n v="4.385E-2"/>
    <n v="0"/>
    <n v="62.65"/>
    <x v="7"/>
    <n v="2"/>
    <n v="1"/>
    <n v="58"/>
    <n v="111.8941899"/>
    <n v="13.7"/>
    <n v="27472.024999999998"/>
    <n v="6489.8630142000002"/>
    <n v="5406.833368999999"/>
    <n v="99.753672092467994"/>
    <n v="6.8044718965517239"/>
    <n v="0.90002136830102619"/>
  </r>
  <r>
    <d v="2013-08-11T00:00:00"/>
    <x v="2"/>
    <x v="952"/>
    <n v="4.5330000000000002E-2"/>
    <n v="0"/>
    <n v="62.65"/>
    <x v="7"/>
    <n v="2"/>
    <n v="1"/>
    <n v="58"/>
    <n v="111.8941899"/>
    <n v="13.7"/>
    <n v="28399.244999999999"/>
    <n v="6489.8630142000002"/>
    <n v="5570.0770889999994"/>
    <n v="99.512237812376881"/>
    <n v="7.0099132758620692"/>
    <n v="0.89692250165453336"/>
  </r>
  <r>
    <d v="2013-08-12T00:00:00"/>
    <x v="2"/>
    <x v="953"/>
    <n v="4.1390000000000003E-2"/>
    <n v="0.266736327"/>
    <n v="62.65"/>
    <x v="7"/>
    <n v="2"/>
    <n v="1"/>
    <n v="58"/>
    <n v="111.8941899"/>
    <n v="13.7"/>
    <n v="25930.835000000003"/>
    <n v="6489.8630142000002"/>
    <n v="5096.7588029999997"/>
    <n v="100.84627863753356"/>
    <n v="6.4142446551724133"/>
    <n v="0.8988310944672625"/>
  </r>
  <r>
    <d v="2013-08-13T00:00:00"/>
    <x v="2"/>
    <x v="954"/>
    <n v="3.9849999999999997E-2"/>
    <n v="0"/>
    <n v="62.65"/>
    <x v="7"/>
    <n v="2"/>
    <n v="1"/>
    <n v="58"/>
    <n v="111.8941899"/>
    <n v="13.7"/>
    <n v="24966.024999999998"/>
    <n v="6489.8630142000002"/>
    <n v="4908.9703"/>
    <n v="101.48738502340093"/>
    <n v="6.1779137931034489"/>
    <n v="0.89916938519447942"/>
  </r>
  <r>
    <d v="2013-08-14T00:00:00"/>
    <x v="2"/>
    <x v="955"/>
    <n v="4.4330000000000001E-2"/>
    <n v="0"/>
    <n v="62.65"/>
    <x v="7"/>
    <n v="2"/>
    <n v="1"/>
    <n v="58"/>
    <n v="111.8941899"/>
    <n v="13.7"/>
    <n v="27772.744999999999"/>
    <n v="6489.8630142000002"/>
    <n v="5466.0965549999992"/>
    <n v="99.574394107650363"/>
    <n v="6.8790543103448281"/>
    <n v="0.90003417550191744"/>
  </r>
  <r>
    <d v="2013-08-15T00:00:00"/>
    <x v="2"/>
    <x v="956"/>
    <n v="4.088E-2"/>
    <n v="0"/>
    <n v="62.65"/>
    <x v="7"/>
    <n v="2"/>
    <n v="1"/>
    <n v="58"/>
    <n v="111.8941899"/>
    <n v="13.7"/>
    <n v="25611.319999999996"/>
    <n v="6489.8630142000002"/>
    <n v="5026.1374950000009"/>
    <n v="101.19983615291844"/>
    <n v="6.3253681034482758"/>
    <n v="0.89743480919765173"/>
  </r>
  <r>
    <d v="2013-08-16T00:00:00"/>
    <x v="2"/>
    <x v="957"/>
    <n v="4.088E-2"/>
    <n v="0"/>
    <n v="62.65"/>
    <x v="7"/>
    <n v="2"/>
    <n v="1"/>
    <n v="58"/>
    <n v="111.8941899"/>
    <n v="13.7"/>
    <n v="25611.319999999996"/>
    <n v="6489.8630142000002"/>
    <n v="5023.1189739999991"/>
    <n v="101.25241704823293"/>
    <n v="6.3215693103448265"/>
    <n v="0.89689584148727985"/>
  </r>
  <r>
    <d v="2013-08-17T00:00:00"/>
    <x v="2"/>
    <x v="958"/>
    <n v="4.5659999999999999E-2"/>
    <n v="0.26736204400000002"/>
    <n v="62.65"/>
    <x v="7"/>
    <n v="2"/>
    <n v="1"/>
    <n v="58"/>
    <n v="111.8941899"/>
    <n v="13.7"/>
    <n v="28605.989999999998"/>
    <n v="6489.8630142000002"/>
    <n v="5624.4488269999993"/>
    <n v="99.186276270558366"/>
    <n v="7.0783398275862064"/>
    <n v="0.89913208497590891"/>
  </r>
  <r>
    <d v="2013-08-18T00:00:00"/>
    <x v="2"/>
    <x v="959"/>
    <n v="4.4119999999999999E-2"/>
    <n v="0.26624782899999999"/>
    <n v="62.65"/>
    <x v="7"/>
    <n v="2"/>
    <n v="1"/>
    <n v="58"/>
    <n v="111.8941899"/>
    <n v="13.7"/>
    <n v="27641.18"/>
    <n v="6489.8630142000002"/>
    <n v="5437.3725869999989"/>
    <n v="99.696551057121809"/>
    <n v="6.8429053448275861"/>
    <n v="0.89956597914777869"/>
  </r>
  <r>
    <d v="2013-08-19T00:00:00"/>
    <x v="2"/>
    <x v="960"/>
    <n v="4.4060000000000002E-2"/>
    <n v="0"/>
    <n v="62.65"/>
    <x v="7"/>
    <n v="2"/>
    <n v="1"/>
    <n v="58"/>
    <n v="111.8941899"/>
    <n v="13.7"/>
    <n v="27603.590000000004"/>
    <n v="6489.8630142000002"/>
    <n v="5411.1817490000003"/>
    <n v="100.01761562635697"/>
    <n v="6.8099443103448287"/>
    <n v="0.89645204266908762"/>
  </r>
  <r>
    <d v="2013-08-20T00:00:00"/>
    <x v="2"/>
    <x v="961"/>
    <n v="4.3619999999999999E-2"/>
    <n v="0.26686606600000001"/>
    <n v="62.65"/>
    <x v="7"/>
    <n v="2"/>
    <n v="1"/>
    <n v="58"/>
    <n v="111.8941899"/>
    <n v="13.7"/>
    <n v="27327.93"/>
    <n v="6489.8630142000002"/>
    <n v="5359.1733979999999"/>
    <n v="100.15060159229802"/>
    <n v="6.744492068965517"/>
    <n v="0.89679170105456218"/>
  </r>
  <r>
    <d v="2013-08-21T00:00:00"/>
    <x v="2"/>
    <x v="962"/>
    <n v="4.2970000000000001E-2"/>
    <n v="0"/>
    <n v="62.65"/>
    <x v="7"/>
    <n v="2"/>
    <n v="1"/>
    <n v="58"/>
    <n v="111.8941899"/>
    <n v="13.7"/>
    <n v="26920.704999999998"/>
    <n v="6489.8630142000002"/>
    <n v="5295.9236489999994"/>
    <n v="100.12964138672385"/>
    <n v="6.6648925862068964"/>
    <n v="0.89961314870840114"/>
  </r>
  <r>
    <d v="2013-08-22T00:00:00"/>
    <x v="2"/>
    <x v="963"/>
    <n v="4.2119999999999998E-2"/>
    <n v="0"/>
    <n v="62.65"/>
    <x v="7"/>
    <n v="2"/>
    <n v="1"/>
    <n v="58"/>
    <n v="111.8941899"/>
    <n v="13.7"/>
    <n v="26388.179999999997"/>
    <n v="6489.8630142000002"/>
    <n v="5178.7709759999998"/>
    <n v="100.67607818186319"/>
    <n v="6.5174565517241385"/>
    <n v="0.89746552706552718"/>
  </r>
  <r>
    <d v="2013-08-23T00:00:00"/>
    <x v="2"/>
    <x v="964"/>
    <n v="4.2099999999999999E-2"/>
    <n v="0"/>
    <n v="62.65"/>
    <x v="7"/>
    <n v="2"/>
    <n v="1"/>
    <n v="58"/>
    <n v="111.8941899"/>
    <n v="13.7"/>
    <n v="26375.649999999998"/>
    <n v="6489.8630142000002"/>
    <n v="5179.9842479999988"/>
    <n v="100.62256708471365"/>
    <n v="6.5189834482758613"/>
    <n v="0.8981022327790974"/>
  </r>
  <r>
    <d v="2013-08-24T00:00:00"/>
    <x v="2"/>
    <x v="965"/>
    <n v="4.0649999999999999E-2"/>
    <n v="0"/>
    <n v="62.65"/>
    <x v="7"/>
    <n v="2"/>
    <n v="1"/>
    <n v="58"/>
    <n v="111.8941899"/>
    <n v="13.7"/>
    <n v="25467.224999999999"/>
    <n v="6489.8630142000002"/>
    <n v="4989.9134620000004"/>
    <n v="101.43941855477813"/>
    <n v="6.2797803448275866"/>
    <n v="0.89600801968019694"/>
  </r>
  <r>
    <d v="2013-08-25T00:00:00"/>
    <x v="2"/>
    <x v="966"/>
    <n v="4.2189999999999998E-2"/>
    <n v="0"/>
    <n v="62.65"/>
    <x v="7"/>
    <n v="2"/>
    <n v="1"/>
    <n v="58"/>
    <n v="111.8941899"/>
    <n v="13.7"/>
    <n v="26432.035"/>
    <n v="6489.8630142000002"/>
    <n v="5183.5444669999997"/>
    <n v="100.71189035146362"/>
    <n v="6.5234639655172426"/>
    <n v="0.89680234652761326"/>
  </r>
  <r>
    <d v="2013-08-26T00:00:00"/>
    <x v="2"/>
    <x v="967"/>
    <n v="4.249E-2"/>
    <n v="0"/>
    <n v="62.65"/>
    <x v="7"/>
    <n v="2"/>
    <n v="1"/>
    <n v="58"/>
    <n v="111.8941899"/>
    <n v="13.7"/>
    <n v="26619.985000000001"/>
    <n v="6489.8630142000002"/>
    <n v="5234.5612119999996"/>
    <n v="100.3557672025443"/>
    <n v="6.5876682758620682"/>
    <n v="0.899234549305719"/>
  </r>
  <r>
    <d v="2013-08-27T00:00:00"/>
    <x v="2"/>
    <x v="968"/>
    <n v="4.3020000000000003E-2"/>
    <n v="0"/>
    <n v="62.65"/>
    <x v="7"/>
    <n v="2"/>
    <n v="1"/>
    <n v="58"/>
    <n v="111.8941899"/>
    <n v="13.7"/>
    <n v="26952.030000000002"/>
    <n v="6489.8630142000002"/>
    <n v="5288.6723759999995"/>
    <n v="100.32929024940987"/>
    <n v="6.6557668965517234"/>
    <n v="0.89733723849372371"/>
  </r>
  <r>
    <d v="2013-08-28T00:00:00"/>
    <x v="2"/>
    <x v="969"/>
    <n v="4.5089999999999998E-2"/>
    <n v="0.26530991700000001"/>
    <n v="62.65"/>
    <x v="7"/>
    <n v="2"/>
    <n v="1"/>
    <n v="58"/>
    <n v="111.8941899"/>
    <n v="13.7"/>
    <n v="28248.884999999998"/>
    <n v="6489.8630142000002"/>
    <n v="5546.0123539999995"/>
    <n v="99.51316041448905"/>
    <n v="6.9796279310344822"/>
    <n v="0.89780088711465955"/>
  </r>
  <r>
    <d v="2013-08-29T00:00:00"/>
    <x v="2"/>
    <x v="970"/>
    <n v="4.3200000000000002E-2"/>
    <n v="0.26222454000000001"/>
    <n v="62.65"/>
    <x v="7"/>
    <n v="2"/>
    <n v="1"/>
    <n v="58"/>
    <n v="111.8941899"/>
    <n v="13.7"/>
    <n v="27064.799999999999"/>
    <n v="6489.8630142000002"/>
    <n v="5314.9848699999993"/>
    <n v="100.19109913544119"/>
    <n v="6.6888810344827583"/>
    <n v="0.89804421296296288"/>
  </r>
  <r>
    <d v="2013-08-30T00:00:00"/>
    <x v="2"/>
    <x v="971"/>
    <n v="4.342E-2"/>
    <n v="0.26361568899999999"/>
    <n v="62.65"/>
    <x v="7"/>
    <n v="2"/>
    <n v="1"/>
    <n v="58"/>
    <n v="111.8941899"/>
    <n v="13.7"/>
    <n v="27202.63"/>
    <n v="6489.8630142000002"/>
    <n v="5353.8673879999997"/>
    <n v="99.915649518911849"/>
    <n v="6.7378144827586199"/>
    <n v="0.90003049286043291"/>
  </r>
  <r>
    <d v="2013-08-31T00:00:00"/>
    <x v="2"/>
    <x v="972"/>
    <n v="4.079E-2"/>
    <n v="0.26678127099999999"/>
    <n v="62.65"/>
    <x v="7"/>
    <n v="2"/>
    <n v="1"/>
    <n v="58"/>
    <n v="111.8941899"/>
    <n v="13.7"/>
    <n v="25554.934999999998"/>
    <n v="6489.8630142000002"/>
    <n v="5022.8964859999987"/>
    <n v="101.1025045147108"/>
    <n v="6.3212893103448273"/>
    <n v="0.89883495954890902"/>
  </r>
  <r>
    <d v="2013-09-01T00:00:00"/>
    <x v="2"/>
    <x v="973"/>
    <n v="4.3409999999999997E-2"/>
    <n v="0"/>
    <n v="62.65"/>
    <x v="8"/>
    <n v="2"/>
    <n v="1"/>
    <n v="58"/>
    <n v="111.8941899"/>
    <n v="13.7"/>
    <n v="27196.364999999994"/>
    <n v="6489.8630142000002"/>
    <n v="5350.1508519999998"/>
    <n v="99.959497453613096"/>
    <n v="6.7331372413793096"/>
    <n v="0.8996129002533978"/>
  </r>
  <r>
    <d v="2013-09-02T00:00:00"/>
    <x v="2"/>
    <x v="974"/>
    <n v="4.3130000000000002E-2"/>
    <n v="0"/>
    <n v="62.65"/>
    <x v="8"/>
    <n v="2"/>
    <n v="1"/>
    <n v="58"/>
    <n v="111.8941899"/>
    <n v="13.7"/>
    <n v="27020.945"/>
    <n v="6489.8630142000002"/>
    <n v="5304.4201149999999"/>
    <n v="100.25009592778832"/>
    <n v="6.6755853448275868"/>
    <n v="0.89771377231625327"/>
  </r>
  <r>
    <d v="2013-09-03T00:00:00"/>
    <x v="2"/>
    <x v="975"/>
    <n v="4.3639999999999998E-2"/>
    <n v="0"/>
    <n v="62.65"/>
    <x v="8"/>
    <n v="2"/>
    <n v="1"/>
    <n v="58"/>
    <n v="111.8941899"/>
    <n v="13.7"/>
    <n v="27340.46"/>
    <n v="6489.8630142000002"/>
    <n v="5373.8176019999992"/>
    <n v="99.946958795558302"/>
    <n v="6.7629217241379305"/>
    <n v="0.89883010999083401"/>
  </r>
  <r>
    <d v="2013-09-04T00:00:00"/>
    <x v="2"/>
    <x v="976"/>
    <n v="4.129E-2"/>
    <n v="0"/>
    <n v="62.65"/>
    <x v="8"/>
    <n v="2"/>
    <n v="1"/>
    <n v="58"/>
    <n v="111.8941899"/>
    <n v="13.7"/>
    <n v="25868.185000000001"/>
    <n v="6489.8630142000002"/>
    <n v="5067.0229529999997"/>
    <n v="101.18830662629524"/>
    <n v="6.376822241379311"/>
    <n v="0.89575124727536937"/>
  </r>
  <r>
    <d v="2013-09-05T00:00:00"/>
    <x v="2"/>
    <x v="977"/>
    <n v="4.3779999999999999E-2"/>
    <n v="0"/>
    <n v="62.65"/>
    <x v="8"/>
    <n v="2"/>
    <n v="1"/>
    <n v="58"/>
    <n v="111.8941899"/>
    <n v="13.7"/>
    <n v="27428.170000000002"/>
    <n v="6489.8630142000002"/>
    <n v="5385.3606740000005"/>
    <n v="99.985224040416796"/>
    <n v="6.7774486206896549"/>
    <n v="0.89788035632709007"/>
  </r>
  <r>
    <d v="2013-09-06T00:00:00"/>
    <x v="2"/>
    <x v="978"/>
    <n v="4.5670000000000002E-2"/>
    <n v="0.26691080299999997"/>
    <n v="62.65"/>
    <x v="8"/>
    <n v="2"/>
    <n v="1"/>
    <n v="58"/>
    <n v="111.8941899"/>
    <n v="13.7"/>
    <n v="28612.255000000001"/>
    <n v="6489.8630142000002"/>
    <n v="5625.4630380000008"/>
    <n v="99.186121506099568"/>
    <n v="7.079616206896552"/>
    <n v="0.89909730676592947"/>
  </r>
  <r>
    <d v="2013-09-07T00:00:00"/>
    <x v="2"/>
    <x v="979"/>
    <n v="4.2180000000000002E-2"/>
    <n v="0"/>
    <n v="62.65"/>
    <x v="8"/>
    <n v="2"/>
    <n v="1"/>
    <n v="58"/>
    <n v="111.8941899"/>
    <n v="13.7"/>
    <n v="26425.77"/>
    <n v="6489.8630142000002"/>
    <n v="5193.0765160000001"/>
    <n v="100.53564952397093"/>
    <n v="6.5354600000000005"/>
    <n v="0.8986644855381698"/>
  </r>
  <r>
    <d v="2013-09-08T00:00:00"/>
    <x v="2"/>
    <x v="980"/>
    <n v="4.2939999999999999E-2"/>
    <n v="0"/>
    <n v="62.65"/>
    <x v="8"/>
    <n v="2"/>
    <n v="1"/>
    <n v="58"/>
    <n v="111.8941899"/>
    <n v="13.7"/>
    <n v="26901.91"/>
    <n v="6489.8630142000002"/>
    <n v="5281.7507249999999"/>
    <n v="100.31281346149481"/>
    <n v="6.6470560344827581"/>
    <n v="0.89783244061481138"/>
  </r>
  <r>
    <d v="2013-09-09T00:00:00"/>
    <x v="2"/>
    <x v="981"/>
    <n v="4.3499999999999997E-2"/>
    <n v="0"/>
    <n v="62.65"/>
    <x v="8"/>
    <n v="2"/>
    <n v="1"/>
    <n v="58"/>
    <n v="111.8941899"/>
    <n v="13.7"/>
    <n v="27252.75"/>
    <n v="6489.8630142000002"/>
    <n v="5355.4861799999999"/>
    <n v="100.01780248465509"/>
    <n v="6.7398517241379317"/>
    <n v="0.89864689655172425"/>
  </r>
  <r>
    <d v="2013-09-10T00:00:00"/>
    <x v="2"/>
    <x v="982"/>
    <n v="4.1869999999999997E-2"/>
    <n v="0"/>
    <n v="62.65"/>
    <x v="8"/>
    <n v="2"/>
    <n v="1"/>
    <n v="58"/>
    <n v="111.8941899"/>
    <n v="13.7"/>
    <n v="26231.554999999997"/>
    <n v="6489.8630142000002"/>
    <n v="5160.1274679999997"/>
    <n v="100.57448703050913"/>
    <n v="6.4939937931034484"/>
    <n v="0.89957401480773835"/>
  </r>
  <r>
    <d v="2013-09-11T00:00:00"/>
    <x v="2"/>
    <x v="983"/>
    <n v="4.3540000000000002E-2"/>
    <n v="0"/>
    <n v="62.65"/>
    <x v="8"/>
    <n v="2"/>
    <n v="1"/>
    <n v="58"/>
    <n v="111.8941899"/>
    <n v="13.7"/>
    <n v="27277.81"/>
    <n v="6489.8630142000002"/>
    <n v="5348.4543809999996"/>
    <n v="100.19547838305478"/>
    <n v="6.7310022413793096"/>
    <n v="0.89664246669728975"/>
  </r>
  <r>
    <d v="2013-09-12T00:00:00"/>
    <x v="2"/>
    <x v="984"/>
    <n v="4.462E-2"/>
    <n v="0"/>
    <n v="62.65"/>
    <x v="8"/>
    <n v="2"/>
    <n v="1"/>
    <n v="58"/>
    <n v="111.8941899"/>
    <n v="13.7"/>
    <n v="27954.43"/>
    <n v="6489.8630142000002"/>
    <n v="5477.6266119999991"/>
    <n v="99.84804325303287"/>
    <n v="6.8935648275862071"/>
    <n v="0.8960707306140745"/>
  </r>
  <r>
    <d v="2013-09-13T00:00:00"/>
    <x v="2"/>
    <x v="985"/>
    <n v="4.4979999999999999E-2"/>
    <n v="0"/>
    <n v="62.65"/>
    <x v="8"/>
    <n v="2"/>
    <n v="1"/>
    <n v="58"/>
    <n v="111.8941899"/>
    <n v="13.7"/>
    <n v="28179.97"/>
    <n v="6489.8630142000002"/>
    <n v="5540.7637469999991"/>
    <n v="99.42405068736457"/>
    <n v="6.9730225862068957"/>
    <n v="0.89914475322365495"/>
  </r>
  <r>
    <d v="2013-09-14T00:00:00"/>
    <x v="2"/>
    <x v="986"/>
    <n v="4.283E-2"/>
    <n v="0.26539236900000002"/>
    <n v="62.65"/>
    <x v="8"/>
    <n v="2"/>
    <n v="1"/>
    <n v="58"/>
    <n v="111.8941899"/>
    <n v="13.7"/>
    <n v="26832.994999999999"/>
    <n v="6489.8630142000002"/>
    <n v="5274.1673639999999"/>
    <n v="100.2583367548478"/>
    <n v="6.6375124137931039"/>
    <n v="0.89884594910109739"/>
  </r>
  <r>
    <d v="2013-09-15T00:00:00"/>
    <x v="2"/>
    <x v="987"/>
    <n v="4.0710000000000003E-2"/>
    <n v="0"/>
    <n v="62.65"/>
    <x v="8"/>
    <n v="2"/>
    <n v="1"/>
    <n v="58"/>
    <n v="111.8941899"/>
    <n v="13.7"/>
    <n v="25504.815000000002"/>
    <n v="6489.8630142000002"/>
    <n v="4999.0927359999996"/>
    <n v="101.38132778134165"/>
    <n v="6.2913324137931026"/>
    <n v="0.89633328420535485"/>
  </r>
  <r>
    <d v="2013-09-16T00:00:00"/>
    <x v="2"/>
    <x v="988"/>
    <n v="4.1419999999999998E-2"/>
    <n v="0"/>
    <n v="62.65"/>
    <x v="8"/>
    <n v="2"/>
    <n v="1"/>
    <n v="58"/>
    <n v="111.8941899"/>
    <n v="13.7"/>
    <n v="25949.629999999997"/>
    <n v="6489.8630142000002"/>
    <n v="5099.7925310000001"/>
    <n v="100.84492826777701"/>
    <n v="6.4180625862068972"/>
    <n v="0.89871470304200873"/>
  </r>
  <r>
    <d v="2013-09-17T00:00:00"/>
    <x v="2"/>
    <x v="989"/>
    <n v="4.4670000000000001E-2"/>
    <n v="0"/>
    <n v="62.65"/>
    <x v="8"/>
    <n v="2"/>
    <n v="1"/>
    <n v="58"/>
    <n v="111.8941899"/>
    <n v="13.7"/>
    <n v="27985.755000000001"/>
    <n v="6489.8630142000002"/>
    <n v="5498.3596439999992"/>
    <n v="99.601250077365805"/>
    <n v="6.9196572413793094"/>
    <n v="0.8984556077904633"/>
  </r>
  <r>
    <d v="2013-09-18T00:00:00"/>
    <x v="2"/>
    <x v="990"/>
    <n v="4.3549999999999998E-2"/>
    <n v="0"/>
    <n v="62.65"/>
    <x v="8"/>
    <n v="2"/>
    <n v="1"/>
    <n v="58"/>
    <n v="111.8941899"/>
    <n v="13.7"/>
    <n v="27284.074999999997"/>
    <n v="6489.8630142000002"/>
    <n v="5364.5310570000001"/>
    <n v="99.952264341125243"/>
    <n v="6.7512346551724143"/>
    <n v="0.89913113662456956"/>
  </r>
  <r>
    <d v="2013-09-19T00:00:00"/>
    <x v="2"/>
    <x v="991"/>
    <n v="4.0059999999999998E-2"/>
    <n v="0"/>
    <n v="62.65"/>
    <x v="8"/>
    <n v="2"/>
    <n v="1"/>
    <n v="58"/>
    <n v="111.8941899"/>
    <n v="13.7"/>
    <n v="25097.59"/>
    <n v="6489.8630142000002"/>
    <n v="4916.5380429999996"/>
    <n v="101.71886663130209"/>
    <n v="6.187437758620689"/>
    <n v="0.8958347229156266"/>
  </r>
  <r>
    <d v="2013-09-20T00:00:00"/>
    <x v="2"/>
    <x v="992"/>
    <n v="4.267E-2"/>
    <n v="0.26495775199999999"/>
    <n v="62.65"/>
    <x v="8"/>
    <n v="2"/>
    <n v="1"/>
    <n v="58"/>
    <n v="111.8941899"/>
    <n v="13.7"/>
    <n v="26732.754999999997"/>
    <n v="6489.8630142000002"/>
    <n v="5243.4238789999999"/>
    <n v="100.50394286211015"/>
    <n v="6.5988218965517236"/>
    <n v="0.89695727677525183"/>
  </r>
  <r>
    <d v="2013-09-21T00:00:00"/>
    <x v="2"/>
    <x v="993"/>
    <n v="3.9980000000000002E-2"/>
    <n v="0"/>
    <n v="62.65"/>
    <x v="8"/>
    <n v="2"/>
    <n v="1"/>
    <n v="58"/>
    <n v="111.8941899"/>
    <n v="13.7"/>
    <n v="25047.47"/>
    <n v="6489.8630142000002"/>
    <n v="4922.2939609999994"/>
    <n v="101.47644442160939"/>
    <n v="6.1946815517241376"/>
    <n v="0.89867816408204093"/>
  </r>
  <r>
    <d v="2013-09-22T00:00:00"/>
    <x v="2"/>
    <x v="994"/>
    <n v="4.0739999999999998E-2"/>
    <n v="0"/>
    <n v="62.65"/>
    <x v="8"/>
    <n v="2"/>
    <n v="1"/>
    <n v="58"/>
    <n v="111.8941899"/>
    <n v="13.7"/>
    <n v="25523.61"/>
    <n v="6489.8630142000002"/>
    <n v="4999.005193"/>
    <n v="101.43437181235191"/>
    <n v="6.2912222413793106"/>
    <n v="0.89565756013745712"/>
  </r>
  <r>
    <d v="2013-09-23T00:00:00"/>
    <x v="2"/>
    <x v="995"/>
    <n v="4.0480000000000002E-2"/>
    <n v="0"/>
    <n v="62.65"/>
    <x v="8"/>
    <n v="2"/>
    <n v="1"/>
    <n v="58"/>
    <n v="111.8941899"/>
    <n v="13.7"/>
    <n v="25360.719999999998"/>
    <n v="6489.8630142000002"/>
    <n v="4978.8164619999989"/>
    <n v="101.34191060765798"/>
    <n v="6.2658148275862064"/>
    <n v="0.89776991106719362"/>
  </r>
  <r>
    <d v="2013-09-24T00:00:00"/>
    <x v="2"/>
    <x v="996"/>
    <n v="4.4319999999999998E-2"/>
    <n v="0"/>
    <n v="62.65"/>
    <x v="8"/>
    <n v="2"/>
    <n v="1"/>
    <n v="58"/>
    <n v="111.8941899"/>
    <n v="13.7"/>
    <n v="27766.48"/>
    <n v="6489.8630142000002"/>
    <n v="5440.9096529999997"/>
    <n v="99.956146347839379"/>
    <n v="6.8473567241379314"/>
    <n v="0.89608910198555958"/>
  </r>
  <r>
    <d v="2013-09-25T00:00:00"/>
    <x v="2"/>
    <x v="997"/>
    <n v="4.1119999999999997E-2"/>
    <n v="0"/>
    <n v="62.65"/>
    <x v="8"/>
    <n v="2"/>
    <n v="1"/>
    <n v="58"/>
    <n v="111.8941899"/>
    <n v="13.7"/>
    <n v="25761.679999999997"/>
    <n v="6489.8630142000002"/>
    <n v="5063.4282099999991"/>
    <n v="100.96225019284711"/>
    <n v="6.372298275862069"/>
    <n v="0.89881639105058364"/>
  </r>
  <r>
    <d v="2013-09-26T00:00:00"/>
    <x v="2"/>
    <x v="998"/>
    <n v="4.2479999999999997E-2"/>
    <n v="0"/>
    <n v="62.65"/>
    <x v="8"/>
    <n v="2"/>
    <n v="1"/>
    <n v="58"/>
    <n v="111.8941899"/>
    <n v="13.7"/>
    <n v="26613.719999999998"/>
    <n v="6489.8630142000002"/>
    <n v="5224.4486939999997"/>
    <n v="100.50707072793774"/>
    <n v="6.5749417241379309"/>
    <n v="0.89770861581920913"/>
  </r>
  <r>
    <d v="2013-09-27T00:00:00"/>
    <x v="2"/>
    <x v="999"/>
    <n v="4.2689999999999999E-2"/>
    <n v="0"/>
    <n v="62.65"/>
    <x v="8"/>
    <n v="2"/>
    <n v="1"/>
    <n v="58"/>
    <n v="111.8941899"/>
    <n v="13.7"/>
    <n v="26745.284999999996"/>
    <n v="6489.8630142000002"/>
    <n v="5243.2160499999991"/>
    <n v="100.54012320921622"/>
    <n v="6.598560344827586"/>
    <n v="0.89650152260482541"/>
  </r>
  <r>
    <d v="2013-09-28T00:00:00"/>
    <x v="2"/>
    <x v="1000"/>
    <n v="4.5179999999999998E-2"/>
    <n v="0.26612939400000002"/>
    <n v="62.65"/>
    <x v="8"/>
    <n v="2"/>
    <n v="1"/>
    <n v="58"/>
    <n v="111.8941899"/>
    <n v="13.7"/>
    <n v="28305.27"/>
    <n v="6489.8630142000002"/>
    <n v="5564.1308779999999"/>
    <n v="99.372557448160734"/>
    <n v="7.0024300000000013"/>
    <n v="0.89893966356795052"/>
  </r>
  <r>
    <d v="2013-09-29T00:00:00"/>
    <x v="2"/>
    <x v="1001"/>
    <n v="4.5170000000000002E-2"/>
    <n v="0"/>
    <n v="62.65"/>
    <x v="8"/>
    <n v="2"/>
    <n v="1"/>
    <n v="58"/>
    <n v="111.8941899"/>
    <n v="13.7"/>
    <n v="28299.005000000001"/>
    <n v="6489.8630142000002"/>
    <n v="5552.4083359999995"/>
    <n v="99.537975695046214"/>
    <n v="6.98767724137931"/>
    <n v="0.89724436572946642"/>
  </r>
  <r>
    <d v="2013-09-30T00:00:00"/>
    <x v="2"/>
    <x v="1002"/>
    <n v="4.1939999999999998E-2"/>
    <n v="0"/>
    <n v="62.65"/>
    <x v="8"/>
    <n v="2"/>
    <n v="1"/>
    <n v="58"/>
    <n v="111.8941899"/>
    <n v="13.7"/>
    <n v="26275.41"/>
    <n v="6489.8630142000002"/>
    <n v="5145.0206150000004"/>
    <n v="100.94634435590888"/>
    <n v="6.4749818965517241"/>
    <n v="0.89544337148307107"/>
  </r>
  <r>
    <d v="2013-10-01T00:00:00"/>
    <x v="2"/>
    <x v="1003"/>
    <n v="4.5629999999999997E-2"/>
    <n v="0.26355678799999999"/>
    <n v="62.65"/>
    <x v="9"/>
    <n v="2"/>
    <n v="1"/>
    <n v="60"/>
    <n v="111.8941899"/>
    <n v="13.7"/>
    <n v="28587.195"/>
    <n v="6713.6513940000004"/>
    <n v="5608.904669999999"/>
    <n v="99.923892908096079"/>
    <n v="6.8234849999999998"/>
    <n v="0.89723668639053256"/>
  </r>
  <r>
    <d v="2013-10-02T00:00:00"/>
    <x v="2"/>
    <x v="1004"/>
    <n v="4.002E-2"/>
    <n v="0"/>
    <n v="62.65"/>
    <x v="9"/>
    <n v="2"/>
    <n v="1"/>
    <n v="60"/>
    <n v="111.8941899"/>
    <n v="13.7"/>
    <n v="25072.53"/>
    <n v="6713.6513940000004"/>
    <n v="4919.1678949999996"/>
    <n v="102.22527386601836"/>
    <n v="5.9843891666666655"/>
    <n v="0.89720977011494252"/>
  </r>
  <r>
    <d v="2013-10-03T00:00:00"/>
    <x v="2"/>
    <x v="1005"/>
    <n v="4.3180000000000003E-2"/>
    <n v="0"/>
    <n v="62.65"/>
    <x v="9"/>
    <n v="2"/>
    <n v="1"/>
    <n v="60"/>
    <n v="111.8941899"/>
    <n v="13.7"/>
    <n v="27052.270000000004"/>
    <n v="6713.6513940000004"/>
    <n v="5319.8761810000005"/>
    <n v="100.6556183938936"/>
    <n v="6.4718688333333336"/>
    <n v="0.89928700787401572"/>
  </r>
  <r>
    <d v="2013-10-04T00:00:00"/>
    <x v="2"/>
    <x v="1006"/>
    <n v="4.3339999999999997E-2"/>
    <n v="0.26672478100000002"/>
    <n v="62.65"/>
    <x v="9"/>
    <n v="2"/>
    <n v="1"/>
    <n v="60"/>
    <n v="111.8941899"/>
    <n v="13.7"/>
    <n v="27152.51"/>
    <n v="6713.6513940000004"/>
    <n v="5317.0934370000004"/>
    <n v="100.95940527379149"/>
    <n v="6.4684835000000005"/>
    <n v="0.89549840793724056"/>
  </r>
  <r>
    <d v="2013-10-05T00:00:00"/>
    <x v="2"/>
    <x v="1007"/>
    <n v="4.0059999999999998E-2"/>
    <n v="0"/>
    <n v="62.65"/>
    <x v="9"/>
    <n v="2"/>
    <n v="1"/>
    <n v="60"/>
    <n v="111.8941899"/>
    <n v="13.7"/>
    <n v="25097.59"/>
    <n v="6713.6513940000004"/>
    <n v="4933.8255249999993"/>
    <n v="102.03186436964651"/>
    <n v="6.0022208333333333"/>
    <n v="0.89898464802795808"/>
  </r>
  <r>
    <d v="2013-10-06T00:00:00"/>
    <x v="2"/>
    <x v="1008"/>
    <n v="4.233E-2"/>
    <n v="0.265006821"/>
    <n v="62.65"/>
    <x v="9"/>
    <n v="2"/>
    <n v="1"/>
    <n v="60"/>
    <n v="111.8941899"/>
    <n v="13.7"/>
    <n v="26519.745000000003"/>
    <n v="6713.6513940000004"/>
    <n v="5192.1550539999998"/>
    <n v="101.38950962799966"/>
    <n v="6.3164903333333333"/>
    <n v="0.89532109614930311"/>
  </r>
  <r>
    <d v="2013-10-07T00:00:00"/>
    <x v="2"/>
    <x v="1009"/>
    <n v="4.1930000000000002E-2"/>
    <n v="0"/>
    <n v="62.65"/>
    <x v="9"/>
    <n v="2"/>
    <n v="1"/>
    <n v="60"/>
    <n v="111.8941899"/>
    <n v="13.7"/>
    <n v="26269.145000000004"/>
    <n v="6713.6513940000004"/>
    <n v="5154.7537799999991"/>
    <n v="101.3597272892053"/>
    <n v="6.2709899999999994"/>
    <n v="0.89735129978535644"/>
  </r>
  <r>
    <d v="2013-10-08T00:00:00"/>
    <x v="2"/>
    <x v="1010"/>
    <n v="4.5060000000000003E-2"/>
    <n v="0.26627114800000001"/>
    <n v="62.65"/>
    <x v="9"/>
    <n v="2"/>
    <n v="1"/>
    <n v="60"/>
    <n v="111.8941899"/>
    <n v="13.7"/>
    <n v="28230.090000000004"/>
    <n v="6713.6513940000004"/>
    <n v="5538.1948599999996"/>
    <n v="100.14138915289088"/>
    <n v="6.7374633333333334"/>
    <n v="0.89713226808699509"/>
  </r>
  <r>
    <d v="2013-10-09T00:00:00"/>
    <x v="2"/>
    <x v="1011"/>
    <n v="4.1360000000000001E-2"/>
    <n v="0.26579540200000001"/>
    <n v="62.65"/>
    <x v="9"/>
    <n v="2"/>
    <n v="1"/>
    <n v="60"/>
    <n v="111.8941899"/>
    <n v="13.7"/>
    <n v="25912.039999999997"/>
    <n v="6713.6513940000004"/>
    <n v="5071.4188720000002"/>
    <n v="101.83548700652464"/>
    <n v="6.1696093333333346"/>
    <n v="0.8950110251450677"/>
  </r>
  <r>
    <d v="2013-10-10T00:00:00"/>
    <x v="2"/>
    <x v="1012"/>
    <n v="4.5629999999999997E-2"/>
    <n v="0"/>
    <n v="62.65"/>
    <x v="9"/>
    <n v="2"/>
    <n v="1"/>
    <n v="60"/>
    <n v="111.8941899"/>
    <n v="13.7"/>
    <n v="28587.195"/>
    <n v="6713.6513940000004"/>
    <n v="5603.7601829999994"/>
    <n v="100.00305006002074"/>
    <n v="6.8172265000000003"/>
    <n v="0.8964137409598949"/>
  </r>
  <r>
    <d v="2013-10-11T00:00:00"/>
    <x v="2"/>
    <x v="1013"/>
    <n v="4.138E-2"/>
    <n v="0.26713644199999997"/>
    <n v="62.65"/>
    <x v="9"/>
    <n v="2"/>
    <n v="1"/>
    <n v="60"/>
    <n v="111.8941899"/>
    <n v="13.7"/>
    <n v="25924.57"/>
    <n v="6713.6513940000004"/>
    <n v="5079.0993659999995"/>
    <n v="101.73600813384836"/>
    <n v="6.178952999999999"/>
    <n v="0.89593325277912028"/>
  </r>
  <r>
    <d v="2013-10-12T00:00:00"/>
    <x v="2"/>
    <x v="1014"/>
    <n v="4.6019999999999998E-2"/>
    <n v="0"/>
    <n v="62.65"/>
    <x v="9"/>
    <n v="2"/>
    <n v="1"/>
    <n v="60"/>
    <n v="111.8941899"/>
    <n v="13.7"/>
    <n v="28831.529999999995"/>
    <n v="6713.6513940000004"/>
    <n v="5642.948621999999"/>
    <n v="99.996902154889057"/>
    <n v="6.8649009999999997"/>
    <n v="0.89503272490221641"/>
  </r>
  <r>
    <d v="2013-10-13T00:00:00"/>
    <x v="2"/>
    <x v="1015"/>
    <n v="4.122E-2"/>
    <n v="0"/>
    <n v="62.65"/>
    <x v="9"/>
    <n v="2"/>
    <n v="1"/>
    <n v="60"/>
    <n v="111.8941899"/>
    <n v="13.7"/>
    <n v="25824.329999999998"/>
    <n v="6713.6513940000004"/>
    <n v="5059.3564329999999"/>
    <n v="101.80811236587962"/>
    <n v="6.1549348333333338"/>
    <n v="0.89591482290150415"/>
  </r>
  <r>
    <d v="2013-10-14T00:00:00"/>
    <x v="2"/>
    <x v="1016"/>
    <n v="4.3589999999999997E-2"/>
    <n v="0"/>
    <n v="62.65"/>
    <x v="9"/>
    <n v="2"/>
    <n v="1"/>
    <n v="60"/>
    <n v="111.8941899"/>
    <n v="13.7"/>
    <n v="27309.134999999998"/>
    <n v="6713.6513940000004"/>
    <n v="5343.8807730000008"/>
    <n v="100.92353536643918"/>
    <n v="6.5010715000000001"/>
    <n v="0.8948481073640745"/>
  </r>
  <r>
    <d v="2013-10-15T00:00:00"/>
    <x v="2"/>
    <x v="1017"/>
    <n v="4.5699999999999998E-2"/>
    <n v="0.26227092099999999"/>
    <n v="62.65"/>
    <x v="9"/>
    <n v="2"/>
    <n v="1"/>
    <n v="60"/>
    <n v="111.8941899"/>
    <n v="13.7"/>
    <n v="28631.049999999996"/>
    <n v="6713.6513940000004"/>
    <n v="5621.0965739999992"/>
    <n v="99.843762649006578"/>
    <n v="6.838317"/>
    <n v="0.89780967177242899"/>
  </r>
  <r>
    <d v="2013-10-16T00:00:00"/>
    <x v="2"/>
    <x v="1018"/>
    <n v="4.0800000000000003E-2"/>
    <n v="0"/>
    <n v="62.65"/>
    <x v="9"/>
    <n v="2"/>
    <n v="1"/>
    <n v="60"/>
    <n v="111.8941899"/>
    <n v="13.7"/>
    <n v="25561.200000000001"/>
    <n v="6713.6513940000004"/>
    <n v="5005.4167930000003"/>
    <n v="102.03739174650984"/>
    <n v="6.0893148333333338"/>
    <n v="0.89548747549019603"/>
  </r>
  <r>
    <d v="2013-10-17T00:00:00"/>
    <x v="2"/>
    <x v="1019"/>
    <n v="4.1160000000000002E-2"/>
    <n v="0"/>
    <n v="62.65"/>
    <x v="9"/>
    <n v="2"/>
    <n v="1"/>
    <n v="60"/>
    <n v="111.8941899"/>
    <n v="13.7"/>
    <n v="25786.739999999998"/>
    <n v="6713.6513940000004"/>
    <n v="5064.9727479999992"/>
    <n v="101.6087379638158"/>
    <n v="6.1617673333333327"/>
    <n v="0.89821681243926133"/>
  </r>
  <r>
    <d v="2013-10-18T00:00:00"/>
    <x v="2"/>
    <x v="1020"/>
    <n v="4.0649999999999999E-2"/>
    <n v="0"/>
    <n v="62.65"/>
    <x v="9"/>
    <n v="2"/>
    <n v="1"/>
    <n v="60"/>
    <n v="111.8941899"/>
    <n v="13.7"/>
    <n v="25467.224999999999"/>
    <n v="6713.6513940000004"/>
    <n v="4992.9347229999994"/>
    <n v="102.00037464076816"/>
    <n v="6.0741298333333322"/>
    <n v="0.89655052890528897"/>
  </r>
  <r>
    <d v="2013-10-19T00:00:00"/>
    <x v="2"/>
    <x v="1021"/>
    <n v="4.1880000000000001E-2"/>
    <n v="0"/>
    <n v="62.65"/>
    <x v="9"/>
    <n v="2"/>
    <n v="1"/>
    <n v="60"/>
    <n v="111.8941899"/>
    <n v="13.7"/>
    <n v="26237.82"/>
    <n v="6713.6513940000004"/>
    <n v="5137.9504559999996"/>
    <n v="101.56288656610587"/>
    <n v="6.2505480000000002"/>
    <n v="0.89549398280802295"/>
  </r>
  <r>
    <d v="2013-10-20T00:00:00"/>
    <x v="2"/>
    <x v="1022"/>
    <n v="4.4420000000000001E-2"/>
    <n v="0"/>
    <n v="62.65"/>
    <x v="9"/>
    <n v="2"/>
    <n v="1"/>
    <n v="60"/>
    <n v="111.8941899"/>
    <n v="13.7"/>
    <n v="27829.13"/>
    <n v="6713.6513940000004"/>
    <n v="5457.8118909999994"/>
    <n v="100.40802778640509"/>
    <n v="6.6396738333333332"/>
    <n v="0.89684923457901833"/>
  </r>
  <r>
    <d v="2013-10-21T00:00:00"/>
    <x v="2"/>
    <x v="1023"/>
    <n v="4.2029999999999998E-2"/>
    <n v="0"/>
    <n v="62.65"/>
    <x v="9"/>
    <n v="2"/>
    <n v="1"/>
    <n v="60"/>
    <n v="111.8941899"/>
    <n v="13.7"/>
    <n v="26331.794999999998"/>
    <n v="6713.6513940000004"/>
    <n v="5173.1016419999996"/>
    <n v="101.21473427898286"/>
    <n v="6.293311000000001"/>
    <n v="0.8984027123483227"/>
  </r>
  <r>
    <d v="2013-10-22T00:00:00"/>
    <x v="2"/>
    <x v="1024"/>
    <n v="4.292E-2"/>
    <n v="0"/>
    <n v="62.65"/>
    <x v="9"/>
    <n v="2"/>
    <n v="1"/>
    <n v="60"/>
    <n v="111.8941899"/>
    <n v="13.7"/>
    <n v="26889.379999999997"/>
    <n v="6713.6513940000004"/>
    <n v="5284.8345949999994"/>
    <n v="100.80992214086504"/>
    <n v="6.4292391666666662"/>
    <n v="0.89877527958993475"/>
  </r>
  <r>
    <d v="2013-10-23T00:00:00"/>
    <x v="2"/>
    <x v="1025"/>
    <n v="4.3779999999999999E-2"/>
    <n v="0.26683621299999999"/>
    <n v="62.65"/>
    <x v="9"/>
    <n v="2"/>
    <n v="1"/>
    <n v="60"/>
    <n v="111.8941899"/>
    <n v="13.7"/>
    <n v="27428.170000000002"/>
    <n v="6713.6513940000004"/>
    <n v="5378.4321730000011"/>
    <n v="100.66641289740403"/>
    <n v="6.5431048333333335"/>
    <n v="0.89672519415258112"/>
  </r>
  <r>
    <d v="2013-10-24T00:00:00"/>
    <x v="2"/>
    <x v="1026"/>
    <n v="4.5030000000000001E-2"/>
    <n v="0.26368788700000001"/>
    <n v="62.65"/>
    <x v="9"/>
    <n v="2"/>
    <n v="1"/>
    <n v="60"/>
    <n v="111.8941899"/>
    <n v="13.7"/>
    <n v="28211.295000000002"/>
    <n v="6713.6513940000004"/>
    <n v="5538.4774909999987"/>
    <n v="100.0904866229599"/>
    <n v="6.7378071666666663"/>
    <n v="0.89777577170775036"/>
  </r>
  <r>
    <d v="2013-10-25T00:00:00"/>
    <x v="2"/>
    <x v="1027"/>
    <n v="4.1750000000000002E-2"/>
    <n v="0"/>
    <n v="62.65"/>
    <x v="9"/>
    <n v="2"/>
    <n v="1"/>
    <n v="60"/>
    <n v="111.8941899"/>
    <n v="13.7"/>
    <n v="26156.375"/>
    <n v="6713.6513940000004"/>
    <n v="5131.5994099999998"/>
    <n v="101.4541923323668"/>
    <n v="6.2428216666666669"/>
    <n v="0.89717197604790411"/>
  </r>
  <r>
    <d v="2013-10-26T00:00:00"/>
    <x v="2"/>
    <x v="1028"/>
    <n v="4.3569999999999998E-2"/>
    <n v="0"/>
    <n v="62.65"/>
    <x v="9"/>
    <n v="2"/>
    <n v="1"/>
    <n v="60"/>
    <n v="111.8941899"/>
    <n v="13.7"/>
    <n v="27296.604999999996"/>
    <n v="6713.6513940000004"/>
    <n v="5357.3377349999992"/>
    <n v="100.67239853925318"/>
    <n v="6.5174425000000005"/>
    <n v="0.89751331191186601"/>
  </r>
  <r>
    <d v="2013-10-27T00:00:00"/>
    <x v="2"/>
    <x v="1029"/>
    <n v="4.0079999999999998E-2"/>
    <n v="0"/>
    <n v="62.65"/>
    <x v="9"/>
    <n v="2"/>
    <n v="1"/>
    <n v="60"/>
    <n v="111.8941899"/>
    <n v="13.7"/>
    <n v="25110.119999999995"/>
    <n v="6713.6513940000004"/>
    <n v="4928.1261879999993"/>
    <n v="102.16885235191953"/>
    <n v="5.9952873333333327"/>
    <n v="0.89749810379241513"/>
  </r>
  <r>
    <d v="2013-10-28T00:00:00"/>
    <x v="2"/>
    <x v="1030"/>
    <n v="4.2590000000000003E-2"/>
    <n v="0.26731921400000003"/>
    <n v="62.65"/>
    <x v="9"/>
    <n v="2"/>
    <n v="1"/>
    <n v="60"/>
    <n v="111.8941899"/>
    <n v="13.7"/>
    <n v="26682.635000000002"/>
    <n v="6713.6513940000004"/>
    <n v="5222.9588189999995"/>
    <n v="101.29960387460984"/>
    <n v="6.3539645"/>
    <n v="0.89513470298192055"/>
  </r>
  <r>
    <d v="2013-10-29T00:00:00"/>
    <x v="2"/>
    <x v="1031"/>
    <n v="4.2320000000000003E-2"/>
    <n v="0"/>
    <n v="62.65"/>
    <x v="9"/>
    <n v="2"/>
    <n v="1"/>
    <n v="60"/>
    <n v="111.8941899"/>
    <n v="13.7"/>
    <n v="26513.48"/>
    <n v="6713.6513940000004"/>
    <n v="5195.9418709999991"/>
    <n v="101.30908251080778"/>
    <n v="6.3210971666666662"/>
    <n v="0.89618579867674852"/>
  </r>
  <r>
    <d v="2013-10-30T00:00:00"/>
    <x v="2"/>
    <x v="1032"/>
    <n v="4.3499999999999997E-2"/>
    <n v="0"/>
    <n v="62.65"/>
    <x v="9"/>
    <n v="2"/>
    <n v="1"/>
    <n v="60"/>
    <n v="111.8941899"/>
    <n v="13.7"/>
    <n v="27252.75"/>
    <n v="6713.6513940000004"/>
    <n v="5339.3690889999998"/>
    <n v="100.852562660723"/>
    <n v="6.4955828333333336"/>
    <n v="0.89594245977011511"/>
  </r>
  <r>
    <d v="2013-10-31T00:00:00"/>
    <x v="2"/>
    <x v="1033"/>
    <n v="0.04"/>
    <n v="0"/>
    <n v="62.65"/>
    <x v="9"/>
    <n v="2"/>
    <n v="1"/>
    <n v="60"/>
    <n v="111.8941899"/>
    <n v="13.7"/>
    <n v="25059.999999999996"/>
    <n v="6713.6513940000004"/>
    <n v="4908.6902719999998"/>
    <n v="102.37926065346171"/>
    <n v="5.9716426666666669"/>
    <n v="0.89574639999999994"/>
  </r>
  <r>
    <d v="2013-11-01T00:00:00"/>
    <x v="2"/>
    <x v="1034"/>
    <n v="4.3099999999999999E-2"/>
    <n v="0"/>
    <n v="62.65"/>
    <x v="10"/>
    <n v="2"/>
    <n v="1"/>
    <n v="58"/>
    <n v="111.8941899"/>
    <n v="13.7"/>
    <n v="27002.15"/>
    <n v="6489.8630142000002"/>
    <n v="5280.7652840000001"/>
    <n v="100.58903096768275"/>
    <n v="6.6458158620689654"/>
    <n v="0.89433252900232019"/>
  </r>
  <r>
    <d v="2013-11-02T00:00:00"/>
    <x v="2"/>
    <x v="1035"/>
    <n v="4.2849999999999999E-2"/>
    <n v="0"/>
    <n v="62.65"/>
    <x v="10"/>
    <n v="2"/>
    <n v="1"/>
    <n v="58"/>
    <n v="111.8941899"/>
    <n v="13.7"/>
    <n v="26845.524999999998"/>
    <n v="6489.8630142000002"/>
    <n v="5269.1208320000005"/>
    <n v="100.37381719944203"/>
    <n v="6.6311613793103454"/>
    <n v="0.89756676779463251"/>
  </r>
  <r>
    <d v="2013-11-03T00:00:00"/>
    <x v="2"/>
    <x v="1036"/>
    <n v="4.0289999999999999E-2"/>
    <n v="0.26481471600000001"/>
    <n v="62.65"/>
    <x v="10"/>
    <n v="2"/>
    <n v="1"/>
    <n v="58"/>
    <n v="111.8941899"/>
    <n v="13.7"/>
    <n v="25241.685000000001"/>
    <n v="6489.8630142000002"/>
    <n v="4937.7452319999993"/>
    <n v="101.74063137507378"/>
    <n v="6.2141268965517238"/>
    <n v="0.89456281955820294"/>
  </r>
  <r>
    <d v="2013-11-04T00:00:00"/>
    <x v="2"/>
    <x v="1037"/>
    <n v="4.1709999999999997E-2"/>
    <n v="0"/>
    <n v="62.65"/>
    <x v="10"/>
    <n v="2"/>
    <n v="1"/>
    <n v="58"/>
    <n v="111.8941899"/>
    <n v="13.7"/>
    <n v="26131.314999999999"/>
    <n v="6489.8630142000002"/>
    <n v="5134.0539019999997"/>
    <n v="100.74819764756337"/>
    <n v="6.4611803448275857"/>
    <n v="0.89846190362023504"/>
  </r>
  <r>
    <d v="2013-11-05T00:00:00"/>
    <x v="2"/>
    <x v="1038"/>
    <n v="4.1540000000000001E-2"/>
    <n v="0"/>
    <n v="62.65"/>
    <x v="10"/>
    <n v="2"/>
    <n v="1"/>
    <n v="58"/>
    <n v="111.8941899"/>
    <n v="13.7"/>
    <n v="26024.81"/>
    <n v="6489.8630142000002"/>
    <n v="5091.8326940000006"/>
    <n v="101.18343613478122"/>
    <n v="6.4080451724137939"/>
    <n v="0.89471983630235918"/>
  </r>
  <r>
    <d v="2013-11-06T00:00:00"/>
    <x v="2"/>
    <x v="1039"/>
    <n v="4.0710000000000003E-2"/>
    <n v="0.26658058699999998"/>
    <n v="62.65"/>
    <x v="10"/>
    <n v="2"/>
    <n v="1"/>
    <n v="58"/>
    <n v="111.8941899"/>
    <n v="13.7"/>
    <n v="25504.815000000002"/>
    <n v="6489.8630142000002"/>
    <n v="5000.1939419999999"/>
    <n v="101.36201748950882"/>
    <n v="6.292718275862069"/>
    <n v="0.89653072955047897"/>
  </r>
  <r>
    <d v="2013-11-07T00:00:00"/>
    <x v="2"/>
    <x v="1040"/>
    <n v="4.258E-2"/>
    <n v="0"/>
    <n v="62.65"/>
    <x v="10"/>
    <n v="2"/>
    <n v="1"/>
    <n v="58"/>
    <n v="111.8941899"/>
    <n v="13.7"/>
    <n v="26676.37"/>
    <n v="6489.8630142000002"/>
    <n v="5223.8580869999996"/>
    <n v="100.68118990354954"/>
    <n v="6.5741984482758626"/>
    <n v="0.89549908407703149"/>
  </r>
  <r>
    <d v="2013-11-08T00:00:00"/>
    <x v="2"/>
    <x v="1041"/>
    <n v="4.2759999999999999E-2"/>
    <n v="0.26536277899999999"/>
    <n v="62.65"/>
    <x v="10"/>
    <n v="2"/>
    <n v="1"/>
    <n v="58"/>
    <n v="111.8941899"/>
    <n v="13.7"/>
    <n v="26789.14"/>
    <n v="6489.8630142000002"/>
    <n v="5240.7747100000006"/>
    <n v="100.69521855510938"/>
    <n v="6.5954879310344836"/>
    <n v="0.89461716557530413"/>
  </r>
  <r>
    <d v="2013-11-09T00:00:00"/>
    <x v="2"/>
    <x v="1042"/>
    <n v="4.3650000000000001E-2"/>
    <n v="0"/>
    <n v="62.65"/>
    <x v="10"/>
    <n v="2"/>
    <n v="1"/>
    <n v="58"/>
    <n v="111.8941899"/>
    <n v="13.7"/>
    <n v="27346.724999999999"/>
    <n v="6489.8630142000002"/>
    <n v="5363.867702999999"/>
    <n v="100.12294729515254"/>
    <n v="6.7503998275862065"/>
    <n v="0.89696034364261157"/>
  </r>
  <r>
    <d v="2013-11-10T00:00:00"/>
    <x v="2"/>
    <x v="1043"/>
    <n v="4.4269999999999997E-2"/>
    <n v="0"/>
    <n v="62.65"/>
    <x v="10"/>
    <n v="2"/>
    <n v="1"/>
    <n v="58"/>
    <n v="111.8941899"/>
    <n v="13.7"/>
    <n v="27735.154999999999"/>
    <n v="6489.8630142000002"/>
    <n v="5439.7193969999998"/>
    <n v="99.896127515902464"/>
    <n v="6.8458587931034485"/>
    <n v="0.89690492432798741"/>
  </r>
  <r>
    <d v="2013-11-11T00:00:00"/>
    <x v="2"/>
    <x v="1044"/>
    <n v="3.977E-2"/>
    <n v="0"/>
    <n v="62.65"/>
    <x v="10"/>
    <n v="2"/>
    <n v="1"/>
    <n v="58"/>
    <n v="111.8941899"/>
    <n v="13.7"/>
    <n v="24915.904999999999"/>
    <n v="6489.8630142000002"/>
    <n v="4892.5119419999992"/>
    <n v="101.64235494878635"/>
    <n v="6.1572010344827586"/>
    <n v="0.89795740507920541"/>
  </r>
  <r>
    <d v="2013-11-12T00:00:00"/>
    <x v="2"/>
    <x v="1045"/>
    <n v="4.1329999999999999E-2"/>
    <n v="0"/>
    <n v="62.65"/>
    <x v="10"/>
    <n v="2"/>
    <n v="1"/>
    <n v="58"/>
    <n v="111.8941899"/>
    <n v="13.7"/>
    <n v="25893.244999999999"/>
    <n v="6489.8630142000002"/>
    <n v="5068.4646040000007"/>
    <n v="101.23115873481987"/>
    <n v="6.3786365517241377"/>
    <n v="0.89513893055891613"/>
  </r>
  <r>
    <d v="2013-11-13T00:00:00"/>
    <x v="2"/>
    <x v="1046"/>
    <n v="4.3310000000000001E-2"/>
    <n v="0"/>
    <n v="62.65"/>
    <x v="10"/>
    <n v="2"/>
    <n v="1"/>
    <n v="58"/>
    <n v="111.8941899"/>
    <n v="13.7"/>
    <n v="27133.715"/>
    <n v="6489.8630142000002"/>
    <n v="5304.4388840000001"/>
    <n v="100.54104555978518"/>
    <n v="6.6756089655172408"/>
    <n v="0.89398596167166933"/>
  </r>
  <r>
    <d v="2013-11-14T00:00:00"/>
    <x v="2"/>
    <x v="1047"/>
    <n v="4.4979999999999999E-2"/>
    <n v="0"/>
    <n v="62.65"/>
    <x v="10"/>
    <n v="2"/>
    <n v="1"/>
    <n v="58"/>
    <n v="111.8941899"/>
    <n v="13.7"/>
    <n v="28179.97"/>
    <n v="6489.8630142000002"/>
    <n v="5531.9709499999999"/>
    <n v="99.56030486919677"/>
    <n v="6.9619568965517242"/>
    <n v="0.89771787461093822"/>
  </r>
  <r>
    <d v="2013-11-15T00:00:00"/>
    <x v="2"/>
    <x v="1048"/>
    <n v="3.9910000000000001E-2"/>
    <n v="0.26487649099999999"/>
    <n v="62.65"/>
    <x v="10"/>
    <n v="2"/>
    <n v="1"/>
    <n v="58"/>
    <n v="111.8941899"/>
    <n v="13.7"/>
    <n v="25003.614999999998"/>
    <n v="6489.8630142000002"/>
    <n v="4904.5102649999999"/>
    <n v="101.67221852578587"/>
    <n v="6.1723008620689663"/>
    <n v="0.89700187922826369"/>
  </r>
  <r>
    <d v="2013-11-16T00:00:00"/>
    <x v="2"/>
    <x v="1049"/>
    <n v="4.5710000000000001E-2"/>
    <n v="0"/>
    <n v="62.65"/>
    <x v="10"/>
    <n v="2"/>
    <n v="1"/>
    <n v="58"/>
    <n v="111.8941899"/>
    <n v="13.7"/>
    <n v="28637.315000000002"/>
    <n v="6489.8630142000002"/>
    <n v="5611.0241969999997"/>
    <n v="99.4672898740736"/>
    <n v="7.061445"/>
    <n v="0.8960048348282651"/>
  </r>
  <r>
    <d v="2013-11-17T00:00:00"/>
    <x v="2"/>
    <x v="1050"/>
    <n v="4.564E-2"/>
    <n v="0"/>
    <n v="62.65"/>
    <x v="10"/>
    <n v="2"/>
    <n v="1"/>
    <n v="58"/>
    <n v="111.8941899"/>
    <n v="13.7"/>
    <n v="28593.46"/>
    <n v="6489.8630142000002"/>
    <n v="5608.232137"/>
    <n v="99.402858503936415"/>
    <n v="7.0579312068965514"/>
    <n v="0.89693253724802802"/>
  </r>
  <r>
    <d v="2013-11-18T00:00:00"/>
    <x v="2"/>
    <x v="1051"/>
    <n v="4.5420000000000002E-2"/>
    <n v="0"/>
    <n v="62.65"/>
    <x v="10"/>
    <n v="2"/>
    <n v="1"/>
    <n v="58"/>
    <n v="111.8941899"/>
    <n v="13.7"/>
    <n v="28455.629999999997"/>
    <n v="6489.8630142000002"/>
    <n v="5565.1768729999994"/>
    <n v="99.726601709149278"/>
    <n v="7.0037463793103454"/>
    <n v="0.89435774988991634"/>
  </r>
  <r>
    <d v="2013-11-19T00:00:00"/>
    <x v="2"/>
    <x v="1052"/>
    <n v="4.471E-2"/>
    <n v="0"/>
    <n v="62.65"/>
    <x v="10"/>
    <n v="2"/>
    <n v="1"/>
    <n v="58"/>
    <n v="111.8941899"/>
    <n v="13.7"/>
    <n v="28010.814999999999"/>
    <n v="6489.8630142000002"/>
    <n v="5477.1449199999997"/>
    <n v="99.996655593063991"/>
    <n v="6.8929586206896554"/>
    <n v="0.89418832475956167"/>
  </r>
  <r>
    <d v="2013-11-20T00:00:00"/>
    <x v="2"/>
    <x v="1053"/>
    <n v="4.1950000000000001E-2"/>
    <n v="0"/>
    <n v="62.65"/>
    <x v="10"/>
    <n v="2"/>
    <n v="1"/>
    <n v="58"/>
    <n v="111.8941899"/>
    <n v="13.7"/>
    <n v="26281.674999999999"/>
    <n v="6489.8630142000002"/>
    <n v="5156.6183499999997"/>
    <n v="100.76676358830005"/>
    <n v="6.489577586206897"/>
    <n v="0.89724791418355188"/>
  </r>
  <r>
    <d v="2013-11-21T00:00:00"/>
    <x v="2"/>
    <x v="1054"/>
    <n v="4.5920000000000002E-2"/>
    <n v="0"/>
    <n v="62.65"/>
    <x v="10"/>
    <n v="2"/>
    <n v="1"/>
    <n v="58"/>
    <n v="111.8941899"/>
    <n v="13.7"/>
    <n v="28768.880000000001"/>
    <n v="6489.8630142000002"/>
    <n v="5637.9733299999998"/>
    <n v="99.377024530114255"/>
    <n v="7.0953603448275864"/>
    <n v="0.89619098432055755"/>
  </r>
  <r>
    <d v="2013-11-22T00:00:00"/>
    <x v="2"/>
    <x v="1055"/>
    <n v="4.5359999999999998E-2"/>
    <n v="0.26593879300000001"/>
    <n v="62.65"/>
    <x v="10"/>
    <n v="2"/>
    <n v="1"/>
    <n v="58"/>
    <n v="111.8941899"/>
    <n v="13.7"/>
    <n v="28418.039999999997"/>
    <n v="6489.8630142000002"/>
    <n v="5569.3672919999999"/>
    <n v="99.569407819716844"/>
    <n v="7.0090200000000005"/>
    <n v="0.89621507936507938"/>
  </r>
  <r>
    <d v="2013-11-23T00:00:00"/>
    <x v="2"/>
    <x v="1056"/>
    <n v="4.2040000000000001E-2"/>
    <n v="0"/>
    <n v="62.65"/>
    <x v="10"/>
    <n v="2"/>
    <n v="1"/>
    <n v="58"/>
    <n v="111.8941899"/>
    <n v="13.7"/>
    <n v="26338.059999999998"/>
    <n v="6489.8630142000002"/>
    <n v="5166.1690309999994"/>
    <n v="100.75532912218411"/>
    <n v="6.5015970689655171"/>
    <n v="0.89698532350142723"/>
  </r>
  <r>
    <d v="2013-11-24T00:00:00"/>
    <x v="2"/>
    <x v="1057"/>
    <n v="4.5699999999999998E-2"/>
    <n v="0"/>
    <n v="62.65"/>
    <x v="10"/>
    <n v="2"/>
    <n v="1"/>
    <n v="58"/>
    <n v="111.8941899"/>
    <n v="13.7"/>
    <n v="28631.049999999996"/>
    <n v="6489.8630142000002"/>
    <n v="5615.3851809999996"/>
    <n v="99.385396955949233"/>
    <n v="7.0669332758620689"/>
    <n v="0.89689743982494541"/>
  </r>
  <r>
    <d v="2013-11-25T00:00:00"/>
    <x v="2"/>
    <x v="1058"/>
    <n v="4.521E-2"/>
    <n v="0.26405351799999999"/>
    <n v="62.65"/>
    <x v="10"/>
    <n v="2"/>
    <n v="1"/>
    <n v="58"/>
    <n v="111.8941899"/>
    <n v="13.7"/>
    <n v="28324.064999999999"/>
    <n v="6489.8630142000002"/>
    <n v="5561.9002439999995"/>
    <n v="99.453212548006277"/>
    <n v="6.9996227586206894"/>
    <n v="0.89798301260783009"/>
  </r>
  <r>
    <d v="2013-11-26T00:00:00"/>
    <x v="2"/>
    <x v="1059"/>
    <n v="4.1209999999999997E-2"/>
    <n v="0.26227546099999999"/>
    <n v="62.65"/>
    <x v="10"/>
    <n v="2"/>
    <n v="1"/>
    <n v="58"/>
    <n v="111.8941899"/>
    <n v="13.7"/>
    <n v="25818.064999999999"/>
    <n v="6489.8630142000002"/>
    <n v="5067.1974909999999"/>
    <n v="101.04978547425634"/>
    <n v="6.3770418965517237"/>
    <n v="0.89752106284882316"/>
  </r>
  <r>
    <d v="2013-11-27T00:00:00"/>
    <x v="2"/>
    <x v="1060"/>
    <n v="4.514E-2"/>
    <n v="0.26396764700000003"/>
    <n v="62.65"/>
    <x v="10"/>
    <n v="2"/>
    <n v="1"/>
    <n v="58"/>
    <n v="111.8941899"/>
    <n v="13.7"/>
    <n v="28280.210000000003"/>
    <n v="6489.8630142000002"/>
    <n v="5550.2070199999998"/>
    <n v="99.525627508672656"/>
    <n v="6.984906896551724"/>
    <n v="0.89748471422241916"/>
  </r>
  <r>
    <d v="2013-11-28T00:00:00"/>
    <x v="2"/>
    <x v="1061"/>
    <n v="4.5269999999999998E-2"/>
    <n v="0"/>
    <n v="62.65"/>
    <x v="10"/>
    <n v="2"/>
    <n v="1"/>
    <n v="58"/>
    <n v="111.8941899"/>
    <n v="13.7"/>
    <n v="28361.654999999999"/>
    <n v="6489.8630142000002"/>
    <n v="5566.0690170000007"/>
    <n v="99.481508518175829"/>
    <n v="7.0048691379310348"/>
    <n v="0.89746500994035794"/>
  </r>
  <r>
    <d v="2013-11-29T00:00:00"/>
    <x v="2"/>
    <x v="1062"/>
    <n v="4.4880000000000003E-2"/>
    <n v="0"/>
    <n v="62.65"/>
    <x v="10"/>
    <n v="2"/>
    <n v="1"/>
    <n v="58"/>
    <n v="111.8941899"/>
    <n v="13.7"/>
    <n v="28117.32"/>
    <n v="6489.8630142000002"/>
    <n v="5503.9832199999992"/>
    <n v="99.840961616983279"/>
    <n v="6.9267344827586204"/>
    <n v="0.895166221033868"/>
  </r>
  <r>
    <d v="2013-11-30T00:00:00"/>
    <x v="2"/>
    <x v="1063"/>
    <n v="4.4850000000000001E-2"/>
    <n v="0"/>
    <n v="62.65"/>
    <x v="10"/>
    <n v="2"/>
    <n v="1"/>
    <n v="58"/>
    <n v="111.8941899"/>
    <n v="13.7"/>
    <n v="28098.524999999998"/>
    <n v="6489.8630142000002"/>
    <n v="5502.8516000000009"/>
    <n v="99.811883481382623"/>
    <n v="6.9253103448275866"/>
    <n v="0.89558082497212932"/>
  </r>
  <r>
    <d v="2013-12-01T00:00:00"/>
    <x v="2"/>
    <x v="1064"/>
    <n v="4.333E-2"/>
    <n v="0"/>
    <n v="62.65"/>
    <x v="11"/>
    <n v="2"/>
    <n v="1"/>
    <n v="59"/>
    <n v="111.8941899"/>
    <n v="13.7"/>
    <n v="27146.244999999999"/>
    <n v="6601.7572041000003"/>
    <n v="5327.5864039999997"/>
    <n v="100.48369436655878"/>
    <n v="6.5911003389830514"/>
    <n v="0.89747269789983852"/>
  </r>
  <r>
    <d v="2013-12-02T00:00:00"/>
    <x v="2"/>
    <x v="1065"/>
    <n v="4.2130000000000001E-2"/>
    <n v="0"/>
    <n v="62.65"/>
    <x v="11"/>
    <n v="2"/>
    <n v="1"/>
    <n v="59"/>
    <n v="111.8941899"/>
    <n v="13.7"/>
    <n v="26394.445000000003"/>
    <n v="6601.7572041000003"/>
    <n v="5181.2057400000003"/>
    <n v="100.9476394261406"/>
    <n v="6.4100033898305089"/>
    <n v="0.89767434132447188"/>
  </r>
  <r>
    <d v="2013-12-03T00:00:00"/>
    <x v="2"/>
    <x v="1066"/>
    <n v="4.1279999999999997E-2"/>
    <n v="0.26354585800000002"/>
    <n v="62.65"/>
    <x v="11"/>
    <n v="2"/>
    <n v="1"/>
    <n v="59"/>
    <n v="111.8941899"/>
    <n v="13.7"/>
    <n v="25861.919999999995"/>
    <n v="6601.7572041000003"/>
    <n v="5072.6903689999999"/>
    <n v="101.37583773969743"/>
    <n v="6.2757520338983062"/>
    <n v="0.89697037306201566"/>
  </r>
  <r>
    <d v="2013-12-04T00:00:00"/>
    <x v="2"/>
    <x v="1067"/>
    <n v="4.2020000000000002E-2"/>
    <n v="0"/>
    <n v="62.65"/>
    <x v="11"/>
    <n v="2"/>
    <n v="1"/>
    <n v="59"/>
    <n v="111.8941899"/>
    <n v="13.7"/>
    <n v="26325.530000000002"/>
    <n v="6601.7572041000003"/>
    <n v="5146.7920249999997"/>
    <n v="101.34757396548777"/>
    <n v="6.3674279661016948"/>
    <n v="0.89404628748215131"/>
  </r>
  <r>
    <d v="2013-12-05T00:00:00"/>
    <x v="2"/>
    <x v="1068"/>
    <n v="4.4690000000000001E-2"/>
    <n v="0.26452559799999997"/>
    <n v="62.65"/>
    <x v="11"/>
    <n v="2"/>
    <n v="1"/>
    <n v="59"/>
    <n v="111.8941899"/>
    <n v="13.7"/>
    <n v="27998.285"/>
    <n v="6601.7572041000003"/>
    <n v="5494.1371670000008"/>
    <n v="99.977528898136796"/>
    <n v="6.7971510169491536"/>
    <n v="0.8973638621615575"/>
  </r>
  <r>
    <d v="2013-12-06T00:00:00"/>
    <x v="2"/>
    <x v="1069"/>
    <n v="4.2160000000000003E-2"/>
    <n v="0"/>
    <n v="62.65"/>
    <x v="11"/>
    <n v="2"/>
    <n v="1"/>
    <n v="59"/>
    <n v="111.8941899"/>
    <n v="13.7"/>
    <n v="26413.24"/>
    <n v="6601.7572041000003"/>
    <n v="5179.2655459999996"/>
    <n v="101.03003891748517"/>
    <n v="6.4076030508474568"/>
    <n v="0.89669966793168865"/>
  </r>
  <r>
    <d v="2013-12-07T00:00:00"/>
    <x v="2"/>
    <x v="1070"/>
    <n v="4.0259999999999997E-2"/>
    <n v="0.264124319"/>
    <n v="62.65"/>
    <x v="11"/>
    <n v="2"/>
    <n v="1"/>
    <n v="59"/>
    <n v="111.8941899"/>
    <n v="13.7"/>
    <n v="25222.89"/>
    <n v="6601.7572041000003"/>
    <n v="4950.9928580000005"/>
    <n v="101.76267332655682"/>
    <n v="6.1251922033898305"/>
    <n v="0.89763124689518148"/>
  </r>
  <r>
    <d v="2013-12-08T00:00:00"/>
    <x v="2"/>
    <x v="1071"/>
    <n v="4.0939999999999997E-2"/>
    <n v="0"/>
    <n v="62.65"/>
    <x v="11"/>
    <n v="2"/>
    <n v="1"/>
    <n v="59"/>
    <n v="111.8941899"/>
    <n v="13.7"/>
    <n v="25648.91"/>
    <n v="6601.7572041000003"/>
    <n v="5016.0278539999999"/>
    <n v="101.78446714342547"/>
    <n v="6.2056511864406776"/>
    <n v="0.89431709819247684"/>
  </r>
  <r>
    <d v="2013-12-09T00:00:00"/>
    <x v="2"/>
    <x v="1072"/>
    <n v="4.2349999999999999E-2"/>
    <n v="0"/>
    <n v="62.65"/>
    <x v="11"/>
    <n v="2"/>
    <n v="1"/>
    <n v="59"/>
    <n v="111.8941899"/>
    <n v="13.7"/>
    <n v="26532.274999999998"/>
    <n v="6601.7572041000003"/>
    <n v="5208.1541879999995"/>
    <n v="100.85875621387612"/>
    <n v="6.4433430508474574"/>
    <n v="0.89765582054309334"/>
  </r>
  <r>
    <d v="2013-12-10T00:00:00"/>
    <x v="2"/>
    <x v="1073"/>
    <n v="4.2340000000000003E-2"/>
    <n v="0"/>
    <n v="62.65"/>
    <x v="11"/>
    <n v="2"/>
    <n v="1"/>
    <n v="59"/>
    <n v="111.8941899"/>
    <n v="13.7"/>
    <n v="26526.010000000002"/>
    <n v="6601.7572041000003"/>
    <n v="5196.2228580000001"/>
    <n v="101.04236831228881"/>
    <n v="6.428582033898306"/>
    <n v="0.89581091166745397"/>
  </r>
  <r>
    <d v="2013-12-11T00:00:00"/>
    <x v="2"/>
    <x v="1074"/>
    <n v="4.3200000000000002E-2"/>
    <n v="0"/>
    <n v="62.65"/>
    <x v="11"/>
    <n v="2"/>
    <n v="1"/>
    <n v="59"/>
    <n v="111.8941899"/>
    <n v="13.7"/>
    <n v="27064.799999999999"/>
    <n v="6601.7572041000003"/>
    <n v="5301.0007319999995"/>
    <n v="100.70844557743592"/>
    <n v="6.5582094915254237"/>
    <n v="0.89568138888888882"/>
  </r>
  <r>
    <d v="2013-12-12T00:00:00"/>
    <x v="2"/>
    <x v="1075"/>
    <n v="4.1590000000000002E-2"/>
    <n v="0"/>
    <n v="62.65"/>
    <x v="11"/>
    <n v="2"/>
    <n v="1"/>
    <n v="59"/>
    <n v="111.8941899"/>
    <n v="13.7"/>
    <n v="26056.135000000002"/>
    <n v="6601.7572041000003"/>
    <n v="5103.8153989999992"/>
    <n v="101.36248153956207"/>
    <n v="6.3142588135593218"/>
    <n v="0.89574722289011777"/>
  </r>
  <r>
    <d v="2013-12-13T00:00:00"/>
    <x v="2"/>
    <x v="1076"/>
    <n v="4.3029999999999999E-2"/>
    <n v="0"/>
    <n v="62.65"/>
    <x v="11"/>
    <n v="2"/>
    <n v="1"/>
    <n v="59"/>
    <n v="111.8941899"/>
    <n v="13.7"/>
    <n v="26958.294999999998"/>
    <n v="6601.7572041000003"/>
    <n v="5275.9487749999998"/>
    <n v="100.8450301744391"/>
    <n v="6.5272161016949148"/>
    <n v="0.89497036950964437"/>
  </r>
  <r>
    <d v="2013-12-14T00:00:00"/>
    <x v="2"/>
    <x v="1077"/>
    <n v="4.0160000000000001E-2"/>
    <n v="0.26640055200000001"/>
    <n v="62.65"/>
    <x v="11"/>
    <n v="2"/>
    <n v="1"/>
    <n v="59"/>
    <n v="111.8941899"/>
    <n v="13.7"/>
    <n v="25160.239999999998"/>
    <n v="6601.7572041000003"/>
    <n v="4936.875282"/>
    <n v="101.84064298579743"/>
    <n v="6.1077264406779666"/>
    <n v="0.89730044820717136"/>
  </r>
  <r>
    <d v="2013-12-15T00:00:00"/>
    <x v="2"/>
    <x v="1078"/>
    <n v="3.9620000000000002E-2"/>
    <n v="0.26468022299999999"/>
    <n v="62.65"/>
    <x v="11"/>
    <n v="2"/>
    <n v="1"/>
    <n v="59"/>
    <n v="111.8941899"/>
    <n v="13.7"/>
    <n v="24821.93"/>
    <n v="6601.7572041000003"/>
    <n v="4863.8718179999996"/>
    <n v="102.21066204149915"/>
    <n v="6.0174091525423723"/>
    <n v="0.89608061585058041"/>
  </r>
  <r>
    <d v="2013-12-16T00:00:00"/>
    <x v="2"/>
    <x v="1079"/>
    <n v="4.4859999999999997E-2"/>
    <n v="0"/>
    <n v="62.65"/>
    <x v="11"/>
    <n v="2"/>
    <n v="1"/>
    <n v="59"/>
    <n v="111.8941899"/>
    <n v="13.7"/>
    <n v="28104.79"/>
    <n v="6601.7572041000003"/>
    <n v="5514.1820479999997"/>
    <n v="99.928509062124107"/>
    <n v="6.8219498305084736"/>
    <n v="0.89722478823004903"/>
  </r>
  <r>
    <d v="2013-12-17T00:00:00"/>
    <x v="2"/>
    <x v="1080"/>
    <n v="4.3860000000000003E-2"/>
    <n v="0.26293234500000001"/>
    <n v="62.65"/>
    <x v="11"/>
    <n v="2"/>
    <n v="1"/>
    <n v="59"/>
    <n v="111.8941899"/>
    <n v="13.7"/>
    <n v="27478.290000000005"/>
    <n v="6601.7572041000003"/>
    <n v="5373.2680950000004"/>
    <n v="100.5924904623003"/>
    <n v="6.6476161016949149"/>
    <n v="0.89423016415868661"/>
  </r>
  <r>
    <d v="2013-12-18T00:00:00"/>
    <x v="2"/>
    <x v="1081"/>
    <n v="4.1700000000000001E-2"/>
    <n v="0.26242385699999998"/>
    <n v="62.65"/>
    <x v="11"/>
    <n v="2"/>
    <n v="1"/>
    <n v="59"/>
    <n v="111.8941899"/>
    <n v="13.7"/>
    <n v="26125.05"/>
    <n v="6601.7572041000003"/>
    <n v="5121.2633079999996"/>
    <n v="101.24817546596064"/>
    <n v="6.3358447457627118"/>
    <n v="0.89643846522781767"/>
  </r>
  <r>
    <d v="2013-12-19T00:00:00"/>
    <x v="2"/>
    <x v="1082"/>
    <n v="4.539E-2"/>
    <n v="0"/>
    <n v="62.65"/>
    <x v="11"/>
    <n v="2"/>
    <n v="1"/>
    <n v="59"/>
    <n v="111.8941899"/>
    <n v="13.7"/>
    <n v="28436.834999999999"/>
    <n v="6601.7572041000003"/>
    <n v="5571.0622559999993"/>
    <n v="99.864665038374341"/>
    <n v="6.8923199999999989"/>
    <n v="0.89589530733641765"/>
  </r>
  <r>
    <d v="2013-12-20T00:00:00"/>
    <x v="2"/>
    <x v="1083"/>
    <n v="4.1820000000000003E-2"/>
    <n v="0"/>
    <n v="62.65"/>
    <x v="11"/>
    <n v="2"/>
    <n v="1"/>
    <n v="59"/>
    <n v="111.8941899"/>
    <n v="13.7"/>
    <n v="26200.230000000003"/>
    <n v="6601.7572041000003"/>
    <n v="5140.0854640000007"/>
    <n v="101.12796746154844"/>
    <n v="6.3591308474576271"/>
    <n v="0.89715141080822569"/>
  </r>
  <r>
    <d v="2013-12-21T00:00:00"/>
    <x v="2"/>
    <x v="1084"/>
    <n v="4.5990000000000003E-2"/>
    <n v="0"/>
    <n v="62.65"/>
    <x v="11"/>
    <n v="2"/>
    <n v="1"/>
    <n v="59"/>
    <n v="111.8941899"/>
    <n v="13.7"/>
    <n v="28812.735000000004"/>
    <n v="6601.7572041000003"/>
    <n v="5641.7965889999987"/>
    <n v="99.697170500995895"/>
    <n v="6.9798299999999998"/>
    <n v="0.89543372472276572"/>
  </r>
  <r>
    <d v="2013-12-22T00:00:00"/>
    <x v="2"/>
    <x v="1085"/>
    <n v="4.546E-2"/>
    <n v="0"/>
    <n v="62.65"/>
    <x v="11"/>
    <n v="2"/>
    <n v="1"/>
    <n v="59"/>
    <n v="111.8941899"/>
    <n v="13.7"/>
    <n v="28480.69"/>
    <n v="6601.7572041000003"/>
    <n v="5584.275357999999"/>
    <n v="99.768378774986971"/>
    <n v="6.9086667796610168"/>
    <n v="0.89663735151781776"/>
  </r>
  <r>
    <d v="2013-12-23T00:00:00"/>
    <x v="2"/>
    <x v="1086"/>
    <n v="4.0969999999999999E-2"/>
    <n v="0"/>
    <n v="62.65"/>
    <x v="11"/>
    <n v="2"/>
    <n v="1"/>
    <n v="59"/>
    <n v="111.8941899"/>
    <n v="13.7"/>
    <n v="25667.705000000002"/>
    <n v="6601.7572041000003"/>
    <n v="5019.9835919999987"/>
    <n v="101.76635003761781"/>
    <n v="6.2105450847457622"/>
    <n v="0.894367000244081"/>
  </r>
  <r>
    <d v="2013-12-24T00:00:00"/>
    <x v="2"/>
    <x v="1087"/>
    <n v="4.4089999999999997E-2"/>
    <n v="0"/>
    <n v="62.65"/>
    <x v="11"/>
    <n v="2"/>
    <n v="1"/>
    <n v="59"/>
    <n v="111.8941899"/>
    <n v="13.7"/>
    <n v="27622.384999999995"/>
    <n v="6601.7572041000003"/>
    <n v="5415.2047539999994"/>
    <n v="100.28412183765229"/>
    <n v="6.6994986440677966"/>
    <n v="0.89650809707416645"/>
  </r>
  <r>
    <d v="2013-12-25T00:00:00"/>
    <x v="2"/>
    <x v="1088"/>
    <n v="4.1419999999999998E-2"/>
    <n v="0.26499727200000001"/>
    <n v="62.65"/>
    <x v="11"/>
    <n v="2"/>
    <n v="1"/>
    <n v="59"/>
    <n v="111.8941899"/>
    <n v="13.7"/>
    <n v="25949.629999999997"/>
    <n v="6601.7572041000003"/>
    <n v="5077.2658949999995"/>
    <n v="101.53349423069164"/>
    <n v="6.2814127118644061"/>
    <n v="0.89474492998551425"/>
  </r>
  <r>
    <d v="2013-12-26T00:00:00"/>
    <x v="2"/>
    <x v="1089"/>
    <n v="4.5569999999999999E-2"/>
    <n v="0.266928212"/>
    <n v="62.65"/>
    <x v="11"/>
    <n v="2"/>
    <n v="1"/>
    <n v="59"/>
    <n v="111.8941899"/>
    <n v="13.7"/>
    <n v="28549.605"/>
    <n v="6601.7572041000003"/>
    <n v="5578.7202820000002"/>
    <n v="100.02332109390566"/>
    <n v="6.9017942372881365"/>
    <n v="0.89358319069563319"/>
  </r>
  <r>
    <d v="2013-12-27T00:00:00"/>
    <x v="2"/>
    <x v="1090"/>
    <n v="4.4139999999999999E-2"/>
    <n v="0.26611480100000001"/>
    <n v="62.65"/>
    <x v="11"/>
    <n v="2"/>
    <n v="1"/>
    <n v="59"/>
    <n v="111.8941899"/>
    <n v="13.7"/>
    <n v="27653.71"/>
    <n v="6601.7572041000003"/>
    <n v="5414.391932999999"/>
    <n v="100.3763814853981"/>
    <n v="6.6984930508474578"/>
    <n v="0.89535815586769374"/>
  </r>
  <r>
    <d v="2013-12-28T00:00:00"/>
    <x v="2"/>
    <x v="1091"/>
    <n v="4.0869999999999997E-2"/>
    <n v="0.26416039400000002"/>
    <n v="62.65"/>
    <x v="11"/>
    <n v="2"/>
    <n v="1"/>
    <n v="59"/>
    <n v="111.8941899"/>
    <n v="13.7"/>
    <n v="25605.054999999997"/>
    <n v="6601.7572041000003"/>
    <n v="5023.3861239999997"/>
    <n v="101.53583748183517"/>
    <n v="6.2147545762711864"/>
    <n v="0.89716300464888676"/>
  </r>
  <r>
    <d v="2013-12-29T00:00:00"/>
    <x v="2"/>
    <x v="1092"/>
    <n v="4.48E-2"/>
    <n v="0.26602012000000003"/>
    <n v="62.65"/>
    <x v="11"/>
    <n v="2"/>
    <n v="1"/>
    <n v="59"/>
    <n v="111.8941899"/>
    <n v="13.7"/>
    <n v="28067.199999999997"/>
    <n v="6601.7572041000003"/>
    <n v="5489.3118900000009"/>
    <n v="100.22536478414055"/>
    <n v="6.7911813559322036"/>
    <n v="0.89437433035714287"/>
  </r>
  <r>
    <d v="2013-12-30T00:00:00"/>
    <x v="2"/>
    <x v="1093"/>
    <n v="4.2689999999999999E-2"/>
    <n v="0.26704867199999999"/>
    <n v="62.65"/>
    <x v="11"/>
    <n v="2"/>
    <n v="1"/>
    <n v="59"/>
    <n v="111.8941899"/>
    <n v="13.7"/>
    <n v="26745.284999999996"/>
    <n v="6601.7572041000003"/>
    <n v="5228.8072119999997"/>
    <n v="101.07259946163225"/>
    <n v="6.4688942372881355"/>
    <n v="0.89403785429843052"/>
  </r>
  <r>
    <d v="2013-12-31T00:00:00"/>
    <x v="2"/>
    <x v="1094"/>
    <n v="4.3270000000000003E-2"/>
    <n v="0.265513785"/>
    <n v="62.65"/>
    <x v="11"/>
    <n v="2"/>
    <n v="1"/>
    <n v="59"/>
    <n v="111.8941899"/>
    <n v="13.7"/>
    <n v="27108.655000000002"/>
    <n v="6601.7572041000003"/>
    <n v="5303.1642359999996"/>
    <n v="100.7862425985349"/>
    <n v="6.5608861016949147"/>
    <n v="0.89459736538017087"/>
  </r>
  <r>
    <d v="2013-01-01T00:00:00"/>
    <x v="3"/>
    <x v="1095"/>
    <n v="1.0590235999999999E-2"/>
    <n v="0"/>
    <n v="11202.43902"/>
    <x v="0"/>
    <n v="5"/>
    <n v="8.2000000000000007E-3"/>
    <n v="31"/>
    <n v="11053.74907"/>
    <n v="4602.4390240000002"/>
    <n v="9728.1907857875158"/>
    <n v="2809.8630135940002"/>
    <n v="3922.8646748673787"/>
    <n v="158.36260351919501"/>
    <n v="3.3530477419354838"/>
    <n v="0.98151240444500021"/>
  </r>
  <r>
    <d v="2013-01-02T00:00:00"/>
    <x v="3"/>
    <x v="1096"/>
    <n v="1.0675548E-2"/>
    <n v="0"/>
    <n v="11202.43902"/>
    <x v="0"/>
    <n v="5"/>
    <n v="8.2000000000000007E-3"/>
    <n v="31"/>
    <n v="11053.74907"/>
    <n v="4602.4390240000002"/>
    <n v="9806.5583889568024"/>
    <n v="2809.8630135940002"/>
    <n v="3941.9916842657558"/>
    <n v="158.52760733559691"/>
    <n v="3.3693964516129027"/>
    <n v="0.97841618996982627"/>
  </r>
  <r>
    <d v="2013-01-03T00:00:00"/>
    <x v="3"/>
    <x v="1097"/>
    <n v="1.1403635000000001E-2"/>
    <n v="0"/>
    <n v="11202.43902"/>
    <x v="0"/>
    <n v="5"/>
    <n v="8.2000000000000007E-3"/>
    <n v="31"/>
    <n v="11053.74907"/>
    <n v="4602.4390240000002"/>
    <n v="10475.379106894694"/>
    <n v="2809.8630135940002"/>
    <n v="4229.6969132413624"/>
    <n v="156.27923528221959"/>
    <n v="3.6153109677419355"/>
    <n v="0.98279750272610444"/>
  </r>
  <r>
    <d v="2013-01-04T00:00:00"/>
    <x v="3"/>
    <x v="1098"/>
    <n v="1.0998297000000001E-2"/>
    <n v="0"/>
    <n v="11202.43902"/>
    <x v="0"/>
    <n v="5"/>
    <n v="8.2000000000000007E-3"/>
    <n v="31"/>
    <n v="11053.74907"/>
    <n v="4602.4390240000002"/>
    <n v="10103.035620240615"/>
    <n v="2809.8630135940002"/>
    <n v="4067.0175110551554"/>
    <n v="157.56559530709967"/>
    <n v="3.476261612903226"/>
    <n v="0.97982542206307022"/>
  </r>
  <r>
    <d v="2013-01-05T00:00:00"/>
    <x v="3"/>
    <x v="1099"/>
    <n v="1.0352942E-2"/>
    <n v="0"/>
    <n v="11202.43902"/>
    <x v="0"/>
    <n v="5"/>
    <n v="8.2000000000000007E-3"/>
    <n v="31"/>
    <n v="11053.74907"/>
    <n v="4602.4390240000002"/>
    <n v="9510.2125174729426"/>
    <n v="2809.8630135940002"/>
    <n v="3828.5878904753722"/>
    <n v="159.18416265002071"/>
    <n v="3.2724651612903228"/>
    <n v="0.97988011523680907"/>
  </r>
  <r>
    <d v="2013-01-06T00:00:00"/>
    <x v="3"/>
    <x v="1100"/>
    <n v="1.1773628E-2"/>
    <n v="0"/>
    <n v="11202.43902"/>
    <x v="0"/>
    <n v="5"/>
    <n v="8.2000000000000007E-3"/>
    <n v="31"/>
    <n v="11053.74907"/>
    <n v="4602.4390240000002"/>
    <n v="10815.254676561493"/>
    <n v="2809.8630135940002"/>
    <n v="4350.1584644311479"/>
    <n v="155.94533568452175"/>
    <n v="3.7182748387096773"/>
    <n v="0.97902294857625882"/>
  </r>
  <r>
    <d v="2013-01-07T00:00:00"/>
    <x v="3"/>
    <x v="1101"/>
    <n v="1.1173047E-2"/>
    <n v="0"/>
    <n v="11202.43902"/>
    <x v="0"/>
    <n v="5"/>
    <n v="8.2000000000000007E-3"/>
    <n v="31"/>
    <n v="11053.74907"/>
    <n v="4602.4390240000002"/>
    <n v="10263.560970177705"/>
    <n v="2809.8630135940002"/>
    <n v="4135.6824218493339"/>
    <n v="157.04099334654612"/>
    <n v="3.5349525806451618"/>
    <n v="0.98078465077610433"/>
  </r>
  <r>
    <d v="2013-01-08T00:00:00"/>
    <x v="3"/>
    <x v="1102"/>
    <n v="1.1979498E-2"/>
    <n v="0"/>
    <n v="11202.43902"/>
    <x v="0"/>
    <n v="5"/>
    <n v="8.2000000000000007E-3"/>
    <n v="31"/>
    <n v="11053.74907"/>
    <n v="4602.4390240000002"/>
    <n v="11004.366858487383"/>
    <n v="2809.8630135940002"/>
    <n v="4426.0796450247099"/>
    <n v="155.53025167340201"/>
    <n v="3.7831680645161287"/>
    <n v="0.97899102282917028"/>
  </r>
  <r>
    <d v="2013-01-09T00:00:00"/>
    <x v="3"/>
    <x v="1103"/>
    <n v="1.1655687E-2"/>
    <n v="0"/>
    <n v="11202.43902"/>
    <x v="0"/>
    <n v="5"/>
    <n v="8.2000000000000007E-3"/>
    <n v="31"/>
    <n v="11053.74907"/>
    <n v="4602.4390240000002"/>
    <n v="10706.914074003953"/>
    <n v="2809.8630135940002"/>
    <n v="4318.3126976338472"/>
    <n v="155.87020569547653"/>
    <n v="3.6910548387096771"/>
    <n v="0.98168988237244181"/>
  </r>
  <r>
    <d v="2013-01-10T00:00:00"/>
    <x v="3"/>
    <x v="1104"/>
    <n v="1.1788929E-2"/>
    <n v="0"/>
    <n v="11202.43902"/>
    <x v="0"/>
    <n v="5"/>
    <n v="8.2000000000000007E-3"/>
    <n v="31"/>
    <n v="11053.74907"/>
    <n v="4602.4390240000002"/>
    <n v="10829.310175155986"/>
    <n v="2809.8630135940002"/>
    <n v="4355.6035916306864"/>
    <n v="155.91934879907834"/>
    <n v="3.7229290322580648"/>
    <n v="0.97897612242808485"/>
  </r>
  <r>
    <d v="2013-01-11T00:00:00"/>
    <x v="3"/>
    <x v="1105"/>
    <n v="1.1273635000000001E-2"/>
    <n v="0"/>
    <n v="11202.43902"/>
    <x v="0"/>
    <n v="5"/>
    <n v="8.2000000000000007E-3"/>
    <n v="31"/>
    <n v="11053.74907"/>
    <n v="4602.4390240000002"/>
    <n v="10355.961106941493"/>
    <n v="2809.8630135940002"/>
    <n v="4171.1670794463244"/>
    <n v="156.86210486650805"/>
    <n v="3.5652829032258064"/>
    <n v="0.98037385457308135"/>
  </r>
  <r>
    <d v="2013-01-12T00:00:00"/>
    <x v="3"/>
    <x v="1106"/>
    <n v="1.1592165999999999E-2"/>
    <n v="0"/>
    <n v="11202.43902"/>
    <x v="0"/>
    <n v="5"/>
    <n v="8.2000000000000007E-3"/>
    <n v="31"/>
    <n v="11053.74907"/>
    <n v="4602.4390240000002"/>
    <n v="10648.563683426819"/>
    <n v="2809.8630135940002"/>
    <n v="4294.2636374358872"/>
    <n v="156.01895685324945"/>
    <n v="3.6704990322580642"/>
    <n v="0.98157212379463854"/>
  </r>
  <r>
    <d v="2013-01-13T00:00:00"/>
    <x v="3"/>
    <x v="1107"/>
    <n v="1.1977102999999999E-2"/>
    <n v="0"/>
    <n v="11202.43902"/>
    <x v="0"/>
    <n v="5"/>
    <n v="8.2000000000000007E-3"/>
    <n v="31"/>
    <n v="11053.74907"/>
    <n v="4602.4390240000002"/>
    <n v="11002.166811488243"/>
    <n v="2809.8630135940002"/>
    <n v="4430.1419786243659"/>
    <n v="155.40349883488182"/>
    <n v="3.7866403225806446"/>
    <n v="0.98008550147727713"/>
  </r>
  <r>
    <d v="2013-01-14T00:00:00"/>
    <x v="3"/>
    <x v="1108"/>
    <n v="1.0618837000000001E-2"/>
    <n v="0"/>
    <n v="11202.43902"/>
    <x v="0"/>
    <n v="5"/>
    <n v="8.2000000000000007E-3"/>
    <n v="31"/>
    <n v="11053.74907"/>
    <n v="4602.4390240000002"/>
    <n v="9754.4636643772192"/>
    <n v="2809.8630135940002"/>
    <n v="3932.0490812665994"/>
    <n v="158.33302388491609"/>
    <n v="3.3608980645161295"/>
    <n v="0.98116055458804008"/>
  </r>
  <r>
    <d v="2013-01-15T00:00:00"/>
    <x v="3"/>
    <x v="1109"/>
    <n v="1.1752828999999999E-2"/>
    <n v="0"/>
    <n v="11202.43902"/>
    <x v="0"/>
    <n v="5"/>
    <n v="8.2000000000000007E-3"/>
    <n v="31"/>
    <n v="11053.74907"/>
    <n v="4602.4390240000002"/>
    <n v="10796.148715168983"/>
    <n v="2809.8630135940002"/>
    <n v="4347.218141031397"/>
    <n v="155.85941934531877"/>
    <n v="3.7157616129032256"/>
    <n v="0.98009262280596443"/>
  </r>
  <r>
    <d v="2013-01-16T00:00:00"/>
    <x v="3"/>
    <x v="1110"/>
    <n v="1.160918E-2"/>
    <n v="0"/>
    <n v="11202.43902"/>
    <x v="0"/>
    <n v="5"/>
    <n v="8.2000000000000007E-3"/>
    <n v="31"/>
    <n v="11053.74907"/>
    <n v="4602.4390240000002"/>
    <n v="10664.192743820697"/>
    <n v="2809.8630135940002"/>
    <n v="4285.7336426366101"/>
    <n v="156.39199908110959"/>
    <n v="3.6632080645161289"/>
    <n v="0.9781866591783398"/>
  </r>
  <r>
    <d v="2013-01-17T00:00:00"/>
    <x v="3"/>
    <x v="1111"/>
    <n v="1.0364366E-2"/>
    <n v="0"/>
    <n v="11202.43902"/>
    <x v="0"/>
    <n v="5"/>
    <n v="8.2000000000000007E-3"/>
    <n v="31"/>
    <n v="11053.74907"/>
    <n v="4602.4390240000002"/>
    <n v="9520.7066038688281"/>
    <n v="2809.8630135940002"/>
    <n v="3834.9455708748324"/>
    <n v="159.08610223559444"/>
    <n v="3.2778993548387096"/>
    <n v="0.98042543074993682"/>
  </r>
  <r>
    <d v="2013-01-18T00:00:00"/>
    <x v="3"/>
    <x v="1112"/>
    <n v="1.0854201000000001E-2"/>
    <n v="0"/>
    <n v="11202.43902"/>
    <x v="0"/>
    <n v="5"/>
    <n v="8.2000000000000007E-3"/>
    <n v="31"/>
    <n v="11053.74907"/>
    <n v="4602.4390240000002"/>
    <n v="9970.6690346924879"/>
    <n v="2809.8630135940002"/>
    <n v="4026.7764812585669"/>
    <n v="157.52248151926088"/>
    <n v="3.441865806451613"/>
    <n v="0.98300961996189296"/>
  </r>
  <r>
    <d v="2013-01-19T00:00:00"/>
    <x v="3"/>
    <x v="1113"/>
    <n v="1.1547597999999999E-2"/>
    <n v="0.324929144"/>
    <n v="11202.43902"/>
    <x v="0"/>
    <n v="5"/>
    <n v="8.2000000000000007E-3"/>
    <n v="31"/>
    <n v="11053.74907"/>
    <n v="4602.4390240000002"/>
    <n v="10607.623518642864"/>
    <n v="2809.8630135940002"/>
    <n v="4264.4626238384135"/>
    <n v="156.48320080551008"/>
    <n v="3.6450267741935485"/>
    <n v="0.97852237322428448"/>
  </r>
  <r>
    <d v="2013-01-20T00:00:00"/>
    <x v="3"/>
    <x v="1114"/>
    <n v="1.1233742999999999E-2"/>
    <n v="0"/>
    <n v="11202.43902"/>
    <x v="0"/>
    <n v="5"/>
    <n v="8.2000000000000007E-3"/>
    <n v="31"/>
    <n v="11053.74907"/>
    <n v="4602.4390240000002"/>
    <n v="10319.316315755854"/>
    <n v="2809.8630135940002"/>
    <n v="4149.9594638481221"/>
    <n v="157.13760668768404"/>
    <n v="3.5471558064516127"/>
    <n v="0.97885299672602444"/>
  </r>
  <r>
    <d v="2013-01-21T00:00:00"/>
    <x v="3"/>
    <x v="1115"/>
    <n v="1.1597622E-2"/>
    <n v="0"/>
    <n v="11202.43902"/>
    <x v="0"/>
    <n v="5"/>
    <n v="8.2000000000000007E-3"/>
    <n v="31"/>
    <n v="11053.74907"/>
    <n v="4602.4390240000002"/>
    <n v="10653.575565024857"/>
    <n v="2809.8630135940002"/>
    <n v="4299.8189654354164"/>
    <n v="155.91013134383908"/>
    <n v="3.6752474193548386"/>
    <n v="0.98237957746855353"/>
  </r>
  <r>
    <d v="2013-01-22T00:00:00"/>
    <x v="3"/>
    <x v="1116"/>
    <n v="1.1530321E-2"/>
    <n v="0"/>
    <n v="11202.43902"/>
    <x v="0"/>
    <n v="5"/>
    <n v="8.2000000000000007E-3"/>
    <n v="31"/>
    <n v="11053.74907"/>
    <n v="4602.4390240000002"/>
    <n v="10591.752866449087"/>
    <n v="2809.8630135940002"/>
    <n v="4257.0712448390404"/>
    <n v="156.54867248098915"/>
    <n v="3.6387090322580642"/>
    <n v="0.97829002332198733"/>
  </r>
  <r>
    <d v="2013-01-23T00:00:00"/>
    <x v="3"/>
    <x v="1117"/>
    <n v="1.0558793E-2"/>
    <n v="0"/>
    <n v="11202.43902"/>
    <x v="0"/>
    <n v="5"/>
    <n v="8.2000000000000007E-3"/>
    <n v="31"/>
    <n v="11053.74907"/>
    <n v="4602.4390240000002"/>
    <n v="9699.3072459988343"/>
    <n v="2809.8630135940002"/>
    <n v="3908.2777874686153"/>
    <n v="158.53389214815095"/>
    <n v="3.3405796774193548"/>
    <n v="0.98077469650176863"/>
  </r>
  <r>
    <d v="2013-01-24T00:00:00"/>
    <x v="3"/>
    <x v="1118"/>
    <n v="1.1685139000000001E-2"/>
    <n v="0"/>
    <n v="11202.43902"/>
    <x v="0"/>
    <n v="5"/>
    <n v="8.2000000000000007E-3"/>
    <n v="31"/>
    <n v="11053.74907"/>
    <n v="4602.4390240000002"/>
    <n v="10733.968681193352"/>
    <n v="2809.8630135940002"/>
    <n v="4317.1771010339435"/>
    <n v="156.13778543754967"/>
    <n v="3.6900841935483868"/>
    <n v="0.97895805946339176"/>
  </r>
  <r>
    <d v="2013-01-25T00:00:00"/>
    <x v="3"/>
    <x v="1119"/>
    <n v="1.1203466E-2"/>
    <n v="0"/>
    <n v="11202.43902"/>
    <x v="0"/>
    <n v="5"/>
    <n v="8.2000000000000007E-3"/>
    <n v="31"/>
    <n v="11053.74907"/>
    <n v="4602.4390240000002"/>
    <n v="10291.503863566753"/>
    <n v="2809.8630135940002"/>
    <n v="4155.8676608476217"/>
    <n v="156.71529619313668"/>
    <n v="3.5522058064516129"/>
    <n v="0.9828956503282108"/>
  </r>
  <r>
    <d v="2013-01-26T00:00:00"/>
    <x v="3"/>
    <x v="1120"/>
    <n v="1.0964633E-2"/>
    <n v="0"/>
    <n v="11202.43902"/>
    <x v="0"/>
    <n v="5"/>
    <n v="8.2000000000000007E-3"/>
    <n v="31"/>
    <n v="11053.74907"/>
    <n v="4602.4390240000002"/>
    <n v="10072.111869852732"/>
    <n v="2809.8630135940002"/>
    <n v="4058.410526655885"/>
    <n v="157.53215233498548"/>
    <n v="3.468904838709677"/>
    <n v="0.98075375619047167"/>
  </r>
  <r>
    <d v="2013-01-27T00:00:00"/>
    <x v="3"/>
    <x v="1121"/>
    <n v="1.1431333E-2"/>
    <n v="0"/>
    <n v="11202.43902"/>
    <x v="0"/>
    <n v="5"/>
    <n v="8.2000000000000007E-3"/>
    <n v="31"/>
    <n v="11053.74907"/>
    <n v="4602.4390240000002"/>
    <n v="10500.82248968472"/>
    <n v="2809.8630135940002"/>
    <n v="4236.9063854407505"/>
    <n v="156.30416572331927"/>
    <n v="3.6214732258064517"/>
    <n v="0.98208730337922967"/>
  </r>
  <r>
    <d v="2013-01-28T00:00:00"/>
    <x v="3"/>
    <x v="1122"/>
    <n v="1.1574095E-2"/>
    <n v="0"/>
    <n v="11202.43902"/>
    <x v="0"/>
    <n v="5"/>
    <n v="8.2000000000000007E-3"/>
    <n v="31"/>
    <n v="11053.74907"/>
    <n v="4602.4390240000002"/>
    <n v="10631.963662833326"/>
    <n v="2809.8630135940002"/>
    <n v="4289.8099400362653"/>
    <n v="155.9957143096502"/>
    <n v="3.6666922580645163"/>
    <n v="0.98208507879017759"/>
  </r>
  <r>
    <d v="2013-01-29T00:00:00"/>
    <x v="3"/>
    <x v="1123"/>
    <n v="1.1440257000000001E-2"/>
    <n v="0"/>
    <n v="11202.43902"/>
    <x v="0"/>
    <n v="5"/>
    <n v="8.2000000000000007E-3"/>
    <n v="31"/>
    <n v="11053.74907"/>
    <n v="4602.4390240000002"/>
    <n v="10509.020076081508"/>
    <n v="2809.8630135940002"/>
    <n v="4223.6143574418775"/>
    <n v="156.75054528393574"/>
    <n v="3.6101119354838711"/>
    <n v="0.97824262164739828"/>
  </r>
  <r>
    <d v="2013-01-30T00:00:00"/>
    <x v="3"/>
    <x v="1124"/>
    <n v="1.0345742999999999E-2"/>
    <n v="0"/>
    <n v="11202.43902"/>
    <x v="0"/>
    <n v="5"/>
    <n v="8.2000000000000007E-3"/>
    <n v="31"/>
    <n v="11053.74907"/>
    <n v="4602.4390240000002"/>
    <n v="9503.5995160755319"/>
    <n v="2809.8630135940002"/>
    <n v="3837.3371546746303"/>
    <n v="158.84222716602775"/>
    <n v="3.2799435483870969"/>
    <n v="0.98280278178184022"/>
  </r>
  <r>
    <d v="2013-01-31T00:00:00"/>
    <x v="3"/>
    <x v="1125"/>
    <n v="1.1126321E-2"/>
    <n v="0"/>
    <n v="11202.43902"/>
    <x v="0"/>
    <n v="5"/>
    <n v="8.2000000000000007E-3"/>
    <n v="31"/>
    <n v="11053.74907"/>
    <n v="4602.4390240000002"/>
    <n v="10220.638466594524"/>
    <n v="2809.8630135940002"/>
    <n v="4108.7062472516209"/>
    <n v="157.43001827191301"/>
    <n v="3.5118948387096771"/>
    <n v="0.97847922956743738"/>
  </r>
  <r>
    <d v="2013-02-01T00:00:00"/>
    <x v="3"/>
    <x v="1126"/>
    <n v="1.0466726000000001E-2"/>
    <n v="0"/>
    <n v="11202.43902"/>
    <x v="1"/>
    <n v="5"/>
    <n v="8.3000000000000001E-3"/>
    <n v="31"/>
    <n v="11053.74907"/>
    <n v="4602.4390240000002"/>
    <n v="9731.9873595860281"/>
    <n v="2844.1296357110004"/>
    <n v="3919.3836063042586"/>
    <n v="160.77327700381593"/>
    <n v="3.3097099999999999"/>
    <n v="0.98025886987010069"/>
  </r>
  <r>
    <d v="2013-02-02T00:00:00"/>
    <x v="3"/>
    <x v="1127"/>
    <n v="1.0920097E-2"/>
    <n v="0"/>
    <n v="11202.43902"/>
    <x v="1"/>
    <n v="5"/>
    <n v="8.3000000000000001E-3"/>
    <n v="31"/>
    <n v="11053.74907"/>
    <n v="4602.4390240000002"/>
    <n v="10153.53282100375"/>
    <n v="2844.1296357110004"/>
    <n v="4098.0167328330144"/>
    <n v="159.35979700398488"/>
    <n v="3.4605561290322577"/>
    <n v="0.98238358139126414"/>
  </r>
  <r>
    <d v="2013-02-03T00:00:00"/>
    <x v="3"/>
    <x v="1128"/>
    <n v="1.1101353E-2"/>
    <n v="0"/>
    <n v="11202.43902"/>
    <x v="1"/>
    <n v="5"/>
    <n v="8.3000000000000001E-3"/>
    <n v="31"/>
    <n v="11053.74907"/>
    <n v="4602.4390240000002"/>
    <n v="10322.065091825507"/>
    <n v="2844.1296357110004"/>
    <n v="4154.1733833794724"/>
    <n v="159.27170707609275"/>
    <n v="3.5079774193548392"/>
    <n v="0.9795860018143735"/>
  </r>
  <r>
    <d v="2013-02-04T00:00:00"/>
    <x v="3"/>
    <x v="1129"/>
    <n v="1.0818483E-2"/>
    <n v="0"/>
    <n v="11202.43902"/>
    <x v="1"/>
    <n v="5"/>
    <n v="8.3000000000000001E-3"/>
    <n v="31"/>
    <n v="11053.74907"/>
    <n v="4602.4390240000002"/>
    <n v="10059.051876001753"/>
    <n v="2844.1296357110004"/>
    <n v="4051.9579347588706"/>
    <n v="159.8462947120172"/>
    <n v="3.4216619354838707"/>
    <n v="0.98046574552088306"/>
  </r>
  <r>
    <d v="2013-02-05T00:00:00"/>
    <x v="3"/>
    <x v="1130"/>
    <n v="1.1574709000000001E-2"/>
    <n v="0.32897390799999998"/>
    <n v="11202.43902"/>
    <x v="1"/>
    <n v="5"/>
    <n v="8.3000000000000001E-3"/>
    <n v="31"/>
    <n v="11053.74907"/>
    <n v="4602.4390240000002"/>
    <n v="10762.19265497985"/>
    <n v="2844.1296357110004"/>
    <n v="4329.7749385523884"/>
    <n v="158.24455046292402"/>
    <n v="3.6562635483870967"/>
    <n v="0.97923991004871036"/>
  </r>
  <r>
    <d v="2013-02-06T00:00:00"/>
    <x v="3"/>
    <x v="1131"/>
    <n v="1.1653963999999999E-2"/>
    <n v="0"/>
    <n v="11202.43902"/>
    <x v="1"/>
    <n v="5"/>
    <n v="8.3000000000000001E-3"/>
    <n v="31"/>
    <n v="11053.74907"/>
    <n v="4602.4390240000002"/>
    <n v="10835.884147255847"/>
    <n v="2844.1296357110004"/>
    <n v="4360.7194281253733"/>
    <n v="158.03823661280202"/>
    <n v="3.6823945161290323"/>
    <n v="0.9795313422969214"/>
  </r>
  <r>
    <d v="2013-02-07T00:00:00"/>
    <x v="3"/>
    <x v="1132"/>
    <n v="1.1316748999999999E-2"/>
    <n v="0"/>
    <n v="11202.43902"/>
    <x v="1"/>
    <n v="5"/>
    <n v="8.3000000000000001E-3"/>
    <n v="31"/>
    <n v="11053.74907"/>
    <n v="4602.4390240000002"/>
    <n v="10522.340817903116"/>
    <n v="2844.1296357110004"/>
    <n v="4234.6723753458182"/>
    <n v="158.77685199106267"/>
    <n v="3.5759545161290323"/>
    <n v="0.97956215163913252"/>
  </r>
  <r>
    <d v="2013-02-08T00:00:00"/>
    <x v="3"/>
    <x v="1133"/>
    <n v="1.0944673E-2"/>
    <n v="0"/>
    <n v="11202.43902"/>
    <x v="1"/>
    <n v="5"/>
    <n v="8.3000000000000001E-3"/>
    <n v="31"/>
    <n v="11053.74907"/>
    <n v="4602.4390240000002"/>
    <n v="10176.383645736258"/>
    <n v="2844.1296357110004"/>
    <n v="4106.5006250005872"/>
    <n v="159.3220525788193"/>
    <n v="3.4677203225806452"/>
    <n v="0.98220686904030841"/>
  </r>
  <r>
    <d v="2013-02-09T00:00:00"/>
    <x v="3"/>
    <x v="1134"/>
    <n v="1.1052266E-2"/>
    <n v="0"/>
    <n v="11202.43902"/>
    <x v="1"/>
    <n v="5"/>
    <n v="8.3000000000000001E-3"/>
    <n v="31"/>
    <n v="11053.74907"/>
    <n v="4602.4390240000002"/>
    <n v="10276.423879519003"/>
    <n v="2844.1296357110004"/>
    <n v="4147.7503943702613"/>
    <n v="159.03884234875517"/>
    <n v="3.5025535483870969"/>
    <n v="0.9824153707484059"/>
  </r>
  <r>
    <d v="2013-02-10T00:00:00"/>
    <x v="3"/>
    <x v="1135"/>
    <n v="1.0512749E-2"/>
    <n v="0"/>
    <n v="11202.43902"/>
    <x v="1"/>
    <n v="5"/>
    <n v="8.3000000000000001E-3"/>
    <n v="31"/>
    <n v="11053.74907"/>
    <n v="4602.4390240000002"/>
    <n v="9774.7796572204752"/>
    <n v="2844.1296357110004"/>
    <n v="3944.0628738753362"/>
    <n v="160.42076323342101"/>
    <n v="3.330550322580645"/>
    <n v="0.98211286125065855"/>
  </r>
  <r>
    <d v="2013-02-11T00:00:00"/>
    <x v="3"/>
    <x v="1136"/>
    <n v="1.0366751E-2"/>
    <n v="0"/>
    <n v="11202.43902"/>
    <x v="1"/>
    <n v="5"/>
    <n v="8.3000000000000001E-3"/>
    <n v="31"/>
    <n v="11053.74907"/>
    <n v="4602.4390240000002"/>
    <n v="9639.0303607809947"/>
    <n v="2844.1296357110004"/>
    <n v="3878.7125706296583"/>
    <n v="161.14303685313081"/>
    <n v="3.275365483870968"/>
    <n v="0.97944216080814517"/>
  </r>
  <r>
    <d v="2013-02-12T00:00:00"/>
    <x v="3"/>
    <x v="1137"/>
    <n v="1.180467E-2"/>
    <n v="0"/>
    <n v="11202.43902"/>
    <x v="1"/>
    <n v="5"/>
    <n v="8.3000000000000001E-3"/>
    <n v="31"/>
    <n v="11053.74907"/>
    <n v="4602.4390240000002"/>
    <n v="10976.01095357654"/>
    <n v="2844.1296357110004"/>
    <n v="4418.1584608595276"/>
    <n v="157.69182526935109"/>
    <n v="3.7308987096774193"/>
    <n v="0.97976360203207713"/>
  </r>
  <r>
    <d v="2013-02-13T00:00:00"/>
    <x v="3"/>
    <x v="1138"/>
    <n v="1.0374613E-2"/>
    <n v="0"/>
    <n v="11202.43902"/>
    <x v="1"/>
    <n v="5"/>
    <n v="8.3000000000000001E-3"/>
    <n v="31"/>
    <n v="11053.74907"/>
    <n v="4602.4390240000002"/>
    <n v="9646.3404675537386"/>
    <n v="2844.1296357110004"/>
    <n v="3878.2465276540884"/>
    <n v="161.22981433988971"/>
    <n v="3.2749719354838716"/>
    <n v="0.9785823336253604"/>
  </r>
  <r>
    <d v="2013-02-14T00:00:00"/>
    <x v="3"/>
    <x v="1139"/>
    <n v="1.0532214999999999E-2"/>
    <n v="0.32327637799999998"/>
    <n v="11202.43902"/>
    <x v="1"/>
    <n v="5"/>
    <n v="8.3000000000000001E-3"/>
    <n v="31"/>
    <n v="11053.74907"/>
    <n v="4602.4390240000002"/>
    <n v="9792.8791914914309"/>
    <n v="2844.1296357110004"/>
    <n v="3947.5387140677244"/>
    <n v="160.48829585298114"/>
    <n v="3.3334854838709678"/>
    <n v="0.98116160750611348"/>
  </r>
  <r>
    <d v="2013-02-15T00:00:00"/>
    <x v="3"/>
    <x v="1140"/>
    <n v="1.0518642E-2"/>
    <n v="0"/>
    <n v="11202.43902"/>
    <x v="1"/>
    <n v="5"/>
    <n v="8.3000000000000001E-3"/>
    <n v="31"/>
    <n v="11053.74907"/>
    <n v="4602.4390240000002"/>
    <n v="9780.2589829914996"/>
    <n v="2844.1296357110004"/>
    <n v="3943.3168231119853"/>
    <n v="160.49696666978744"/>
    <n v="3.3299203225806453"/>
    <n v="0.98137696862389656"/>
  </r>
  <r>
    <d v="2013-02-16T00:00:00"/>
    <x v="3"/>
    <x v="1141"/>
    <n v="1.1709858E-2"/>
    <n v="0"/>
    <n v="11202.43902"/>
    <x v="1"/>
    <n v="5"/>
    <n v="8.3000000000000001E-3"/>
    <n v="31"/>
    <n v="11053.74907"/>
    <n v="4602.4390240000002"/>
    <n v="10887.85452476231"/>
    <n v="2844.1296357110004"/>
    <n v="4386.2433030890634"/>
    <n v="157.79350580981961"/>
    <n v="3.7039480645161289"/>
    <n v="0.98056176257645478"/>
  </r>
  <r>
    <d v="2013-02-17T00:00:00"/>
    <x v="3"/>
    <x v="1142"/>
    <n v="1.1824271000000001E-2"/>
    <n v="0"/>
    <n v="11202.43902"/>
    <x v="1"/>
    <n v="5"/>
    <n v="8.3000000000000001E-3"/>
    <n v="31"/>
    <n v="11053.74907"/>
    <n v="4602.4390240000002"/>
    <n v="10994.236011176718"/>
    <n v="2844.1296357110004"/>
    <n v="4429.0363623122639"/>
    <n v="157.55553918998882"/>
    <n v="3.7400845161290319"/>
    <n v="0.98054772256150069"/>
  </r>
  <r>
    <d v="2013-02-18T00:00:00"/>
    <x v="3"/>
    <x v="1143"/>
    <n v="1.053461E-2"/>
    <n v="0"/>
    <n v="11202.43902"/>
    <x v="1"/>
    <n v="5"/>
    <n v="8.3000000000000001E-3"/>
    <n v="31"/>
    <n v="11053.74907"/>
    <n v="4602.4390240000002"/>
    <n v="9795.1060683320229"/>
    <n v="2844.1296357110004"/>
    <n v="3946.0252204044382"/>
    <n v="160.55675700441395"/>
    <n v="3.3322074193548388"/>
    <n v="0.98056245081687887"/>
  </r>
  <r>
    <d v="2013-02-19T00:00:00"/>
    <x v="3"/>
    <x v="1144"/>
    <n v="1.0645788E-2"/>
    <n v="0"/>
    <n v="11202.43902"/>
    <x v="1"/>
    <n v="5"/>
    <n v="8.3000000000000001E-3"/>
    <n v="31"/>
    <n v="11053.74907"/>
    <n v="4602.4390240000002"/>
    <n v="9898.4796438573649"/>
    <n v="2844.1296357110004"/>
    <n v="3993.3071902882343"/>
    <n v="160.09689727351403"/>
    <n v="3.3721345161290324"/>
    <n v="0.98194863546033417"/>
  </r>
  <r>
    <d v="2013-02-20T00:00:00"/>
    <x v="3"/>
    <x v="1145"/>
    <n v="1.0688252000000001E-2"/>
    <n v="0"/>
    <n v="11202.43902"/>
    <x v="1"/>
    <n v="5"/>
    <n v="8.3000000000000001E-3"/>
    <n v="31"/>
    <n v="11053.74907"/>
    <n v="4602.4390240000002"/>
    <n v="9937.9627746126225"/>
    <n v="2844.1296357110004"/>
    <n v="4002.9363257679056"/>
    <n v="160.18046238863758"/>
    <n v="3.3802658064516127"/>
    <n v="0.98040577636081172"/>
  </r>
  <r>
    <d v="2013-02-21T00:00:00"/>
    <x v="3"/>
    <x v="1146"/>
    <n v="1.0773875E-2"/>
    <n v="0.32382283899999997"/>
    <n v="11202.43902"/>
    <x v="1"/>
    <n v="5"/>
    <n v="8.3000000000000001E-3"/>
    <n v="31"/>
    <n v="11053.74907"/>
    <n v="4602.4390240000002"/>
    <n v="10017.57524881801"/>
    <n v="2844.1296357110004"/>
    <n v="4043.4851206620283"/>
    <n v="159.70935024855086"/>
    <n v="3.4145070967741935"/>
    <n v="0.9824665684352194"/>
  </r>
  <r>
    <d v="2013-02-22T00:00:00"/>
    <x v="3"/>
    <x v="1147"/>
    <n v="1.1614882999999999E-2"/>
    <n v="0"/>
    <n v="11202.43902"/>
    <x v="1"/>
    <n v="5"/>
    <n v="8.3000000000000001E-3"/>
    <n v="31"/>
    <n v="11053.74907"/>
    <n v="4602.4390240000002"/>
    <n v="10799.546538150576"/>
    <n v="2844.1296357110004"/>
    <n v="4357.1595473964071"/>
    <n v="157.81756611423131"/>
    <n v="3.6793883870967745"/>
    <n v="0.98202487274301431"/>
  </r>
  <r>
    <d v="2013-02-23T00:00:00"/>
    <x v="3"/>
    <x v="1148"/>
    <n v="1.1367067999999999E-2"/>
    <n v="0"/>
    <n v="11202.43902"/>
    <x v="1"/>
    <n v="5"/>
    <n v="8.3000000000000001E-3"/>
    <n v="31"/>
    <n v="11053.74907"/>
    <n v="4602.4390240000002"/>
    <n v="10569.127546814048"/>
    <n v="2844.1296357110004"/>
    <n v="4268.2679618454085"/>
    <n v="158.24652506886179"/>
    <n v="3.6043241935483876"/>
    <n v="0.98296280096151456"/>
  </r>
  <r>
    <d v="2013-02-24T00:00:00"/>
    <x v="3"/>
    <x v="1149"/>
    <n v="1.0557321E-2"/>
    <n v="0"/>
    <n v="11202.43902"/>
    <x v="1"/>
    <n v="5"/>
    <n v="8.3000000000000001E-3"/>
    <n v="31"/>
    <n v="11053.74907"/>
    <n v="4602.4390240000002"/>
    <n v="9816.2228115164289"/>
    <n v="2844.1296357110004"/>
    <n v="3950.5538593186884"/>
    <n v="160.62068633744784"/>
    <n v="3.3360316129032257"/>
    <n v="0.97957597386685502"/>
  </r>
  <r>
    <d v="2013-02-25T00:00:00"/>
    <x v="3"/>
    <x v="1150"/>
    <n v="1.0526931999999999E-2"/>
    <n v="0"/>
    <n v="11202.43902"/>
    <x v="1"/>
    <n v="5"/>
    <n v="8.3000000000000001E-3"/>
    <n v="31"/>
    <n v="11053.74907"/>
    <n v="4602.4390240000002"/>
    <n v="9787.9670452079918"/>
    <n v="2844.1296357110004"/>
    <n v="3949.0621397944246"/>
    <n v="160.39360452190732"/>
    <n v="3.3347719354838707"/>
    <n v="0.98203284679714853"/>
  </r>
  <r>
    <d v="2013-02-26T00:00:00"/>
    <x v="3"/>
    <x v="1151"/>
    <n v="1.1273007E-2"/>
    <n v="0"/>
    <n v="11202.43902"/>
    <x v="1"/>
    <n v="5"/>
    <n v="8.3000000000000001E-3"/>
    <n v="31"/>
    <n v="11053.74907"/>
    <n v="4602.4390240000002"/>
    <n v="10481.66939963125"/>
    <n v="2844.1296357110004"/>
    <n v="4232.8849859337743"/>
    <n v="158.46072227113999"/>
    <n v="3.5744451612903227"/>
    <n v="0.98294802797514458"/>
  </r>
  <r>
    <d v="2013-02-27T00:00:00"/>
    <x v="3"/>
    <x v="1152"/>
    <n v="1.0600490000000001E-2"/>
    <n v="0"/>
    <n v="11202.43902"/>
    <x v="1"/>
    <n v="5"/>
    <n v="8.3000000000000001E-3"/>
    <n v="31"/>
    <n v="11053.74907"/>
    <n v="4602.4390240000002"/>
    <n v="9856.3614529909446"/>
    <n v="2844.1296357110004"/>
    <n v="3977.0739966432693"/>
    <n v="160.18989197653445"/>
    <n v="3.3584264516129032"/>
    <n v="0.9821359201319938"/>
  </r>
  <r>
    <d v="2013-02-28T00:00:00"/>
    <x v="3"/>
    <x v="1153"/>
    <n v="1.0621686999999999E-2"/>
    <n v="0"/>
    <n v="11202.43902"/>
    <x v="1"/>
    <n v="5"/>
    <n v="8.3000000000000001E-3"/>
    <n v="31"/>
    <n v="11053.74907"/>
    <n v="4602.4390240000002"/>
    <n v="9876.0704752832189"/>
    <n v="2844.1296357110004"/>
    <n v="3984.525718220686"/>
    <n v="160.15070451853771"/>
    <n v="3.3647190322580647"/>
    <n v="0.9820124618622259"/>
  </r>
  <r>
    <d v="2013-03-01T00:00:00"/>
    <x v="3"/>
    <x v="1154"/>
    <n v="1.162758E-2"/>
    <n v="0"/>
    <n v="11202.43902"/>
    <x v="2"/>
    <n v="5"/>
    <n v="8.0999999999999996E-3"/>
    <n v="31"/>
    <n v="11053.74907"/>
    <n v="4602.4390240000002"/>
    <n v="10550.8377279139"/>
    <n v="2775.596391477"/>
    <n v="4247.8276418690921"/>
    <n v="154.23511668440329"/>
    <n v="3.6756329032258059"/>
    <n v="0.97995128823022493"/>
  </r>
  <r>
    <d v="2013-03-02T00:00:00"/>
    <x v="3"/>
    <x v="1155"/>
    <n v="1.0427775E-2"/>
    <n v="0"/>
    <n v="11202.43902"/>
    <x v="2"/>
    <n v="5"/>
    <n v="8.0999999999999996E-3"/>
    <n v="31"/>
    <n v="11053.74907"/>
    <n v="4602.4390240000002"/>
    <n v="9462.1375976942199"/>
    <n v="2775.596391477"/>
    <n v="3821.1537502150263"/>
    <n v="156.67294676064293"/>
    <n v="3.3064332258064515"/>
    <n v="0.98294631405069621"/>
  </r>
  <r>
    <d v="2013-03-03T00:00:00"/>
    <x v="3"/>
    <x v="1156"/>
    <n v="1.0994861999999999E-2"/>
    <n v="0"/>
    <n v="11202.43902"/>
    <x v="2"/>
    <n v="5"/>
    <n v="8.0999999999999996E-3"/>
    <n v="31"/>
    <n v="11053.74907"/>
    <n v="4602.4390240000002"/>
    <n v="9976.7109581535333"/>
    <n v="2775.596391477"/>
    <n v="4015.1113740327264"/>
    <n v="155.68317342166637"/>
    <n v="3.4742641935483869"/>
    <n v="0.97956836566025107"/>
  </r>
  <r>
    <d v="2013-03-04T00:00:00"/>
    <x v="3"/>
    <x v="1157"/>
    <n v="1.1848750999999999E-2"/>
    <n v="0"/>
    <n v="11202.43902"/>
    <x v="2"/>
    <n v="5"/>
    <n v="8.0999999999999996E-3"/>
    <n v="31"/>
    <n v="11053.74907"/>
    <n v="4602.4390240000002"/>
    <n v="10751.527753793784"/>
    <n v="2775.596391477"/>
    <n v="4332.3237002472943"/>
    <n v="153.6810048666417"/>
    <n v="3.7487470967741938"/>
    <n v="0.98078827042614036"/>
  </r>
  <r>
    <d v="2013-03-05T00:00:00"/>
    <x v="3"/>
    <x v="1127"/>
    <n v="1.0932215E-2"/>
    <n v="0"/>
    <n v="11202.43902"/>
    <x v="2"/>
    <n v="5"/>
    <n v="8.0999999999999996E-3"/>
    <n v="31"/>
    <n v="11053.74907"/>
    <n v="4602.4390240000002"/>
    <n v="9919.8652231733722"/>
    <n v="2775.596391477"/>
    <n v="3999.2693416804109"/>
    <n v="155.6223012106835"/>
    <n v="3.4605561290322577"/>
    <n v="0.98129464157080692"/>
  </r>
  <r>
    <d v="2013-03-06T00:00:00"/>
    <x v="3"/>
    <x v="1158"/>
    <n v="1.1542952E-2"/>
    <n v="0"/>
    <n v="11202.43902"/>
    <x v="2"/>
    <n v="5"/>
    <n v="8.0999999999999996E-3"/>
    <n v="31"/>
    <n v="11053.74907"/>
    <n v="4602.4390240000002"/>
    <n v="10474.04648715375"/>
    <n v="2775.596391477"/>
    <n v="4214.3302898280308"/>
    <n v="154.48543787151914"/>
    <n v="3.6466477419354839"/>
    <n v="0.97935155582384825"/>
  </r>
  <r>
    <d v="2013-03-07T00:00:00"/>
    <x v="3"/>
    <x v="1159"/>
    <n v="1.2004618E-2"/>
    <n v="0"/>
    <n v="11202.43902"/>
    <x v="2"/>
    <n v="5"/>
    <n v="8.0999999999999996E-3"/>
    <n v="31"/>
    <n v="11053.74907"/>
    <n v="4602.4390240000002"/>
    <n v="10892.961089374941"/>
    <n v="2775.596391477"/>
    <n v="4377.9958750336655"/>
    <n v="153.67102360433765"/>
    <n v="3.7882670967741938"/>
    <n v="0.97825919991789834"/>
  </r>
  <r>
    <d v="2013-03-08T00:00:00"/>
    <x v="3"/>
    <x v="1160"/>
    <n v="1.1884056E-2"/>
    <n v="0"/>
    <n v="11202.43902"/>
    <x v="2"/>
    <n v="5"/>
    <n v="8.0999999999999996E-3"/>
    <n v="31"/>
    <n v="11053.74907"/>
    <n v="4602.4390240000002"/>
    <n v="10783.563424671474"/>
    <n v="2775.596391477"/>
    <n v="4333.6993232471768"/>
    <n v="153.91963650314381"/>
    <n v="3.7499374193548385"/>
    <n v="0.97818505735752159"/>
  </r>
  <r>
    <d v="2013-03-09T00:00:00"/>
    <x v="3"/>
    <x v="1161"/>
    <n v="1.1070269000000001E-2"/>
    <n v="0"/>
    <n v="11202.43902"/>
    <x v="2"/>
    <n v="5"/>
    <n v="8.0999999999999996E-3"/>
    <n v="31"/>
    <n v="11053.74907"/>
    <n v="4602.4390240000002"/>
    <n v="10045.135086007207"/>
    <n v="2775.596391477"/>
    <n v="4042.544800947474"/>
    <n v="155.51066409086476"/>
    <n v="3.4980022580645165"/>
    <n v="0.97954322519172743"/>
  </r>
  <r>
    <d v="2013-03-10T00:00:00"/>
    <x v="3"/>
    <x v="1162"/>
    <n v="1.053575E-2"/>
    <n v="0"/>
    <n v="11202.43902"/>
    <x v="2"/>
    <n v="5"/>
    <n v="8.0999999999999996E-3"/>
    <n v="31"/>
    <n v="11053.74907"/>
    <n v="4602.4390240000002"/>
    <n v="9560.1138493021645"/>
    <n v="2775.596391477"/>
    <n v="3846.9289735786942"/>
    <n v="156.82245422735588"/>
    <n v="3.3287364516129028"/>
    <n v="0.9794350663218091"/>
  </r>
  <r>
    <d v="2013-03-11T00:00:00"/>
    <x v="3"/>
    <x v="1163"/>
    <n v="1.1572321E-2"/>
    <n v="0"/>
    <n v="11202.43902"/>
    <x v="2"/>
    <n v="5"/>
    <n v="8.0999999999999996E-3"/>
    <n v="31"/>
    <n v="11053.74907"/>
    <n v="4602.4390240000002"/>
    <n v="10500.695846111599"/>
    <n v="2775.596391477"/>
    <n v="4233.3686884678791"/>
    <n v="154.19301663878323"/>
    <n v="3.6631216129032258"/>
    <n v="0.98127912283110708"/>
  </r>
  <r>
    <d v="2013-03-12T00:00:00"/>
    <x v="3"/>
    <x v="1164"/>
    <n v="1.0341507E-2"/>
    <n v="0"/>
    <n v="11202.43902"/>
    <x v="2"/>
    <n v="5"/>
    <n v="8.0999999999999996E-3"/>
    <n v="31"/>
    <n v="11053.74907"/>
    <n v="4602.4390240000002"/>
    <n v="9383.8582249346528"/>
    <n v="2775.596391477"/>
    <n v="3789.4383705152763"/>
    <n v="156.90210062645104"/>
    <n v="3.2789899999999998"/>
    <n v="0.9829195106670624"/>
  </r>
  <r>
    <d v="2013-03-13T00:00:00"/>
    <x v="3"/>
    <x v="1165"/>
    <n v="1.1628703000000001E-2"/>
    <n v="0"/>
    <n v="11202.43902"/>
    <x v="2"/>
    <n v="5"/>
    <n v="8.0999999999999996E-3"/>
    <n v="31"/>
    <n v="11053.74907"/>
    <n v="4602.4390240000002"/>
    <n v="10551.856735374477"/>
    <n v="2775.596391477"/>
    <n v="4257.622897782896"/>
    <n v="153.97496698010269"/>
    <n v="3.6841087096774192"/>
    <n v="0.98211614829272009"/>
  </r>
  <r>
    <d v="2013-03-14T00:00:00"/>
    <x v="3"/>
    <x v="1166"/>
    <n v="1.1231056E-2"/>
    <n v="0"/>
    <n v="11202.43902"/>
    <x v="2"/>
    <n v="5"/>
    <n v="8.0999999999999996E-3"/>
    <n v="31"/>
    <n v="11053.74907"/>
    <n v="4602.4390240000002"/>
    <n v="10191.032817586614"/>
    <n v="2775.596391477"/>
    <n v="4102.0037751326763"/>
    <n v="155.12283981140104"/>
    <n v="3.5494519354838712"/>
    <n v="0.97972096301541012"/>
  </r>
  <r>
    <d v="2013-03-15T00:00:00"/>
    <x v="3"/>
    <x v="1167"/>
    <n v="1.107873E-2"/>
    <n v="0"/>
    <n v="11202.43902"/>
    <x v="2"/>
    <n v="5"/>
    <n v="8.0999999999999996E-3"/>
    <n v="31"/>
    <n v="11053.74907"/>
    <n v="4602.4390240000002"/>
    <n v="10052.812576767612"/>
    <n v="2775.596391477"/>
    <n v="4044.3003046619592"/>
    <n v="155.53011373082336"/>
    <n v="3.4995212903225807"/>
    <n v="0.97922018137458"/>
  </r>
  <r>
    <d v="2013-03-16T00:00:00"/>
    <x v="3"/>
    <x v="1168"/>
    <n v="1.1572256E-2"/>
    <n v="0"/>
    <n v="11202.43902"/>
    <x v="2"/>
    <n v="5"/>
    <n v="8.0999999999999996E-3"/>
    <n v="31"/>
    <n v="11053.74907"/>
    <n v="4602.4390240000002"/>
    <n v="10500.636865270157"/>
    <n v="2775.596391477"/>
    <n v="4229.7648544462336"/>
    <n v="154.29210895454338"/>
    <n v="3.6600032258064514"/>
    <n v="0.9804492745407638"/>
  </r>
  <r>
    <d v="2013-03-17T00:00:00"/>
    <x v="3"/>
    <x v="1169"/>
    <n v="1.1004645E-2"/>
    <n v="0"/>
    <n v="11202.43902"/>
    <x v="2"/>
    <n v="5"/>
    <n v="8.0999999999999996E-3"/>
    <n v="31"/>
    <n v="11053.74907"/>
    <n v="4602.4390240000002"/>
    <n v="9985.5880284890791"/>
    <n v="2775.596391477"/>
    <n v="4014.2170326840228"/>
    <n v="155.7919936686358"/>
    <n v="3.4734903225806453"/>
    <n v="0.9784795420479262"/>
  </r>
  <r>
    <d v="2013-03-18T00:00:00"/>
    <x v="3"/>
    <x v="1170"/>
    <n v="1.13995E-2"/>
    <n v="0"/>
    <n v="11202.43902"/>
    <x v="2"/>
    <n v="5"/>
    <n v="8.0999999999999996E-3"/>
    <n v="31"/>
    <n v="11053.74907"/>
    <n v="4602.4390240000002"/>
    <n v="10343.878492287688"/>
    <n v="2775.596391477"/>
    <n v="4164.148010149358"/>
    <n v="154.73255137479921"/>
    <n v="3.603225161290323"/>
    <n v="0.97986736260362306"/>
  </r>
  <r>
    <d v="2013-03-19T00:00:00"/>
    <x v="3"/>
    <x v="1171"/>
    <n v="1.0814821000000001E-2"/>
    <n v="0"/>
    <n v="11202.43902"/>
    <x v="2"/>
    <n v="5"/>
    <n v="8.0999999999999996E-3"/>
    <n v="31"/>
    <n v="11053.74907"/>
    <n v="4602.4390240000002"/>
    <n v="9813.3421939419477"/>
    <n v="2775.596391477"/>
    <n v="3949.9567987114215"/>
    <n v="156.09436189082319"/>
    <n v="3.4178861290322575"/>
    <n v="0.97971542940932621"/>
  </r>
  <r>
    <d v="2013-03-20T00:00:00"/>
    <x v="3"/>
    <x v="1172"/>
    <n v="1.0549975E-2"/>
    <n v="0"/>
    <n v="11202.43902"/>
    <x v="2"/>
    <n v="5"/>
    <n v="8.0999999999999996E-3"/>
    <n v="31"/>
    <n v="11053.74907"/>
    <n v="4602.4390240000002"/>
    <n v="9573.0215796019838"/>
    <n v="2775.596391477"/>
    <n v="3847.5232128908392"/>
    <n v="156.92905788999909"/>
    <n v="3.3292506451612907"/>
    <n v="0.97826554091360407"/>
  </r>
  <r>
    <d v="2013-03-21T00:00:00"/>
    <x v="3"/>
    <x v="1173"/>
    <n v="1.1995535E-2"/>
    <n v="0"/>
    <n v="11202.43902"/>
    <x v="2"/>
    <n v="5"/>
    <n v="8.0999999999999996E-3"/>
    <n v="31"/>
    <n v="11053.74907"/>
    <n v="4602.4390240000002"/>
    <n v="10884.719197331831"/>
    <n v="2775.596391477"/>
    <n v="4388.7134321132444"/>
    <n v="153.3167772398223"/>
    <n v="3.7975409677419356"/>
    <n v="0.9813965779767222"/>
  </r>
  <r>
    <d v="2013-03-22T00:00:00"/>
    <x v="3"/>
    <x v="1174"/>
    <n v="1.0584639E-2"/>
    <n v="0"/>
    <n v="11202.43902"/>
    <x v="2"/>
    <n v="5"/>
    <n v="8.0999999999999996E-3"/>
    <n v="31"/>
    <n v="11053.74907"/>
    <n v="4602.4390240000002"/>
    <n v="9604.4756086433154"/>
    <n v="2775.596391477"/>
    <n v="3872.8913413179562"/>
    <n v="156.44810447324645"/>
    <n v="3.3512016129032256"/>
    <n v="0.98149072443566565"/>
  </r>
  <r>
    <d v="2013-03-23T00:00:00"/>
    <x v="3"/>
    <x v="1175"/>
    <n v="1.1080637000000001E-2"/>
    <n v="0"/>
    <n v="11202.43902"/>
    <x v="2"/>
    <n v="5"/>
    <n v="8.0999999999999996E-3"/>
    <n v="31"/>
    <n v="11053.74907"/>
    <n v="4602.4390240000002"/>
    <n v="10054.542983915715"/>
    <n v="2775.596391477"/>
    <n v="4052.9223666514717"/>
    <n v="155.29446827033874"/>
    <n v="3.5069819354838705"/>
    <n v="0.98113890022748684"/>
  </r>
  <r>
    <d v="2013-03-24T00:00:00"/>
    <x v="3"/>
    <x v="1176"/>
    <n v="1.1866042E-2"/>
    <n v="0"/>
    <n v="11202.43902"/>
    <x v="2"/>
    <n v="5"/>
    <n v="8.0999999999999996E-3"/>
    <n v="31"/>
    <n v="11053.74907"/>
    <n v="4602.4390240000002"/>
    <n v="10767.217565014464"/>
    <n v="2775.596391477"/>
    <n v="4329.0669407548867"/>
    <n v="153.90368638682469"/>
    <n v="3.7459290322580645"/>
    <n v="0.97862286346196992"/>
  </r>
  <r>
    <d v="2013-03-25T00:00:00"/>
    <x v="3"/>
    <x v="1177"/>
    <n v="1.1042163000000001E-2"/>
    <n v="0"/>
    <n v="11202.43902"/>
    <x v="2"/>
    <n v="5"/>
    <n v="8.0999999999999996E-3"/>
    <n v="31"/>
    <n v="11053.74907"/>
    <n v="4602.4390240000002"/>
    <n v="10019.63177016842"/>
    <n v="2775.596391477"/>
    <n v="4039.5355790355343"/>
    <n v="155.36337627932903"/>
    <n v="3.4953983870967744"/>
    <n v="0.98130547429883075"/>
  </r>
  <r>
    <d v="2013-03-26T00:00:00"/>
    <x v="3"/>
    <x v="1178"/>
    <n v="1.1283998E-2"/>
    <n v="0"/>
    <n v="11202.43902"/>
    <x v="2"/>
    <n v="5"/>
    <n v="8.0999999999999996E-3"/>
    <n v="31"/>
    <n v="11053.74907"/>
    <n v="4602.4390240000002"/>
    <n v="10239.072259240958"/>
    <n v="2775.596391477"/>
    <n v="4131.792164239906"/>
    <n v="154.7066869907305"/>
    <n v="3.5752277419354836"/>
    <n v="0.98220559769684468"/>
  </r>
  <r>
    <d v="2013-03-27T00:00:00"/>
    <x v="3"/>
    <x v="1179"/>
    <n v="1.1205853E-2"/>
    <n v="0"/>
    <n v="11202.43902"/>
    <x v="2"/>
    <n v="5"/>
    <n v="8.0999999999999996E-3"/>
    <n v="31"/>
    <n v="11053.74907"/>
    <n v="4602.4390240000002"/>
    <n v="10168.163676866308"/>
    <n v="2775.596391477"/>
    <n v="4089.2578265240008"/>
    <n v="155.28166225017969"/>
    <n v="3.5384229032258063"/>
    <n v="0.97887336198324215"/>
  </r>
  <r>
    <d v="2013-03-28T00:00:00"/>
    <x v="3"/>
    <x v="1180"/>
    <n v="1.1911870999999999E-2"/>
    <n v="0"/>
    <n v="11202.43902"/>
    <x v="2"/>
    <n v="5"/>
    <n v="8.0999999999999996E-3"/>
    <n v="31"/>
    <n v="11053.74907"/>
    <n v="4602.4390240000002"/>
    <n v="10808.802687820118"/>
    <n v="2775.596391477"/>
    <n v="4351.2342293237389"/>
    <n v="153.66583362438303"/>
    <n v="3.7651103225806448"/>
    <n v="0.97984959709520025"/>
  </r>
  <r>
    <d v="2013-03-29T00:00:00"/>
    <x v="3"/>
    <x v="1181"/>
    <n v="1.1554831E-2"/>
    <n v="0"/>
    <n v="11202.43902"/>
    <x v="2"/>
    <n v="5"/>
    <n v="8.0999999999999996E-3"/>
    <n v="31"/>
    <n v="11053.74907"/>
    <n v="4602.4390240000002"/>
    <n v="10484.825462776354"/>
    <n v="2775.596391477"/>
    <n v="4226.6020399391846"/>
    <n v="154.24020984994905"/>
    <n v="3.6572664516129034"/>
    <n v="0.98119358041671056"/>
  </r>
  <r>
    <d v="2013-03-30T00:00:00"/>
    <x v="3"/>
    <x v="1182"/>
    <n v="1.1656611000000001E-2"/>
    <n v="0"/>
    <n v="11202.43902"/>
    <x v="2"/>
    <n v="5"/>
    <n v="8.0999999999999996E-3"/>
    <n v="31"/>
    <n v="11053.74907"/>
    <n v="4602.4390240000002"/>
    <n v="10577.180386496259"/>
    <n v="2775.596391477"/>
    <n v="4251.482921954148"/>
    <n v="154.36555194584102"/>
    <n v="3.6787958064516126"/>
    <n v="0.97835185544065928"/>
  </r>
  <r>
    <d v="2013-03-31T00:00:00"/>
    <x v="3"/>
    <x v="1183"/>
    <n v="1.1679168E-2"/>
    <n v="0"/>
    <n v="11202.43902"/>
    <x v="2"/>
    <n v="5"/>
    <n v="8.0999999999999996E-3"/>
    <n v="31"/>
    <n v="11053.74907"/>
    <n v="4602.4390240000002"/>
    <n v="10597.648553271163"/>
    <n v="2775.596391477"/>
    <n v="4271.0175141476138"/>
    <n v="154.00868733372261"/>
    <n v="3.6956990322580645"/>
    <n v="0.98094889978464217"/>
  </r>
  <r>
    <d v="2013-04-01T00:00:00"/>
    <x v="3"/>
    <x v="1184"/>
    <n v="1.1948402E-2"/>
    <n v="0.32528834400000001"/>
    <n v="11202.43902"/>
    <x v="3"/>
    <n v="5"/>
    <n v="8.3000000000000001E-3"/>
    <n v="31"/>
    <n v="11053.74907"/>
    <n v="4602.4390240000002"/>
    <n v="11109.653317690023"/>
    <n v="2844.1296357110004"/>
    <n v="4470.6646960989783"/>
    <n v="157.43036925428146"/>
    <n v="3.775237419354839"/>
    <n v="0.97948127289322873"/>
  </r>
  <r>
    <d v="2013-04-02T00:00:00"/>
    <x v="3"/>
    <x v="1185"/>
    <n v="1.1479380000000001E-2"/>
    <n v="0.32619188900000001"/>
    <n v="11202.43902"/>
    <x v="3"/>
    <n v="5"/>
    <n v="8.3000000000000001E-3"/>
    <n v="31"/>
    <n v="11053.74907"/>
    <n v="4602.4390240000002"/>
    <n v="10673.555518304833"/>
    <n v="2844.1296357110004"/>
    <n v="4303.9981779740856"/>
    <n v="158.17679790393751"/>
    <n v="3.6344964516129035"/>
    <n v="0.9814936869412807"/>
  </r>
  <r>
    <d v="2013-04-03T00:00:00"/>
    <x v="3"/>
    <x v="1186"/>
    <n v="1.1689322E-2"/>
    <n v="0"/>
    <n v="11202.43902"/>
    <x v="3"/>
    <n v="5"/>
    <n v="8.3000000000000001E-3"/>
    <n v="31"/>
    <n v="11053.74907"/>
    <n v="4602.4390240000002"/>
    <n v="10868.76010188199"/>
    <n v="2844.1296357110004"/>
    <n v="4374.4226196168947"/>
    <n v="157.94992930677174"/>
    <n v="3.6939661290322583"/>
    <n v="0.9796372278905483"/>
  </r>
  <r>
    <d v="2013-04-04T00:00:00"/>
    <x v="3"/>
    <x v="1187"/>
    <n v="1.0639723E-2"/>
    <n v="0"/>
    <n v="11202.43902"/>
    <x v="3"/>
    <n v="5"/>
    <n v="8.3000000000000001E-3"/>
    <n v="31"/>
    <n v="11053.74907"/>
    <n v="4602.4390240000002"/>
    <n v="9892.8403920668916"/>
    <n v="2844.1296357110004"/>
    <n v="3986.1484645815244"/>
    <n v="160.26176918385733"/>
    <n v="3.3660893548387096"/>
    <n v="0.98074705516299632"/>
  </r>
  <r>
    <d v="2013-04-05T00:00:00"/>
    <x v="3"/>
    <x v="1188"/>
    <n v="1.0730373E-2"/>
    <n v="0.32637625599999998"/>
    <n v="11202.43902"/>
    <x v="3"/>
    <n v="5"/>
    <n v="8.3000000000000001E-3"/>
    <n v="31"/>
    <n v="11053.74907"/>
    <n v="4602.4390240000002"/>
    <n v="9977.1269831314203"/>
    <n v="2844.1296357110004"/>
    <n v="4025.4947157976999"/>
    <n v="159.86855165077483"/>
    <n v="3.3993151612903221"/>
    <n v="0.98206064225353584"/>
  </r>
  <r>
    <d v="2013-04-06T00:00:00"/>
    <x v="3"/>
    <x v="1189"/>
    <n v="1.0998376000000001E-2"/>
    <n v="0"/>
    <n v="11202.43902"/>
    <x v="3"/>
    <n v="5"/>
    <n v="8.3000000000000001E-3"/>
    <n v="31"/>
    <n v="11053.74907"/>
    <n v="4602.4390240000002"/>
    <n v="10226.316826099617"/>
    <n v="2844.1296357110004"/>
    <n v="4121.5293649554105"/>
    <n v="159.34319800696554"/>
    <n v="3.4804112903225803"/>
    <n v="0.98098801132094393"/>
  </r>
  <r>
    <d v="2013-04-07T00:00:00"/>
    <x v="3"/>
    <x v="1190"/>
    <n v="1.1104081999999999E-2"/>
    <n v="0"/>
    <n v="11202.43902"/>
    <x v="3"/>
    <n v="5"/>
    <n v="8.3000000000000001E-3"/>
    <n v="31"/>
    <n v="11053.74907"/>
    <n v="4602.4390240000002"/>
    <n v="10324.60252268061"/>
    <n v="2844.1296357110004"/>
    <n v="4163.4048543201534"/>
    <n v="159.02653821737323"/>
    <n v="3.5157729032258067"/>
    <n v="0.98152157017572461"/>
  </r>
  <r>
    <d v="2013-04-08T00:00:00"/>
    <x v="3"/>
    <x v="1191"/>
    <n v="1.0817168E-2"/>
    <n v="0"/>
    <n v="11202.43902"/>
    <x v="3"/>
    <n v="5"/>
    <n v="8.3000000000000001E-3"/>
    <n v="31"/>
    <n v="11053.74907"/>
    <n v="4602.4390240000002"/>
    <n v="10057.829185794915"/>
    <n v="2844.1296357110004"/>
    <n v="4049.6101477688262"/>
    <n v="159.90528605751888"/>
    <n v="3.4196793548387094"/>
    <n v="0.98001676594095599"/>
  </r>
  <r>
    <d v="2013-04-09T00:00:00"/>
    <x v="3"/>
    <x v="1192"/>
    <n v="1.1173631E-2"/>
    <n v="0"/>
    <n v="11202.43902"/>
    <x v="3"/>
    <n v="5"/>
    <n v="8.3000000000000001E-3"/>
    <n v="31"/>
    <n v="11053.74907"/>
    <n v="4602.4390240000002"/>
    <n v="10389.269352486974"/>
    <n v="2844.1296357110004"/>
    <n v="4180.9677984552491"/>
    <n v="159.10982592261675"/>
    <n v="3.5306038709677416"/>
    <n v="0.97952688790241949"/>
  </r>
  <r>
    <d v="2013-04-10T00:00:00"/>
    <x v="3"/>
    <x v="1193"/>
    <n v="1.1456495000000001E-2"/>
    <n v="0"/>
    <n v="11202.43902"/>
    <x v="3"/>
    <n v="5"/>
    <n v="8.3000000000000001E-3"/>
    <n v="31"/>
    <n v="11053.74907"/>
    <n v="4602.4390240000002"/>
    <n v="10652.276989496097"/>
    <n v="2844.1296357110004"/>
    <n v="4285.1837938488525"/>
    <n v="158.51387562387814"/>
    <n v="3.6186087096774195"/>
    <n v="0.97915523028640084"/>
  </r>
  <r>
    <d v="2013-04-11T00:00:00"/>
    <x v="3"/>
    <x v="1194"/>
    <n v="1.1948935000000001E-2"/>
    <n v="0"/>
    <n v="11202.43902"/>
    <x v="3"/>
    <n v="5"/>
    <n v="8.3000000000000001E-3"/>
    <n v="31"/>
    <n v="11053.74907"/>
    <n v="4602.4390240000002"/>
    <n v="11110.148902389828"/>
    <n v="2844.1296357110004"/>
    <n v="4486.4543849122738"/>
    <n v="157.01496881548752"/>
    <n v="3.788570967741935"/>
    <n v="0.98289680209993602"/>
  </r>
  <r>
    <d v="2013-04-12T00:00:00"/>
    <x v="3"/>
    <x v="1195"/>
    <n v="1.1636697999999999E-2"/>
    <n v="0"/>
    <n v="11202.43902"/>
    <x v="3"/>
    <n v="5"/>
    <n v="8.3000000000000001E-3"/>
    <n v="31"/>
    <n v="11053.74907"/>
    <n v="4602.4390240000002"/>
    <n v="10819.830178349943"/>
    <n v="2844.1296357110004"/>
    <n v="4358.925544671868"/>
    <n v="157.94686314669357"/>
    <n v="3.6808796774193553"/>
    <n v="0.98058117517529475"/>
  </r>
  <r>
    <d v="2013-04-13T00:00:00"/>
    <x v="3"/>
    <x v="1196"/>
    <n v="1.1313225999999999E-2"/>
    <n v="0"/>
    <n v="11202.43902"/>
    <x v="3"/>
    <n v="5"/>
    <n v="8.3000000000000001E-3"/>
    <n v="31"/>
    <n v="11053.74907"/>
    <n v="4602.4390240000002"/>
    <n v="10519.065123911714"/>
    <n v="2844.1296357110004"/>
    <n v="4231.6576120972932"/>
    <n v="158.83318396286845"/>
    <n v="3.5734087096774196"/>
    <n v="0.97916960202156311"/>
  </r>
  <r>
    <d v="2013-04-14T00:00:00"/>
    <x v="3"/>
    <x v="1197"/>
    <n v="1.1733680999999999E-2"/>
    <n v="0"/>
    <n v="11202.43902"/>
    <x v="3"/>
    <n v="5"/>
    <n v="8.3000000000000001E-3"/>
    <n v="31"/>
    <n v="11053.74907"/>
    <n v="4602.4390240000002"/>
    <n v="10910.005208258506"/>
    <n v="2844.1296357110004"/>
    <n v="4400.2757806829959"/>
    <n v="157.60442033028903"/>
    <n v="3.715797741935484"/>
    <n v="0.98170156492238037"/>
  </r>
  <r>
    <d v="2013-04-15T00:00:00"/>
    <x v="3"/>
    <x v="1198"/>
    <n v="1.1255533E-2"/>
    <n v="0"/>
    <n v="11202.43902"/>
    <x v="3"/>
    <n v="5"/>
    <n v="8.3000000000000001E-3"/>
    <n v="31"/>
    <n v="11053.74907"/>
    <n v="4602.4390240000002"/>
    <n v="10465.422031818105"/>
    <n v="2844.1296357110004"/>
    <n v="4215.3701741059913"/>
    <n v="158.81316729363118"/>
    <n v="3.5596548387096774"/>
    <n v="0.98040048392199641"/>
  </r>
  <r>
    <d v="2013-04-16T00:00:00"/>
    <x v="3"/>
    <x v="1199"/>
    <n v="1.1222724E-2"/>
    <n v="0"/>
    <n v="11202.43902"/>
    <x v="3"/>
    <n v="5"/>
    <n v="8.3000000000000001E-3"/>
    <n v="31"/>
    <n v="11053.74907"/>
    <n v="4602.4390240000002"/>
    <n v="10434.916143608109"/>
    <n v="2844.1296357110004"/>
    <n v="4205.9396798945954"/>
    <n v="158.80653550710647"/>
    <n v="3.5516912903225806"/>
    <n v="0.98106689605839004"/>
  </r>
  <r>
    <d v="2013-04-17T00:00:00"/>
    <x v="3"/>
    <x v="1200"/>
    <n v="1.0507292E-2"/>
    <n v="0"/>
    <n v="11202.43902"/>
    <x v="3"/>
    <n v="5"/>
    <n v="8.3000000000000001E-3"/>
    <n v="31"/>
    <n v="11053.74907"/>
    <n v="4602.4390240000002"/>
    <n v="9769.7057253127077"/>
    <n v="2844.1296357110004"/>
    <n v="3927.5695365694187"/>
    <n v="160.88466305689059"/>
    <n v="3.3166225806451615"/>
    <n v="0.97851377881189572"/>
  </r>
  <r>
    <d v="2013-04-18T00:00:00"/>
    <x v="3"/>
    <x v="1201"/>
    <n v="1.1055079000000001E-2"/>
    <n v="0"/>
    <n v="11202.43902"/>
    <x v="3"/>
    <n v="5"/>
    <n v="8.3000000000000001E-3"/>
    <n v="31"/>
    <n v="11053.74907"/>
    <n v="4602.4390240000002"/>
    <n v="10279.039413778954"/>
    <n v="2844.1296357110004"/>
    <n v="4149.3120203408598"/>
    <n v="159.01744346467572"/>
    <n v="3.5038722580645163"/>
    <n v="0.98253517681782276"/>
  </r>
  <r>
    <d v="2013-04-19T00:00:00"/>
    <x v="3"/>
    <x v="1202"/>
    <n v="1.1378819E-2"/>
    <n v="0"/>
    <n v="11202.43902"/>
    <x v="3"/>
    <n v="5"/>
    <n v="8.3000000000000001E-3"/>
    <n v="31"/>
    <n v="11053.74907"/>
    <n v="4602.4390240000002"/>
    <n v="10580.053655270742"/>
    <n v="2844.1296357110004"/>
    <n v="4253.9279722880865"/>
    <n v="158.74931741518645"/>
    <n v="3.5922148387096775"/>
    <n v="0.97864866292363029"/>
  </r>
  <r>
    <d v="2013-04-20T00:00:00"/>
    <x v="3"/>
    <x v="1203"/>
    <n v="1.1598621999999999E-2"/>
    <n v="0"/>
    <n v="11202.43902"/>
    <x v="3"/>
    <n v="5"/>
    <n v="8.3000000000000001E-3"/>
    <n v="31"/>
    <n v="11053.74907"/>
    <n v="4602.4390240000002"/>
    <n v="10784.427020695526"/>
    <n v="2844.1296357110004"/>
    <n v="4345.4595766949606"/>
    <n v="158.00671754836006"/>
    <n v="3.6695083870967742"/>
    <n v="0.98076099040041143"/>
  </r>
  <r>
    <d v="2013-04-21T00:00:00"/>
    <x v="3"/>
    <x v="1204"/>
    <n v="1.0350686E-2"/>
    <n v="0"/>
    <n v="11202.43902"/>
    <x v="3"/>
    <n v="5"/>
    <n v="8.3000000000000001E-3"/>
    <n v="31"/>
    <n v="11053.74907"/>
    <n v="4602.4390240000002"/>
    <n v="9624.0930846039209"/>
    <n v="2844.1296357110004"/>
    <n v="3879.0261946320707"/>
    <n v="160.98599604613889"/>
    <n v="3.2756303225806449"/>
    <n v="0.98104164303699293"/>
  </r>
  <r>
    <d v="2013-04-22T00:00:00"/>
    <x v="3"/>
    <x v="1205"/>
    <n v="1.1947513999999999E-2"/>
    <n v="0"/>
    <n v="11202.43902"/>
    <x v="3"/>
    <n v="5"/>
    <n v="8.3000000000000001E-3"/>
    <n v="31"/>
    <n v="11053.74907"/>
    <n v="4602.4390240000002"/>
    <n v="11108.827653124492"/>
    <n v="2844.1296357110004"/>
    <n v="4466.7487890968714"/>
    <n v="157.52783466268335"/>
    <n v="3.7719306451612904"/>
    <n v="0.97869607016154159"/>
  </r>
  <r>
    <d v="2013-04-23T00:00:00"/>
    <x v="3"/>
    <x v="1206"/>
    <n v="1.1602054000000001E-2"/>
    <n v="0"/>
    <n v="11202.43902"/>
    <x v="3"/>
    <n v="5"/>
    <n v="8.3000000000000001E-3"/>
    <n v="31"/>
    <n v="11053.74907"/>
    <n v="4602.4390240000002"/>
    <n v="10787.618102665007"/>
    <n v="2844.1296357110004"/>
    <n v="4349.5007804970573"/>
    <n v="157.92342930780734"/>
    <n v="3.6729209677419354"/>
    <n v="0.98138269309899784"/>
  </r>
  <r>
    <d v="2013-04-24T00:00:00"/>
    <x v="3"/>
    <x v="1207"/>
    <n v="1.1606548E-2"/>
    <n v="0"/>
    <n v="11202.43902"/>
    <x v="3"/>
    <n v="5"/>
    <n v="8.3000000000000001E-3"/>
    <n v="31"/>
    <n v="11053.74907"/>
    <n v="4602.4390240000002"/>
    <n v="10791.796634824344"/>
    <n v="2844.1296357110004"/>
    <n v="4341.1742733343481"/>
    <n v="158.18983116952899"/>
    <n v="3.6658896774193552"/>
    <n v="0.97912471477307472"/>
  </r>
  <r>
    <d v="2013-04-25T00:00:00"/>
    <x v="3"/>
    <x v="1208"/>
    <n v="1.1137899999999999E-2"/>
    <n v="0"/>
    <n v="11202.43902"/>
    <x v="3"/>
    <n v="5"/>
    <n v="8.3000000000000001E-3"/>
    <n v="31"/>
    <n v="11053.74907"/>
    <n v="4602.4390240000002"/>
    <n v="10356.046581551213"/>
    <n v="2844.1296357110004"/>
    <n v="4179.7438626407193"/>
    <n v="158.84159599709051"/>
    <n v="3.529570322580645"/>
    <n v="0.98238159796730085"/>
  </r>
  <r>
    <d v="2013-04-26T00:00:00"/>
    <x v="3"/>
    <x v="1209"/>
    <n v="1.0581238E-2"/>
    <n v="0"/>
    <n v="11202.43902"/>
    <x v="3"/>
    <n v="5"/>
    <n v="8.3000000000000001E-3"/>
    <n v="31"/>
    <n v="11053.74907"/>
    <n v="4602.4390240000002"/>
    <n v="9838.4608964418603"/>
    <n v="2844.1296357110004"/>
    <n v="3971.0948944681668"/>
    <n v="160.20137066069191"/>
    <n v="3.3533774193548389"/>
    <n v="0.9824436422278755"/>
  </r>
  <r>
    <d v="2013-04-27T00:00:00"/>
    <x v="3"/>
    <x v="1210"/>
    <n v="1.1088386E-2"/>
    <n v="0"/>
    <n v="11202.43902"/>
    <x v="3"/>
    <n v="5"/>
    <n v="8.3000000000000001E-3"/>
    <n v="31"/>
    <n v="11053.74907"/>
    <n v="4602.4390240000002"/>
    <n v="10310.008343603404"/>
    <n v="2844.1296357110004"/>
    <n v="4156.8584785231469"/>
    <n v="159.08270398046449"/>
    <n v="3.5102448387096774"/>
    <n v="0.98136545751563831"/>
  </r>
  <r>
    <d v="2013-04-28T00:00:00"/>
    <x v="3"/>
    <x v="1211"/>
    <n v="1.1682570999999999E-2"/>
    <n v="0"/>
    <n v="11202.43902"/>
    <x v="3"/>
    <n v="5"/>
    <n v="8.3000000000000001E-3"/>
    <n v="31"/>
    <n v="11053.74907"/>
    <n v="4602.4390240000002"/>
    <n v="10862.483005618595"/>
    <n v="2844.1296357110004"/>
    <n v="4366.444116676108"/>
    <n v="158.11382390608858"/>
    <n v="3.6872287096774192"/>
    <n v="0.97841553883986676"/>
  </r>
  <r>
    <d v="2013-04-29T00:00:00"/>
    <x v="3"/>
    <x v="1212"/>
    <n v="1.0768444E-2"/>
    <n v="0"/>
    <n v="11202.43902"/>
    <x v="3"/>
    <n v="5"/>
    <n v="8.3000000000000001E-3"/>
    <n v="31"/>
    <n v="11053.74907"/>
    <n v="4602.4390240000002"/>
    <n v="10012.525491773646"/>
    <n v="2844.1296357110004"/>
    <n v="4034.8621796066618"/>
    <n v="159.92121966885844"/>
    <n v="3.4072254838709681"/>
    <n v="0.98086585211382438"/>
  </r>
  <r>
    <d v="2013-04-30T00:00:00"/>
    <x v="3"/>
    <x v="1213"/>
    <n v="1.1792763E-2"/>
    <n v="0"/>
    <n v="11202.43902"/>
    <x v="3"/>
    <n v="5"/>
    <n v="8.3000000000000001E-3"/>
    <n v="31"/>
    <n v="11053.74907"/>
    <n v="4602.4390240000002"/>
    <n v="10964.939795939417"/>
    <n v="2844.1296357110004"/>
    <n v="4420.0696190618046"/>
    <n v="157.54447731016634"/>
    <n v="3.7325125806451611"/>
    <n v="0.98117709988744795"/>
  </r>
  <r>
    <d v="2013-05-01T00:00:00"/>
    <x v="3"/>
    <x v="1214"/>
    <n v="1.1052529E-2"/>
    <n v="0"/>
    <n v="11202.43902"/>
    <x v="4"/>
    <n v="5"/>
    <n v="8.2000000000000007E-3"/>
    <n v="31"/>
    <n v="11053.74907"/>
    <n v="4602.4390240000002"/>
    <n v="10152.85313542109"/>
    <n v="2809.8630135940002"/>
    <n v="4096.7834264526318"/>
    <n v="157.15390512625763"/>
    <n v="3.5017038709677424"/>
    <n v="0.98215367722627112"/>
  </r>
  <r>
    <d v="2013-05-02T00:00:00"/>
    <x v="3"/>
    <x v="1215"/>
    <n v="1.1806759999999999E-2"/>
    <n v="0"/>
    <n v="11202.43902"/>
    <x v="4"/>
    <n v="5"/>
    <n v="8.2000000000000007E-3"/>
    <n v="31"/>
    <n v="11053.74907"/>
    <n v="4602.4390240000002"/>
    <n v="10845.689731749566"/>
    <n v="2809.8630135940002"/>
    <n v="4360.6550906302573"/>
    <n v="155.92420623519845"/>
    <n v="3.7272467741935484"/>
    <n v="0.97863130952098631"/>
  </r>
  <r>
    <d v="2013-05-03T00:00:00"/>
    <x v="3"/>
    <x v="1216"/>
    <n v="1.1796032E-2"/>
    <n v="0"/>
    <n v="11202.43902"/>
    <x v="4"/>
    <n v="5"/>
    <n v="8.2000000000000007E-3"/>
    <n v="31"/>
    <n v="11053.74907"/>
    <n v="4602.4390240000002"/>
    <n v="10835.834990953428"/>
    <n v="2809.8630135940002"/>
    <n v="4360.4094032302783"/>
    <n v="155.84557106231506"/>
    <n v="3.7270367741935488"/>
    <n v="0.97946614590397862"/>
  </r>
  <r>
    <d v="2013-05-04T00:00:00"/>
    <x v="3"/>
    <x v="1217"/>
    <n v="1.1242824E-2"/>
    <n v="0"/>
    <n v="11202.43902"/>
    <x v="4"/>
    <n v="5"/>
    <n v="8.2000000000000007E-3"/>
    <n v="31"/>
    <n v="11053.74907"/>
    <n v="4602.4390240000002"/>
    <n v="10327.658122352583"/>
    <n v="2809.8630135940002"/>
    <n v="4168.4309294465565"/>
    <n v="156.68404777412826"/>
    <n v="3.562944193548387"/>
    <n v="0.98241571690528995"/>
  </r>
  <r>
    <d v="2013-05-05T00:00:00"/>
    <x v="3"/>
    <x v="1218"/>
    <n v="1.1251252E-2"/>
    <n v="0"/>
    <n v="11202.43902"/>
    <x v="4"/>
    <n v="5"/>
    <n v="8.2000000000000007E-3"/>
    <n v="31"/>
    <n v="11053.74907"/>
    <n v="4602.4390240000002"/>
    <n v="10335.400083149549"/>
    <n v="2809.8630135940002"/>
    <n v="4153.6564742478095"/>
    <n v="157.1774720903189"/>
    <n v="3.5503158064516129"/>
    <n v="0.97820038161086442"/>
  </r>
  <r>
    <d v="2013-05-06T00:00:00"/>
    <x v="3"/>
    <x v="1219"/>
    <n v="1.0895228E-2"/>
    <n v="0"/>
    <n v="11202.43902"/>
    <x v="4"/>
    <n v="5"/>
    <n v="8.2000000000000007E-3"/>
    <n v="31"/>
    <n v="11053.74907"/>
    <n v="4602.4390240000002"/>
    <n v="10008.356436877719"/>
    <n v="2809.8630135940002"/>
    <n v="4028.8521812583913"/>
    <n v="157.81380272159609"/>
    <n v="3.4436400000000003"/>
    <n v="0.97981281346292159"/>
  </r>
  <r>
    <d v="2013-05-07T00:00:00"/>
    <x v="3"/>
    <x v="1220"/>
    <n v="1.1495668000000001E-2"/>
    <n v="0"/>
    <n v="11202.43902"/>
    <x v="4"/>
    <n v="5"/>
    <n v="8.2000000000000007E-3"/>
    <n v="31"/>
    <n v="11053.74907"/>
    <n v="4602.4390240000002"/>
    <n v="10559.92062066156"/>
    <n v="2809.8630135940002"/>
    <n v="4245.2439062400435"/>
    <n v="156.59668890750095"/>
    <n v="3.6285996774193547"/>
    <n v="0.97851286241043134"/>
  </r>
  <r>
    <d v="2013-05-08T00:00:00"/>
    <x v="3"/>
    <x v="1221"/>
    <n v="1.1266758E-2"/>
    <n v="0"/>
    <n v="11202.43902"/>
    <x v="4"/>
    <n v="5"/>
    <n v="8.2000000000000007E-3"/>
    <n v="31"/>
    <n v="11053.74907"/>
    <n v="4602.4390240000002"/>
    <n v="10349.643894743967"/>
    <n v="2809.8630135940002"/>
    <n v="4166.5024154467201"/>
    <n v="156.93824858951476"/>
    <n v="3.5612958064516125"/>
    <n v="0.9798752223132865"/>
  </r>
  <r>
    <d v="2013-05-09T00:00:00"/>
    <x v="3"/>
    <x v="1222"/>
    <n v="1.1250669E-2"/>
    <n v="0"/>
    <n v="11202.43902"/>
    <x v="4"/>
    <n v="5"/>
    <n v="8.2000000000000007E-3"/>
    <n v="31"/>
    <n v="11053.74907"/>
    <n v="4602.4390240000002"/>
    <n v="10334.864539349759"/>
    <n v="2809.8630135940002"/>
    <n v="4168.4867846465513"/>
    <n v="156.74769833788937"/>
    <n v="3.5629919354838711"/>
    <n v="0.98174384118846625"/>
  </r>
  <r>
    <d v="2013-05-10T00:00:00"/>
    <x v="3"/>
    <x v="1223"/>
    <n v="1.040221E-2"/>
    <n v="0"/>
    <n v="11202.43902"/>
    <x v="4"/>
    <n v="5"/>
    <n v="8.2000000000000007E-3"/>
    <n v="31"/>
    <n v="11053.74907"/>
    <n v="4602.4390240000002"/>
    <n v="9555.4701022552053"/>
    <n v="2809.8630135940002"/>
    <n v="3854.3099648731909"/>
    <n v="158.81684021090396"/>
    <n v="3.2944509677419358"/>
    <n v="0.98179117706718089"/>
  </r>
  <r>
    <d v="2013-05-11T00:00:00"/>
    <x v="3"/>
    <x v="1224"/>
    <n v="1.1069829999999999E-2"/>
    <n v="0"/>
    <n v="11202.43902"/>
    <x v="4"/>
    <n v="5"/>
    <n v="8.2000000000000007E-3"/>
    <n v="31"/>
    <n v="11053.74907"/>
    <n v="4602.4390240000002"/>
    <n v="10168.745834014861"/>
    <n v="2809.8630135940002"/>
    <n v="4101.3012818522484"/>
    <n v="157.16860672573935"/>
    <n v="3.505565483870968"/>
    <n v="0.98170008030836975"/>
  </r>
  <r>
    <d v="2013-05-12T00:00:00"/>
    <x v="3"/>
    <x v="1225"/>
    <n v="1.1903998000000001E-2"/>
    <n v="0"/>
    <n v="11202.43902"/>
    <x v="4"/>
    <n v="5"/>
    <n v="8.2000000000000007E-3"/>
    <n v="31"/>
    <n v="11053.74907"/>
    <n v="4602.4390240000002"/>
    <n v="10935.012558514562"/>
    <n v="2809.8630135940002"/>
    <n v="4394.770163627365"/>
    <n v="155.7738412976706"/>
    <n v="3.7564064516129032"/>
    <n v="0.97823101112752198"/>
  </r>
  <r>
    <d v="2013-05-13T00:00:00"/>
    <x v="3"/>
    <x v="1226"/>
    <n v="1.1559431E-2"/>
    <n v="0"/>
    <n v="11202.43902"/>
    <x v="4"/>
    <n v="5"/>
    <n v="8.2000000000000007E-3"/>
    <n v="31"/>
    <n v="11053.74907"/>
    <n v="4602.4390240000002"/>
    <n v="10618.493312438606"/>
    <n v="2809.8630135940002"/>
    <n v="4284.7550444366934"/>
    <n v="156.01657880834927"/>
    <n v="3.6623716129032262"/>
    <n v="0.98217221937654198"/>
  </r>
  <r>
    <d v="2013-05-14T00:00:00"/>
    <x v="3"/>
    <x v="1227"/>
    <n v="1.1465187999999999E-2"/>
    <n v="0"/>
    <n v="11202.43902"/>
    <x v="4"/>
    <n v="5"/>
    <n v="8.2000000000000007E-3"/>
    <n v="31"/>
    <n v="11053.74907"/>
    <n v="4602.4390240000002"/>
    <n v="10531.921692672533"/>
    <n v="2809.8630135940002"/>
    <n v="4243.4757872401933"/>
    <n v="156.39719990020188"/>
    <n v="3.6270883870967743"/>
    <n v="0.98070559331430074"/>
  </r>
  <r>
    <d v="2013-05-15T00:00:00"/>
    <x v="3"/>
    <x v="1228"/>
    <n v="1.1917644E-2"/>
    <n v="0"/>
    <n v="11202.43902"/>
    <x v="4"/>
    <n v="5"/>
    <n v="8.2000000000000007E-3"/>
    <n v="31"/>
    <n v="11053.74907"/>
    <n v="4602.4390240000002"/>
    <n v="10947.547774109649"/>
    <n v="2809.8630135940002"/>
    <n v="4404.0711866265765"/>
    <n v="155.6319824562415"/>
    <n v="3.7643564516129029"/>
    <n v="0.97917885447828445"/>
  </r>
  <r>
    <d v="2013-05-16T00:00:00"/>
    <x v="3"/>
    <x v="1229"/>
    <n v="1.1765869999999999E-2"/>
    <n v="0"/>
    <n v="11202.43902"/>
    <x v="4"/>
    <n v="5"/>
    <n v="8.2000000000000007E-3"/>
    <n v="31"/>
    <n v="11053.74907"/>
    <n v="4602.4390240000002"/>
    <n v="10808.128177764289"/>
    <n v="2809.8630135940002"/>
    <n v="4345.5541844315385"/>
    <n v="156.00868695956896"/>
    <n v="3.7143393548387098"/>
    <n v="0.9786315844047232"/>
  </r>
  <r>
    <d v="2013-05-17T00:00:00"/>
    <x v="3"/>
    <x v="1230"/>
    <n v="1.1141491999999999E-2"/>
    <n v="0"/>
    <n v="11202.43902"/>
    <x v="4"/>
    <n v="5"/>
    <n v="8.2000000000000007E-3"/>
    <n v="31"/>
    <n v="11053.74907"/>
    <n v="4602.4390240000002"/>
    <n v="10234.574547189064"/>
    <n v="2809.8630135940002"/>
    <n v="4121.1468608505656"/>
    <n v="157.19632856855233"/>
    <n v="3.5225283870967741"/>
    <n v="0.9801055370322036"/>
  </r>
  <r>
    <d v="2013-05-18T00:00:00"/>
    <x v="3"/>
    <x v="1231"/>
    <n v="1.122713E-2"/>
    <n v="0.32306316699999998"/>
    <n v="11202.43902"/>
    <x v="4"/>
    <n v="5"/>
    <n v="8.2000000000000007E-3"/>
    <n v="31"/>
    <n v="11053.74907"/>
    <n v="4602.4390240000002"/>
    <n v="10313.241613958235"/>
    <n v="2809.8630135940002"/>
    <n v="4160.9761472471882"/>
    <n v="156.76638973697786"/>
    <n v="3.556572258064516"/>
    <n v="0.98202960150991381"/>
  </r>
  <r>
    <d v="2013-05-19T00:00:00"/>
    <x v="3"/>
    <x v="1232"/>
    <n v="1.0534325000000001E-2"/>
    <n v="0"/>
    <n v="11202.43902"/>
    <x v="4"/>
    <n v="5"/>
    <n v="8.2000000000000007E-3"/>
    <n v="31"/>
    <n v="11053.74907"/>
    <n v="4602.4390240000002"/>
    <n v="9676.8309412076433"/>
    <n v="2809.8630135940002"/>
    <n v="3902.5262114691027"/>
    <n v="158.4945585259164"/>
    <n v="3.3356635483870969"/>
    <n v="0.98160603550773307"/>
  </r>
  <r>
    <d v="2013-05-20T00:00:00"/>
    <x v="3"/>
    <x v="1233"/>
    <n v="1.0430312000000001E-2"/>
    <n v="0"/>
    <n v="11202.43902"/>
    <x v="4"/>
    <n v="5"/>
    <n v="8.2000000000000007E-3"/>
    <n v="31"/>
    <n v="11053.74907"/>
    <n v="4602.4390240000002"/>
    <n v="9581.284599445089"/>
    <n v="2809.8630135940002"/>
    <n v="3867.0728780721092"/>
    <n v="158.66916932488928"/>
    <n v="3.3053599999999999"/>
    <n v="0.98238825454118717"/>
  </r>
  <r>
    <d v="2013-05-21T00:00:00"/>
    <x v="3"/>
    <x v="1234"/>
    <n v="1.1643947999999999E-2"/>
    <n v="0"/>
    <n v="11202.43902"/>
    <x v="4"/>
    <n v="5"/>
    <n v="8.2000000000000007E-3"/>
    <n v="31"/>
    <n v="11053.74907"/>
    <n v="4602.4390240000002"/>
    <n v="10696.13062860818"/>
    <n v="2809.8630135940002"/>
    <n v="4315.2459452341081"/>
    <n v="155.85984912763288"/>
    <n v="3.6884335483870969"/>
    <n v="0.98198171273179857"/>
  </r>
  <r>
    <d v="2013-05-22T00:00:00"/>
    <x v="3"/>
    <x v="1235"/>
    <n v="1.0841837999999999E-2"/>
    <n v="0"/>
    <n v="11202.43902"/>
    <x v="4"/>
    <n v="5"/>
    <n v="8.2000000000000007E-3"/>
    <n v="31"/>
    <n v="11053.74907"/>
    <n v="4602.4390240000002"/>
    <n v="9959.3123828969383"/>
    <n v="2809.8630135940002"/>
    <n v="4009.573079660026"/>
    <n v="157.92952388086601"/>
    <n v="3.427161290322581"/>
    <n v="0.97992609740156611"/>
  </r>
  <r>
    <d v="2013-05-23T00:00:00"/>
    <x v="3"/>
    <x v="1236"/>
    <n v="1.1107214000000001E-2"/>
    <n v="0"/>
    <n v="11202.43902"/>
    <x v="4"/>
    <n v="5"/>
    <n v="8.2000000000000007E-3"/>
    <n v="31"/>
    <n v="11053.74907"/>
    <n v="4602.4390240000002"/>
    <n v="10203.086776401404"/>
    <n v="2809.8630135940002"/>
    <n v="4114.0343804511685"/>
    <n v="157.11399632663316"/>
    <n v="3.5164490322580644"/>
    <n v="0.98143350798859186"/>
  </r>
  <r>
    <d v="2013-05-24T00:00:00"/>
    <x v="3"/>
    <x v="1237"/>
    <n v="1.1340189000000001E-2"/>
    <n v="0"/>
    <n v="11202.43902"/>
    <x v="4"/>
    <n v="5"/>
    <n v="8.2000000000000007E-3"/>
    <n v="31"/>
    <n v="11053.74907"/>
    <n v="4602.4390240000002"/>
    <n v="10417.097611317535"/>
    <n v="2809.8630135940002"/>
    <n v="4202.0580242437054"/>
    <n v="156.53547856034973"/>
    <n v="3.5916867741935485"/>
    <n v="0.98183804520365581"/>
  </r>
  <r>
    <d v="2013-05-25T00:00:00"/>
    <x v="3"/>
    <x v="1238"/>
    <n v="1.0701280000000001E-2"/>
    <n v="0"/>
    <n v="11202.43902"/>
    <x v="4"/>
    <n v="5"/>
    <n v="8.2000000000000007E-3"/>
    <n v="31"/>
    <n v="11053.74907"/>
    <n v="4602.4390240000002"/>
    <n v="9830.1958041475409"/>
    <n v="2809.8630135940002"/>
    <n v="3955.0999184646448"/>
    <n v="158.35283648015772"/>
    <n v="3.3806006451612904"/>
    <n v="0.97930920413258971"/>
  </r>
  <r>
    <d v="2013-05-26T00:00:00"/>
    <x v="3"/>
    <x v="1239"/>
    <n v="1.188006E-2"/>
    <n v="0"/>
    <n v="11202.43902"/>
    <x v="4"/>
    <n v="5"/>
    <n v="8.2000000000000007E-3"/>
    <n v="31"/>
    <n v="11053.74907"/>
    <n v="4602.4390240000002"/>
    <n v="10913.02311172318"/>
    <n v="2809.8630135940002"/>
    <n v="4402.5283754267084"/>
    <n v="155.37733885332935"/>
    <n v="3.7630377419354839"/>
    <n v="0.98193249865741428"/>
  </r>
  <r>
    <d v="2013-05-27T00:00:00"/>
    <x v="3"/>
    <x v="1240"/>
    <n v="1.1726245E-2"/>
    <n v="0"/>
    <n v="11202.43902"/>
    <x v="4"/>
    <n v="5"/>
    <n v="8.2000000000000007E-3"/>
    <n v="31"/>
    <n v="11053.74907"/>
    <n v="4602.4390240000002"/>
    <n v="10771.728652778555"/>
    <n v="2809.8630135940002"/>
    <n v="4346.3674814314691"/>
    <n v="155.67049520578433"/>
    <n v="3.7150345161290326"/>
    <n v="0.98212232475101791"/>
  </r>
  <r>
    <d v="2013-05-28T00:00:00"/>
    <x v="3"/>
    <x v="1241"/>
    <n v="1.1308752E-2"/>
    <n v="0"/>
    <n v="11202.43902"/>
    <x v="4"/>
    <n v="5"/>
    <n v="8.2000000000000007E-3"/>
    <n v="31"/>
    <n v="11053.74907"/>
    <n v="4602.4390240000002"/>
    <n v="10388.21958312885"/>
    <n v="2809.8630135940002"/>
    <n v="4175.1588392459862"/>
    <n v="157.03980542600863"/>
    <n v="3.5686948387096771"/>
    <n v="0.97826479880361683"/>
  </r>
  <r>
    <d v="2013-05-29T00:00:00"/>
    <x v="3"/>
    <x v="1242"/>
    <n v="1.0353967E-2"/>
    <n v="0"/>
    <n v="11202.43902"/>
    <x v="4"/>
    <n v="5"/>
    <n v="8.2000000000000007E-3"/>
    <n v="31"/>
    <n v="11053.74907"/>
    <n v="4602.4390240000002"/>
    <n v="9511.1540824725726"/>
    <n v="2809.8630135940002"/>
    <n v="3829.8748244752628"/>
    <n v="159.15263264853036"/>
    <n v="3.2735651612903225"/>
    <n v="0.98011245351660858"/>
  </r>
  <r>
    <d v="2013-05-30T00:00:00"/>
    <x v="3"/>
    <x v="1243"/>
    <n v="1.0611054999999999E-2"/>
    <n v="0"/>
    <n v="11202.43902"/>
    <x v="4"/>
    <n v="5"/>
    <n v="8.2000000000000007E-3"/>
    <n v="31"/>
    <n v="11053.74907"/>
    <n v="4602.4390240000002"/>
    <n v="9747.3151191800207"/>
    <n v="2809.8630135940002"/>
    <n v="3934.7644742663688"/>
    <n v="158.18123753213382"/>
    <n v="3.3632190322580642"/>
    <n v="0.98255819049095505"/>
  </r>
  <r>
    <d v="2013-05-31T00:00:00"/>
    <x v="3"/>
    <x v="1244"/>
    <n v="1.0780107000000001E-2"/>
    <n v="0"/>
    <n v="11202.43902"/>
    <x v="4"/>
    <n v="5"/>
    <n v="8.2000000000000007E-3"/>
    <n v="31"/>
    <n v="11053.74907"/>
    <n v="4602.4390240000002"/>
    <n v="9902.6062863191619"/>
    <n v="2809.8630135940002"/>
    <n v="3985.6666766620529"/>
    <n v="158.11348585484049"/>
    <n v="3.4067274193548385"/>
    <n v="0.97966142636617604"/>
  </r>
  <r>
    <d v="2013-06-01T00:00:00"/>
    <x v="3"/>
    <x v="1245"/>
    <n v="1.0676547E-2"/>
    <n v="0"/>
    <n v="11202.43902"/>
    <x v="5"/>
    <n v="5"/>
    <n v="8.3000000000000001E-3"/>
    <n v="31"/>
    <n v="11053.74907"/>
    <n v="4602.4390240000002"/>
    <n v="9927.0794370681069"/>
    <n v="2844.1296357110004"/>
    <n v="4000.1320458632654"/>
    <n v="160.16204312839329"/>
    <n v="3.3778977419354841"/>
    <n v="0.98079304104594867"/>
  </r>
  <r>
    <d v="2013-06-02T00:00:00"/>
    <x v="3"/>
    <x v="1246"/>
    <n v="1.0846756000000001E-2"/>
    <n v="0"/>
    <n v="11202.43902"/>
    <x v="5"/>
    <n v="5"/>
    <n v="8.3000000000000001E-3"/>
    <n v="31"/>
    <n v="11053.74907"/>
    <n v="4602.4390240000002"/>
    <n v="10085.340180349989"/>
    <n v="2844.1296357110004"/>
    <n v="4059.156006716797"/>
    <n v="159.87797681796187"/>
    <n v="3.4277403225806449"/>
    <n v="0.97964727887305647"/>
  </r>
  <r>
    <d v="2013-06-03T00:00:00"/>
    <x v="3"/>
    <x v="1247"/>
    <n v="1.1421697999999999E-2"/>
    <n v="0"/>
    <n v="11202.43902"/>
    <x v="5"/>
    <n v="5"/>
    <n v="8.3000000000000001E-3"/>
    <n v="31"/>
    <n v="11053.74907"/>
    <n v="4602.4390240000002"/>
    <n v="10619.922654038042"/>
    <n v="2844.1296357110004"/>
    <n v="4270.1871420989037"/>
    <n v="158.64697473900799"/>
    <n v="3.6059448387096773"/>
    <n v="0.97870115284084735"/>
  </r>
  <r>
    <d v="2013-06-04T00:00:00"/>
    <x v="3"/>
    <x v="1248"/>
    <n v="1.0910918E-2"/>
    <n v="0"/>
    <n v="11202.43902"/>
    <x v="5"/>
    <n v="5"/>
    <n v="8.3000000000000001E-3"/>
    <n v="31"/>
    <n v="11053.74907"/>
    <n v="4602.4390240000002"/>
    <n v="10144.99816441929"/>
    <n v="2844.1296357110004"/>
    <n v="4091.1150947677456"/>
    <n v="159.48449978274783"/>
    <n v="3.4547280645161287"/>
    <n v="0.98155416437003729"/>
  </r>
  <r>
    <d v="2013-06-05T00:00:00"/>
    <x v="3"/>
    <x v="1249"/>
    <n v="1.1958188E-2"/>
    <n v="0"/>
    <n v="11202.43902"/>
    <x v="5"/>
    <n v="5"/>
    <n v="8.3000000000000001E-3"/>
    <n v="31"/>
    <n v="11053.74907"/>
    <n v="4602.4390240000002"/>
    <n v="11118.752364354747"/>
    <n v="2844.1296357110004"/>
    <n v="4473.096905628041"/>
    <n v="157.44324470858481"/>
    <n v="3.777291290322581"/>
    <n v="0.97921215154001595"/>
  </r>
  <r>
    <d v="2013-06-06T00:00:00"/>
    <x v="3"/>
    <x v="1250"/>
    <n v="1.0538221E-2"/>
    <n v="0"/>
    <n v="11202.43902"/>
    <x v="5"/>
    <n v="5"/>
    <n v="8.3000000000000001E-3"/>
    <n v="31"/>
    <n v="11053.74907"/>
    <n v="4602.4390240000002"/>
    <n v="9798.4635849380247"/>
    <n v="2844.1296357110004"/>
    <n v="3941.2054956316765"/>
    <n v="160.73893037024391"/>
    <n v="3.3281374193548392"/>
    <n v="0.97902919287800094"/>
  </r>
  <r>
    <d v="2013-06-07T00:00:00"/>
    <x v="3"/>
    <x v="1251"/>
    <n v="1.2032889999999999E-2"/>
    <n v="0"/>
    <n v="11202.43902"/>
    <x v="5"/>
    <n v="5"/>
    <n v="8.3000000000000001E-3"/>
    <n v="31"/>
    <n v="11053.74907"/>
    <n v="4602.4390240000002"/>
    <n v="11188.210466127526"/>
    <n v="2844.1296357110004"/>
    <n v="4499.885972669671"/>
    <n v="157.32299892508752"/>
    <n v="3.7999132258064514"/>
    <n v="0.97896108083760436"/>
  </r>
  <r>
    <d v="2013-06-08T00:00:00"/>
    <x v="3"/>
    <x v="1252"/>
    <n v="1.1492179E-2"/>
    <n v="0"/>
    <n v="11202.43902"/>
    <x v="5"/>
    <n v="5"/>
    <n v="8.3000000000000001E-3"/>
    <n v="31"/>
    <n v="11053.74907"/>
    <n v="4602.4390240000002"/>
    <n v="10685.45605971724"/>
    <n v="2844.1296357110004"/>
    <n v="4304.9455440227857"/>
    <n v="158.25599562365218"/>
    <n v="3.6352964516129029"/>
    <n v="0.98061638267207629"/>
  </r>
  <r>
    <d v="2013-06-09T00:00:00"/>
    <x v="3"/>
    <x v="1253"/>
    <n v="1.0572036999999999E-2"/>
    <n v="0"/>
    <n v="11202.43902"/>
    <x v="5"/>
    <n v="5"/>
    <n v="8.3000000000000001E-3"/>
    <n v="31"/>
    <n v="11053.74907"/>
    <n v="4602.4390240000002"/>
    <n v="9829.905784203751"/>
    <n v="2844.1296357110004"/>
    <n v="3954.0170934305902"/>
    <n v="160.64565391835174"/>
    <n v="3.3389561290322578"/>
    <n v="0.97906997487806757"/>
  </r>
  <r>
    <d v="2013-06-10T00:00:00"/>
    <x v="3"/>
    <x v="1254"/>
    <n v="1.0415305E-2"/>
    <n v="0"/>
    <n v="11202.43902"/>
    <x v="5"/>
    <n v="5"/>
    <n v="8.3000000000000001E-3"/>
    <n v="31"/>
    <n v="11053.74907"/>
    <n v="4602.4390240000002"/>
    <n v="9684.1759883876912"/>
    <n v="2844.1296357110004"/>
    <n v="3893.8051049917931"/>
    <n v="161.10940796361399"/>
    <n v="3.2881103225806454"/>
    <n v="0.97866956368536506"/>
  </r>
  <r>
    <d v="2013-06-11T00:00:00"/>
    <x v="3"/>
    <x v="1255"/>
    <n v="1.0660754E-2"/>
    <n v="0"/>
    <n v="11202.43902"/>
    <x v="5"/>
    <n v="5"/>
    <n v="8.3000000000000001E-3"/>
    <n v="31"/>
    <n v="11053.74907"/>
    <n v="4602.4390240000002"/>
    <n v="9912.3950671543498"/>
    <n v="2844.1296357110004"/>
    <n v="3985.3046211937913"/>
    <n v="160.47505129137761"/>
    <n v="3.3653767741935487"/>
    <n v="0.97860507802731411"/>
  </r>
  <r>
    <d v="2013-06-12T00:00:00"/>
    <x v="3"/>
    <x v="1256"/>
    <n v="1.1854263E-2"/>
    <n v="0"/>
    <n v="11202.43902"/>
    <x v="5"/>
    <n v="5"/>
    <n v="8.3000000000000001E-3"/>
    <n v="31"/>
    <n v="11053.74907"/>
    <n v="4602.4390240000002"/>
    <n v="11022.122645917007"/>
    <n v="2844.1296357110004"/>
    <n v="4431.0521891828257"/>
    <n v="157.7416522398936"/>
    <n v="3.7417867741935482"/>
    <n v="0.97851203402522791"/>
  </r>
  <r>
    <d v="2013-06-13T00:00:00"/>
    <x v="3"/>
    <x v="1257"/>
    <n v="1.0896795000000001E-2"/>
    <n v="0"/>
    <n v="11202.43902"/>
    <x v="5"/>
    <n v="5"/>
    <n v="8.3000000000000001E-3"/>
    <n v="31"/>
    <n v="11053.74907"/>
    <n v="4602.4390240000002"/>
    <n v="10131.866564578097"/>
    <n v="2844.1296357110004"/>
    <n v="4088.731781550875"/>
    <n v="159.43251008079824"/>
    <n v="3.4527154838709673"/>
    <n v="0.98225377278364867"/>
  </r>
  <r>
    <d v="2013-06-14T00:00:00"/>
    <x v="3"/>
    <x v="1258"/>
    <n v="1.1973032999999999E-2"/>
    <n v="0.32342306199999998"/>
    <n v="11202.43902"/>
    <x v="5"/>
    <n v="5"/>
    <n v="8.3000000000000001E-3"/>
    <n v="31"/>
    <n v="11053.74907"/>
    <n v="4602.4390240000002"/>
    <n v="11132.555281556655"/>
    <n v="2844.1296357110004"/>
    <n v="4492.1595913386191"/>
    <n v="157.05460823909064"/>
    <n v="3.7933887096774193"/>
    <n v="0.98216592236904388"/>
  </r>
  <r>
    <d v="2013-06-15T00:00:00"/>
    <x v="3"/>
    <x v="1259"/>
    <n v="1.0774405000000001E-2"/>
    <n v="0"/>
    <n v="11202.43902"/>
    <x v="5"/>
    <n v="5"/>
    <n v="8.3000000000000001E-3"/>
    <n v="31"/>
    <n v="11053.74907"/>
    <n v="4602.4390240000002"/>
    <n v="10018.068044110498"/>
    <n v="2844.1296357110004"/>
    <n v="4033.1359105848569"/>
    <n v="160.02581569790863"/>
    <n v="3.4057677419354837"/>
    <n v="0.97990376266717272"/>
  </r>
  <r>
    <d v="2013-06-16T00:00:00"/>
    <x v="3"/>
    <x v="1260"/>
    <n v="1.068889E-2"/>
    <n v="0"/>
    <n v="11202.43902"/>
    <x v="5"/>
    <n v="5"/>
    <n v="8.3000000000000001E-3"/>
    <n v="31"/>
    <n v="11053.74907"/>
    <n v="4602.4390240000002"/>
    <n v="9938.5559885684852"/>
    <n v="2844.1296357110004"/>
    <n v="4002.4083983972187"/>
    <n v="160.2022136956397"/>
    <n v="3.37982"/>
    <n v="0.98021796463430722"/>
  </r>
  <r>
    <d v="2013-06-17T00:00:00"/>
    <x v="3"/>
    <x v="1261"/>
    <n v="1.0987021E-2"/>
    <n v="0.327920606"/>
    <n v="11202.43902"/>
    <x v="5"/>
    <n v="5"/>
    <n v="8.3000000000000001E-3"/>
    <n v="31"/>
    <n v="11053.74907"/>
    <n v="4602.4390240000002"/>
    <n v="10215.75891940863"/>
    <n v="2844.1296357110004"/>
    <n v="4123.0126804260171"/>
    <n v="159.20179465125634"/>
    <n v="3.4816638709677421"/>
    <n v="0.9823552717338031"/>
  </r>
  <r>
    <d v="2013-06-18T00:00:00"/>
    <x v="3"/>
    <x v="1262"/>
    <n v="1.1263578E-2"/>
    <n v="0"/>
    <n v="11202.43902"/>
    <x v="5"/>
    <n v="5"/>
    <n v="8.3000000000000001E-3"/>
    <n v="31"/>
    <n v="11053.74907"/>
    <n v="4602.4390240000002"/>
    <n v="10472.902292437126"/>
    <n v="2844.1296357110004"/>
    <n v="4208.5781707407132"/>
    <n v="159.07571467111586"/>
    <n v="3.5539193548387096"/>
    <n v="0.9781216945450194"/>
  </r>
  <r>
    <d v="2013-06-19T00:00:00"/>
    <x v="3"/>
    <x v="1263"/>
    <n v="1.1394491E-2"/>
    <n v="0"/>
    <n v="11202.43902"/>
    <x v="5"/>
    <n v="5"/>
    <n v="8.3000000000000001E-3"/>
    <n v="31"/>
    <n v="11053.74907"/>
    <n v="4602.4390240000002"/>
    <n v="10594.625519089423"/>
    <n v="2844.1296357110004"/>
    <n v="4278.740558710374"/>
    <n v="158.1803449525195"/>
    <n v="3.613167741935484"/>
    <n v="0.9830031021131177"/>
  </r>
  <r>
    <d v="2013-06-20T00:00:00"/>
    <x v="3"/>
    <x v="1264"/>
    <n v="1.1365718E-2"/>
    <n v="0"/>
    <n v="11202.43902"/>
    <x v="5"/>
    <n v="5"/>
    <n v="8.3000000000000001E-3"/>
    <n v="31"/>
    <n v="11053.74907"/>
    <n v="4602.4390240000002"/>
    <n v="10567.872313521857"/>
    <n v="2844.1296357110004"/>
    <n v="4262.3461600361543"/>
    <n v="158.40205914381056"/>
    <n v="3.5993235483870967"/>
    <n v="0.98171562940414325"/>
  </r>
  <r>
    <d v="2013-06-21T00:00:00"/>
    <x v="3"/>
    <x v="1265"/>
    <n v="1.1134563E-2"/>
    <n v="0"/>
    <n v="11202.43902"/>
    <x v="5"/>
    <n v="5"/>
    <n v="8.3000000000000001E-3"/>
    <n v="31"/>
    <n v="11053.74907"/>
    <n v="4602.4390240000002"/>
    <n v="10352.943830813407"/>
    <n v="2844.1296357110004"/>
    <n v="4172.0835677316127"/>
    <n v="159.0346943584444"/>
    <n v="3.5231016129032264"/>
    <n v="0.98087504646567636"/>
  </r>
  <r>
    <d v="2013-06-22T00:00:00"/>
    <x v="3"/>
    <x v="1266"/>
    <n v="1.1078568E-2"/>
    <n v="0"/>
    <n v="11202.43902"/>
    <x v="5"/>
    <n v="5"/>
    <n v="8.3000000000000001E-3"/>
    <n v="31"/>
    <n v="11053.74907"/>
    <n v="4602.4390240000002"/>
    <n v="10300.879543260638"/>
    <n v="2844.1296357110004"/>
    <n v="4154.8777958769742"/>
    <n v="159.05639932986816"/>
    <n v="3.508572258064516"/>
    <n v="0.98176713813554239"/>
  </r>
  <r>
    <d v="2013-06-23T00:00:00"/>
    <x v="3"/>
    <x v="1267"/>
    <n v="1.1778047999999999E-2"/>
    <n v="0"/>
    <n v="11202.43902"/>
    <x v="5"/>
    <n v="5"/>
    <n v="8.3000000000000001E-3"/>
    <n v="31"/>
    <n v="11053.74907"/>
    <n v="4602.4390240000002"/>
    <n v="10951.257753054535"/>
    <n v="2844.1296357110004"/>
    <n v="4408.0373062384351"/>
    <n v="157.75167378137851"/>
    <n v="3.722351935483871"/>
    <n v="0.97972864433902807"/>
  </r>
  <r>
    <d v="2013-06-24T00:00:00"/>
    <x v="3"/>
    <x v="1268"/>
    <n v="1.1767352E-2"/>
    <n v="0"/>
    <n v="11202.43902"/>
    <x v="5"/>
    <n v="5"/>
    <n v="8.3000000000000001E-3"/>
    <n v="31"/>
    <n v="11053.74907"/>
    <n v="4602.4390240000002"/>
    <n v="10941.312586170628"/>
    <n v="2844.1296357110004"/>
    <n v="4400.3502711585988"/>
    <n v="157.87418408204681"/>
    <n v="3.7158606451612899"/>
    <n v="0.97890910376438134"/>
  </r>
  <r>
    <d v="2013-06-25T00:00:00"/>
    <x v="3"/>
    <x v="1269"/>
    <n v="1.1455553E-2"/>
    <n v="0"/>
    <n v="11202.43902"/>
    <x v="5"/>
    <n v="5"/>
    <n v="8.3000000000000001E-3"/>
    <n v="31"/>
    <n v="11053.74907"/>
    <n v="4602.4390240000002"/>
    <n v="10651.401115598877"/>
    <n v="2844.1296357110004"/>
    <n v="4281.5150424247731"/>
    <n v="158.60915549728398"/>
    <n v="3.6155106451612906"/>
    <n v="0.97839737636410917"/>
  </r>
  <r>
    <d v="2013-06-26T00:00:00"/>
    <x v="3"/>
    <x v="1270"/>
    <n v="1.0763732E-2"/>
    <n v="0"/>
    <n v="11202.43902"/>
    <x v="5"/>
    <n v="5"/>
    <n v="8.3000000000000001E-3"/>
    <n v="31"/>
    <n v="11053.74907"/>
    <n v="4602.4390240000002"/>
    <n v="10008.144262682679"/>
    <n v="2844.1296357110004"/>
    <n v="4026.184612202519"/>
    <n v="160.14199393469613"/>
    <n v="3.3998977419354839"/>
    <n v="0.97918482176999566"/>
  </r>
  <r>
    <d v="2013-06-27T00:00:00"/>
    <x v="3"/>
    <x v="1271"/>
    <n v="1.1145242E-2"/>
    <n v="0"/>
    <n v="11202.43902"/>
    <x v="5"/>
    <n v="5"/>
    <n v="8.3000000000000001E-3"/>
    <n v="31"/>
    <n v="11053.74907"/>
    <n v="4602.4390240000002"/>
    <n v="10362.873191055854"/>
    <n v="2844.1296357110004"/>
    <n v="4170.6510585853921"/>
    <n v="159.16714380835671"/>
    <n v="3.5218919354838709"/>
    <n v="0.97959873818800891"/>
  </r>
  <r>
    <d v="2013-06-28T00:00:00"/>
    <x v="3"/>
    <x v="1272"/>
    <n v="1.0814842E-2"/>
    <n v="0"/>
    <n v="11202.43902"/>
    <x v="5"/>
    <n v="5"/>
    <n v="8.3000000000000001E-3"/>
    <n v="31"/>
    <n v="11053.74907"/>
    <n v="4602.4390240000002"/>
    <n v="10055.666465322591"/>
    <n v="2844.1296357110004"/>
    <n v="4048.4912626250184"/>
    <n v="159.91851506323846"/>
    <n v="3.4187345161290321"/>
    <n v="0.97995671134169127"/>
  </r>
  <r>
    <d v="2013-06-29T00:00:00"/>
    <x v="3"/>
    <x v="1273"/>
    <n v="1.037659E-2"/>
    <n v="0"/>
    <n v="11202.43902"/>
    <x v="5"/>
    <n v="5"/>
    <n v="8.3000000000000001E-3"/>
    <n v="31"/>
    <n v="11053.74907"/>
    <n v="4602.4390240000002"/>
    <n v="9648.1786869749703"/>
    <n v="2844.1296357110004"/>
    <n v="3877.6372337638959"/>
    <n v="161.26725507688016"/>
    <n v="3.2744574193548392"/>
    <n v="0.978242177825278"/>
  </r>
  <r>
    <d v="2013-06-30T00:00:00"/>
    <x v="3"/>
    <x v="1274"/>
    <n v="1.1315351E-2"/>
    <n v="0"/>
    <n v="11202.43902"/>
    <x v="5"/>
    <n v="5"/>
    <n v="8.3000000000000001E-3"/>
    <n v="31"/>
    <n v="11053.74907"/>
    <n v="4602.4390240000002"/>
    <n v="10521.040954093869"/>
    <n v="2844.1296357110004"/>
    <n v="4243.6799928572491"/>
    <n v="158.50921562758145"/>
    <n v="3.5835609677419353"/>
    <n v="0.98176707023935894"/>
  </r>
  <r>
    <d v="2013-07-01T00:00:00"/>
    <x v="3"/>
    <x v="1275"/>
    <n v="1.1671235E-2"/>
    <n v="0"/>
    <n v="11202.43902"/>
    <x v="6"/>
    <n v="5"/>
    <n v="8.2000000000000007E-3"/>
    <n v="31"/>
    <n v="11053.74907"/>
    <n v="4602.4390240000002"/>
    <n v="10721.196466798358"/>
    <n v="2809.8630135940002"/>
    <n v="4316.7993236339771"/>
    <n v="156.0364846054062"/>
    <n v="3.6897612903225809"/>
    <n v="0.98003853062679314"/>
  </r>
  <r>
    <d v="2013-07-02T00:00:00"/>
    <x v="3"/>
    <x v="1276"/>
    <n v="1.0719316E-2"/>
    <n v="0"/>
    <n v="11202.43902"/>
    <x v="6"/>
    <n v="5"/>
    <n v="8.2000000000000007E-3"/>
    <n v="31"/>
    <n v="11053.74907"/>
    <n v="4602.4390240000002"/>
    <n v="9846.7636737410467"/>
    <n v="2809.8630135940002"/>
    <n v="3969.3799796634344"/>
    <n v="158.07644890991833"/>
    <n v="3.3928064516129028"/>
    <n v="0.98119133720845619"/>
  </r>
  <r>
    <d v="2013-07-03T00:00:00"/>
    <x v="3"/>
    <x v="1277"/>
    <n v="1.0364468E-2"/>
    <n v="0"/>
    <n v="11202.43902"/>
    <x v="6"/>
    <n v="5"/>
    <n v="8.2000000000000007E-3"/>
    <n v="31"/>
    <n v="11053.74907"/>
    <n v="4602.4390240000002"/>
    <n v="9520.8003010687917"/>
    <n v="2809.8630135940002"/>
    <n v="3834.73686867485"/>
    <n v="159.09362852274563"/>
    <n v="3.2777209677419354"/>
    <n v="0.98036242670632001"/>
  </r>
  <r>
    <d v="2013-07-04T00:00:00"/>
    <x v="3"/>
    <x v="1278"/>
    <n v="1.0577329E-2"/>
    <n v="0.32282238699999999"/>
    <n v="11202.43902"/>
    <x v="6"/>
    <n v="5"/>
    <n v="8.2000000000000007E-3"/>
    <n v="31"/>
    <n v="11053.74907"/>
    <n v="4602.4390240000002"/>
    <n v="9716.3344155921623"/>
    <n v="2809.8630135940002"/>
    <n v="3906.0983024688003"/>
    <n v="158.76580486162214"/>
    <n v="3.3387167741935482"/>
    <n v="0.97850998111148857"/>
  </r>
  <r>
    <d v="2013-07-05T00:00:00"/>
    <x v="3"/>
    <x v="1279"/>
    <n v="1.145672E-2"/>
    <n v="0"/>
    <n v="11202.43902"/>
    <x v="6"/>
    <n v="5"/>
    <n v="8.2000000000000007E-3"/>
    <n v="31"/>
    <n v="11053.74907"/>
    <n v="4602.4390240000002"/>
    <n v="10524.142987875583"/>
    <n v="2809.8630135940002"/>
    <n v="4234.0743758409908"/>
    <n v="156.59133367296872"/>
    <n v="3.6190525806451612"/>
    <n v="0.97925610471408919"/>
  </r>
  <r>
    <d v="2013-07-06T00:00:00"/>
    <x v="3"/>
    <x v="1280"/>
    <n v="1.1904675999999999E-2"/>
    <n v="0"/>
    <n v="11202.43902"/>
    <x v="6"/>
    <n v="5"/>
    <n v="8.2000000000000007E-3"/>
    <n v="31"/>
    <n v="11053.74907"/>
    <n v="4602.4390240000002"/>
    <n v="10935.635369314316"/>
    <n v="2809.8630135940002"/>
    <n v="4415.5596200256023"/>
    <n v="155.22343438964521"/>
    <n v="3.774176129032258"/>
    <n v="0.98280255590324339"/>
  </r>
  <r>
    <d v="2013-07-07T00:00:00"/>
    <x v="3"/>
    <x v="1281"/>
    <n v="1.1270176999999999E-2"/>
    <n v="0"/>
    <n v="11202.43902"/>
    <x v="6"/>
    <n v="5"/>
    <n v="8.2000000000000007E-3"/>
    <n v="31"/>
    <n v="11053.74907"/>
    <n v="4602.4390240000002"/>
    <n v="10352.784588142737"/>
    <n v="2809.8630135940002"/>
    <n v="4176.5129504458719"/>
    <n v="156.68092663618509"/>
    <n v="3.569852258064516"/>
    <n v="0.98193151713588889"/>
  </r>
  <r>
    <d v="2013-07-08T00:00:00"/>
    <x v="3"/>
    <x v="1282"/>
    <n v="1.0787612E-2"/>
    <n v="0"/>
    <n v="11202.43902"/>
    <x v="6"/>
    <n v="5"/>
    <n v="8.2000000000000007E-3"/>
    <n v="31"/>
    <n v="11053.74907"/>
    <n v="4602.4390240000002"/>
    <n v="9909.5003793164597"/>
    <n v="2809.8630135940002"/>
    <n v="3994.4536808613079"/>
    <n v="157.91382419401339"/>
    <n v="3.414238064516129"/>
    <n v="0.98113817960823946"/>
  </r>
  <r>
    <d v="2013-07-09T00:00:00"/>
    <x v="3"/>
    <x v="1283"/>
    <n v="1.0755114E-2"/>
    <n v="0"/>
    <n v="11202.43902"/>
    <x v="6"/>
    <n v="5"/>
    <n v="8.2000000000000007E-3"/>
    <n v="31"/>
    <n v="11053.74907"/>
    <n v="4602.4390240000002"/>
    <n v="9879.6477165281594"/>
    <n v="2809.8630135940002"/>
    <n v="3970.5280304633366"/>
    <n v="158.35421836773011"/>
    <n v="3.3937877419354838"/>
    <n v="0.9782083202465357"/>
  </r>
  <r>
    <d v="2013-07-10T00:00:00"/>
    <x v="3"/>
    <x v="1284"/>
    <n v="1.0339630000000001E-2"/>
    <n v="0"/>
    <n v="11202.43902"/>
    <x v="6"/>
    <n v="5"/>
    <n v="8.2000000000000007E-3"/>
    <n v="31"/>
    <n v="11053.74907"/>
    <n v="4602.4390240000002"/>
    <n v="9497.984114277735"/>
    <n v="2809.8630135940002"/>
    <n v="3826.8978932755153"/>
    <n v="159.11719989092137"/>
    <n v="3.2710206451612902"/>
    <n v="0.98070859402125599"/>
  </r>
  <r>
    <d v="2013-07-11T00:00:00"/>
    <x v="3"/>
    <x v="1285"/>
    <n v="1.0415224000000001E-2"/>
    <n v="0"/>
    <n v="11202.43902"/>
    <x v="6"/>
    <n v="5"/>
    <n v="8.2000000000000007E-3"/>
    <n v="31"/>
    <n v="11053.74907"/>
    <n v="4602.4390240000002"/>
    <n v="9567.4247626505203"/>
    <n v="2809.8630135940002"/>
    <n v="3846.7797026738299"/>
    <n v="159.1711389599111"/>
    <n v="3.2880145161290328"/>
    <n v="0.97864865892466646"/>
  </r>
  <r>
    <d v="2013-07-12T00:00:00"/>
    <x v="3"/>
    <x v="1286"/>
    <n v="1.1042519000000001E-2"/>
    <n v="0"/>
    <n v="11202.43902"/>
    <x v="6"/>
    <n v="5"/>
    <n v="8.2000000000000007E-3"/>
    <n v="31"/>
    <n v="11053.74907"/>
    <n v="4602.4390240000002"/>
    <n v="10143.657949424694"/>
    <n v="2809.8630135940002"/>
    <n v="4083.1128662537913"/>
    <n v="157.46872097908411"/>
    <n v="3.4900190322580644"/>
    <n v="0.97976367529908714"/>
  </r>
  <r>
    <d v="2013-07-13T00:00:00"/>
    <x v="3"/>
    <x v="1287"/>
    <n v="1.0769373E-2"/>
    <n v="0"/>
    <n v="11202.43902"/>
    <x v="6"/>
    <n v="5"/>
    <n v="8.2000000000000007E-3"/>
    <n v="31"/>
    <n v="11053.74907"/>
    <n v="4602.4390240000002"/>
    <n v="9892.7460339230274"/>
    <n v="2809.8630135940002"/>
    <n v="3980.0724764625279"/>
    <n v="158.18917981644239"/>
    <n v="3.401945806451613"/>
    <n v="0.97926146675391412"/>
  </r>
  <r>
    <d v="2013-07-14T00:00:00"/>
    <x v="3"/>
    <x v="1288"/>
    <n v="1.0566392000000001E-2"/>
    <n v="0"/>
    <n v="11202.43902"/>
    <x v="6"/>
    <n v="5"/>
    <n v="8.2000000000000007E-3"/>
    <n v="31"/>
    <n v="11053.74907"/>
    <n v="4602.4390240000002"/>
    <n v="9706.2876873960995"/>
    <n v="2809.8630135940002"/>
    <n v="3912.7397876682362"/>
    <n v="158.46347077398997"/>
    <n v="3.3443935483870968"/>
    <n v="0.98118828073007314"/>
  </r>
  <r>
    <d v="2013-07-15T00:00:00"/>
    <x v="3"/>
    <x v="1289"/>
    <n v="1.0605302E-2"/>
    <n v="0"/>
    <n v="11202.43902"/>
    <x v="6"/>
    <n v="5"/>
    <n v="8.2000000000000007E-3"/>
    <n v="31"/>
    <n v="11053.74907"/>
    <n v="4602.4390240000002"/>
    <n v="9742.0304133820919"/>
    <n v="2809.8630135940002"/>
    <n v="3920.5380038675753"/>
    <n v="158.5674112925463"/>
    <n v="3.3510590322580645"/>
    <n v="0.97953674492249254"/>
  </r>
  <r>
    <d v="2013-07-16T00:00:00"/>
    <x v="3"/>
    <x v="1290"/>
    <n v="1.0521271E-2"/>
    <n v="0"/>
    <n v="11202.43902"/>
    <x v="6"/>
    <n v="5"/>
    <n v="8.2000000000000007E-3"/>
    <n v="31"/>
    <n v="11053.74907"/>
    <n v="4602.4390240000002"/>
    <n v="9664.8395368123438"/>
    <n v="2809.8630135940002"/>
    <n v="3889.4323184702134"/>
    <n v="158.78472726373164"/>
    <n v="3.3244716129032259"/>
    <n v="0.97952633289267055"/>
  </r>
  <r>
    <d v="2013-07-17T00:00:00"/>
    <x v="3"/>
    <x v="1291"/>
    <n v="1.1504057999999999E-2"/>
    <n v="0"/>
    <n v="11202.43902"/>
    <x v="6"/>
    <n v="5"/>
    <n v="8.2000000000000007E-3"/>
    <n v="31"/>
    <n v="11053.74907"/>
    <n v="4602.4390240000002"/>
    <n v="10567.627674658537"/>
    <n v="2809.8630135940002"/>
    <n v="4263.7595276384736"/>
    <n v="156.14876467013707"/>
    <n v="3.6444258064516131"/>
    <n v="0.98206389432320329"/>
  </r>
  <r>
    <d v="2013-07-18T00:00:00"/>
    <x v="3"/>
    <x v="1292"/>
    <n v="1.0851314000000001E-2"/>
    <n v="0"/>
    <n v="11202.43902"/>
    <x v="6"/>
    <n v="5"/>
    <n v="8.2000000000000007E-3"/>
    <n v="31"/>
    <n v="11053.74907"/>
    <n v="4602.4390240000002"/>
    <n v="9968.0170364935275"/>
    <n v="2809.8630135940002"/>
    <n v="4024.15090945879"/>
    <n v="157.57576259603874"/>
    <n v="3.4396216129032258"/>
    <n v="0.98263002987472292"/>
  </r>
  <r>
    <d v="2013-07-19T00:00:00"/>
    <x v="3"/>
    <x v="1293"/>
    <n v="1.1603894E-2"/>
    <n v="0"/>
    <n v="11202.43902"/>
    <x v="6"/>
    <n v="5"/>
    <n v="8.2000000000000007E-3"/>
    <n v="31"/>
    <n v="11053.74907"/>
    <n v="4602.4390240000002"/>
    <n v="10659.337024222597"/>
    <n v="2809.8630135940002"/>
    <n v="4303.8394076350751"/>
    <n v="155.85026416751145"/>
    <n v="3.6786838709677419"/>
    <n v="0.98276664712724882"/>
  </r>
  <r>
    <d v="2013-07-20T00:00:00"/>
    <x v="3"/>
    <x v="1294"/>
    <n v="1.0979941999999999E-2"/>
    <n v="0"/>
    <n v="11202.43902"/>
    <x v="6"/>
    <n v="5"/>
    <n v="8.2000000000000007E-3"/>
    <n v="31"/>
    <n v="11053.74907"/>
    <n v="4602.4390240000002"/>
    <n v="10086.174717247222"/>
    <n v="2809.8630135940002"/>
    <n v="4070.5933760548519"/>
    <n v="157.30400921070438"/>
    <n v="3.479318064516129"/>
    <n v="0.98232631829931349"/>
  </r>
  <r>
    <d v="2013-07-21T00:00:00"/>
    <x v="3"/>
    <x v="1295"/>
    <n v="1.1025541999999999E-2"/>
    <n v="0"/>
    <n v="11202.43902"/>
    <x v="6"/>
    <n v="5"/>
    <n v="8.2000000000000007E-3"/>
    <n v="31"/>
    <n v="11053.74907"/>
    <n v="4602.4390240000002"/>
    <n v="10128.062877230806"/>
    <n v="2809.8630135940002"/>
    <n v="4086.0573410535412"/>
    <n v="157.23840208051391"/>
    <n v="3.4925358064516128"/>
    <n v="0.98197993350349588"/>
  </r>
  <r>
    <d v="2013-07-22T00:00:00"/>
    <x v="3"/>
    <x v="1296"/>
    <n v="1.0649857E-2"/>
    <n v="0"/>
    <n v="11202.43902"/>
    <x v="6"/>
    <n v="5"/>
    <n v="8.2000000000000007E-3"/>
    <n v="31"/>
    <n v="11053.74907"/>
    <n v="4602.4390240000002"/>
    <n v="9782.9586363660528"/>
    <n v="2809.8630135940002"/>
    <n v="3931.8713258666144"/>
    <n v="158.61198426104752"/>
    <n v="3.3607461290322584"/>
    <n v="0.97825848741443189"/>
  </r>
  <r>
    <d v="2013-07-23T00:00:00"/>
    <x v="3"/>
    <x v="1297"/>
    <n v="1.1752604999999999E-2"/>
    <n v="0.32640061599999998"/>
    <n v="11202.43902"/>
    <x v="6"/>
    <n v="5"/>
    <n v="8.2000000000000007E-3"/>
    <n v="31"/>
    <n v="11053.74907"/>
    <n v="4602.4390240000002"/>
    <n v="10795.942948769063"/>
    <n v="2809.8630135940002"/>
    <n v="4354.7910494307544"/>
    <n v="155.65222842465181"/>
    <n v="3.7222345161290322"/>
    <n v="0.98181866913760818"/>
  </r>
  <r>
    <d v="2013-07-24T00:00:00"/>
    <x v="3"/>
    <x v="1298"/>
    <n v="1.1483594E-2"/>
    <n v="0"/>
    <n v="11202.43902"/>
    <x v="6"/>
    <n v="5"/>
    <n v="8.2000000000000007E-3"/>
    <n v="31"/>
    <n v="11053.74907"/>
    <n v="4602.4390240000002"/>
    <n v="10548.829444265906"/>
    <n v="2809.8630135940002"/>
    <n v="4244.2411544401284"/>
    <n v="156.52614691247641"/>
    <n v="3.6277425806451613"/>
    <n v="0.97931030999528546"/>
  </r>
  <r>
    <d v="2013-07-25T00:00:00"/>
    <x v="3"/>
    <x v="1299"/>
    <n v="1.1359556E-2"/>
    <n v="0"/>
    <n v="11202.43902"/>
    <x v="6"/>
    <n v="5"/>
    <n v="8.2000000000000007E-3"/>
    <n v="31"/>
    <n v="11053.74907"/>
    <n v="4602.4390240000002"/>
    <n v="10434.888137510561"/>
    <n v="2809.8630135940002"/>
    <n v="4199.0052356439637"/>
    <n v="156.78174449313534"/>
    <n v="3.5890774193548385"/>
    <n v="0.97945201379349689"/>
  </r>
  <r>
    <d v="2013-07-26T00:00:00"/>
    <x v="3"/>
    <x v="1300"/>
    <n v="1.1685775000000001E-2"/>
    <n v="0"/>
    <n v="11202.43902"/>
    <x v="6"/>
    <n v="5"/>
    <n v="8.2000000000000007E-3"/>
    <n v="31"/>
    <n v="11053.74907"/>
    <n v="4602.4390240000002"/>
    <n v="10734.552910793123"/>
    <n v="2809.8630135940002"/>
    <n v="4331.1801506327565"/>
    <n v="155.76008670881308"/>
    <n v="3.7020532258064516"/>
    <n v="0.98207992195639571"/>
  </r>
  <r>
    <d v="2013-07-27T00:00:00"/>
    <x v="3"/>
    <x v="1301"/>
    <n v="1.1616110000000001E-2"/>
    <n v="0"/>
    <n v="11202.43902"/>
    <x v="6"/>
    <n v="5"/>
    <n v="8.2000000000000007E-3"/>
    <n v="31"/>
    <n v="11053.74907"/>
    <n v="4602.4390240000002"/>
    <n v="10670.558641818201"/>
    <n v="2809.8630135940002"/>
    <n v="4293.99568343591"/>
    <n v="156.21965175672767"/>
    <n v="3.6702699999999999"/>
    <n v="0.97948771146278735"/>
  </r>
  <r>
    <d v="2013-07-28T00:00:00"/>
    <x v="3"/>
    <x v="1302"/>
    <n v="1.0640230000000001E-2"/>
    <n v="0"/>
    <n v="11202.43902"/>
    <x v="6"/>
    <n v="5"/>
    <n v="8.2000000000000007E-3"/>
    <n v="31"/>
    <n v="11053.74907"/>
    <n v="4602.4390240000002"/>
    <n v="9774.1152741695187"/>
    <n v="2809.8630135940002"/>
    <n v="3945.4392332654643"/>
    <n v="158.11172858298761"/>
    <n v="3.3723432258064512"/>
    <n v="0.98252237028710832"/>
  </r>
  <r>
    <d v="2013-07-29T00:00:00"/>
    <x v="3"/>
    <x v="1303"/>
    <n v="1.1876869E-2"/>
    <n v="0"/>
    <n v="11202.43902"/>
    <x v="6"/>
    <n v="5"/>
    <n v="8.2000000000000007E-3"/>
    <n v="31"/>
    <n v="11053.74907"/>
    <n v="4602.4390240000002"/>
    <n v="10910.091859124326"/>
    <n v="2809.8630135940002"/>
    <n v="4387.7380694279609"/>
    <n v="155.74866155758261"/>
    <n v="3.7503958064516127"/>
    <n v="0.97889662671197264"/>
  </r>
  <r>
    <d v="2013-07-30T00:00:00"/>
    <x v="3"/>
    <x v="1304"/>
    <n v="1.1270268E-2"/>
    <n v="0"/>
    <n v="11202.43902"/>
    <x v="6"/>
    <n v="5"/>
    <n v="8.2000000000000007E-3"/>
    <n v="31"/>
    <n v="11053.74907"/>
    <n v="4602.4390240000002"/>
    <n v="10352.868180742706"/>
    <n v="2809.8630135940002"/>
    <n v="4180.9666478454938"/>
    <n v="156.55498157244455"/>
    <n v="3.5736590322580644"/>
    <n v="0.98297068002287069"/>
  </r>
  <r>
    <d v="2013-07-31T00:00:00"/>
    <x v="3"/>
    <x v="1305"/>
    <n v="1.1905456999999999E-2"/>
    <n v="0"/>
    <n v="11202.43902"/>
    <x v="6"/>
    <n v="5"/>
    <n v="8.2000000000000007E-3"/>
    <n v="31"/>
    <n v="11053.74907"/>
    <n v="4602.4390240000002"/>
    <n v="10936.352795914037"/>
    <n v="2809.8630135940002"/>
    <n v="4403.2050536266506"/>
    <n v="155.55921992605505"/>
    <n v="3.7636161290322585"/>
    <n v="0.97998842043610768"/>
  </r>
  <r>
    <d v="2013-08-01T00:00:00"/>
    <x v="3"/>
    <x v="1306"/>
    <n v="1.0363459E-2"/>
    <n v="0"/>
    <n v="11202.43902"/>
    <x v="7"/>
    <n v="5"/>
    <n v="8.0999999999999996E-3"/>
    <n v="31"/>
    <n v="11053.74907"/>
    <n v="4602.4390240000002"/>
    <n v="9403.7774161853831"/>
    <n v="2775.596391477"/>
    <n v="3782.1069336817518"/>
    <n v="157.33032391115421"/>
    <n v="3.2726461290322582"/>
    <n v="0.97893985010217144"/>
  </r>
  <r>
    <d v="2013-08-02T00:00:00"/>
    <x v="3"/>
    <x v="1307"/>
    <n v="1.1149086000000001E-2"/>
    <n v="0"/>
    <n v="11202.43902"/>
    <x v="7"/>
    <n v="5"/>
    <n v="8.0999999999999996E-3"/>
    <n v="31"/>
    <n v="11053.74907"/>
    <n v="4602.4390240000002"/>
    <n v="10116.653439542593"/>
    <n v="2775.596391477"/>
    <n v="4076.4880188714246"/>
    <n v="155.18024469721936"/>
    <n v="3.5273732258064516"/>
    <n v="0.98078506166335055"/>
  </r>
  <r>
    <d v="2013-08-03T00:00:00"/>
    <x v="3"/>
    <x v="1308"/>
    <n v="1.0368591999999999E-2"/>
    <n v="0"/>
    <n v="11202.43902"/>
    <x v="7"/>
    <n v="5"/>
    <n v="8.0999999999999996E-3"/>
    <n v="31"/>
    <n v="11053.74907"/>
    <n v="4602.4390240000002"/>
    <n v="9408.4350878640471"/>
    <n v="2775.596391477"/>
    <n v="3787.567299556898"/>
    <n v="157.20309629470856"/>
    <n v="3.2773709677419354"/>
    <n v="0.97986785476755189"/>
  </r>
  <r>
    <d v="2013-08-04T00:00:00"/>
    <x v="3"/>
    <x v="1309"/>
    <n v="1.1544283000000001E-2"/>
    <n v="0"/>
    <n v="11202.43902"/>
    <x v="7"/>
    <n v="5"/>
    <n v="8.0999999999999996E-3"/>
    <n v="31"/>
    <n v="11053.74907"/>
    <n v="4602.4390240000002"/>
    <n v="10475.254233306934"/>
    <n v="2775.596391477"/>
    <n v="4215.1962985621021"/>
    <n v="154.47203952466003"/>
    <n v="3.6473970967741933"/>
    <n v="0.97943986646896986"/>
  </r>
  <r>
    <d v="2013-08-05T00:00:00"/>
    <x v="3"/>
    <x v="1310"/>
    <n v="1.1338868E-2"/>
    <n v="0"/>
    <n v="11202.43902"/>
    <x v="7"/>
    <n v="5"/>
    <n v="8.0999999999999996E-3"/>
    <n v="31"/>
    <n v="11053.74907"/>
    <n v="4602.4390240000002"/>
    <n v="10288.861163392177"/>
    <n v="2775.596391477"/>
    <n v="4152.8403145308048"/>
    <n v="154.55847481782652"/>
    <n v="3.5934406451612904"/>
    <n v="0.98243193235867987"/>
  </r>
  <r>
    <d v="2013-08-06T00:00:00"/>
    <x v="3"/>
    <x v="1311"/>
    <n v="1.1641161000000001E-2"/>
    <n v="0"/>
    <n v="11202.43902"/>
    <x v="7"/>
    <n v="5"/>
    <n v="8.0999999999999996E-3"/>
    <n v="31"/>
    <n v="11053.74907"/>
    <n v="4602.4390240000002"/>
    <n v="10563.161094184679"/>
    <n v="2775.596391477"/>
    <n v="4250.4875524664267"/>
    <n v="154.2700118073644"/>
    <n v="3.677934516129032"/>
    <n v="0.97942095294446996"/>
  </r>
  <r>
    <d v="2013-08-07T00:00:00"/>
    <x v="3"/>
    <x v="1312"/>
    <n v="1.1286460999999999E-2"/>
    <n v="0"/>
    <n v="11202.43902"/>
    <x v="7"/>
    <n v="5"/>
    <n v="8.0999999999999996E-3"/>
    <n v="31"/>
    <n v="11053.74907"/>
    <n v="4602.4390240000002"/>
    <n v="10241.307179432764"/>
    <n v="2775.596391477"/>
    <n v="4122.3361541065624"/>
    <n v="154.99625763307978"/>
    <n v="3.567045483870968"/>
    <n v="0.97974387188331236"/>
  </r>
  <r>
    <d v="2013-08-08T00:00:00"/>
    <x v="3"/>
    <x v="1313"/>
    <n v="1.1538958E-2"/>
    <n v="0"/>
    <n v="11202.43902"/>
    <x v="7"/>
    <n v="5"/>
    <n v="8.0999999999999996E-3"/>
    <n v="31"/>
    <n v="11053.74907"/>
    <n v="4602.4390240000002"/>
    <n v="10470.422341296633"/>
    <n v="2775.596391477"/>
    <n v="4225.6562525270701"/>
    <n v="154.13932016432219"/>
    <n v="3.656448064516129"/>
    <n v="0.98232344722981058"/>
  </r>
  <r>
    <d v="2013-08-09T00:00:00"/>
    <x v="3"/>
    <x v="1314"/>
    <n v="1.0610321000000001E-2"/>
    <n v="0"/>
    <n v="11202.43902"/>
    <x v="7"/>
    <n v="5"/>
    <n v="8.0999999999999996E-3"/>
    <n v="31"/>
    <n v="11053.74907"/>
    <n v="4602.4390240000002"/>
    <n v="9627.7793927951589"/>
    <n v="2775.596391477"/>
    <n v="3881.7195603586711"/>
    <n v="156.40088702487043"/>
    <n v="3.3588406451612909"/>
    <n v="0.98134693568648868"/>
  </r>
  <r>
    <d v="2013-08-10T00:00:00"/>
    <x v="3"/>
    <x v="1315"/>
    <n v="1.1724405E-2"/>
    <n v="0"/>
    <n v="11202.43902"/>
    <x v="7"/>
    <n v="5"/>
    <n v="8.0999999999999996E-3"/>
    <n v="31"/>
    <n v="11053.74907"/>
    <n v="4602.4390240000002"/>
    <n v="10638.696496720931"/>
    <n v="2775.596391477"/>
    <n v="4280.3277604346295"/>
    <n v="154.11229674079306"/>
    <n v="3.7037551612903226"/>
    <n v="0.97929413049105696"/>
  </r>
  <r>
    <d v="2013-08-11T00:00:00"/>
    <x v="3"/>
    <x v="1316"/>
    <n v="1.1486720000000001E-2"/>
    <n v="0"/>
    <n v="11202.43902"/>
    <x v="7"/>
    <n v="5"/>
    <n v="8.0999999999999996E-3"/>
    <n v="31"/>
    <n v="11053.74907"/>
    <n v="4602.4390240000002"/>
    <n v="10423.021707524966"/>
    <n v="2775.596391477"/>
    <n v="4191.6388478884901"/>
    <n v="154.66612485605728"/>
    <n v="3.6270129032258063"/>
    <n v="0.97884687708936924"/>
  </r>
  <r>
    <d v="2013-08-12T00:00:00"/>
    <x v="3"/>
    <x v="1317"/>
    <n v="1.1882205E-2"/>
    <n v="0"/>
    <n v="11202.43902"/>
    <x v="7"/>
    <n v="5"/>
    <n v="8.0999999999999996E-3"/>
    <n v="31"/>
    <n v="11053.74907"/>
    <n v="4602.4390240000002"/>
    <n v="10781.883831786767"/>
    <n v="2775.596391477"/>
    <n v="4348.9064813532041"/>
    <n v="153.49737497054991"/>
    <n v="3.7630961290322582"/>
    <n v="0.98177047105314197"/>
  </r>
  <r>
    <d v="2013-08-13T00:00:00"/>
    <x v="3"/>
    <x v="1318"/>
    <n v="1.1349283E-2"/>
    <n v="0"/>
    <n v="11202.43902"/>
    <x v="7"/>
    <n v="5"/>
    <n v="8.0999999999999996E-3"/>
    <n v="31"/>
    <n v="11053.74907"/>
    <n v="4602.4390240000002"/>
    <n v="10298.311708986035"/>
    <n v="2775.596391477"/>
    <n v="4150.5707229797772"/>
    <n v="154.70748777655137"/>
    <n v="3.5914767741935485"/>
    <n v="0.98099395353873897"/>
  </r>
  <r>
    <d v="2013-08-14T00:00:00"/>
    <x v="3"/>
    <x v="1319"/>
    <n v="1.0454540999999999E-2"/>
    <n v="0"/>
    <n v="11202.43902"/>
    <x v="7"/>
    <n v="5"/>
    <n v="8.0999999999999996E-3"/>
    <n v="31"/>
    <n v="11053.74907"/>
    <n v="4602.4390240000002"/>
    <n v="9486.4250008017734"/>
    <n v="2775.596391477"/>
    <n v="3826.321470004832"/>
    <n v="156.74832932117869"/>
    <n v="3.3109048387096776"/>
    <n v="0.98175567918285478"/>
  </r>
  <r>
    <d v="2013-08-15T00:00:00"/>
    <x v="3"/>
    <x v="1320"/>
    <n v="1.1595845E-2"/>
    <n v="0"/>
    <n v="11202.43902"/>
    <x v="7"/>
    <n v="5"/>
    <n v="8.0999999999999996E-3"/>
    <n v="31"/>
    <n v="11053.74907"/>
    <n v="4602.4390240000002"/>
    <n v="10522.041466327622"/>
    <n v="2775.596391477"/>
    <n v="4244.0504569816076"/>
    <n v="154.08625992734076"/>
    <n v="3.6723645161290324"/>
    <n v="0.98175941468689853"/>
  </r>
  <r>
    <d v="2013-08-16T00:00:00"/>
    <x v="3"/>
    <x v="1321"/>
    <n v="1.2001945999999999E-2"/>
    <n v="0.32746432599999997"/>
    <n v="11202.43902"/>
    <x v="7"/>
    <n v="5"/>
    <n v="8.0999999999999996E-3"/>
    <n v="31"/>
    <n v="11053.74907"/>
    <n v="4602.4390240000002"/>
    <n v="10890.536523092966"/>
    <n v="2775.596391477"/>
    <n v="4379.5619975871905"/>
    <n v="153.60876390145921"/>
    <n v="3.789622258064516"/>
    <n v="0.97882701688542839"/>
  </r>
  <r>
    <d v="2013-08-17T00:00:00"/>
    <x v="3"/>
    <x v="1322"/>
    <n v="1.0815274999999999E-2"/>
    <n v="0"/>
    <n v="11202.43902"/>
    <x v="7"/>
    <n v="5"/>
    <n v="8.0999999999999996E-3"/>
    <n v="31"/>
    <n v="11053.74907"/>
    <n v="4602.4390240000002"/>
    <n v="9813.7541524344688"/>
    <n v="2775.596391477"/>
    <n v="3944.9907624020875"/>
    <n v="156.2478211496778"/>
    <n v="3.4135890322580646"/>
    <n v="0.97844261935087196"/>
  </r>
  <r>
    <d v="2013-08-18T00:00:00"/>
    <x v="3"/>
    <x v="1323"/>
    <n v="1.0876403999999999E-2"/>
    <n v="0"/>
    <n v="11202.43902"/>
    <x v="7"/>
    <n v="5"/>
    <n v="8.0999999999999996E-3"/>
    <n v="31"/>
    <n v="11053.74907"/>
    <n v="4602.4390240000002"/>
    <n v="9869.2224579176091"/>
    <n v="2775.596391477"/>
    <n v="3971.5003969608147"/>
    <n v="155.97438418106407"/>
    <n v="3.4365277419354836"/>
    <n v="0.97948145361279337"/>
  </r>
  <r>
    <d v="2013-08-19T00:00:00"/>
    <x v="3"/>
    <x v="1324"/>
    <n v="1.0444039E-2"/>
    <n v="0"/>
    <n v="11202.43902"/>
    <x v="7"/>
    <n v="5"/>
    <n v="8.0999999999999996E-3"/>
    <n v="31"/>
    <n v="11053.74907"/>
    <n v="4602.4390240000002"/>
    <n v="9476.8955116201432"/>
    <n v="2775.596391477"/>
    <n v="3808.9215166453318"/>
    <n v="157.2008171348931"/>
    <n v="3.2958487096774194"/>
    <n v="0.97827392256961132"/>
  </r>
  <r>
    <d v="2013-08-20T00:00:00"/>
    <x v="3"/>
    <x v="1325"/>
    <n v="1.045777E-2"/>
    <n v="0"/>
    <n v="11202.43902"/>
    <x v="7"/>
    <n v="5"/>
    <n v="8.0999999999999996E-3"/>
    <n v="31"/>
    <n v="11053.74907"/>
    <n v="4602.4390240000002"/>
    <n v="9489.3549875250173"/>
    <n v="2775.596391477"/>
    <n v="3820.5002360906919"/>
    <n v="156.95895192314649"/>
    <n v="3.3058677419354843"/>
    <n v="0.97995939860983761"/>
  </r>
  <r>
    <d v="2013-08-21T00:00:00"/>
    <x v="3"/>
    <x v="1326"/>
    <n v="1.1588453E-2"/>
    <n v="0.32422189499999998"/>
    <n v="11202.43902"/>
    <x v="7"/>
    <n v="5"/>
    <n v="8.0999999999999996E-3"/>
    <n v="31"/>
    <n v="11053.74907"/>
    <n v="4602.4390240000002"/>
    <n v="10515.33398355952"/>
    <n v="2775.596391477"/>
    <n v="4225.8281122026647"/>
    <n v="154.53077281659913"/>
    <n v="3.6565967741935483"/>
    <n v="0.97816766396688148"/>
  </r>
  <r>
    <d v="2013-08-22T00:00:00"/>
    <x v="3"/>
    <x v="1327"/>
    <n v="1.0710381999999999E-2"/>
    <n v="0"/>
    <n v="11202.43902"/>
    <x v="7"/>
    <n v="5"/>
    <n v="8.0999999999999996E-3"/>
    <n v="31"/>
    <n v="11053.74907"/>
    <n v="4602.4390240000002"/>
    <n v="9718.574500108356"/>
    <n v="2775.596391477"/>
    <n v="3917.8771957946301"/>
    <n v="156.16547408985238"/>
    <n v="3.3901277419354843"/>
    <n v="0.98123446950818383"/>
  </r>
  <r>
    <d v="2013-08-23T00:00:00"/>
    <x v="3"/>
    <x v="1328"/>
    <n v="1.1848798000000001E-2"/>
    <n v="0"/>
    <n v="11202.43902"/>
    <x v="7"/>
    <n v="5"/>
    <n v="8.0999999999999996E-3"/>
    <n v="31"/>
    <n v="11053.74907"/>
    <n v="4602.4390240000002"/>
    <n v="10751.570401479135"/>
    <n v="2775.596391477"/>
    <n v="4338.6523116418784"/>
    <n v="153.51158166302528"/>
    <n v="3.7542232258064514"/>
    <n v="0.98221709915216704"/>
  </r>
  <r>
    <d v="2013-08-24T00:00:00"/>
    <x v="3"/>
    <x v="1329"/>
    <n v="1.1577687E-2"/>
    <n v="0"/>
    <n v="11202.43902"/>
    <x v="7"/>
    <n v="5"/>
    <n v="8.0999999999999996E-3"/>
    <n v="31"/>
    <n v="11053.74907"/>
    <n v="4602.4390240000002"/>
    <n v="10505.564941421886"/>
    <n v="2775.596391477"/>
    <n v="4240.7858687404214"/>
    <n v="154.03133716111978"/>
    <n v="3.6695396774193547"/>
    <n v="0.98254279978375647"/>
  </r>
  <r>
    <d v="2013-08-25T00:00:00"/>
    <x v="3"/>
    <x v="1330"/>
    <n v="1.0747379E-2"/>
    <n v="0"/>
    <n v="11202.43902"/>
    <x v="7"/>
    <n v="5"/>
    <n v="8.0999999999999996E-3"/>
    <n v="31"/>
    <n v="11053.74907"/>
    <n v="4602.4390240000002"/>
    <n v="9752.145487658614"/>
    <n v="2775.596391477"/>
    <n v="3933.7624726640147"/>
    <n v="156.00353896466925"/>
    <n v="3.4038732258064517"/>
    <n v="0.98182142827567542"/>
  </r>
  <r>
    <d v="2013-08-26T00:00:00"/>
    <x v="3"/>
    <x v="1331"/>
    <n v="1.1783892000000001E-2"/>
    <n v="0"/>
    <n v="11202.43902"/>
    <x v="7"/>
    <n v="5"/>
    <n v="8.0999999999999996E-3"/>
    <n v="31"/>
    <n v="11053.74907"/>
    <n v="4602.4390240000002"/>
    <n v="10692.674855409534"/>
    <n v="2775.596391477"/>
    <n v="4308.1589623469035"/>
    <n v="153.82463558594756"/>
    <n v="3.7278374193548389"/>
    <n v="0.98068583792180042"/>
  </r>
  <r>
    <d v="2013-08-27T00:00:00"/>
    <x v="3"/>
    <x v="1332"/>
    <n v="1.0419697E-2"/>
    <n v="0"/>
    <n v="11202.43902"/>
    <x v="7"/>
    <n v="5"/>
    <n v="8.0999999999999996E-3"/>
    <n v="31"/>
    <n v="11053.74907"/>
    <n v="4602.4390240000002"/>
    <n v="9454.8076401995313"/>
    <n v="2775.596391477"/>
    <n v="3801.3891419264583"/>
    <n v="157.22182522068894"/>
    <n v="3.2893309677419356"/>
    <n v="0.9786202036393189"/>
  </r>
  <r>
    <d v="2013-08-28T00:00:00"/>
    <x v="3"/>
    <x v="1333"/>
    <n v="1.1366803999999999E-2"/>
    <n v="0"/>
    <n v="11202.43902"/>
    <x v="7"/>
    <n v="5"/>
    <n v="8.0999999999999996E-3"/>
    <n v="31"/>
    <n v="11053.74907"/>
    <n v="4602.4390240000002"/>
    <n v="10314.210221645657"/>
    <n v="2775.596391477"/>
    <n v="4148.7686195701735"/>
    <n v="154.90135484015835"/>
    <n v="3.5899174193548382"/>
    <n v="0.97905655802633706"/>
  </r>
  <r>
    <d v="2013-08-29T00:00:00"/>
    <x v="3"/>
    <x v="1334"/>
    <n v="1.058449E-2"/>
    <n v="0"/>
    <n v="11202.43902"/>
    <x v="7"/>
    <n v="5"/>
    <n v="8.0999999999999996E-3"/>
    <n v="31"/>
    <n v="11053.74907"/>
    <n v="4602.4390240000002"/>
    <n v="9604.3404064067836"/>
    <n v="2775.596391477"/>
    <n v="3871.3639897107687"/>
    <n v="156.49381747323594"/>
    <n v="3.3498799999999997"/>
    <n v="0.98111746527229937"/>
  </r>
  <r>
    <d v="2013-08-30T00:00:00"/>
    <x v="3"/>
    <x v="1335"/>
    <n v="1.1448882000000001E-2"/>
    <n v="0"/>
    <n v="11202.43902"/>
    <x v="7"/>
    <n v="5"/>
    <n v="8.0999999999999996E-3"/>
    <n v="31"/>
    <n v="11053.74907"/>
    <n v="4602.4390240000002"/>
    <n v="10388.687598626228"/>
    <n v="2775.596391477"/>
    <n v="4187.7214911180909"/>
    <n v="154.47028496537169"/>
    <n v="3.6236232258064516"/>
    <n v="0.98116409969113128"/>
  </r>
  <r>
    <d v="2013-08-31T00:00:00"/>
    <x v="3"/>
    <x v="1336"/>
    <n v="1.1410755999999999E-2"/>
    <n v="0"/>
    <n v="11202.43902"/>
    <x v="7"/>
    <n v="5"/>
    <n v="8.0999999999999996E-3"/>
    <n v="31"/>
    <n v="11053.74907"/>
    <n v="4602.4390240000002"/>
    <n v="10354.092159230029"/>
    <n v="2775.596391477"/>
    <n v="4179.643713567556"/>
    <n v="154.38820368214982"/>
    <n v="3.6166335483870968"/>
    <n v="0.9825434879161381"/>
  </r>
  <r>
    <d v="2013-09-01T00:00:00"/>
    <x v="3"/>
    <x v="1337"/>
    <n v="1.1979617999999999E-2"/>
    <n v="0"/>
    <n v="11202.43902"/>
    <x v="8"/>
    <n v="5"/>
    <n v="8.2000000000000007E-3"/>
    <n v="31"/>
    <n v="11053.74907"/>
    <n v="4602.4390240000002"/>
    <n v="11004.477090487337"/>
    <n v="2809.8630135940002"/>
    <n v="4425.5056196247588"/>
    <n v="155.54647010315355"/>
    <n v="3.7826774193548389"/>
    <n v="0.97885425061133013"/>
  </r>
  <r>
    <d v="2013-09-02T00:00:00"/>
    <x v="3"/>
    <x v="1338"/>
    <n v="1.0621319000000001E-2"/>
    <n v="0"/>
    <n v="11202.43902"/>
    <x v="8"/>
    <n v="5"/>
    <n v="8.2000000000000007E-3"/>
    <n v="31"/>
    <n v="11053.74907"/>
    <n v="4602.4390240000002"/>
    <n v="9756.7436295763255"/>
    <n v="2809.8630135940002"/>
    <n v="3927.8172950669582"/>
    <n v="158.48485624779582"/>
    <n v="3.3572809677419349"/>
    <n v="0.97987556912658391"/>
  </r>
  <r>
    <d v="2013-09-03T00:00:00"/>
    <x v="3"/>
    <x v="1339"/>
    <n v="1.0754856E-2"/>
    <n v="0"/>
    <n v="11202.43902"/>
    <x v="8"/>
    <n v="5"/>
    <n v="8.2000000000000007E-3"/>
    <n v="31"/>
    <n v="11053.74907"/>
    <n v="4602.4390240000002"/>
    <n v="9879.4107177282531"/>
    <n v="2809.8630135940002"/>
    <n v="3974.8107656629732"/>
    <n v="158.22201003775345"/>
    <n v="3.397448387096774"/>
    <n v="0.97928693791901988"/>
  </r>
  <r>
    <d v="2013-09-04T00:00:00"/>
    <x v="3"/>
    <x v="1340"/>
    <n v="1.0659016E-2"/>
    <n v="0.32597193400000002"/>
    <n v="11202.43902"/>
    <x v="8"/>
    <n v="5"/>
    <n v="8.2000000000000007E-3"/>
    <n v="31"/>
    <n v="11053.74907"/>
    <n v="4602.4390240000002"/>
    <n v="9791.372093762755"/>
    <n v="2809.8630135940002"/>
    <n v="3948.8882918651711"/>
    <n v="158.17151837907733"/>
    <n v="3.3752912903225805"/>
    <n v="0.98164811836289567"/>
  </r>
  <r>
    <d v="2013-09-05T00:00:00"/>
    <x v="3"/>
    <x v="1341"/>
    <n v="1.0784903E-2"/>
    <n v="0"/>
    <n v="11202.43902"/>
    <x v="8"/>
    <n v="5"/>
    <n v="8.2000000000000007E-3"/>
    <n v="31"/>
    <n v="11053.74907"/>
    <n v="4602.4390240000002"/>
    <n v="9907.0118919174347"/>
    <n v="2809.8630135940002"/>
    <n v="3982.9878914622809"/>
    <n v="158.23618827848429"/>
    <n v="3.4044377419354839"/>
    <n v="0.97856763292168691"/>
  </r>
  <r>
    <d v="2013-09-06T00:00:00"/>
    <x v="3"/>
    <x v="1342"/>
    <n v="1.148594E-2"/>
    <n v="0"/>
    <n v="11202.43902"/>
    <x v="8"/>
    <n v="5"/>
    <n v="8.2000000000000007E-3"/>
    <n v="31"/>
    <n v="11053.74907"/>
    <n v="4602.4390240000002"/>
    <n v="10550.984479865063"/>
    <n v="2809.8630135940002"/>
    <n v="4244.2320968401291"/>
    <n v="156.54556313643147"/>
    <n v="3.6277348387096775"/>
    <n v="0.97910819662996673"/>
  </r>
  <r>
    <d v="2013-09-07T00:00:00"/>
    <x v="3"/>
    <x v="1343"/>
    <n v="1.1872364E-2"/>
    <n v="0"/>
    <n v="11202.43902"/>
    <x v="8"/>
    <n v="5"/>
    <n v="8.2000000000000007E-3"/>
    <n v="31"/>
    <n v="11053.74907"/>
    <n v="4602.4390240000002"/>
    <n v="10905.953566125951"/>
    <n v="2809.8630135940002"/>
    <n v="4388.9861312278554"/>
    <n v="155.67952001299284"/>
    <n v="3.7514625806451618"/>
    <n v="0.97954661767445816"/>
  </r>
  <r>
    <d v="2013-09-08T00:00:00"/>
    <x v="3"/>
    <x v="1344"/>
    <n v="1.0657671000000001E-2"/>
    <n v="0"/>
    <n v="11202.43902"/>
    <x v="8"/>
    <n v="5"/>
    <n v="8.2000000000000007E-3"/>
    <n v="31"/>
    <n v="11053.74907"/>
    <n v="4602.4390240000002"/>
    <n v="9790.1365767632378"/>
    <n v="2809.8630135940002"/>
    <n v="3944.1172010655755"/>
    <n v="158.30537882765489"/>
    <n v="3.3712132258064518"/>
    <n v="0.98058581466813888"/>
  </r>
  <r>
    <d v="2013-09-09T00:00:00"/>
    <x v="3"/>
    <x v="1345"/>
    <n v="1.0444587999999999E-2"/>
    <n v="0"/>
    <n v="11202.43902"/>
    <x v="8"/>
    <n v="5"/>
    <n v="8.2000000000000007E-3"/>
    <n v="31"/>
    <n v="11053.74907"/>
    <n v="4602.4390240000002"/>
    <n v="9594.3985330399482"/>
    <n v="2809.8630135940002"/>
    <n v="3858.2760614728545"/>
    <n v="159.0731610437484"/>
    <n v="3.2978409677419354"/>
    <n v="0.97881381247398169"/>
  </r>
  <r>
    <d v="2013-09-10T00:00:00"/>
    <x v="3"/>
    <x v="1346"/>
    <n v="1.0761171999999999E-2"/>
    <n v="0"/>
    <n v="11202.43902"/>
    <x v="8"/>
    <n v="5"/>
    <n v="8.2000000000000007E-3"/>
    <n v="31"/>
    <n v="11053.74907"/>
    <n v="4602.4390240000002"/>
    <n v="9885.2125953259783"/>
    <n v="2809.8630135940002"/>
    <n v="3991.7533838615363"/>
    <n v="157.76548939127076"/>
    <n v="3.4119299999999999"/>
    <n v="0.98288392751272824"/>
  </r>
  <r>
    <d v="2013-09-11T00:00:00"/>
    <x v="3"/>
    <x v="1347"/>
    <n v="1.0450022999999999E-2"/>
    <n v="0"/>
    <n v="11202.43902"/>
    <x v="8"/>
    <n v="5"/>
    <n v="8.2000000000000007E-3"/>
    <n v="31"/>
    <n v="11053.74907"/>
    <n v="4602.4390240000002"/>
    <n v="9599.3911240379912"/>
    <n v="2809.8630135940002"/>
    <n v="3861.809280272555"/>
    <n v="159.01094248142439"/>
    <n v="3.3008609677419356"/>
    <n v="0.97920061994121932"/>
  </r>
  <r>
    <d v="2013-09-12T00:00:00"/>
    <x v="3"/>
    <x v="1348"/>
    <n v="1.0474502E-2"/>
    <n v="0"/>
    <n v="11202.43902"/>
    <x v="8"/>
    <n v="5"/>
    <n v="8.2000000000000007E-3"/>
    <n v="31"/>
    <n v="11053.74907"/>
    <n v="4602.4390240000002"/>
    <n v="9621.8775334291804"/>
    <n v="2809.8630135940002"/>
    <n v="3873.8641910715332"/>
    <n v="158.85263200032338"/>
    <n v="3.311164838709677"/>
    <n v="0.97996172037582308"/>
  </r>
  <r>
    <d v="2013-09-13T00:00:00"/>
    <x v="3"/>
    <x v="1349"/>
    <n v="1.1660679E-2"/>
    <n v="0"/>
    <n v="11202.43902"/>
    <x v="8"/>
    <n v="5"/>
    <n v="8.2000000000000007E-3"/>
    <n v="31"/>
    <n v="11053.74907"/>
    <n v="4602.4390240000002"/>
    <n v="10711.499725202157"/>
    <n v="2809.8630135940002"/>
    <n v="4318.4742248338334"/>
    <n v="155.90586209327549"/>
    <n v="3.6911929032258066"/>
    <n v="0.98130632015511265"/>
  </r>
  <r>
    <d v="2013-09-14T00:00:00"/>
    <x v="3"/>
    <x v="1350"/>
    <n v="1.119708E-2"/>
    <n v="0"/>
    <n v="11202.43902"/>
    <x v="8"/>
    <n v="5"/>
    <n v="8.2000000000000007E-3"/>
    <n v="31"/>
    <n v="11053.74907"/>
    <n v="4602.4390240000002"/>
    <n v="10285.637683969051"/>
    <n v="2809.8630135940002"/>
    <n v="4149.5794220481548"/>
    <n v="156.84223808342136"/>
    <n v="3.5468309677419358"/>
    <n v="0.98196815598352438"/>
  </r>
  <r>
    <d v="2013-09-15T00:00:00"/>
    <x v="3"/>
    <x v="1351"/>
    <n v="1.0541148E-2"/>
    <n v="0"/>
    <n v="11202.43902"/>
    <x v="8"/>
    <n v="5"/>
    <n v="8.2000000000000007E-3"/>
    <n v="31"/>
    <n v="11053.74907"/>
    <n v="4602.4390240000002"/>
    <n v="9683.098549005188"/>
    <n v="2809.8630135940002"/>
    <n v="3904.1535602689646"/>
    <n v="158.50481164012953"/>
    <n v="3.3370545161290321"/>
    <n v="0.98137973207472273"/>
  </r>
  <r>
    <d v="2013-09-16T00:00:00"/>
    <x v="3"/>
    <x v="1352"/>
    <n v="1.187767E-2"/>
    <n v="0"/>
    <n v="11202.43902"/>
    <x v="8"/>
    <n v="5"/>
    <n v="8.2000000000000007E-3"/>
    <n v="31"/>
    <n v="11053.74907"/>
    <n v="4602.4390240000002"/>
    <n v="10910.827657724041"/>
    <n v="2809.8630135940002"/>
    <n v="4397.2255280271565"/>
    <n v="155.50036106792285"/>
    <n v="3.7585051612903224"/>
    <n v="0.98094710494566695"/>
  </r>
  <r>
    <d v="2013-09-17T00:00:00"/>
    <x v="3"/>
    <x v="1353"/>
    <n v="1.0839984E-2"/>
    <n v="0"/>
    <n v="11202.43902"/>
    <x v="8"/>
    <n v="5"/>
    <n v="8.2000000000000007E-3"/>
    <n v="31"/>
    <n v="11053.74907"/>
    <n v="4602.4390240000002"/>
    <n v="9957.6092984976058"/>
    <n v="2809.8630135940002"/>
    <n v="4014.1094276596418"/>
    <n v="157.77768549119187"/>
    <n v="3.4310387096774195"/>
    <n v="0.98120255528052436"/>
  </r>
  <r>
    <d v="2013-09-18T00:00:00"/>
    <x v="3"/>
    <x v="1354"/>
    <n v="1.0950445E-2"/>
    <n v="0"/>
    <n v="11202.43902"/>
    <x v="8"/>
    <n v="5"/>
    <n v="8.2000000000000007E-3"/>
    <n v="31"/>
    <n v="11053.74907"/>
    <n v="4602.4390240000002"/>
    <n v="10059.078773057841"/>
    <n v="2809.8630135940002"/>
    <n v="4043.4334076571554"/>
    <n v="157.85422323770382"/>
    <n v="3.4561032258064519"/>
    <n v="0.97840042117009862"/>
  </r>
  <r>
    <d v="2013-09-19T00:00:00"/>
    <x v="3"/>
    <x v="1355"/>
    <n v="1.0846081E-2"/>
    <n v="0"/>
    <n v="11202.43902"/>
    <x v="8"/>
    <n v="5"/>
    <n v="8.2000000000000007E-3"/>
    <n v="31"/>
    <n v="11053.74907"/>
    <n v="4602.4390240000002"/>
    <n v="9963.2100026954122"/>
    <n v="2809.8630135940002"/>
    <n v="4011.8427632598336"/>
    <n v="157.89819263797742"/>
    <n v="3.4291012903225808"/>
    <n v="0.98009723512114655"/>
  </r>
  <r>
    <d v="2013-09-20T00:00:00"/>
    <x v="3"/>
    <x v="1356"/>
    <n v="1.0647096999999999E-2"/>
    <n v="0"/>
    <n v="11202.43902"/>
    <x v="8"/>
    <n v="5"/>
    <n v="8.2000000000000007E-3"/>
    <n v="31"/>
    <n v="11053.74907"/>
    <n v="4602.4390240000002"/>
    <n v="9780.4233003670452"/>
    <n v="2809.8630135940002"/>
    <n v="3949.171341865148"/>
    <n v="158.05825522453841"/>
    <n v="3.3755332258064517"/>
    <n v="0.98281747597490665"/>
  </r>
  <r>
    <d v="2013-09-21T00:00:00"/>
    <x v="3"/>
    <x v="1357"/>
    <n v="1.1600533E-2"/>
    <n v="0"/>
    <n v="11202.43902"/>
    <x v="8"/>
    <n v="5"/>
    <n v="8.2000000000000007E-3"/>
    <n v="31"/>
    <n v="11053.74907"/>
    <n v="4602.4390240000002"/>
    <n v="10656.249609623808"/>
    <n v="2809.8630135940002"/>
    <n v="4298.1202880355604"/>
    <n v="155.9803135059002"/>
    <n v="3.6737954838709674"/>
    <n v="0.98174506292081576"/>
  </r>
  <r>
    <d v="2013-09-22T00:00:00"/>
    <x v="3"/>
    <x v="1358"/>
    <n v="1.1843081E-2"/>
    <n v="0"/>
    <n v="11202.43902"/>
    <x v="8"/>
    <n v="5"/>
    <n v="8.2000000000000007E-3"/>
    <n v="31"/>
    <n v="11053.74907"/>
    <n v="4602.4390240000002"/>
    <n v="10879.054202336491"/>
    <n v="2809.8630135940002"/>
    <n v="4374.3003650291002"/>
    <n v="155.84339770025773"/>
    <n v="3.7389100000000002"/>
    <n v="0.97868291198886515"/>
  </r>
  <r>
    <d v="2013-09-23T00:00:00"/>
    <x v="3"/>
    <x v="1359"/>
    <n v="1.0455545E-2"/>
    <n v="0"/>
    <n v="11202.43902"/>
    <x v="8"/>
    <n v="5"/>
    <n v="8.2000000000000007E-3"/>
    <n v="31"/>
    <n v="11053.74907"/>
    <n v="4602.4390240000002"/>
    <n v="9604.4636332360042"/>
    <n v="2809.8630135940002"/>
    <n v="3876.890939071277"/>
    <n v="158.58856008651807"/>
    <n v="3.3137519354838711"/>
    <n v="0.98250555088233094"/>
  </r>
  <r>
    <d v="2013-09-24T00:00:00"/>
    <x v="3"/>
    <x v="1360"/>
    <n v="1.1093475E-2"/>
    <n v="0"/>
    <n v="11202.43902"/>
    <x v="8"/>
    <n v="5"/>
    <n v="8.2000000000000007E-3"/>
    <n v="31"/>
    <n v="11053.74907"/>
    <n v="4602.4390240000002"/>
    <n v="10190.466131006351"/>
    <n v="2809.8630135940002"/>
    <n v="4102.128542652179"/>
    <n v="157.34435095124476"/>
    <n v="3.5062725806451613"/>
    <n v="0.97980524587651752"/>
  </r>
  <r>
    <d v="2013-09-25T00:00:00"/>
    <x v="3"/>
    <x v="1361"/>
    <n v="1.0723856E-2"/>
    <n v="0.32360662000000001"/>
    <n v="11202.43902"/>
    <x v="8"/>
    <n v="5"/>
    <n v="8.2000000000000007E-3"/>
    <n v="31"/>
    <n v="11053.74907"/>
    <n v="4602.4390240000002"/>
    <n v="9850.9341177394126"/>
    <n v="2809.8630135940002"/>
    <n v="3975.8278586628876"/>
    <n v="157.92087821437553"/>
    <n v="3.3983177419354837"/>
    <n v="0.98236912170398405"/>
  </r>
  <r>
    <d v="2013-09-26T00:00:00"/>
    <x v="3"/>
    <x v="1362"/>
    <n v="1.0501467E-2"/>
    <n v="0"/>
    <n v="11202.43902"/>
    <x v="8"/>
    <n v="5"/>
    <n v="8.2000000000000007E-3"/>
    <n v="31"/>
    <n v="11053.74907"/>
    <n v="4602.4390240000002"/>
    <n v="9646.6475824194731"/>
    <n v="2809.8630135940002"/>
    <n v="3894.9434906697456"/>
    <n v="158.43718366065116"/>
    <n v="3.3291822580645158"/>
    <n v="0.98276412238404398"/>
  </r>
  <r>
    <d v="2013-09-27T00:00:00"/>
    <x v="3"/>
    <x v="1363"/>
    <n v="1.1966879999999999E-2"/>
    <n v="0"/>
    <n v="11202.43902"/>
    <x v="8"/>
    <n v="5"/>
    <n v="8.2000000000000007E-3"/>
    <n v="31"/>
    <n v="11053.74907"/>
    <n v="4602.4390240000002"/>
    <n v="10992.775963691924"/>
    <n v="2809.8630135940002"/>
    <n v="4427.0703200246262"/>
    <n v="155.40508261416957"/>
    <n v="3.7840148387096777"/>
    <n v="0.98024263634297337"/>
  </r>
  <r>
    <d v="2013-09-28T00:00:00"/>
    <x v="3"/>
    <x v="1364"/>
    <n v="1.0549988E-2"/>
    <n v="0"/>
    <n v="11202.43902"/>
    <x v="8"/>
    <n v="5"/>
    <n v="8.2000000000000007E-3"/>
    <n v="31"/>
    <n v="11053.74907"/>
    <n v="4602.4390240000002"/>
    <n v="9691.2189730020036"/>
    <n v="2809.8630135940002"/>
    <n v="3911.0241272683825"/>
    <n v="158.37102112620624"/>
    <n v="3.3429270967741935"/>
    <n v="0.98228301302333232"/>
  </r>
  <r>
    <d v="2013-09-29T00:00:00"/>
    <x v="3"/>
    <x v="1365"/>
    <n v="1.0653075E-2"/>
    <n v="0"/>
    <n v="11202.43902"/>
    <x v="8"/>
    <n v="5"/>
    <n v="8.2000000000000007E-3"/>
    <n v="31"/>
    <n v="11053.74907"/>
    <n v="4602.4390240000002"/>
    <n v="9785.9146911648932"/>
    <n v="2809.8630135940002"/>
    <n v="3935.8891262662737"/>
    <n v="158.51694144185595"/>
    <n v="3.3641803225806455"/>
    <n v="0.97896231839163805"/>
  </r>
  <r>
    <d v="2013-09-30T00:00:00"/>
    <x v="3"/>
    <x v="1366"/>
    <n v="1.1162905000000001E-2"/>
    <n v="0"/>
    <n v="11202.43902"/>
    <x v="8"/>
    <n v="5"/>
    <n v="8.2000000000000007E-3"/>
    <n v="31"/>
    <n v="11053.74907"/>
    <n v="4602.4390240000002"/>
    <n v="10254.244528981355"/>
    <n v="2809.8630135940002"/>
    <n v="4139.5545458490051"/>
    <n v="156.84446236205397"/>
    <n v="3.5382622580645164"/>
    <n v="0.98259485322145079"/>
  </r>
  <r>
    <d v="2013-10-01T00:00:00"/>
    <x v="3"/>
    <x v="1367"/>
    <n v="1.1770289999999999E-2"/>
    <n v="0.32658944600000001"/>
    <n v="11202.43902"/>
    <x v="9"/>
    <n v="5"/>
    <n v="8.0999999999999996E-3"/>
    <n v="31"/>
    <n v="11053.74907"/>
    <n v="4602.4390240000002"/>
    <n v="10680.332433789976"/>
    <n v="2775.596391477"/>
    <n v="4311.0731208808029"/>
    <n v="153.6391242990083"/>
    <n v="3.7303590322580646"/>
    <n v="0.98248326931621921"/>
  </r>
  <r>
    <d v="2013-10-02T00:00:00"/>
    <x v="3"/>
    <x v="1368"/>
    <n v="1.1733484000000001E-2"/>
    <n v="0"/>
    <n v="11202.43902"/>
    <x v="9"/>
    <n v="5"/>
    <n v="8.0999999999999996E-3"/>
    <n v="31"/>
    <n v="11053.74907"/>
    <n v="4602.4390240000002"/>
    <n v="10646.934759173801"/>
    <n v="2775.596391477"/>
    <n v="4290.9204303312918"/>
    <n v="153.89545559063004"/>
    <n v="3.7129209677419355"/>
    <n v="0.98095800019840651"/>
  </r>
  <r>
    <d v="2013-10-03T00:00:00"/>
    <x v="3"/>
    <x v="1369"/>
    <n v="1.1921756E-2"/>
    <n v="0"/>
    <n v="11202.43902"/>
    <x v="9"/>
    <n v="5"/>
    <n v="8.0999999999999996E-3"/>
    <n v="31"/>
    <n v="11053.74907"/>
    <n v="4602.4390240000002"/>
    <n v="10817.772312706848"/>
    <n v="2775.596391477"/>
    <n v="4353.356938635754"/>
    <n v="153.68589437720081"/>
    <n v="3.7669470967741936"/>
    <n v="0.97951476275810379"/>
  </r>
  <r>
    <d v="2013-10-04T00:00:00"/>
    <x v="3"/>
    <x v="1370"/>
    <n v="1.0743117999999999E-2"/>
    <n v="0"/>
    <n v="11202.43902"/>
    <x v="9"/>
    <n v="5"/>
    <n v="8.0999999999999996E-3"/>
    <n v="31"/>
    <n v="11053.74907"/>
    <n v="4602.4390240000002"/>
    <n v="9748.2790666528126"/>
    <n v="2775.596391477"/>
    <n v="3933.1253616323615"/>
    <n v="155.98612304374888"/>
    <n v="3.4033219354838709"/>
    <n v="0.98205176560473417"/>
  </r>
  <r>
    <d v="2013-10-05T00:00:00"/>
    <x v="3"/>
    <x v="1371"/>
    <n v="1.1017295999999999E-2"/>
    <n v="0"/>
    <n v="11202.43902"/>
    <x v="9"/>
    <n v="5"/>
    <n v="8.0999999999999996E-3"/>
    <n v="31"/>
    <n v="11053.74907"/>
    <n v="4602.4390240000002"/>
    <n v="9997.0675150284824"/>
    <n v="2775.596391477"/>
    <n v="4021.7639465077727"/>
    <n v="155.67601242459494"/>
    <n v="3.4800206451612903"/>
    <n v="0.97919344274675024"/>
  </r>
  <r>
    <d v="2013-10-06T00:00:00"/>
    <x v="3"/>
    <x v="1372"/>
    <n v="1.0453102000000001E-2"/>
    <n v="0"/>
    <n v="11202.43902"/>
    <x v="9"/>
    <n v="5"/>
    <n v="8.0999999999999996E-3"/>
    <n v="31"/>
    <n v="11053.74907"/>
    <n v="4602.4390240000002"/>
    <n v="9485.119255712043"/>
    <n v="2775.596391477"/>
    <n v="3821.4650361784147"/>
    <n v="156.88741560267385"/>
    <n v="3.3067025806451613"/>
    <n v="0.98064459717316443"/>
  </r>
  <r>
    <d v="2013-10-07T00:00:00"/>
    <x v="3"/>
    <x v="1373"/>
    <n v="1.0976217E-2"/>
    <n v="0"/>
    <n v="11202.43902"/>
    <x v="9"/>
    <n v="5"/>
    <n v="8.0999999999999996E-3"/>
    <n v="31"/>
    <n v="11053.74907"/>
    <n v="4602.4390240000002"/>
    <n v="9959.7925306357738"/>
    <n v="2775.596391477"/>
    <n v="4007.1137479577951"/>
    <n v="155.76209092346571"/>
    <n v="3.467343870967742"/>
    <n v="0.97927783315508432"/>
  </r>
  <r>
    <d v="2013-10-08T00:00:00"/>
    <x v="3"/>
    <x v="1374"/>
    <n v="1.106798E-2"/>
    <n v="0"/>
    <n v="11202.43902"/>
    <x v="9"/>
    <n v="5"/>
    <n v="8.0999999999999996E-3"/>
    <n v="31"/>
    <n v="11053.74907"/>
    <n v="4602.4390240000002"/>
    <n v="10043.058052990948"/>
    <n v="2775.596391477"/>
    <n v="4055.064834234217"/>
    <n v="155.12653060556676"/>
    <n v="3.508835806451613"/>
    <n v="0.98278014597062879"/>
  </r>
  <r>
    <d v="2013-10-09T00:00:00"/>
    <x v="3"/>
    <x v="1375"/>
    <n v="1.0486084999999999E-2"/>
    <n v="0"/>
    <n v="11202.43902"/>
    <x v="9"/>
    <n v="5"/>
    <n v="8.0999999999999996E-3"/>
    <n v="31"/>
    <n v="11053.74907"/>
    <n v="4602.4390240000002"/>
    <n v="9515.0479494539704"/>
    <n v="2775.596391477"/>
    <n v="3835.9042313088976"/>
    <n v="156.72805189207133"/>
    <n v="3.3191967741935482"/>
    <n v="0.9812537281549788"/>
  </r>
  <r>
    <d v="2013-10-10T00:00:00"/>
    <x v="3"/>
    <x v="1376"/>
    <n v="1.053174E-2"/>
    <n v="0.32647957399999999"/>
    <n v="11202.43902"/>
    <x v="9"/>
    <n v="5"/>
    <n v="8.0999999999999996E-3"/>
    <n v="31"/>
    <n v="11053.74907"/>
    <n v="4602.4390240000002"/>
    <n v="9556.4751850840785"/>
    <n v="2775.596391477"/>
    <n v="3857.6357195290057"/>
    <n v="156.45550360873787"/>
    <n v="3.3380009677419351"/>
    <n v="0.98253498472237255"/>
  </r>
  <r>
    <d v="2013-10-11T00:00:00"/>
    <x v="3"/>
    <x v="1377"/>
    <n v="1.1334406999999999E-2"/>
    <n v="0"/>
    <n v="11202.43902"/>
    <x v="9"/>
    <n v="5"/>
    <n v="8.0999999999999996E-3"/>
    <n v="31"/>
    <n v="11053.74907"/>
    <n v="4602.4390240000002"/>
    <n v="10284.813262874251"/>
    <n v="2775.596391477"/>
    <n v="4152.3866198991363"/>
    <n v="154.5349471389633"/>
    <n v="3.5930480645161289"/>
    <n v="0.98271122609237527"/>
  </r>
  <r>
    <d v="2013-10-12T00:00:00"/>
    <x v="3"/>
    <x v="1378"/>
    <n v="1.0894155000000001E-2"/>
    <n v="0.326909589"/>
    <n v="11202.43902"/>
    <x v="9"/>
    <n v="5"/>
    <n v="8.0999999999999996E-3"/>
    <n v="31"/>
    <n v="11053.74907"/>
    <n v="4602.4390240000002"/>
    <n v="9885.3296720161761"/>
    <n v="2775.596391477"/>
    <n v="3983.5320654427214"/>
    <n v="155.76662348297739"/>
    <n v="3.4469387096774198"/>
    <n v="0.98084798683330643"/>
  </r>
  <r>
    <d v="2013-10-13T00:00:00"/>
    <x v="3"/>
    <x v="1379"/>
    <n v="1.1466083E-2"/>
    <n v="0.32362864499999999"/>
    <n v="11202.43902"/>
    <x v="9"/>
    <n v="5"/>
    <n v="8.0999999999999996E-3"/>
    <n v="31"/>
    <n v="11053.74907"/>
    <n v="4602.4390240000002"/>
    <n v="10404.29574406645"/>
    <n v="2775.596391477"/>
    <n v="4196.5649948588043"/>
    <n v="154.36198042918409"/>
    <n v="3.6312754838709673"/>
    <n v="0.98176107743158669"/>
  </r>
  <r>
    <d v="2013-10-14T00:00:00"/>
    <x v="3"/>
    <x v="1380"/>
    <n v="1.0514946000000001E-2"/>
    <n v="0"/>
    <n v="11202.43902"/>
    <x v="9"/>
    <n v="5"/>
    <n v="8.0999999999999996E-3"/>
    <n v="31"/>
    <n v="11053.74907"/>
    <n v="4602.4390240000002"/>
    <n v="9541.2363504510249"/>
    <n v="2775.596391477"/>
    <n v="3840.6465890816662"/>
    <n v="156.83476065533466"/>
    <n v="3.3233003225806454"/>
    <n v="0.97977022421227833"/>
  </r>
  <r>
    <d v="2013-10-15T00:00:00"/>
    <x v="3"/>
    <x v="1381"/>
    <n v="1.1881686000000001E-2"/>
    <n v="0"/>
    <n v="11202.43902"/>
    <x v="9"/>
    <n v="5"/>
    <n v="8.0999999999999996E-3"/>
    <n v="31"/>
    <n v="11053.74907"/>
    <n v="4602.4390240000002"/>
    <n v="10781.412892452805"/>
    <n v="2775.596391477"/>
    <n v="4343.0807738683325"/>
    <n v="153.64922417230167"/>
    <n v="3.758055161290323"/>
    <n v="0.98049813805885799"/>
  </r>
  <r>
    <d v="2013-10-16T00:00:00"/>
    <x v="3"/>
    <x v="1382"/>
    <n v="1.0639309E-2"/>
    <n v="0"/>
    <n v="11202.43902"/>
    <x v="9"/>
    <n v="5"/>
    <n v="8.0999999999999996E-3"/>
    <n v="31"/>
    <n v="11053.74907"/>
    <n v="4602.4390240000002"/>
    <n v="9654.0830332824116"/>
    <n v="2775.596391477"/>
    <n v="3881.8578682537814"/>
    <n v="156.64925209685364"/>
    <n v="3.358960322580645"/>
    <n v="0.97870801571793808"/>
  </r>
  <r>
    <d v="2013-10-17T00:00:00"/>
    <x v="3"/>
    <x v="1383"/>
    <n v="1.1009144E-2"/>
    <n v="0"/>
    <n v="11202.43902"/>
    <x v="9"/>
    <n v="5"/>
    <n v="8.0999999999999996E-3"/>
    <n v="31"/>
    <n v="11053.74907"/>
    <n v="4602.4390240000002"/>
    <n v="9989.6704101143096"/>
    <n v="2775.596391477"/>
    <n v="4028.3963879145272"/>
    <n v="155.41262759407599"/>
    <n v="3.4857596774193547"/>
    <n v="0.98153453165841043"/>
  </r>
  <r>
    <d v="2013-10-18T00:00:00"/>
    <x v="3"/>
    <x v="1384"/>
    <n v="1.0797611E-2"/>
    <n v="0.32727964599999998"/>
    <n v="11202.43902"/>
    <x v="9"/>
    <n v="5"/>
    <n v="8.0999999999999996E-3"/>
    <n v="31"/>
    <n v="11053.74907"/>
    <n v="4602.4390240000002"/>
    <n v="9797.7258819236795"/>
    <n v="2775.596391477"/>
    <n v="3938.3132124904578"/>
    <n v="156.29781340941346"/>
    <n v="3.4078109677419359"/>
    <n v="0.97838438521261784"/>
  </r>
  <r>
    <d v="2013-10-19T00:00:00"/>
    <x v="3"/>
    <x v="1385"/>
    <n v="1.0955706000000001E-2"/>
    <n v="0"/>
    <n v="11202.43902"/>
    <x v="9"/>
    <n v="5"/>
    <n v="8.0999999999999996E-3"/>
    <n v="31"/>
    <n v="11053.74907"/>
    <n v="4602.4390240000002"/>
    <n v="9941.1808992698989"/>
    <n v="2775.596391477"/>
    <n v="4014.157757871832"/>
    <n v="155.38133164313712"/>
    <n v="3.4734390322580646"/>
    <n v="0.98283588478916817"/>
  </r>
  <r>
    <d v="2013-10-20T00:00:00"/>
    <x v="3"/>
    <x v="1386"/>
    <n v="1.0576659E-2"/>
    <n v="0.32586027699999998"/>
    <n v="11202.43902"/>
    <x v="9"/>
    <n v="5"/>
    <n v="8.0999999999999996E-3"/>
    <n v="31"/>
    <n v="11053.74907"/>
    <n v="4602.4390240000002"/>
    <n v="9597.2345761095676"/>
    <n v="2775.596391477"/>
    <n v="3876.0895715932947"/>
    <n v="156.28013318817901"/>
    <n v="3.3539690322580644"/>
    <n v="0.98304237661439209"/>
  </r>
  <r>
    <d v="2013-10-21T00:00:00"/>
    <x v="3"/>
    <x v="1387"/>
    <n v="1.1103811E-2"/>
    <n v="0"/>
    <n v="11202.43902"/>
    <x v="9"/>
    <n v="5"/>
    <n v="8.0999999999999996E-3"/>
    <n v="31"/>
    <n v="11053.74907"/>
    <n v="4602.4390240000002"/>
    <n v="10075.571014985522"/>
    <n v="2775.596391477"/>
    <n v="4060.313451094748"/>
    <n v="155.27271210917601"/>
    <n v="3.5133774193548386"/>
    <n v="0.98087674583077833"/>
  </r>
  <r>
    <d v="2013-10-22T00:00:00"/>
    <x v="3"/>
    <x v="1388"/>
    <n v="1.1848935E-2"/>
    <n v="0"/>
    <n v="11202.43902"/>
    <x v="9"/>
    <n v="5"/>
    <n v="8.0999999999999996E-3"/>
    <n v="31"/>
    <n v="11053.74907"/>
    <n v="4602.4390240000002"/>
    <n v="10751.694714944937"/>
    <n v="2775.596391477"/>
    <n v="4326.1755228722041"/>
    <n v="153.84786813682322"/>
    <n v="3.7434270967741936"/>
    <n v="0.97938118489130033"/>
  </r>
  <r>
    <d v="2013-10-23T00:00:00"/>
    <x v="3"/>
    <x v="1389"/>
    <n v="1.1633983000000001E-2"/>
    <n v="0"/>
    <n v="11202.43902"/>
    <x v="9"/>
    <n v="5"/>
    <n v="8.0999999999999996E-3"/>
    <n v="31"/>
    <n v="11053.74907"/>
    <n v="4602.4390240000002"/>
    <n v="10556.647794494549"/>
    <n v="2775.596391477"/>
    <n v="4252.8205196028148"/>
    <n v="154.14873966731139"/>
    <n v="3.6799532258064516"/>
    <n v="0.98056314849351245"/>
  </r>
  <r>
    <d v="2013-10-24T00:00:00"/>
    <x v="3"/>
    <x v="1390"/>
    <n v="1.13796E-2"/>
    <n v="0"/>
    <n v="11202.43902"/>
    <x v="9"/>
    <n v="5"/>
    <n v="8.0999999999999996E-3"/>
    <n v="31"/>
    <n v="11053.74907"/>
    <n v="4602.4390240000002"/>
    <n v="10325.821280831351"/>
    <n v="2775.596391477"/>
    <n v="4163.847908112798"/>
    <n v="154.57934678379317"/>
    <n v="3.602965483870967"/>
    <n v="0.9815101585292979"/>
  </r>
  <r>
    <d v="2013-10-25T00:00:00"/>
    <x v="3"/>
    <x v="1391"/>
    <n v="1.0854071999999999E-2"/>
    <n v="0"/>
    <n v="11202.43902"/>
    <x v="9"/>
    <n v="5"/>
    <n v="8.0999999999999996E-3"/>
    <n v="31"/>
    <n v="11053.74907"/>
    <n v="4602.4390240000002"/>
    <n v="9848.9584555938436"/>
    <n v="2775.596391477"/>
    <n v="3960.3306364398104"/>
    <n v="156.11840081984758"/>
    <n v="3.4268625806451616"/>
    <n v="0.97873627519699524"/>
  </r>
  <r>
    <d v="2013-10-26T00:00:00"/>
    <x v="3"/>
    <x v="1392"/>
    <n v="1.1066764E-2"/>
    <n v="0"/>
    <n v="11202.43902"/>
    <x v="9"/>
    <n v="5"/>
    <n v="8.0999999999999996E-3"/>
    <n v="31"/>
    <n v="11053.74907"/>
    <n v="4602.4390240000002"/>
    <n v="10041.954657557233"/>
    <n v="2775.596391477"/>
    <n v="4041.6437492426721"/>
    <n v="155.50768672907171"/>
    <n v="3.4972225806451611"/>
    <n v="0.97963505863141198"/>
  </r>
  <r>
    <d v="2013-10-27T00:00:00"/>
    <x v="3"/>
    <x v="1393"/>
    <n v="1.1560430999999999E-2"/>
    <n v="0"/>
    <n v="11202.43902"/>
    <x v="9"/>
    <n v="5"/>
    <n v="8.0999999999999996E-3"/>
    <n v="31"/>
    <n v="11053.74907"/>
    <n v="4602.4390240000002"/>
    <n v="10489.906889115826"/>
    <n v="2775.596391477"/>
    <n v="4226.3750062245699"/>
    <n v="154.29131470943463"/>
    <n v="3.65707"/>
    <n v="0.98066559975142797"/>
  </r>
  <r>
    <d v="2013-10-28T00:00:00"/>
    <x v="3"/>
    <x v="1394"/>
    <n v="1.0899343000000001E-2"/>
    <n v="0"/>
    <n v="11202.43902"/>
    <x v="9"/>
    <n v="5"/>
    <n v="8.0999999999999996E-3"/>
    <n v="31"/>
    <n v="11053.74907"/>
    <n v="4602.4390240000002"/>
    <n v="9890.037250560672"/>
    <n v="2775.596391477"/>
    <n v="3984.4551122036187"/>
    <n v="155.78322009629585"/>
    <n v="3.4477374193548385"/>
    <n v="0.98060828070095596"/>
  </r>
  <r>
    <d v="2013-10-29T00:00:00"/>
    <x v="3"/>
    <x v="1395"/>
    <n v="1.1284456999999999E-2"/>
    <n v="0"/>
    <n v="11202.43902"/>
    <x v="9"/>
    <n v="5"/>
    <n v="8.0999999999999996E-3"/>
    <n v="31"/>
    <n v="11053.74907"/>
    <n v="4602.4390240000002"/>
    <n v="10239.488754721282"/>
    <n v="2775.596391477"/>
    <n v="4134.2533737372587"/>
    <n v="154.6405358860635"/>
    <n v="3.5773574193548385"/>
    <n v="0.98275069859364972"/>
  </r>
  <r>
    <d v="2013-10-30T00:00:00"/>
    <x v="3"/>
    <x v="1396"/>
    <n v="1.1793312E-2"/>
    <n v="0"/>
    <n v="11202.43902"/>
    <x v="9"/>
    <n v="5"/>
    <n v="8.0999999999999996E-3"/>
    <n v="31"/>
    <n v="11053.74907"/>
    <n v="4602.4390240000002"/>
    <n v="10701.222540430574"/>
    <n v="2775.596391477"/>
    <n v="4310.6783282637625"/>
    <n v="153.83044358498489"/>
    <n v="3.7300174193548385"/>
    <n v="0.98047554410499782"/>
  </r>
  <r>
    <d v="2013-10-31T00:00:00"/>
    <x v="3"/>
    <x v="1397"/>
    <n v="1.0476045999999999E-2"/>
    <n v="0.32591367999999998"/>
    <n v="11202.43902"/>
    <x v="9"/>
    <n v="5"/>
    <n v="8.0999999999999996E-3"/>
    <n v="31"/>
    <n v="11053.74907"/>
    <n v="4602.4390240000002"/>
    <n v="9505.9385853429085"/>
    <n v="2775.596391477"/>
    <n v="3830.5944756483718"/>
    <n v="156.80497112598903"/>
    <n v="3.3146022580645158"/>
    <n v="0.98083446750806558"/>
  </r>
  <r>
    <d v="2013-11-01T00:00:00"/>
    <x v="3"/>
    <x v="1398"/>
    <n v="1.1643545E-2"/>
    <n v="0"/>
    <n v="11202.43902"/>
    <x v="10"/>
    <n v="5"/>
    <n v="8.3000000000000001E-3"/>
    <n v="31"/>
    <n v="11053.74907"/>
    <n v="4602.4390240000002"/>
    <n v="10826.19653564745"/>
    <n v="2844.1296357110004"/>
    <n v="4356.5785216867007"/>
    <n v="158.06719713509167"/>
    <n v="3.6788977419354838"/>
    <n v="0.97947686894326425"/>
  </r>
  <r>
    <d v="2013-11-02T00:00:00"/>
    <x v="3"/>
    <x v="1399"/>
    <n v="1.0985754E-2"/>
    <n v="0"/>
    <n v="11202.43902"/>
    <x v="10"/>
    <n v="5"/>
    <n v="8.3000000000000001E-3"/>
    <n v="31"/>
    <n v="11053.74907"/>
    <n v="4602.4390240000002"/>
    <n v="10214.58085971885"/>
    <n v="2844.1296357110004"/>
    <n v="4112.6852444878677"/>
    <n v="159.49470148091115"/>
    <n v="3.4729429032258063"/>
    <n v="0.98000765354840458"/>
  </r>
  <r>
    <d v="2013-11-03T00:00:00"/>
    <x v="3"/>
    <x v="1400"/>
    <n v="1.0775073E-2"/>
    <n v="0"/>
    <n v="11202.43902"/>
    <x v="10"/>
    <n v="5"/>
    <n v="8.3000000000000001E-3"/>
    <n v="31"/>
    <n v="11053.74907"/>
    <n v="4602.4390240000002"/>
    <n v="10018.689152139521"/>
    <n v="2844.1296357110004"/>
    <n v="4035.0081045383572"/>
    <n v="159.97517029264245"/>
    <n v="3.4073487096774193"/>
    <n v="0.98029785969895522"/>
  </r>
  <r>
    <d v="2013-11-04T00:00:00"/>
    <x v="3"/>
    <x v="1401"/>
    <n v="1.1697937E-2"/>
    <n v="0"/>
    <n v="11202.43902"/>
    <x v="10"/>
    <n v="5"/>
    <n v="8.3000000000000001E-3"/>
    <n v="31"/>
    <n v="11053.74907"/>
    <n v="4602.4390240000002"/>
    <n v="10876.770349891043"/>
    <n v="2844.1296357110004"/>
    <n v="4388.9012760595697"/>
    <n v="157.62460389234874"/>
    <n v="3.7061925806451614"/>
    <n v="0.98215582798915735"/>
  </r>
  <r>
    <d v="2013-11-05T00:00:00"/>
    <x v="3"/>
    <x v="1402"/>
    <n v="1.0812073E-2"/>
    <n v="0"/>
    <n v="11202.43902"/>
    <x v="10"/>
    <n v="5"/>
    <n v="8.3000000000000001E-3"/>
    <n v="31"/>
    <n v="11053.74907"/>
    <n v="4602.4390240000002"/>
    <n v="10053.09184236994"/>
    <n v="2844.1296357110004"/>
    <n v="4056.120997339006"/>
    <n v="159.66531025395386"/>
    <n v="3.425177419354839"/>
    <n v="0.98205496762739208"/>
  </r>
  <r>
    <d v="2013-11-06T00:00:00"/>
    <x v="3"/>
    <x v="1403"/>
    <n v="1.0692653999999999E-2"/>
    <n v="0"/>
    <n v="11202.43902"/>
    <x v="10"/>
    <n v="5"/>
    <n v="8.3000000000000001E-3"/>
    <n v="31"/>
    <n v="11053.74907"/>
    <n v="4602.4390240000002"/>
    <n v="9942.0557649476032"/>
    <n v="2844.1296357110004"/>
    <n v="3999.6786089681818"/>
    <n v="160.31890607129716"/>
    <n v="3.3775148387096774"/>
    <n v="0.97920460158909106"/>
  </r>
  <r>
    <d v="2013-11-07T00:00:00"/>
    <x v="3"/>
    <x v="1404"/>
    <n v="1.0991701E-2"/>
    <n v="0"/>
    <n v="11202.43902"/>
    <x v="10"/>
    <n v="5"/>
    <n v="8.3000000000000001E-3"/>
    <n v="31"/>
    <n v="11053.74907"/>
    <n v="4602.4390240000002"/>
    <n v="10220.11039482156"/>
    <n v="2844.1296357110004"/>
    <n v="4115.5601948437225"/>
    <n v="159.46129510415906"/>
    <n v="3.4753706451612905"/>
    <n v="0.98016212413347126"/>
  </r>
  <r>
    <d v="2013-11-08T00:00:00"/>
    <x v="3"/>
    <x v="1405"/>
    <n v="1.0443516999999999E-2"/>
    <n v="0"/>
    <n v="11202.43902"/>
    <x v="10"/>
    <n v="5"/>
    <n v="8.3000000000000001E-3"/>
    <n v="31"/>
    <n v="11053.74907"/>
    <n v="4602.4390240000002"/>
    <n v="9710.4075747871666"/>
    <n v="2844.1296357110004"/>
    <n v="3912.0873597195109"/>
    <n v="160.79116260429697"/>
    <n v="3.3035487096774192"/>
    <n v="0.98060844828423221"/>
  </r>
  <r>
    <d v="2013-11-09T00:00:00"/>
    <x v="3"/>
    <x v="1406"/>
    <n v="1.1795701E-2"/>
    <n v="0"/>
    <n v="11202.43902"/>
    <x v="10"/>
    <n v="5"/>
    <n v="8.3000000000000001E-3"/>
    <n v="31"/>
    <n v="11053.74907"/>
    <n v="4602.4390240000002"/>
    <n v="10967.671555504201"/>
    <n v="2844.1296357110004"/>
    <n v="4408.7676949017878"/>
    <n v="157.87408718239331"/>
    <n v="3.7229687096774193"/>
    <n v="0.97842451245585149"/>
  </r>
  <r>
    <d v="2013-11-10T00:00:00"/>
    <x v="3"/>
    <x v="1407"/>
    <n v="1.1519405E-2"/>
    <n v="0"/>
    <n v="11202.43902"/>
    <x v="10"/>
    <n v="5"/>
    <n v="8.3000000000000001E-3"/>
    <n v="31"/>
    <n v="11053.74907"/>
    <n v="4602.4390240000002"/>
    <n v="10710.770860912198"/>
    <n v="2844.1296357110004"/>
    <n v="4316.9835868827413"/>
    <n v="158.14522274362804"/>
    <n v="3.6454619354838709"/>
    <n v="0.98103435029847463"/>
  </r>
  <r>
    <d v="2013-11-11T00:00:00"/>
    <x v="3"/>
    <x v="1408"/>
    <n v="1.1323265000000001E-2"/>
    <n v="0"/>
    <n v="11202.43902"/>
    <x v="10"/>
    <n v="5"/>
    <n v="8.3000000000000001E-3"/>
    <n v="31"/>
    <n v="11053.74907"/>
    <n v="4602.4390240000002"/>
    <n v="10528.399410593425"/>
    <n v="2844.1296357110004"/>
    <n v="4233.9660528361219"/>
    <n v="158.85162956059034"/>
    <n v="3.5753580645161289"/>
    <n v="0.97883516812509463"/>
  </r>
  <r>
    <d v="2013-11-12T00:00:00"/>
    <x v="3"/>
    <x v="1409"/>
    <n v="1.1456687E-2"/>
    <n v="0"/>
    <n v="11202.43902"/>
    <x v="10"/>
    <n v="5"/>
    <n v="8.3000000000000001E-3"/>
    <n v="31"/>
    <n v="11053.74907"/>
    <n v="4602.4390240000002"/>
    <n v="10652.455511564318"/>
    <n v="2844.1296357110004"/>
    <n v="4290.863024109346"/>
    <n v="158.35622220364723"/>
    <n v="3.6234045161290322"/>
    <n v="0.98043649093319918"/>
  </r>
  <r>
    <d v="2013-11-13T00:00:00"/>
    <x v="3"/>
    <x v="1410"/>
    <n v="1.1537781E-2"/>
    <n v="0"/>
    <n v="11202.43902"/>
    <x v="10"/>
    <n v="5"/>
    <n v="8.3000000000000001E-3"/>
    <n v="31"/>
    <n v="11053.74907"/>
    <n v="4602.4390240000002"/>
    <n v="10727.856910525015"/>
    <n v="2844.1296357110004"/>
    <n v="4316.1347774633005"/>
    <n v="158.32003231961275"/>
    <n v="3.6447451612903223"/>
    <n v="0.97927929122592983"/>
  </r>
  <r>
    <d v="2013-11-14T00:00:00"/>
    <x v="3"/>
    <x v="1411"/>
    <n v="1.181806E-2"/>
    <n v="0"/>
    <n v="11202.43902"/>
    <x v="10"/>
    <n v="5"/>
    <n v="8.3000000000000001E-3"/>
    <n v="31"/>
    <n v="11053.74907"/>
    <n v="4602.4390240000002"/>
    <n v="10988.461008230199"/>
    <n v="2844.1296357110004"/>
    <n v="4430.9284203925918"/>
    <n v="157.45478521032493"/>
    <n v="3.7416822580645159"/>
    <n v="0.98148215527760052"/>
  </r>
  <r>
    <d v="2013-11-15T00:00:00"/>
    <x v="3"/>
    <x v="1412"/>
    <n v="1.186561E-2"/>
    <n v="0"/>
    <n v="11202.43902"/>
    <x v="10"/>
    <n v="5"/>
    <n v="8.3000000000000001E-3"/>
    <n v="31"/>
    <n v="11053.74907"/>
    <n v="4602.4390240000002"/>
    <n v="11032.673114188485"/>
    <n v="2844.1296357110004"/>
    <n v="4442.1707521721264"/>
    <n v="157.53317348729462"/>
    <n v="3.751175806451613"/>
    <n v="0.9800292610325132"/>
  </r>
  <r>
    <d v="2013-11-16T00:00:00"/>
    <x v="3"/>
    <x v="1413"/>
    <n v="1.13712E-2"/>
    <n v="0"/>
    <n v="11202.43902"/>
    <x v="10"/>
    <n v="5"/>
    <n v="8.3000000000000001E-3"/>
    <n v="31"/>
    <n v="11053.74907"/>
    <n v="4602.4390240000002"/>
    <n v="10572.969490490592"/>
    <n v="2844.1296357110004"/>
    <n v="4268.2519177429704"/>
    <n v="158.28136116176088"/>
    <n v="3.6043106451612905"/>
    <n v="0.9826019241592796"/>
  </r>
  <r>
    <d v="2013-11-17T00:00:00"/>
    <x v="3"/>
    <x v="1414"/>
    <n v="1.1775539999999999E-2"/>
    <n v="0"/>
    <n v="11202.43902"/>
    <x v="10"/>
    <n v="5"/>
    <n v="8.3000000000000001E-3"/>
    <n v="31"/>
    <n v="11053.74907"/>
    <n v="4602.4390240000002"/>
    <n v="10948.925808538377"/>
    <n v="2844.1296357110004"/>
    <n v="4407.0639640238833"/>
    <n v="157.7578646613976"/>
    <n v="3.72153"/>
    <n v="0.97972092999556715"/>
  </r>
  <r>
    <d v="2013-11-18T00:00:00"/>
    <x v="3"/>
    <x v="1415"/>
    <n v="1.0458869000000001E-2"/>
    <n v="0"/>
    <n v="11202.43902"/>
    <x v="10"/>
    <n v="5"/>
    <n v="8.3000000000000001E-3"/>
    <n v="31"/>
    <n v="11053.74907"/>
    <n v="4602.4390240000002"/>
    <n v="9724.6819018254755"/>
    <n v="2844.1296357110004"/>
    <n v="3917.2321685678558"/>
    <n v="160.76935535232815"/>
    <n v="3.3078932258064517"/>
    <n v="0.98045677787913776"/>
  </r>
  <r>
    <d v="2013-11-19T00:00:00"/>
    <x v="3"/>
    <x v="1416"/>
    <n v="1.1493837E-2"/>
    <n v="0.32309093700000002"/>
    <n v="11202.43902"/>
    <x v="10"/>
    <n v="5"/>
    <n v="8.3000000000000001E-3"/>
    <n v="31"/>
    <n v="11053.74907"/>
    <n v="4602.4390240000002"/>
    <n v="10686.997672160536"/>
    <n v="2844.1296357110004"/>
    <n v="4297.3746376844038"/>
    <n v="158.48120773677235"/>
    <n v="3.628903225806452"/>
    <n v="0.9787506121758992"/>
  </r>
  <r>
    <d v="2013-11-20T00:00:00"/>
    <x v="3"/>
    <x v="1417"/>
    <n v="1.1901185E-2"/>
    <n v="0"/>
    <n v="11202.43902"/>
    <x v="10"/>
    <n v="5"/>
    <n v="8.3000000000000001E-3"/>
    <n v="31"/>
    <n v="11053.74907"/>
    <n v="4602.4390240000002"/>
    <n v="11065.750835943812"/>
    <n v="2844.1296357110004"/>
    <n v="4460.7104765437252"/>
    <n v="157.32046688162617"/>
    <n v="3.7668316129032258"/>
    <n v="0.98117775666876872"/>
  </r>
  <r>
    <d v="2013-11-21T00:00:00"/>
    <x v="3"/>
    <x v="1418"/>
    <n v="1.1793085E-2"/>
    <n v="0.325123092"/>
    <n v="11202.43902"/>
    <x v="10"/>
    <n v="5"/>
    <n v="8.3000000000000001E-3"/>
    <n v="31"/>
    <n v="11053.74907"/>
    <n v="4602.4390240000002"/>
    <n v="10965.239192324665"/>
    <n v="2844.1296357110004"/>
    <n v="4415.735037386562"/>
    <n v="157.66421826782147"/>
    <n v="3.7288522580645163"/>
    <n v="0.98018813567442276"/>
  </r>
  <r>
    <d v="2013-11-22T00:00:00"/>
    <x v="3"/>
    <x v="1419"/>
    <n v="1.0595854E-2"/>
    <n v="0"/>
    <n v="11202.43902"/>
    <x v="10"/>
    <n v="5"/>
    <n v="8.3000000000000001E-3"/>
    <n v="31"/>
    <n v="11053.74907"/>
    <n v="4602.4390240000002"/>
    <n v="9852.0508888853146"/>
    <n v="2844.1296357110004"/>
    <n v="3973.5450581118616"/>
    <n v="160.25679177645296"/>
    <n v="3.3554464516129032"/>
    <n v="0.98169378324767409"/>
  </r>
  <r>
    <d v="2013-11-23T00:00:00"/>
    <x v="3"/>
    <x v="1420"/>
    <n v="1.1887506000000001E-2"/>
    <n v="0"/>
    <n v="11202.43902"/>
    <x v="10"/>
    <n v="5"/>
    <n v="8.3000000000000001E-3"/>
    <n v="31"/>
    <n v="11053.74907"/>
    <n v="4602.4390240000002"/>
    <n v="11053.032068385382"/>
    <n v="2844.1296357110004"/>
    <n v="4456.936292446484"/>
    <n v="157.31232712615096"/>
    <n v="3.7636445161290322"/>
    <n v="0.98147567706800731"/>
  </r>
  <r>
    <d v="2013-11-24T00:00:00"/>
    <x v="3"/>
    <x v="1421"/>
    <n v="1.1312114999999999E-2"/>
    <n v="0"/>
    <n v="11202.43902"/>
    <x v="10"/>
    <n v="5"/>
    <n v="8.3000000000000001E-3"/>
    <n v="31"/>
    <n v="11053.74907"/>
    <n v="4602.4390240000002"/>
    <n v="10518.032113402365"/>
    <n v="2844.1296357110004"/>
    <n v="4243.8064356645555"/>
    <n v="158.47854725135556"/>
    <n v="3.5836677419354839"/>
    <n v="0.98207718008524503"/>
  </r>
  <r>
    <d v="2013-11-25T00:00:00"/>
    <x v="3"/>
    <x v="1422"/>
    <n v="1.2006991999999999E-2"/>
    <n v="0"/>
    <n v="11202.43902"/>
    <x v="10"/>
    <n v="5"/>
    <n v="8.3000000000000001E-3"/>
    <n v="31"/>
    <n v="11053.74907"/>
    <n v="4602.4390240000002"/>
    <n v="11164.13044257111"/>
    <n v="2844.1296357110004"/>
    <n v="4496.8425592382227"/>
    <n v="157.19906241341852"/>
    <n v="3.7973432258064519"/>
    <n v="0.98040908164176355"/>
  </r>
  <r>
    <d v="2013-11-26T00:00:00"/>
    <x v="3"/>
    <x v="1423"/>
    <n v="1.0665529999999999E-2"/>
    <n v="0"/>
    <n v="11202.43902"/>
    <x v="10"/>
    <n v="5"/>
    <n v="8.3000000000000001E-3"/>
    <n v="31"/>
    <n v="11053.74907"/>
    <n v="4602.4390240000002"/>
    <n v="9916.8358036013888"/>
    <n v="2844.1296357110004"/>
    <n v="4000.7157455900456"/>
    <n v="160.04643922270714"/>
    <n v="3.3783906451612906"/>
    <n v="0.98194942023509391"/>
  </r>
  <r>
    <d v="2013-11-27T00:00:00"/>
    <x v="3"/>
    <x v="1424"/>
    <n v="1.1697355E-2"/>
    <n v="0"/>
    <n v="11202.43902"/>
    <x v="10"/>
    <n v="5"/>
    <n v="8.3000000000000001E-3"/>
    <n v="31"/>
    <n v="11053.74907"/>
    <n v="4602.4390240000002"/>
    <n v="10876.229204871743"/>
    <n v="2844.1296357110004"/>
    <n v="4374.9081447168546"/>
    <n v="158.00185727198249"/>
    <n v="3.6943761290322583"/>
    <n v="0.97907313234487636"/>
  </r>
  <r>
    <d v="2013-11-28T00:00:00"/>
    <x v="3"/>
    <x v="1425"/>
    <n v="1.0990108E-2"/>
    <n v="0"/>
    <n v="11202.43902"/>
    <x v="10"/>
    <n v="5"/>
    <n v="8.3000000000000001E-3"/>
    <n v="31"/>
    <n v="11053.74907"/>
    <n v="4602.4390240000002"/>
    <n v="10218.629219536775"/>
    <n v="2844.1296357110004"/>
    <n v="4122.252495572423"/>
    <n v="159.25070715996821"/>
    <n v="3.481021935483871"/>
    <n v="0.98189826705979599"/>
  </r>
  <r>
    <d v="2013-11-29T00:00:00"/>
    <x v="3"/>
    <x v="1426"/>
    <n v="1.1702882E-2"/>
    <n v="0"/>
    <n v="11202.43902"/>
    <x v="10"/>
    <n v="5"/>
    <n v="8.3000000000000001E-3"/>
    <n v="31"/>
    <n v="11053.74907"/>
    <n v="4602.4390240000002"/>
    <n v="10881.368222950219"/>
    <n v="2844.1296357110004"/>
    <n v="4380.168318301774"/>
    <n v="157.90280501951969"/>
    <n v="3.6988180645161295"/>
    <n v="0.97978737203365818"/>
  </r>
  <r>
    <d v="2013-11-30T00:00:00"/>
    <x v="3"/>
    <x v="1427"/>
    <n v="1.1176825E-2"/>
    <n v="0"/>
    <n v="11202.43902"/>
    <x v="10"/>
    <n v="5"/>
    <n v="8.3000000000000001E-3"/>
    <n v="31"/>
    <n v="11053.74907"/>
    <n v="4602.4390240000002"/>
    <n v="10392.239141476053"/>
    <n v="2844.1296357110004"/>
    <n v="4196.468311422228"/>
    <n v="158.69025552446041"/>
    <n v="3.5436932258064515"/>
    <n v="0.98287742717632243"/>
  </r>
  <r>
    <d v="2013-12-01T00:00:00"/>
    <x v="3"/>
    <x v="1428"/>
    <n v="1.1014718999999999E-2"/>
    <n v="0"/>
    <n v="11202.43902"/>
    <x v="11"/>
    <n v="5"/>
    <n v="8.2000000000000007E-3"/>
    <n v="31"/>
    <n v="11053.74907"/>
    <n v="4602.4390240000002"/>
    <n v="10118.120869434701"/>
    <n v="2809.8630135940002"/>
    <n v="4073.2544234546272"/>
    <n v="157.52188960690984"/>
    <n v="3.4815925806451613"/>
    <n v="0.97986494253734491"/>
  </r>
  <r>
    <d v="2013-12-02T00:00:00"/>
    <x v="3"/>
    <x v="1429"/>
    <n v="1.0937291E-2"/>
    <n v="0"/>
    <n v="11202.43902"/>
    <x v="11"/>
    <n v="5"/>
    <n v="8.2000000000000007E-3"/>
    <n v="31"/>
    <n v="11053.74907"/>
    <n v="4602.4390240000002"/>
    <n v="10046.995508662578"/>
    <n v="2809.8630135940002"/>
    <n v="4044.3720014570754"/>
    <n v="157.71359303275483"/>
    <n v="3.4569054838709681"/>
    <n v="0.97980450552152276"/>
  </r>
  <r>
    <d v="2013-12-03T00:00:00"/>
    <x v="3"/>
    <x v="1430"/>
    <n v="1.0966805E-2"/>
    <n v="0"/>
    <n v="11202.43902"/>
    <x v="11"/>
    <n v="5"/>
    <n v="8.2000000000000007E-3"/>
    <n v="31"/>
    <n v="11053.74907"/>
    <n v="4602.4390240000002"/>
    <n v="10074.10706905195"/>
    <n v="2809.8630135940002"/>
    <n v="4059.4846070557937"/>
    <n v="157.5190059407303"/>
    <n v="3.4698229032258063"/>
    <n v="0.98081902614298333"/>
  </r>
  <r>
    <d v="2013-12-04T00:00:00"/>
    <x v="3"/>
    <x v="1431"/>
    <n v="1.1964792E-2"/>
    <n v="0"/>
    <n v="11202.43902"/>
    <x v="11"/>
    <n v="5"/>
    <n v="8.2000000000000007E-3"/>
    <n v="31"/>
    <n v="11053.74907"/>
    <n v="4602.4390240000002"/>
    <n v="10990.857926892677"/>
    <n v="2809.8630135940002"/>
    <n v="4418.875833825321"/>
    <n v="155.60690276490203"/>
    <n v="3.7770106451612908"/>
    <n v="0.97859895934672336"/>
  </r>
  <r>
    <d v="2013-12-05T00:00:00"/>
    <x v="3"/>
    <x v="1432"/>
    <n v="1.0878545E-2"/>
    <n v="0"/>
    <n v="11202.43902"/>
    <x v="11"/>
    <n v="5"/>
    <n v="8.2000000000000007E-3"/>
    <n v="31"/>
    <n v="11053.74907"/>
    <n v="4602.4390240000002"/>
    <n v="9993.0314330837246"/>
    <n v="2809.8630135940002"/>
    <n v="4032.6631664580686"/>
    <n v="157.55690917868722"/>
    <n v="3.4468974193548387"/>
    <n v="0.98224367321181283"/>
  </r>
  <r>
    <d v="2013-12-06T00:00:00"/>
    <x v="3"/>
    <x v="1433"/>
    <n v="1.1797007999999999E-2"/>
    <n v="0"/>
    <n v="11202.43902"/>
    <x v="11"/>
    <n v="5"/>
    <n v="8.2000000000000007E-3"/>
    <n v="31"/>
    <n v="11053.74907"/>
    <n v="4602.4390240000002"/>
    <n v="10836.731544553078"/>
    <n v="2809.8630135940002"/>
    <n v="4373.4844262291708"/>
    <n v="155.5002177975195"/>
    <n v="3.7382125806451616"/>
    <n v="0.98232187347842781"/>
  </r>
  <r>
    <d v="2013-12-07T00:00:00"/>
    <x v="3"/>
    <x v="1434"/>
    <n v="1.1138827E-2"/>
    <n v="0"/>
    <n v="11202.43902"/>
    <x v="11"/>
    <n v="5"/>
    <n v="8.2000000000000007E-3"/>
    <n v="31"/>
    <n v="11053.74907"/>
    <n v="4602.4390240000002"/>
    <n v="10232.126478190024"/>
    <n v="2809.8630135940002"/>
    <n v="4128.4220006499481"/>
    <n v="156.96344258593109"/>
    <n v="3.5287467741935483"/>
    <n v="0.98207064352467266"/>
  </r>
  <r>
    <d v="2013-12-08T00:00:00"/>
    <x v="3"/>
    <x v="1435"/>
    <n v="1.0542895E-2"/>
    <n v="0"/>
    <n v="11202.43902"/>
    <x v="11"/>
    <n v="5"/>
    <n v="8.2000000000000007E-3"/>
    <n v="31"/>
    <n v="11053.74907"/>
    <n v="4602.4390240000002"/>
    <n v="9684.7033432045573"/>
    <n v="2809.8630135940002"/>
    <n v="3909.2186456685345"/>
    <n v="158.36383227798308"/>
    <n v="3.3413838709677419"/>
    <n v="0.9824901035246959"/>
  </r>
  <r>
    <d v="2013-12-09T00:00:00"/>
    <x v="3"/>
    <x v="1436"/>
    <n v="1.0542701E-2"/>
    <n v="0"/>
    <n v="11202.43902"/>
    <x v="11"/>
    <n v="5"/>
    <n v="8.2000000000000007E-3"/>
    <n v="31"/>
    <n v="11053.74907"/>
    <n v="4602.4390240000002"/>
    <n v="9684.5251348046277"/>
    <n v="2809.8630135940002"/>
    <n v="3902.3307182691196"/>
    <n v="158.57501955909206"/>
    <n v="3.3354964516129031"/>
    <n v="0.9807770323752899"/>
  </r>
  <r>
    <d v="2013-12-10T00:00:00"/>
    <x v="3"/>
    <x v="1437"/>
    <n v="1.0902246000000001E-2"/>
    <n v="0"/>
    <n v="11202.43902"/>
    <x v="11"/>
    <n v="5"/>
    <n v="8.2000000000000007E-3"/>
    <n v="31"/>
    <n v="11053.74907"/>
    <n v="4602.4390240000002"/>
    <n v="10014.803171675192"/>
    <n v="2809.8630135940002"/>
    <n v="4032.0374372581218"/>
    <n v="157.77928765781775"/>
    <n v="3.4463625806451614"/>
    <n v="0.97995624020958616"/>
  </r>
  <r>
    <d v="2013-12-11T00:00:00"/>
    <x v="3"/>
    <x v="1438"/>
    <n v="1.0432462999999999E-2"/>
    <n v="0"/>
    <n v="11202.43902"/>
    <x v="11"/>
    <n v="5"/>
    <n v="8.2000000000000007E-3"/>
    <n v="31"/>
    <n v="11053.74907"/>
    <n v="4602.4390240000002"/>
    <n v="9583.2605080443136"/>
    <n v="2809.8630135940002"/>
    <n v="3853.2268268732828"/>
    <n v="159.12306481016904"/>
    <n v="3.2935251612903227"/>
    <n v="0.97866898737143859"/>
  </r>
  <r>
    <d v="2013-12-12T00:00:00"/>
    <x v="3"/>
    <x v="1439"/>
    <n v="1.1152245E-2"/>
    <n v="0"/>
    <n v="11202.43902"/>
    <x v="11"/>
    <n v="5"/>
    <n v="8.2000000000000007E-3"/>
    <n v="31"/>
    <n v="11053.74907"/>
    <n v="4602.4390240000002"/>
    <n v="10244.452252985193"/>
    <n v="2809.8630135940002"/>
    <n v="4118.0385944508289"/>
    <n v="157.37701815947855"/>
    <n v="3.5198716129032257"/>
    <n v="0.9784220127875598"/>
  </r>
  <r>
    <d v="2013-12-13T00:00:00"/>
    <x v="3"/>
    <x v="1440"/>
    <n v="1.0474499999999999E-2"/>
    <n v="0"/>
    <n v="11202.43902"/>
    <x v="11"/>
    <n v="5"/>
    <n v="8.2000000000000007E-3"/>
    <n v="31"/>
    <n v="11053.74907"/>
    <n v="4602.4390240000002"/>
    <n v="9621.8756962291791"/>
    <n v="2809.8630135940002"/>
    <n v="3882.472685070803"/>
    <n v="158.5840746178657"/>
    <n v="3.3185229032258063"/>
    <n v="0.98213957706811783"/>
  </r>
  <r>
    <d v="2013-12-14T00:00:00"/>
    <x v="3"/>
    <x v="1441"/>
    <n v="1.0829703E-2"/>
    <n v="0.32331762600000002"/>
    <n v="11202.43902"/>
    <x v="11"/>
    <n v="5"/>
    <n v="8.2000000000000007E-3"/>
    <n v="31"/>
    <n v="11053.74907"/>
    <n v="4602.4390240000002"/>
    <n v="9948.165171901308"/>
    <n v="2809.8630135940002"/>
    <n v="3999.8135156608537"/>
    <n v="158.11760805141336"/>
    <n v="3.4188193548387091"/>
    <n v="0.97863625622974149"/>
  </r>
  <r>
    <d v="2013-12-15T00:00:00"/>
    <x v="3"/>
    <x v="1442"/>
    <n v="1.1102040000000001E-2"/>
    <n v="0.32593765699999999"/>
    <n v="11202.43902"/>
    <x v="11"/>
    <n v="5"/>
    <n v="8.2000000000000007E-3"/>
    <n v="31"/>
    <n v="11053.74907"/>
    <n v="4602.4390240000002"/>
    <n v="10198.333940003267"/>
    <n v="2809.8630135940002"/>
    <n v="4112.867837051268"/>
    <n v="157.10424228159658"/>
    <n v="3.5154519354838709"/>
    <n v="0.98161247842738808"/>
  </r>
  <r>
    <d v="2013-12-16T00:00:00"/>
    <x v="3"/>
    <x v="1443"/>
    <n v="1.1705761E-2"/>
    <n v="0"/>
    <n v="11202.43902"/>
    <x v="11"/>
    <n v="5"/>
    <n v="8.2000000000000007E-3"/>
    <n v="31"/>
    <n v="11053.74907"/>
    <n v="4602.4390240000002"/>
    <n v="10752.912050385929"/>
    <n v="2809.8630135940002"/>
    <n v="4332.6882410326289"/>
    <n v="155.87892493112852"/>
    <n v="3.7033422580645157"/>
    <n v="0.98074452399976386"/>
  </r>
  <r>
    <d v="2013-12-17T00:00:00"/>
    <x v="3"/>
    <x v="1444"/>
    <n v="1.0415203E-2"/>
    <n v="0"/>
    <n v="11202.43902"/>
    <x v="11"/>
    <n v="5"/>
    <n v="8.2000000000000007E-3"/>
    <n v="31"/>
    <n v="11053.74907"/>
    <n v="4602.4390240000002"/>
    <n v="9567.4054720505264"/>
    <n v="2809.8630135940002"/>
    <n v="3856.1426192730351"/>
    <n v="158.87610898663786"/>
    <n v="3.2960174193548388"/>
    <n v="0.98103263085702697"/>
  </r>
  <r>
    <d v="2013-12-18T00:00:00"/>
    <x v="3"/>
    <x v="1445"/>
    <n v="1.1474256E-2"/>
    <n v="0"/>
    <n v="11202.43902"/>
    <x v="11"/>
    <n v="5"/>
    <n v="8.2000000000000007E-3"/>
    <n v="31"/>
    <n v="11053.74907"/>
    <n v="4602.4390240000002"/>
    <n v="10540.25155746927"/>
    <n v="2809.8630135940002"/>
    <n v="4249.8508280396527"/>
    <n v="156.29317850956508"/>
    <n v="3.6325374193548385"/>
    <n v="0.98140271578392524"/>
  </r>
  <r>
    <d v="2013-12-19T00:00:00"/>
    <x v="3"/>
    <x v="1446"/>
    <n v="1.1721387E-2"/>
    <n v="0"/>
    <n v="11202.43902"/>
    <x v="11"/>
    <n v="5"/>
    <n v="8.2000000000000007E-3"/>
    <n v="31"/>
    <n v="11053.74907"/>
    <n v="4602.4390240000002"/>
    <n v="10767.266093980301"/>
    <n v="2809.8630135940002"/>
    <n v="4327.2687770330886"/>
    <n v="156.15206979841872"/>
    <n v="3.6987100000000002"/>
    <n v="0.97821196416430922"/>
  </r>
  <r>
    <d v="2013-12-20T00:00:00"/>
    <x v="3"/>
    <x v="1447"/>
    <n v="1.1910627E-2"/>
    <n v="0"/>
    <n v="11202.43902"/>
    <x v="11"/>
    <n v="5"/>
    <n v="8.2000000000000007E-3"/>
    <n v="31"/>
    <n v="11053.74907"/>
    <n v="4602.4390240000002"/>
    <n v="10941.101957912177"/>
    <n v="2809.8630135940002"/>
    <n v="4412.0811242258969"/>
    <n v="155.36281865512473"/>
    <n v="3.7712029032258068"/>
    <n v="0.98153766380224994"/>
  </r>
  <r>
    <d v="2013-12-21T00:00:00"/>
    <x v="3"/>
    <x v="1448"/>
    <n v="1.0367240999999999E-2"/>
    <n v="0"/>
    <n v="11202.43902"/>
    <x v="11"/>
    <n v="5"/>
    <n v="8.2000000000000007E-3"/>
    <n v="31"/>
    <n v="11053.74907"/>
    <n v="4602.4390240000002"/>
    <n v="9523.3475788677933"/>
    <n v="2809.8630135940002"/>
    <n v="3845.5157900739368"/>
    <n v="158.77847523111771"/>
    <n v="3.2869341935483871"/>
    <n v="0.98285512992318791"/>
  </r>
  <r>
    <d v="2013-12-22T00:00:00"/>
    <x v="3"/>
    <x v="1449"/>
    <n v="1.1081227000000001E-2"/>
    <n v="0"/>
    <n v="11202.43902"/>
    <x v="11"/>
    <n v="5"/>
    <n v="8.2000000000000007E-3"/>
    <n v="31"/>
    <n v="11053.74907"/>
    <n v="4602.4390240000002"/>
    <n v="10179.215118210761"/>
    <n v="2809.8630135940002"/>
    <n v="4103.7324926520423"/>
    <n v="157.19413340595634"/>
    <n v="3.5076435483870965"/>
    <n v="0.9812717490581141"/>
  </r>
  <r>
    <d v="2013-12-23T00:00:00"/>
    <x v="3"/>
    <x v="1450"/>
    <n v="1.1969189E-2"/>
    <n v="0"/>
    <n v="11202.43902"/>
    <x v="11"/>
    <n v="5"/>
    <n v="8.2000000000000007E-3"/>
    <n v="31"/>
    <n v="11053.74907"/>
    <n v="4602.4390240000002"/>
    <n v="10994.897011091094"/>
    <n v="2809.8630135940002"/>
    <n v="4429.2399926244425"/>
    <n v="155.36551682474206"/>
    <n v="3.7858693548387095"/>
    <n v="0.98053385237713264"/>
  </r>
  <r>
    <d v="2013-12-24T00:00:00"/>
    <x v="3"/>
    <x v="1451"/>
    <n v="1.0840394999999999E-2"/>
    <n v="0"/>
    <n v="11202.43902"/>
    <x v="11"/>
    <n v="5"/>
    <n v="8.2000000000000007E-3"/>
    <n v="31"/>
    <n v="11053.74907"/>
    <n v="4602.4390240000002"/>
    <n v="9957.9868430974566"/>
    <n v="2809.8630135940002"/>
    <n v="4007.4996440602022"/>
    <n v="157.97922553606492"/>
    <n v="3.4253890322580647"/>
    <n v="0.97954973042956472"/>
  </r>
  <r>
    <d v="2013-12-25T00:00:00"/>
    <x v="3"/>
    <x v="1452"/>
    <n v="1.1580112E-2"/>
    <n v="0"/>
    <n v="11202.43902"/>
    <x v="11"/>
    <n v="5"/>
    <n v="8.2000000000000007E-3"/>
    <n v="31"/>
    <n v="11053.74907"/>
    <n v="4602.4390240000002"/>
    <n v="10637.490879031162"/>
    <n v="2809.8630135940002"/>
    <n v="4281.7716974369459"/>
    <n v="156.26643524985934"/>
    <n v="3.6598216129032259"/>
    <n v="0.97973551551142168"/>
  </r>
  <r>
    <d v="2013-12-26T00:00:00"/>
    <x v="3"/>
    <x v="1453"/>
    <n v="1.1996198E-2"/>
    <n v="0.32737208800000001"/>
    <n v="11202.43902"/>
    <x v="11"/>
    <n v="5"/>
    <n v="8.2000000000000007E-3"/>
    <n v="31"/>
    <n v="11053.74907"/>
    <n v="4602.4390240000002"/>
    <n v="11019.707478481369"/>
    <n v="2809.8630135940002"/>
    <n v="4430.1827378243624"/>
    <n v="155.55184235501969"/>
    <n v="3.7866751612903222"/>
    <n v="0.97853444899792419"/>
  </r>
  <r>
    <d v="2013-12-27T00:00:00"/>
    <x v="3"/>
    <x v="1454"/>
    <n v="1.1801493999999999E-2"/>
    <n v="0"/>
    <n v="11202.43902"/>
    <x v="11"/>
    <n v="5"/>
    <n v="8.2000000000000007E-3"/>
    <n v="31"/>
    <n v="11053.74907"/>
    <n v="4602.4390240000002"/>
    <n v="10840.852384151463"/>
    <n v="2809.8630135940002"/>
    <n v="4363.7014634299994"/>
    <n v="155.79986348303547"/>
    <n v="3.7298506451612901"/>
    <n v="0.97975197038612227"/>
  </r>
  <r>
    <d v="2013-12-28T00:00:00"/>
    <x v="3"/>
    <x v="1455"/>
    <n v="1.0374197E-2"/>
    <n v="0"/>
    <n v="11202.43902"/>
    <x v="11"/>
    <n v="5"/>
    <n v="8.2000000000000007E-3"/>
    <n v="31"/>
    <n v="11053.74907"/>
    <n v="4602.4390240000002"/>
    <n v="9529.7373604652894"/>
    <n v="2809.8630135940002"/>
    <n v="3838.2957506745493"/>
    <n v="159.06898252652522"/>
    <n v="3.2807629032258068"/>
    <n v="0.98035202146248046"/>
  </r>
  <r>
    <d v="2013-12-29T00:00:00"/>
    <x v="3"/>
    <x v="1456"/>
    <n v="1.1579434E-2"/>
    <n v="0"/>
    <n v="11202.43902"/>
    <x v="11"/>
    <n v="5"/>
    <n v="8.2000000000000007E-3"/>
    <n v="31"/>
    <n v="11053.74907"/>
    <n v="4602.4390240000002"/>
    <n v="10636.868068231404"/>
    <n v="2809.8630135940002"/>
    <n v="4291.8860174360889"/>
    <n v="155.98163757137436"/>
    <n v="3.6684667741935484"/>
    <n v="0.98210732925288069"/>
  </r>
  <r>
    <d v="2013-12-30T00:00:00"/>
    <x v="3"/>
    <x v="1457"/>
    <n v="1.1238069999999999E-2"/>
    <n v="0"/>
    <n v="11202.43902"/>
    <x v="11"/>
    <n v="5"/>
    <n v="8.2000000000000007E-3"/>
    <n v="31"/>
    <n v="11053.74907"/>
    <n v="4602.4390240000002"/>
    <n v="10323.291097954294"/>
    <n v="2809.8630135940002"/>
    <n v="4156.0457936476068"/>
    <n v="156.9988486084745"/>
    <n v="3.5523580645161292"/>
    <n v="0.97991114132586832"/>
  </r>
  <r>
    <d v="2013-12-31T00:00:00"/>
    <x v="3"/>
    <x v="1458"/>
    <n v="1.0711613E-2"/>
    <n v="0"/>
    <n v="11202.43902"/>
    <x v="11"/>
    <n v="5"/>
    <n v="8.2000000000000007E-3"/>
    <n v="31"/>
    <n v="11053.74907"/>
    <n v="4602.4390240000002"/>
    <n v="9839.6876979438202"/>
    <n v="2809.8630135940002"/>
    <n v="3968.9331380634721"/>
    <n v="158.02271255614781"/>
    <n v="3.3924245161290321"/>
    <n v="0.981786403224238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22E00-B9E1-4C15-860B-EC9B111B33E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7:F51" firstHeaderRow="1" firstDataRow="2" firstDataCol="1"/>
  <pivotFields count="18">
    <pivotField numFmtId="14" showAll="0"/>
    <pivotField axis="axisCol" showAll="0">
      <items count="5">
        <item x="1"/>
        <item x="2"/>
        <item x="0"/>
        <item x="3"/>
        <item t="default"/>
      </items>
    </pivotField>
    <pivotField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44" showAll="0"/>
    <pivotField numFmtId="44" showAll="0"/>
    <pivotField numFmtId="44" showAll="0"/>
    <pivotField showAll="0"/>
    <pivotField dataField="1" showAll="0"/>
    <pivotField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Average of Hundreds of Lbs Per Worker" fld="16" subtotal="average" baseField="6" baseItem="0"/>
  </dataFields>
  <chartFormats count="12">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86510D-C662-4F0F-A388-0DF94B29CFCB}"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7:F51" firstHeaderRow="1" firstDataRow="2" firstDataCol="1"/>
  <pivotFields count="18">
    <pivotField numFmtId="14" showAll="0"/>
    <pivotField axis="axisCol" showAll="0">
      <items count="5">
        <item x="1"/>
        <item x="2"/>
        <item x="0"/>
        <item x="3"/>
        <item t="default"/>
      </items>
    </pivotField>
    <pivotField showAll="0">
      <items count="1460">
        <item x="1284"/>
        <item x="1099"/>
        <item x="1306"/>
        <item x="1242"/>
        <item x="1273"/>
        <item x="1138"/>
        <item x="1136"/>
        <item x="1204"/>
        <item x="1308"/>
        <item x="1277"/>
        <item x="1111"/>
        <item x="1164"/>
        <item x="1124"/>
        <item x="1455"/>
        <item x="1448"/>
        <item x="1285"/>
        <item x="1254"/>
        <item x="1332"/>
        <item x="1438"/>
        <item x="1223"/>
        <item x="1324"/>
        <item x="1444"/>
        <item x="1345"/>
        <item x="1347"/>
        <item x="1405"/>
        <item x="1233"/>
        <item x="1325"/>
        <item x="1155"/>
        <item x="1372"/>
        <item x="1415"/>
        <item x="1126"/>
        <item x="1319"/>
        <item x="1348"/>
        <item x="1359"/>
        <item x="1397"/>
        <item x="1200"/>
        <item x="1440"/>
        <item x="1375"/>
        <item x="1380"/>
        <item x="1290"/>
        <item x="1250"/>
        <item x="1162"/>
        <item x="1362"/>
        <item x="1172"/>
        <item x="1140"/>
        <item x="1135"/>
        <item x="1143"/>
        <item x="1139"/>
        <item x="1150"/>
        <item x="1436"/>
        <item x="1232"/>
        <item x="1149"/>
        <item x="1351"/>
        <item x="1376"/>
        <item x="1278"/>
        <item x="1253"/>
        <item x="1117"/>
        <item x="1435"/>
        <item x="1364"/>
        <item x="1288"/>
        <item x="1334"/>
        <item x="1289"/>
        <item x="1174"/>
        <item x="1095"/>
        <item x="1209"/>
        <item x="1386"/>
        <item x="1419"/>
        <item x="1338"/>
        <item x="1152"/>
        <item x="1314"/>
        <item x="1382"/>
        <item x="1296"/>
        <item x="1108"/>
        <item x="1243"/>
        <item x="1365"/>
        <item x="1153"/>
        <item x="1255"/>
        <item x="1187"/>
        <item x="1096"/>
        <item x="1344"/>
        <item x="1144"/>
        <item x="1302"/>
        <item x="1340"/>
        <item x="1356"/>
        <item x="1403"/>
        <item x="1245"/>
        <item x="1423"/>
        <item x="1260"/>
        <item x="1145"/>
        <item x="1238"/>
        <item x="1327"/>
        <item x="1458"/>
        <item x="1276"/>
        <item x="1283"/>
        <item x="1339"/>
        <item x="1361"/>
        <item x="1188"/>
        <item x="1270"/>
        <item x="1287"/>
        <item x="1370"/>
        <item x="1330"/>
        <item x="1341"/>
        <item x="1259"/>
        <item x="1244"/>
        <item x="1212"/>
        <item x="1400"/>
        <item x="1384"/>
        <item x="1346"/>
        <item x="1322"/>
        <item x="1282"/>
        <item x="1146"/>
        <item x="1171"/>
        <item x="1272"/>
        <item x="1441"/>
        <item x="1191"/>
        <item x="1129"/>
        <item x="1402"/>
        <item x="1451"/>
        <item x="1391"/>
        <item x="1235"/>
        <item x="1246"/>
        <item x="1355"/>
        <item x="1353"/>
        <item x="1323"/>
        <item x="1292"/>
        <item x="1112"/>
        <item x="1219"/>
        <item x="1437"/>
        <item x="1432"/>
        <item x="1378"/>
        <item x="1394"/>
        <item x="1257"/>
        <item x="1248"/>
        <item x="1354"/>
        <item x="1429"/>
        <item x="1127"/>
        <item x="1373"/>
        <item x="1133"/>
        <item x="1120"/>
        <item x="1430"/>
        <item x="1399"/>
        <item x="1385"/>
        <item x="1169"/>
        <item x="1156"/>
        <item x="1404"/>
        <item x="1098"/>
        <item x="1294"/>
        <item x="1371"/>
        <item x="1189"/>
        <item x="1425"/>
        <item x="1428"/>
        <item x="1261"/>
        <item x="1383"/>
        <item x="1286"/>
        <item x="1295"/>
        <item x="1177"/>
        <item x="1392"/>
        <item x="1161"/>
        <item x="1167"/>
        <item x="1214"/>
        <item x="1134"/>
        <item x="1201"/>
        <item x="1224"/>
        <item x="1360"/>
        <item x="1175"/>
        <item x="1449"/>
        <item x="1128"/>
        <item x="1266"/>
        <item x="1374"/>
        <item x="1210"/>
        <item x="1125"/>
        <item x="1387"/>
        <item x="1442"/>
        <item x="1190"/>
        <item x="1236"/>
        <item x="1439"/>
        <item x="1271"/>
        <item x="1230"/>
        <item x="1265"/>
        <item x="1307"/>
        <item x="1434"/>
        <item x="1208"/>
        <item x="1192"/>
        <item x="1101"/>
        <item x="1366"/>
        <item x="1179"/>
        <item x="1427"/>
        <item x="1350"/>
        <item x="1114"/>
        <item x="1166"/>
        <item x="1218"/>
        <item x="1199"/>
        <item x="1119"/>
        <item x="1457"/>
        <item x="1262"/>
        <item x="1231"/>
        <item x="1198"/>
        <item x="1221"/>
        <item x="1217"/>
        <item x="1222"/>
        <item x="1105"/>
        <item x="1312"/>
        <item x="1241"/>
        <item x="1281"/>
        <item x="1196"/>
        <item x="1304"/>
        <item x="1151"/>
        <item x="1178"/>
        <item x="1408"/>
        <item x="1132"/>
        <item x="1395"/>
        <item x="1274"/>
        <item x="1421"/>
        <item x="1299"/>
        <item x="1333"/>
        <item x="1318"/>
        <item x="1237"/>
        <item x="1202"/>
        <item x="1377"/>
        <item x="1310"/>
        <item x="1264"/>
        <item x="1390"/>
        <item x="1170"/>
        <item x="1413"/>
        <item x="1148"/>
        <item x="1247"/>
        <item x="1123"/>
        <item x="1263"/>
        <item x="1097"/>
        <item x="1269"/>
        <item x="1336"/>
        <item x="1193"/>
        <item x="1279"/>
        <item x="1121"/>
        <item x="1409"/>
        <item x="1335"/>
        <item x="1316"/>
        <item x="1227"/>
        <item x="1342"/>
        <item x="1298"/>
        <item x="1220"/>
        <item x="1416"/>
        <item x="1379"/>
        <item x="1445"/>
        <item x="1185"/>
        <item x="1252"/>
        <item x="1116"/>
        <item x="1291"/>
        <item x="1410"/>
        <item x="1113"/>
        <item x="1407"/>
        <item x="1158"/>
        <item x="1309"/>
        <item x="1130"/>
        <item x="1313"/>
        <item x="1326"/>
        <item x="1393"/>
        <item x="1181"/>
        <item x="1452"/>
        <item x="1168"/>
        <item x="1226"/>
        <item x="1163"/>
        <item x="1110"/>
        <item x="1207"/>
        <item x="1122"/>
        <item x="1456"/>
        <item x="1203"/>
        <item x="1329"/>
        <item x="1301"/>
        <item x="1106"/>
        <item x="1320"/>
        <item x="1206"/>
        <item x="1357"/>
        <item x="1115"/>
        <item x="1154"/>
        <item x="1311"/>
        <item x="1293"/>
        <item x="1182"/>
        <item x="1398"/>
        <item x="1147"/>
        <item x="1389"/>
        <item x="1195"/>
        <item x="1131"/>
        <item x="1165"/>
        <item x="1211"/>
        <item x="1234"/>
        <item x="1275"/>
        <item x="1118"/>
        <item x="1103"/>
        <item x="1349"/>
        <item x="1186"/>
        <item x="1424"/>
        <item x="1183"/>
        <item x="1446"/>
        <item x="1426"/>
        <item x="1300"/>
        <item x="1443"/>
        <item x="1315"/>
        <item x="1141"/>
        <item x="1401"/>
        <item x="1368"/>
        <item x="1229"/>
        <item x="1240"/>
        <item x="1109"/>
        <item x="1197"/>
        <item x="1268"/>
        <item x="1100"/>
        <item x="1414"/>
        <item x="1297"/>
        <item x="1267"/>
        <item x="1104"/>
        <item x="1406"/>
        <item x="1216"/>
        <item x="1215"/>
        <item x="1331"/>
        <item x="1418"/>
        <item x="1454"/>
        <item x="1396"/>
        <item x="1367"/>
        <item x="1137"/>
        <item x="1213"/>
        <item x="1433"/>
        <item x="1358"/>
        <item x="1142"/>
        <item x="1411"/>
        <item x="1256"/>
        <item x="1388"/>
        <item x="1176"/>
        <item x="1157"/>
        <item x="1160"/>
        <item x="1303"/>
        <item x="1412"/>
        <item x="1343"/>
        <item x="1328"/>
        <item x="1225"/>
        <item x="1381"/>
        <item x="1352"/>
        <item x="1239"/>
        <item x="1317"/>
        <item x="1305"/>
        <item x="1420"/>
        <item x="1228"/>
        <item x="1180"/>
        <item x="1417"/>
        <item x="1369"/>
        <item x="1447"/>
        <item x="1205"/>
        <item x="1280"/>
        <item x="1184"/>
        <item x="1431"/>
        <item x="1249"/>
        <item x="1337"/>
        <item x="1102"/>
        <item x="1363"/>
        <item x="1450"/>
        <item x="1107"/>
        <item x="1453"/>
        <item x="1159"/>
        <item x="1194"/>
        <item x="1321"/>
        <item x="1258"/>
        <item x="1422"/>
        <item x="1173"/>
        <item x="1251"/>
        <item x="1078"/>
        <item x="847"/>
        <item x="808"/>
        <item x="949"/>
        <item x="791"/>
        <item x="751"/>
        <item x="917"/>
        <item x="860"/>
        <item x="862"/>
        <item x="786"/>
        <item x="817"/>
        <item x="812"/>
        <item x="869"/>
        <item x="907"/>
        <item x="944"/>
        <item x="942"/>
        <item x="1044"/>
        <item x="906"/>
        <item x="731"/>
        <item x="919"/>
        <item x="776"/>
        <item x="838"/>
        <item x="1048"/>
        <item x="749"/>
        <item x="1033"/>
        <item x="954"/>
        <item x="848"/>
        <item x="877"/>
        <item x="991"/>
        <item x="1004"/>
        <item x="789"/>
        <item x="921"/>
        <item x="993"/>
        <item x="840"/>
        <item x="843"/>
        <item x="764"/>
        <item x="1029"/>
        <item x="1007"/>
        <item x="769"/>
        <item x="1077"/>
        <item x="1036"/>
        <item x="742"/>
        <item x="918"/>
        <item x="834"/>
        <item x="1070"/>
        <item x="793"/>
        <item x="930"/>
        <item x="901"/>
        <item x="850"/>
        <item x="910"/>
        <item x="741"/>
        <item x="937"/>
        <item x="922"/>
        <item x="779"/>
        <item x="829"/>
        <item x="995"/>
        <item x="932"/>
        <item x="965"/>
        <item x="908"/>
        <item x="1020"/>
        <item x="777"/>
        <item x="785"/>
        <item x="927"/>
        <item x="994"/>
        <item x="987"/>
        <item x="1039"/>
        <item x="938"/>
        <item x="839"/>
        <item x="1018"/>
        <item x="796"/>
        <item x="945"/>
        <item x="889"/>
        <item x="886"/>
        <item x="1071"/>
        <item x="888"/>
        <item x="822"/>
        <item x="1086"/>
        <item x="972"/>
        <item x="957"/>
        <item x="1091"/>
        <item x="956"/>
        <item x="767"/>
        <item x="882"/>
        <item x="947"/>
        <item x="773"/>
        <item x="915"/>
        <item x="790"/>
        <item x="739"/>
        <item x="756"/>
        <item x="748"/>
        <item x="855"/>
        <item x="737"/>
        <item x="1015"/>
        <item x="997"/>
        <item x="778"/>
        <item x="1019"/>
        <item x="976"/>
        <item x="1059"/>
        <item x="1045"/>
        <item x="757"/>
        <item x="1011"/>
        <item x="1066"/>
        <item x="804"/>
        <item x="799"/>
        <item x="1088"/>
        <item x="1013"/>
        <item x="923"/>
        <item x="747"/>
        <item x="1038"/>
        <item x="953"/>
        <item x="988"/>
        <item x="1075"/>
        <item x="815"/>
        <item x="852"/>
        <item x="941"/>
        <item x="872"/>
        <item x="1081"/>
        <item x="765"/>
        <item x="1027"/>
        <item x="1037"/>
        <item x="933"/>
        <item x="1021"/>
        <item x="1083"/>
        <item x="1002"/>
        <item x="1067"/>
        <item x="842"/>
        <item x="1009"/>
        <item x="866"/>
        <item x="1053"/>
        <item x="820"/>
        <item x="982"/>
        <item x="824"/>
        <item x="1056"/>
        <item x="887"/>
        <item x="1023"/>
        <item x="936"/>
        <item x="833"/>
        <item x="963"/>
        <item x="1069"/>
        <item x="792"/>
        <item x="964"/>
        <item x="788"/>
        <item x="1065"/>
        <item x="746"/>
        <item x="966"/>
        <item x="926"/>
        <item x="823"/>
        <item x="740"/>
        <item x="795"/>
        <item x="1008"/>
        <item x="744"/>
        <item x="979"/>
        <item x="1031"/>
        <item x="1073"/>
        <item x="770"/>
        <item x="1072"/>
        <item x="781"/>
        <item x="818"/>
        <item x="760"/>
        <item x="858"/>
        <item x="1030"/>
        <item x="912"/>
        <item x="1040"/>
        <item x="809"/>
        <item x="998"/>
        <item x="931"/>
        <item x="1093"/>
        <item x="967"/>
        <item x="806"/>
        <item x="876"/>
        <item x="1041"/>
        <item x="999"/>
        <item x="782"/>
        <item x="992"/>
        <item x="879"/>
        <item x="859"/>
        <item x="761"/>
        <item x="865"/>
        <item x="894"/>
        <item x="1035"/>
        <item x="940"/>
        <item x="986"/>
        <item x="1076"/>
        <item x="854"/>
        <item x="794"/>
        <item x="1034"/>
        <item x="980"/>
        <item x="892"/>
        <item x="948"/>
        <item x="1024"/>
        <item x="891"/>
        <item x="968"/>
        <item x="881"/>
        <item x="828"/>
        <item x="884"/>
        <item x="962"/>
        <item x="832"/>
        <item x="902"/>
        <item x="1074"/>
        <item x="883"/>
        <item x="1094"/>
        <item x="974"/>
        <item x="1046"/>
        <item x="763"/>
        <item x="805"/>
        <item x="970"/>
        <item x="846"/>
        <item x="732"/>
        <item x="1006"/>
        <item x="1005"/>
        <item x="914"/>
        <item x="904"/>
        <item x="1064"/>
        <item x="768"/>
        <item x="867"/>
        <item x="819"/>
        <item x="772"/>
        <item x="946"/>
        <item x="1032"/>
        <item x="1016"/>
        <item x="983"/>
        <item x="973"/>
        <item x="807"/>
        <item x="971"/>
        <item x="874"/>
        <item x="981"/>
        <item x="787"/>
        <item x="1028"/>
        <item x="935"/>
        <item x="961"/>
        <item x="784"/>
        <item x="896"/>
        <item x="900"/>
        <item x="1042"/>
        <item x="873"/>
        <item x="990"/>
        <item x="1080"/>
        <item x="836"/>
        <item x="975"/>
        <item x="893"/>
        <item x="1025"/>
        <item x="837"/>
        <item x="977"/>
        <item x="845"/>
        <item x="811"/>
        <item x="734"/>
        <item x="890"/>
        <item x="857"/>
        <item x="951"/>
        <item x="844"/>
        <item x="813"/>
        <item x="960"/>
        <item x="1090"/>
        <item x="1087"/>
        <item x="939"/>
        <item x="745"/>
        <item x="830"/>
        <item x="825"/>
        <item x="929"/>
        <item x="841"/>
        <item x="959"/>
        <item x="1043"/>
        <item x="996"/>
        <item x="920"/>
        <item x="878"/>
        <item x="856"/>
        <item x="898"/>
        <item x="752"/>
        <item x="1022"/>
        <item x="943"/>
        <item x="870"/>
        <item x="755"/>
        <item x="827"/>
        <item x="821"/>
        <item x="863"/>
        <item x="775"/>
        <item x="955"/>
        <item x="905"/>
        <item x="759"/>
        <item x="798"/>
        <item x="826"/>
        <item x="1052"/>
        <item x="984"/>
        <item x="754"/>
        <item x="750"/>
        <item x="762"/>
        <item x="758"/>
        <item x="885"/>
        <item x="925"/>
        <item x="934"/>
        <item x="802"/>
        <item x="861"/>
        <item x="1092"/>
        <item x="871"/>
        <item x="810"/>
        <item x="1068"/>
        <item x="989"/>
        <item x="1063"/>
        <item x="1062"/>
        <item x="880"/>
        <item x="800"/>
        <item x="733"/>
        <item x="913"/>
        <item x="1079"/>
        <item x="766"/>
        <item x="730"/>
        <item x="736"/>
        <item x="868"/>
        <item x="1047"/>
        <item x="903"/>
        <item x="1010"/>
        <item x="1026"/>
        <item x="985"/>
        <item x="814"/>
        <item x="831"/>
        <item x="969"/>
        <item x="1060"/>
        <item x="1001"/>
        <item x="909"/>
        <item x="738"/>
        <item x="899"/>
        <item x="1058"/>
        <item x="1000"/>
        <item x="1051"/>
        <item x="1061"/>
        <item x="774"/>
        <item x="780"/>
        <item x="849"/>
        <item x="897"/>
        <item x="1055"/>
        <item x="771"/>
        <item x="952"/>
        <item x="1082"/>
        <item x="743"/>
        <item x="1089"/>
        <item x="801"/>
        <item x="1085"/>
        <item x="895"/>
        <item x="735"/>
        <item x="950"/>
        <item x="797"/>
        <item x="853"/>
        <item x="1012"/>
        <item x="916"/>
        <item x="816"/>
        <item x="1050"/>
        <item x="1003"/>
        <item x="1049"/>
        <item x="1057"/>
        <item x="1017"/>
        <item x="958"/>
        <item x="978"/>
        <item x="864"/>
        <item x="753"/>
        <item x="783"/>
        <item x="911"/>
        <item x="924"/>
        <item x="835"/>
        <item x="1054"/>
        <item x="803"/>
        <item x="1084"/>
        <item x="1014"/>
        <item x="851"/>
        <item x="875"/>
        <item x="928"/>
        <item x="86"/>
        <item x="320"/>
        <item x="288"/>
        <item x="187"/>
        <item x="180"/>
        <item x="153"/>
        <item x="72"/>
        <item x="115"/>
        <item x="262"/>
        <item x="51"/>
        <item x="240"/>
        <item x="130"/>
        <item x="341"/>
        <item x="9"/>
        <item x="108"/>
        <item x="231"/>
        <item x="245"/>
        <item x="156"/>
        <item x="337"/>
        <item x="116"/>
        <item x="18"/>
        <item x="321"/>
        <item x="308"/>
        <item x="37"/>
        <item x="230"/>
        <item x="271"/>
        <item x="209"/>
        <item x="17"/>
        <item x="225"/>
        <item x="340"/>
        <item x="185"/>
        <item x="163"/>
        <item x="106"/>
        <item x="284"/>
        <item x="56"/>
        <item x="30"/>
        <item x="101"/>
        <item x="200"/>
        <item x="199"/>
        <item x="257"/>
        <item x="191"/>
        <item x="203"/>
        <item x="4"/>
        <item x="178"/>
        <item x="247"/>
        <item x="135"/>
        <item x="83"/>
        <item x="259"/>
        <item x="335"/>
        <item x="364"/>
        <item x="359"/>
        <item x="221"/>
        <item x="107"/>
        <item x="326"/>
        <item x="336"/>
        <item x="358"/>
        <item x="0"/>
        <item x="276"/>
        <item x="12"/>
        <item x="214"/>
        <item x="322"/>
        <item x="147"/>
        <item x="349"/>
        <item x="241"/>
        <item x="58"/>
        <item x="69"/>
        <item x="146"/>
        <item x="201"/>
        <item x="250"/>
        <item x="14"/>
        <item x="19"/>
        <item x="81"/>
        <item x="206"/>
        <item x="35"/>
        <item x="196"/>
        <item x="248"/>
        <item x="61"/>
        <item x="154"/>
        <item x="219"/>
        <item x="285"/>
        <item x="267"/>
        <item x="313"/>
        <item x="40"/>
        <item x="54"/>
        <item x="23"/>
        <item x="74"/>
        <item x="328"/>
        <item x="258"/>
        <item x="232"/>
        <item x="251"/>
        <item x="268"/>
        <item x="165"/>
        <item x="110"/>
        <item x="171"/>
        <item x="136"/>
        <item x="57"/>
        <item x="266"/>
        <item x="223"/>
        <item x="314"/>
        <item x="68"/>
        <item x="159"/>
        <item x="290"/>
        <item x="167"/>
        <item x="152"/>
        <item x="253"/>
        <item x="150"/>
        <item x="330"/>
        <item x="343"/>
        <item x="354"/>
        <item x="202"/>
        <item x="27"/>
        <item x="198"/>
        <item x="78"/>
        <item x="292"/>
        <item x="13"/>
        <item x="264"/>
        <item x="29"/>
        <item x="274"/>
        <item x="287"/>
        <item x="310"/>
        <item x="197"/>
        <item x="129"/>
        <item x="356"/>
        <item x="239"/>
        <item x="92"/>
        <item x="122"/>
        <item x="319"/>
        <item x="298"/>
        <item x="234"/>
        <item x="312"/>
        <item x="39"/>
        <item x="233"/>
        <item x="338"/>
        <item x="111"/>
        <item x="309"/>
        <item x="62"/>
        <item x="144"/>
        <item x="215"/>
        <item x="95"/>
        <item x="49"/>
        <item x="305"/>
        <item x="148"/>
        <item x="183"/>
        <item x="190"/>
        <item x="169"/>
        <item x="270"/>
        <item x="361"/>
        <item x="20"/>
        <item x="235"/>
        <item x="238"/>
        <item x="347"/>
        <item x="353"/>
        <item x="173"/>
        <item x="181"/>
        <item x="293"/>
        <item x="77"/>
        <item x="252"/>
        <item x="226"/>
        <item x="31"/>
        <item x="331"/>
        <item x="80"/>
        <item x="333"/>
        <item x="132"/>
        <item x="179"/>
        <item x="93"/>
        <item x="224"/>
        <item x="350"/>
        <item x="79"/>
        <item x="128"/>
        <item x="2"/>
        <item x="96"/>
        <item x="242"/>
        <item x="64"/>
        <item x="94"/>
        <item x="60"/>
        <item x="75"/>
        <item x="204"/>
        <item x="118"/>
        <item x="205"/>
        <item x="351"/>
        <item x="160"/>
        <item x="112"/>
        <item x="48"/>
        <item x="278"/>
        <item x="317"/>
        <item x="289"/>
        <item x="32"/>
        <item x="210"/>
        <item x="325"/>
        <item x="168"/>
        <item x="127"/>
        <item x="24"/>
        <item x="360"/>
        <item x="192"/>
        <item x="103"/>
        <item x="71"/>
        <item x="8"/>
        <item x="157"/>
        <item x="133"/>
        <item x="91"/>
        <item x="269"/>
        <item x="85"/>
        <item x="34"/>
        <item x="188"/>
        <item x="362"/>
        <item x="306"/>
        <item x="273"/>
        <item x="318"/>
        <item x="28"/>
        <item x="227"/>
        <item x="279"/>
        <item x="217"/>
        <item x="105"/>
        <item x="207"/>
        <item x="345"/>
        <item x="63"/>
        <item x="141"/>
        <item x="177"/>
        <item x="296"/>
        <item x="117"/>
        <item x="256"/>
        <item x="67"/>
        <item x="294"/>
        <item x="339"/>
        <item x="211"/>
        <item x="249"/>
        <item x="131"/>
        <item x="304"/>
        <item x="311"/>
        <item x="25"/>
        <item x="315"/>
        <item x="21"/>
        <item x="344"/>
        <item x="164"/>
        <item x="98"/>
        <item x="47"/>
        <item x="87"/>
        <item x="220"/>
        <item x="139"/>
        <item x="316"/>
        <item x="280"/>
        <item x="99"/>
        <item x="193"/>
        <item x="151"/>
        <item x="213"/>
        <item x="303"/>
        <item x="254"/>
        <item x="222"/>
        <item x="327"/>
        <item x="363"/>
        <item x="166"/>
        <item x="334"/>
        <item x="244"/>
        <item x="212"/>
        <item x="352"/>
        <item x="137"/>
        <item x="90"/>
        <item x="50"/>
        <item x="119"/>
        <item x="172"/>
        <item x="120"/>
        <item x="272"/>
        <item x="237"/>
        <item x="97"/>
        <item x="114"/>
        <item x="65"/>
        <item x="10"/>
        <item x="102"/>
        <item x="342"/>
        <item x="170"/>
        <item x="33"/>
        <item x="126"/>
        <item x="161"/>
        <item x="281"/>
        <item x="282"/>
        <item x="109"/>
        <item x="186"/>
        <item x="348"/>
        <item x="236"/>
        <item x="3"/>
        <item x="88"/>
        <item x="174"/>
        <item x="1"/>
        <item x="41"/>
        <item x="346"/>
        <item x="216"/>
        <item x="307"/>
        <item x="162"/>
        <item x="355"/>
        <item x="138"/>
        <item x="229"/>
        <item x="42"/>
        <item x="134"/>
        <item x="357"/>
        <item x="143"/>
        <item x="275"/>
        <item x="301"/>
        <item x="100"/>
        <item x="45"/>
        <item x="332"/>
        <item x="218"/>
        <item x="243"/>
        <item x="22"/>
        <item x="104"/>
        <item x="76"/>
        <item x="182"/>
        <item x="255"/>
        <item x="175"/>
        <item x="140"/>
        <item x="283"/>
        <item x="228"/>
        <item x="208"/>
        <item x="145"/>
        <item x="70"/>
        <item x="291"/>
        <item x="7"/>
        <item x="195"/>
        <item x="84"/>
        <item x="295"/>
        <item x="59"/>
        <item x="73"/>
        <item x="324"/>
        <item x="265"/>
        <item x="125"/>
        <item x="113"/>
        <item x="36"/>
        <item x="286"/>
        <item x="246"/>
        <item x="89"/>
        <item x="11"/>
        <item x="38"/>
        <item x="261"/>
        <item x="55"/>
        <item x="46"/>
        <item x="82"/>
        <item x="189"/>
        <item x="323"/>
        <item x="302"/>
        <item x="16"/>
        <item x="15"/>
        <item x="277"/>
        <item x="149"/>
        <item x="121"/>
        <item x="26"/>
        <item x="194"/>
        <item x="329"/>
        <item x="53"/>
        <item x="300"/>
        <item x="176"/>
        <item x="299"/>
        <item x="142"/>
        <item x="158"/>
        <item x="123"/>
        <item x="43"/>
        <item x="6"/>
        <item x="52"/>
        <item x="66"/>
        <item x="124"/>
        <item x="184"/>
        <item x="155"/>
        <item x="263"/>
        <item x="260"/>
        <item x="5"/>
        <item x="297"/>
        <item x="44"/>
        <item x="686"/>
        <item x="557"/>
        <item x="666"/>
        <item x="367"/>
        <item x="401"/>
        <item x="491"/>
        <item x="565"/>
        <item x="650"/>
        <item x="503"/>
        <item x="488"/>
        <item x="399"/>
        <item x="518"/>
        <item x="432"/>
        <item x="463"/>
        <item x="504"/>
        <item x="515"/>
        <item x="624"/>
        <item x="655"/>
        <item x="496"/>
        <item x="603"/>
        <item x="485"/>
        <item x="473"/>
        <item x="659"/>
        <item x="559"/>
        <item x="645"/>
        <item x="597"/>
        <item x="537"/>
        <item x="558"/>
        <item x="639"/>
        <item x="368"/>
        <item x="477"/>
        <item x="613"/>
        <item x="729"/>
        <item x="562"/>
        <item x="427"/>
        <item x="697"/>
        <item x="648"/>
        <item x="622"/>
        <item x="683"/>
        <item x="600"/>
        <item x="370"/>
        <item x="675"/>
        <item x="445"/>
        <item x="539"/>
        <item x="381"/>
        <item x="398"/>
        <item x="435"/>
        <item x="641"/>
        <item x="654"/>
        <item x="429"/>
        <item x="663"/>
        <item x="388"/>
        <item x="615"/>
        <item x="716"/>
        <item x="549"/>
        <item x="460"/>
        <item x="497"/>
        <item x="542"/>
        <item x="605"/>
        <item x="581"/>
        <item x="598"/>
        <item x="446"/>
        <item x="700"/>
        <item x="577"/>
        <item x="678"/>
        <item x="393"/>
        <item x="689"/>
        <item x="662"/>
        <item x="556"/>
        <item x="471"/>
        <item x="478"/>
        <item x="418"/>
        <item x="601"/>
        <item x="611"/>
        <item x="667"/>
        <item x="583"/>
        <item x="561"/>
        <item x="709"/>
        <item x="434"/>
        <item x="617"/>
        <item x="671"/>
        <item x="416"/>
        <item x="616"/>
        <item x="400"/>
        <item x="718"/>
        <item x="395"/>
        <item x="591"/>
        <item x="524"/>
        <item x="454"/>
        <item x="414"/>
        <item x="726"/>
        <item x="710"/>
        <item x="623"/>
        <item x="594"/>
        <item x="596"/>
        <item x="441"/>
        <item x="703"/>
        <item x="567"/>
        <item x="674"/>
        <item x="523"/>
        <item x="692"/>
        <item x="590"/>
        <item x="636"/>
        <item x="566"/>
        <item x="394"/>
        <item x="705"/>
        <item x="543"/>
        <item x="508"/>
        <item x="461"/>
        <item x="571"/>
        <item x="466"/>
        <item x="551"/>
        <item x="528"/>
        <item x="424"/>
        <item x="552"/>
        <item x="375"/>
        <item x="546"/>
        <item x="498"/>
        <item x="382"/>
        <item x="451"/>
        <item x="510"/>
        <item x="665"/>
        <item x="707"/>
        <item x="480"/>
        <item x="433"/>
        <item x="420"/>
        <item x="525"/>
        <item x="455"/>
        <item x="691"/>
        <item x="572"/>
        <item x="652"/>
        <item x="374"/>
        <item x="608"/>
        <item x="526"/>
        <item x="484"/>
        <item x="479"/>
        <item x="500"/>
        <item x="618"/>
        <item x="444"/>
        <item x="610"/>
        <item x="447"/>
        <item x="369"/>
        <item x="579"/>
        <item x="643"/>
        <item x="376"/>
        <item x="587"/>
        <item x="701"/>
        <item x="658"/>
        <item x="366"/>
        <item x="489"/>
        <item x="415"/>
        <item x="474"/>
        <item x="640"/>
        <item x="699"/>
        <item x="390"/>
        <item x="532"/>
        <item x="514"/>
        <item x="677"/>
        <item x="379"/>
        <item x="530"/>
        <item x="423"/>
        <item x="704"/>
        <item x="541"/>
        <item x="630"/>
        <item x="464"/>
        <item x="633"/>
        <item x="719"/>
        <item x="621"/>
        <item x="428"/>
        <item x="527"/>
        <item x="642"/>
        <item x="550"/>
        <item x="599"/>
        <item x="564"/>
        <item x="387"/>
        <item x="421"/>
        <item x="580"/>
        <item x="720"/>
        <item x="653"/>
        <item x="682"/>
        <item x="706"/>
        <item x="548"/>
        <item x="694"/>
        <item x="554"/>
        <item x="406"/>
        <item x="573"/>
        <item x="681"/>
        <item x="411"/>
        <item x="712"/>
        <item x="702"/>
        <item x="516"/>
        <item x="431"/>
        <item x="536"/>
        <item x="698"/>
        <item x="631"/>
        <item x="409"/>
        <item x="721"/>
        <item x="727"/>
        <item x="404"/>
        <item x="505"/>
        <item x="725"/>
        <item x="668"/>
        <item x="486"/>
        <item x="458"/>
        <item x="501"/>
        <item x="483"/>
        <item x="439"/>
        <item x="540"/>
        <item x="555"/>
        <item x="538"/>
        <item x="529"/>
        <item x="620"/>
        <item x="372"/>
        <item x="647"/>
        <item x="397"/>
        <item x="637"/>
        <item x="713"/>
        <item x="646"/>
        <item x="383"/>
        <item x="436"/>
        <item x="519"/>
        <item x="462"/>
        <item x="469"/>
        <item x="679"/>
        <item x="373"/>
        <item x="487"/>
        <item x="437"/>
        <item x="440"/>
        <item x="569"/>
        <item x="396"/>
        <item x="468"/>
        <item x="680"/>
        <item x="644"/>
        <item x="499"/>
        <item x="625"/>
        <item x="638"/>
        <item x="576"/>
        <item x="476"/>
        <item x="632"/>
        <item x="534"/>
        <item x="426"/>
        <item x="453"/>
        <item x="509"/>
        <item x="472"/>
        <item x="711"/>
        <item x="714"/>
        <item x="614"/>
        <item x="457"/>
        <item x="570"/>
        <item x="512"/>
        <item x="585"/>
        <item x="592"/>
        <item x="574"/>
        <item x="495"/>
        <item x="634"/>
        <item x="438"/>
        <item x="593"/>
        <item x="522"/>
        <item x="365"/>
        <item x="660"/>
        <item x="533"/>
        <item x="452"/>
        <item x="391"/>
        <item x="425"/>
        <item x="442"/>
        <item x="724"/>
        <item x="628"/>
        <item x="535"/>
        <item x="430"/>
        <item x="413"/>
        <item x="586"/>
        <item x="511"/>
        <item x="547"/>
        <item x="410"/>
        <item x="672"/>
        <item x="467"/>
        <item x="545"/>
        <item x="507"/>
        <item x="717"/>
        <item x="595"/>
        <item x="664"/>
        <item x="626"/>
        <item x="377"/>
        <item x="673"/>
        <item x="607"/>
        <item x="684"/>
        <item x="456"/>
        <item x="696"/>
        <item x="690"/>
        <item x="380"/>
        <item x="389"/>
        <item x="602"/>
        <item x="494"/>
        <item x="589"/>
        <item x="384"/>
        <item x="604"/>
        <item x="517"/>
        <item x="584"/>
        <item x="492"/>
        <item x="419"/>
        <item x="475"/>
        <item x="688"/>
        <item x="563"/>
        <item x="506"/>
        <item x="649"/>
        <item x="449"/>
        <item x="450"/>
        <item x="490"/>
        <item x="412"/>
        <item x="670"/>
        <item x="723"/>
        <item x="378"/>
        <item x="443"/>
        <item x="481"/>
        <item x="627"/>
        <item x="553"/>
        <item x="693"/>
        <item x="385"/>
        <item x="502"/>
        <item x="520"/>
        <item x="560"/>
        <item x="417"/>
        <item x="371"/>
        <item x="578"/>
        <item x="408"/>
        <item x="606"/>
        <item x="669"/>
        <item x="728"/>
        <item x="531"/>
        <item x="482"/>
        <item x="619"/>
        <item x="448"/>
        <item x="465"/>
        <item x="459"/>
        <item x="575"/>
        <item x="568"/>
        <item x="609"/>
        <item x="544"/>
        <item x="657"/>
        <item x="676"/>
        <item x="402"/>
        <item x="687"/>
        <item x="661"/>
        <item x="405"/>
        <item x="588"/>
        <item x="651"/>
        <item x="521"/>
        <item x="386"/>
        <item x="635"/>
        <item x="493"/>
        <item x="722"/>
        <item x="407"/>
        <item x="612"/>
        <item x="392"/>
        <item x="708"/>
        <item x="422"/>
        <item x="685"/>
        <item x="513"/>
        <item x="403"/>
        <item x="629"/>
        <item x="470"/>
        <item x="695"/>
        <item x="715"/>
        <item x="582"/>
        <item x="656"/>
        <item t="default"/>
      </items>
    </pivotField>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44" showAll="0"/>
    <pivotField numFmtId="44" showAll="0"/>
    <pivotField numFmtId="44" showAll="0"/>
    <pivotField showAll="0"/>
    <pivotField showAll="0"/>
    <pivotField dataField="1"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Average of Yield" fld="17" subtotal="average" baseField="6" baseItem="1"/>
  </dataFields>
  <chartFormats count="8">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672EFC-1E10-4F46-924D-03F611E538B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F17" firstHeaderRow="1" firstDataRow="2" firstDataCol="1"/>
  <pivotFields count="18">
    <pivotField numFmtId="14" showAll="0"/>
    <pivotField axis="axisCol" showAll="0">
      <items count="5">
        <item x="1"/>
        <item x="2"/>
        <item x="0"/>
        <item x="3"/>
        <item t="default"/>
      </items>
    </pivotField>
    <pivotField showAll="0">
      <items count="1460">
        <item x="1284"/>
        <item x="1099"/>
        <item x="1306"/>
        <item x="1242"/>
        <item x="1273"/>
        <item x="1138"/>
        <item x="1136"/>
        <item x="1204"/>
        <item x="1308"/>
        <item x="1277"/>
        <item x="1111"/>
        <item x="1164"/>
        <item x="1124"/>
        <item x="1455"/>
        <item x="1448"/>
        <item x="1285"/>
        <item x="1254"/>
        <item x="1332"/>
        <item x="1438"/>
        <item x="1223"/>
        <item x="1324"/>
        <item x="1444"/>
        <item x="1345"/>
        <item x="1347"/>
        <item x="1405"/>
        <item x="1233"/>
        <item x="1325"/>
        <item x="1155"/>
        <item x="1372"/>
        <item x="1415"/>
        <item x="1126"/>
        <item x="1319"/>
        <item x="1348"/>
        <item x="1359"/>
        <item x="1397"/>
        <item x="1200"/>
        <item x="1440"/>
        <item x="1375"/>
        <item x="1380"/>
        <item x="1290"/>
        <item x="1250"/>
        <item x="1162"/>
        <item x="1362"/>
        <item x="1172"/>
        <item x="1140"/>
        <item x="1135"/>
        <item x="1143"/>
        <item x="1139"/>
        <item x="1150"/>
        <item x="1436"/>
        <item x="1232"/>
        <item x="1149"/>
        <item x="1351"/>
        <item x="1376"/>
        <item x="1278"/>
        <item x="1253"/>
        <item x="1117"/>
        <item x="1435"/>
        <item x="1364"/>
        <item x="1288"/>
        <item x="1334"/>
        <item x="1289"/>
        <item x="1174"/>
        <item x="1095"/>
        <item x="1209"/>
        <item x="1386"/>
        <item x="1419"/>
        <item x="1338"/>
        <item x="1152"/>
        <item x="1314"/>
        <item x="1382"/>
        <item x="1296"/>
        <item x="1108"/>
        <item x="1243"/>
        <item x="1365"/>
        <item x="1153"/>
        <item x="1255"/>
        <item x="1187"/>
        <item x="1096"/>
        <item x="1344"/>
        <item x="1144"/>
        <item x="1302"/>
        <item x="1340"/>
        <item x="1356"/>
        <item x="1403"/>
        <item x="1245"/>
        <item x="1423"/>
        <item x="1260"/>
        <item x="1145"/>
        <item x="1238"/>
        <item x="1327"/>
        <item x="1458"/>
        <item x="1276"/>
        <item x="1283"/>
        <item x="1339"/>
        <item x="1361"/>
        <item x="1188"/>
        <item x="1270"/>
        <item x="1287"/>
        <item x="1370"/>
        <item x="1330"/>
        <item x="1341"/>
        <item x="1259"/>
        <item x="1244"/>
        <item x="1212"/>
        <item x="1400"/>
        <item x="1384"/>
        <item x="1346"/>
        <item x="1322"/>
        <item x="1282"/>
        <item x="1146"/>
        <item x="1171"/>
        <item x="1272"/>
        <item x="1441"/>
        <item x="1191"/>
        <item x="1129"/>
        <item x="1402"/>
        <item x="1451"/>
        <item x="1391"/>
        <item x="1235"/>
        <item x="1246"/>
        <item x="1355"/>
        <item x="1353"/>
        <item x="1323"/>
        <item x="1292"/>
        <item x="1112"/>
        <item x="1219"/>
        <item x="1437"/>
        <item x="1432"/>
        <item x="1378"/>
        <item x="1394"/>
        <item x="1257"/>
        <item x="1248"/>
        <item x="1354"/>
        <item x="1429"/>
        <item x="1127"/>
        <item x="1373"/>
        <item x="1133"/>
        <item x="1120"/>
        <item x="1430"/>
        <item x="1399"/>
        <item x="1385"/>
        <item x="1169"/>
        <item x="1156"/>
        <item x="1404"/>
        <item x="1098"/>
        <item x="1294"/>
        <item x="1371"/>
        <item x="1189"/>
        <item x="1425"/>
        <item x="1428"/>
        <item x="1261"/>
        <item x="1383"/>
        <item x="1286"/>
        <item x="1295"/>
        <item x="1177"/>
        <item x="1392"/>
        <item x="1161"/>
        <item x="1167"/>
        <item x="1214"/>
        <item x="1134"/>
        <item x="1201"/>
        <item x="1224"/>
        <item x="1360"/>
        <item x="1175"/>
        <item x="1449"/>
        <item x="1128"/>
        <item x="1266"/>
        <item x="1374"/>
        <item x="1210"/>
        <item x="1125"/>
        <item x="1387"/>
        <item x="1442"/>
        <item x="1190"/>
        <item x="1236"/>
        <item x="1439"/>
        <item x="1271"/>
        <item x="1230"/>
        <item x="1265"/>
        <item x="1307"/>
        <item x="1434"/>
        <item x="1208"/>
        <item x="1192"/>
        <item x="1101"/>
        <item x="1366"/>
        <item x="1179"/>
        <item x="1427"/>
        <item x="1350"/>
        <item x="1114"/>
        <item x="1166"/>
        <item x="1218"/>
        <item x="1199"/>
        <item x="1119"/>
        <item x="1457"/>
        <item x="1262"/>
        <item x="1231"/>
        <item x="1198"/>
        <item x="1221"/>
        <item x="1217"/>
        <item x="1222"/>
        <item x="1105"/>
        <item x="1312"/>
        <item x="1241"/>
        <item x="1281"/>
        <item x="1196"/>
        <item x="1304"/>
        <item x="1151"/>
        <item x="1178"/>
        <item x="1408"/>
        <item x="1132"/>
        <item x="1395"/>
        <item x="1274"/>
        <item x="1421"/>
        <item x="1299"/>
        <item x="1333"/>
        <item x="1318"/>
        <item x="1237"/>
        <item x="1202"/>
        <item x="1377"/>
        <item x="1310"/>
        <item x="1264"/>
        <item x="1390"/>
        <item x="1170"/>
        <item x="1413"/>
        <item x="1148"/>
        <item x="1247"/>
        <item x="1123"/>
        <item x="1263"/>
        <item x="1097"/>
        <item x="1269"/>
        <item x="1336"/>
        <item x="1193"/>
        <item x="1279"/>
        <item x="1121"/>
        <item x="1409"/>
        <item x="1335"/>
        <item x="1316"/>
        <item x="1227"/>
        <item x="1342"/>
        <item x="1298"/>
        <item x="1220"/>
        <item x="1416"/>
        <item x="1379"/>
        <item x="1445"/>
        <item x="1185"/>
        <item x="1252"/>
        <item x="1116"/>
        <item x="1291"/>
        <item x="1410"/>
        <item x="1113"/>
        <item x="1407"/>
        <item x="1158"/>
        <item x="1309"/>
        <item x="1130"/>
        <item x="1313"/>
        <item x="1326"/>
        <item x="1393"/>
        <item x="1181"/>
        <item x="1452"/>
        <item x="1168"/>
        <item x="1226"/>
        <item x="1163"/>
        <item x="1110"/>
        <item x="1207"/>
        <item x="1122"/>
        <item x="1456"/>
        <item x="1203"/>
        <item x="1329"/>
        <item x="1301"/>
        <item x="1106"/>
        <item x="1320"/>
        <item x="1206"/>
        <item x="1357"/>
        <item x="1115"/>
        <item x="1154"/>
        <item x="1311"/>
        <item x="1293"/>
        <item x="1182"/>
        <item x="1398"/>
        <item x="1147"/>
        <item x="1389"/>
        <item x="1195"/>
        <item x="1131"/>
        <item x="1165"/>
        <item x="1211"/>
        <item x="1234"/>
        <item x="1275"/>
        <item x="1118"/>
        <item x="1103"/>
        <item x="1349"/>
        <item x="1186"/>
        <item x="1424"/>
        <item x="1183"/>
        <item x="1446"/>
        <item x="1426"/>
        <item x="1300"/>
        <item x="1443"/>
        <item x="1315"/>
        <item x="1141"/>
        <item x="1401"/>
        <item x="1368"/>
        <item x="1229"/>
        <item x="1240"/>
        <item x="1109"/>
        <item x="1197"/>
        <item x="1268"/>
        <item x="1100"/>
        <item x="1414"/>
        <item x="1297"/>
        <item x="1267"/>
        <item x="1104"/>
        <item x="1406"/>
        <item x="1216"/>
        <item x="1215"/>
        <item x="1331"/>
        <item x="1418"/>
        <item x="1454"/>
        <item x="1396"/>
        <item x="1367"/>
        <item x="1137"/>
        <item x="1213"/>
        <item x="1433"/>
        <item x="1358"/>
        <item x="1142"/>
        <item x="1411"/>
        <item x="1256"/>
        <item x="1388"/>
        <item x="1176"/>
        <item x="1157"/>
        <item x="1160"/>
        <item x="1303"/>
        <item x="1412"/>
        <item x="1343"/>
        <item x="1328"/>
        <item x="1225"/>
        <item x="1381"/>
        <item x="1352"/>
        <item x="1239"/>
        <item x="1317"/>
        <item x="1305"/>
        <item x="1420"/>
        <item x="1228"/>
        <item x="1180"/>
        <item x="1417"/>
        <item x="1369"/>
        <item x="1447"/>
        <item x="1205"/>
        <item x="1280"/>
        <item x="1184"/>
        <item x="1431"/>
        <item x="1249"/>
        <item x="1337"/>
        <item x="1102"/>
        <item x="1363"/>
        <item x="1450"/>
        <item x="1107"/>
        <item x="1453"/>
        <item x="1159"/>
        <item x="1194"/>
        <item x="1321"/>
        <item x="1258"/>
        <item x="1422"/>
        <item x="1173"/>
        <item x="1251"/>
        <item x="1078"/>
        <item x="847"/>
        <item x="808"/>
        <item x="949"/>
        <item x="791"/>
        <item x="751"/>
        <item x="917"/>
        <item x="860"/>
        <item x="862"/>
        <item x="786"/>
        <item x="817"/>
        <item x="812"/>
        <item x="869"/>
        <item x="907"/>
        <item x="944"/>
        <item x="942"/>
        <item x="1044"/>
        <item x="906"/>
        <item x="731"/>
        <item x="919"/>
        <item x="776"/>
        <item x="838"/>
        <item x="1048"/>
        <item x="749"/>
        <item x="1033"/>
        <item x="954"/>
        <item x="848"/>
        <item x="877"/>
        <item x="991"/>
        <item x="1004"/>
        <item x="789"/>
        <item x="921"/>
        <item x="993"/>
        <item x="840"/>
        <item x="843"/>
        <item x="764"/>
        <item x="1029"/>
        <item x="1007"/>
        <item x="769"/>
        <item x="1077"/>
        <item x="1036"/>
        <item x="742"/>
        <item x="918"/>
        <item x="834"/>
        <item x="1070"/>
        <item x="793"/>
        <item x="930"/>
        <item x="901"/>
        <item x="850"/>
        <item x="910"/>
        <item x="741"/>
        <item x="937"/>
        <item x="922"/>
        <item x="779"/>
        <item x="829"/>
        <item x="995"/>
        <item x="932"/>
        <item x="965"/>
        <item x="908"/>
        <item x="1020"/>
        <item x="777"/>
        <item x="785"/>
        <item x="927"/>
        <item x="994"/>
        <item x="987"/>
        <item x="1039"/>
        <item x="938"/>
        <item x="839"/>
        <item x="1018"/>
        <item x="796"/>
        <item x="945"/>
        <item x="889"/>
        <item x="886"/>
        <item x="1071"/>
        <item x="888"/>
        <item x="822"/>
        <item x="1086"/>
        <item x="972"/>
        <item x="957"/>
        <item x="1091"/>
        <item x="956"/>
        <item x="767"/>
        <item x="882"/>
        <item x="947"/>
        <item x="773"/>
        <item x="915"/>
        <item x="790"/>
        <item x="739"/>
        <item x="756"/>
        <item x="748"/>
        <item x="855"/>
        <item x="737"/>
        <item x="1015"/>
        <item x="997"/>
        <item x="778"/>
        <item x="1019"/>
        <item x="976"/>
        <item x="1059"/>
        <item x="1045"/>
        <item x="757"/>
        <item x="1011"/>
        <item x="1066"/>
        <item x="804"/>
        <item x="799"/>
        <item x="1088"/>
        <item x="1013"/>
        <item x="923"/>
        <item x="747"/>
        <item x="1038"/>
        <item x="953"/>
        <item x="988"/>
        <item x="1075"/>
        <item x="815"/>
        <item x="852"/>
        <item x="941"/>
        <item x="872"/>
        <item x="1081"/>
        <item x="765"/>
        <item x="1027"/>
        <item x="1037"/>
        <item x="933"/>
        <item x="1021"/>
        <item x="1083"/>
        <item x="1002"/>
        <item x="1067"/>
        <item x="842"/>
        <item x="1009"/>
        <item x="866"/>
        <item x="1053"/>
        <item x="820"/>
        <item x="982"/>
        <item x="824"/>
        <item x="1056"/>
        <item x="887"/>
        <item x="1023"/>
        <item x="936"/>
        <item x="833"/>
        <item x="963"/>
        <item x="1069"/>
        <item x="792"/>
        <item x="964"/>
        <item x="788"/>
        <item x="1065"/>
        <item x="746"/>
        <item x="966"/>
        <item x="926"/>
        <item x="823"/>
        <item x="740"/>
        <item x="795"/>
        <item x="1008"/>
        <item x="744"/>
        <item x="979"/>
        <item x="1031"/>
        <item x="1073"/>
        <item x="770"/>
        <item x="1072"/>
        <item x="781"/>
        <item x="818"/>
        <item x="760"/>
        <item x="858"/>
        <item x="1030"/>
        <item x="912"/>
        <item x="1040"/>
        <item x="809"/>
        <item x="998"/>
        <item x="931"/>
        <item x="1093"/>
        <item x="967"/>
        <item x="806"/>
        <item x="876"/>
        <item x="1041"/>
        <item x="999"/>
        <item x="782"/>
        <item x="992"/>
        <item x="879"/>
        <item x="859"/>
        <item x="761"/>
        <item x="865"/>
        <item x="894"/>
        <item x="1035"/>
        <item x="940"/>
        <item x="986"/>
        <item x="1076"/>
        <item x="854"/>
        <item x="794"/>
        <item x="1034"/>
        <item x="980"/>
        <item x="892"/>
        <item x="948"/>
        <item x="1024"/>
        <item x="891"/>
        <item x="968"/>
        <item x="881"/>
        <item x="828"/>
        <item x="884"/>
        <item x="962"/>
        <item x="832"/>
        <item x="902"/>
        <item x="1074"/>
        <item x="883"/>
        <item x="1094"/>
        <item x="974"/>
        <item x="1046"/>
        <item x="763"/>
        <item x="805"/>
        <item x="970"/>
        <item x="846"/>
        <item x="732"/>
        <item x="1006"/>
        <item x="1005"/>
        <item x="914"/>
        <item x="904"/>
        <item x="1064"/>
        <item x="768"/>
        <item x="867"/>
        <item x="819"/>
        <item x="772"/>
        <item x="946"/>
        <item x="1032"/>
        <item x="1016"/>
        <item x="983"/>
        <item x="973"/>
        <item x="807"/>
        <item x="971"/>
        <item x="874"/>
        <item x="981"/>
        <item x="787"/>
        <item x="1028"/>
        <item x="935"/>
        <item x="961"/>
        <item x="784"/>
        <item x="896"/>
        <item x="900"/>
        <item x="1042"/>
        <item x="873"/>
        <item x="990"/>
        <item x="1080"/>
        <item x="836"/>
        <item x="975"/>
        <item x="893"/>
        <item x="1025"/>
        <item x="837"/>
        <item x="977"/>
        <item x="845"/>
        <item x="811"/>
        <item x="734"/>
        <item x="890"/>
        <item x="857"/>
        <item x="951"/>
        <item x="844"/>
        <item x="813"/>
        <item x="960"/>
        <item x="1090"/>
        <item x="1087"/>
        <item x="939"/>
        <item x="745"/>
        <item x="830"/>
        <item x="825"/>
        <item x="929"/>
        <item x="841"/>
        <item x="959"/>
        <item x="1043"/>
        <item x="996"/>
        <item x="920"/>
        <item x="878"/>
        <item x="856"/>
        <item x="898"/>
        <item x="752"/>
        <item x="1022"/>
        <item x="943"/>
        <item x="870"/>
        <item x="755"/>
        <item x="827"/>
        <item x="821"/>
        <item x="863"/>
        <item x="775"/>
        <item x="955"/>
        <item x="905"/>
        <item x="759"/>
        <item x="798"/>
        <item x="826"/>
        <item x="1052"/>
        <item x="984"/>
        <item x="754"/>
        <item x="750"/>
        <item x="762"/>
        <item x="758"/>
        <item x="885"/>
        <item x="925"/>
        <item x="934"/>
        <item x="802"/>
        <item x="861"/>
        <item x="1092"/>
        <item x="871"/>
        <item x="810"/>
        <item x="1068"/>
        <item x="989"/>
        <item x="1063"/>
        <item x="1062"/>
        <item x="880"/>
        <item x="800"/>
        <item x="733"/>
        <item x="913"/>
        <item x="1079"/>
        <item x="766"/>
        <item x="730"/>
        <item x="736"/>
        <item x="868"/>
        <item x="1047"/>
        <item x="903"/>
        <item x="1010"/>
        <item x="1026"/>
        <item x="985"/>
        <item x="814"/>
        <item x="831"/>
        <item x="969"/>
        <item x="1060"/>
        <item x="1001"/>
        <item x="909"/>
        <item x="738"/>
        <item x="899"/>
        <item x="1058"/>
        <item x="1000"/>
        <item x="1051"/>
        <item x="1061"/>
        <item x="774"/>
        <item x="780"/>
        <item x="849"/>
        <item x="897"/>
        <item x="1055"/>
        <item x="771"/>
        <item x="952"/>
        <item x="1082"/>
        <item x="743"/>
        <item x="1089"/>
        <item x="801"/>
        <item x="1085"/>
        <item x="895"/>
        <item x="735"/>
        <item x="950"/>
        <item x="797"/>
        <item x="853"/>
        <item x="1012"/>
        <item x="916"/>
        <item x="816"/>
        <item x="1050"/>
        <item x="1003"/>
        <item x="1049"/>
        <item x="1057"/>
        <item x="1017"/>
        <item x="958"/>
        <item x="978"/>
        <item x="864"/>
        <item x="753"/>
        <item x="783"/>
        <item x="911"/>
        <item x="924"/>
        <item x="835"/>
        <item x="1054"/>
        <item x="803"/>
        <item x="1084"/>
        <item x="1014"/>
        <item x="851"/>
        <item x="875"/>
        <item x="928"/>
        <item x="86"/>
        <item x="320"/>
        <item x="288"/>
        <item x="187"/>
        <item x="180"/>
        <item x="153"/>
        <item x="72"/>
        <item x="115"/>
        <item x="262"/>
        <item x="51"/>
        <item x="240"/>
        <item x="130"/>
        <item x="341"/>
        <item x="9"/>
        <item x="108"/>
        <item x="231"/>
        <item x="245"/>
        <item x="156"/>
        <item x="337"/>
        <item x="116"/>
        <item x="18"/>
        <item x="321"/>
        <item x="308"/>
        <item x="37"/>
        <item x="230"/>
        <item x="271"/>
        <item x="209"/>
        <item x="17"/>
        <item x="225"/>
        <item x="340"/>
        <item x="185"/>
        <item x="163"/>
        <item x="106"/>
        <item x="284"/>
        <item x="56"/>
        <item x="30"/>
        <item x="101"/>
        <item x="200"/>
        <item x="199"/>
        <item x="257"/>
        <item x="191"/>
        <item x="203"/>
        <item x="4"/>
        <item x="178"/>
        <item x="247"/>
        <item x="135"/>
        <item x="83"/>
        <item x="259"/>
        <item x="335"/>
        <item x="364"/>
        <item x="359"/>
        <item x="221"/>
        <item x="107"/>
        <item x="326"/>
        <item x="336"/>
        <item x="358"/>
        <item x="0"/>
        <item x="276"/>
        <item x="12"/>
        <item x="214"/>
        <item x="322"/>
        <item x="147"/>
        <item x="349"/>
        <item x="241"/>
        <item x="58"/>
        <item x="69"/>
        <item x="146"/>
        <item x="201"/>
        <item x="250"/>
        <item x="14"/>
        <item x="19"/>
        <item x="81"/>
        <item x="206"/>
        <item x="35"/>
        <item x="196"/>
        <item x="248"/>
        <item x="61"/>
        <item x="154"/>
        <item x="219"/>
        <item x="285"/>
        <item x="267"/>
        <item x="313"/>
        <item x="40"/>
        <item x="54"/>
        <item x="23"/>
        <item x="74"/>
        <item x="328"/>
        <item x="258"/>
        <item x="232"/>
        <item x="251"/>
        <item x="268"/>
        <item x="165"/>
        <item x="110"/>
        <item x="171"/>
        <item x="136"/>
        <item x="57"/>
        <item x="266"/>
        <item x="223"/>
        <item x="314"/>
        <item x="68"/>
        <item x="159"/>
        <item x="290"/>
        <item x="167"/>
        <item x="152"/>
        <item x="253"/>
        <item x="150"/>
        <item x="330"/>
        <item x="343"/>
        <item x="354"/>
        <item x="202"/>
        <item x="27"/>
        <item x="198"/>
        <item x="78"/>
        <item x="292"/>
        <item x="13"/>
        <item x="264"/>
        <item x="29"/>
        <item x="274"/>
        <item x="287"/>
        <item x="310"/>
        <item x="197"/>
        <item x="129"/>
        <item x="356"/>
        <item x="239"/>
        <item x="92"/>
        <item x="122"/>
        <item x="319"/>
        <item x="298"/>
        <item x="234"/>
        <item x="312"/>
        <item x="39"/>
        <item x="233"/>
        <item x="338"/>
        <item x="111"/>
        <item x="309"/>
        <item x="62"/>
        <item x="144"/>
        <item x="215"/>
        <item x="95"/>
        <item x="49"/>
        <item x="305"/>
        <item x="148"/>
        <item x="183"/>
        <item x="190"/>
        <item x="169"/>
        <item x="270"/>
        <item x="361"/>
        <item x="20"/>
        <item x="235"/>
        <item x="238"/>
        <item x="347"/>
        <item x="353"/>
        <item x="173"/>
        <item x="181"/>
        <item x="293"/>
        <item x="77"/>
        <item x="252"/>
        <item x="226"/>
        <item x="31"/>
        <item x="331"/>
        <item x="80"/>
        <item x="333"/>
        <item x="132"/>
        <item x="179"/>
        <item x="93"/>
        <item x="224"/>
        <item x="350"/>
        <item x="79"/>
        <item x="128"/>
        <item x="2"/>
        <item x="96"/>
        <item x="242"/>
        <item x="64"/>
        <item x="94"/>
        <item x="60"/>
        <item x="75"/>
        <item x="204"/>
        <item x="118"/>
        <item x="205"/>
        <item x="351"/>
        <item x="160"/>
        <item x="112"/>
        <item x="48"/>
        <item x="278"/>
        <item x="317"/>
        <item x="289"/>
        <item x="32"/>
        <item x="210"/>
        <item x="325"/>
        <item x="168"/>
        <item x="127"/>
        <item x="24"/>
        <item x="360"/>
        <item x="192"/>
        <item x="103"/>
        <item x="71"/>
        <item x="8"/>
        <item x="157"/>
        <item x="133"/>
        <item x="91"/>
        <item x="269"/>
        <item x="85"/>
        <item x="34"/>
        <item x="188"/>
        <item x="362"/>
        <item x="306"/>
        <item x="273"/>
        <item x="318"/>
        <item x="28"/>
        <item x="227"/>
        <item x="279"/>
        <item x="217"/>
        <item x="105"/>
        <item x="207"/>
        <item x="345"/>
        <item x="63"/>
        <item x="141"/>
        <item x="177"/>
        <item x="296"/>
        <item x="117"/>
        <item x="256"/>
        <item x="67"/>
        <item x="294"/>
        <item x="339"/>
        <item x="211"/>
        <item x="249"/>
        <item x="131"/>
        <item x="304"/>
        <item x="311"/>
        <item x="25"/>
        <item x="315"/>
        <item x="21"/>
        <item x="344"/>
        <item x="164"/>
        <item x="98"/>
        <item x="47"/>
        <item x="87"/>
        <item x="220"/>
        <item x="139"/>
        <item x="316"/>
        <item x="280"/>
        <item x="99"/>
        <item x="193"/>
        <item x="151"/>
        <item x="213"/>
        <item x="303"/>
        <item x="254"/>
        <item x="222"/>
        <item x="327"/>
        <item x="363"/>
        <item x="166"/>
        <item x="334"/>
        <item x="244"/>
        <item x="212"/>
        <item x="352"/>
        <item x="137"/>
        <item x="90"/>
        <item x="50"/>
        <item x="119"/>
        <item x="172"/>
        <item x="120"/>
        <item x="272"/>
        <item x="237"/>
        <item x="97"/>
        <item x="114"/>
        <item x="65"/>
        <item x="10"/>
        <item x="102"/>
        <item x="342"/>
        <item x="170"/>
        <item x="33"/>
        <item x="126"/>
        <item x="161"/>
        <item x="281"/>
        <item x="282"/>
        <item x="109"/>
        <item x="186"/>
        <item x="348"/>
        <item x="236"/>
        <item x="3"/>
        <item x="88"/>
        <item x="174"/>
        <item x="1"/>
        <item x="41"/>
        <item x="346"/>
        <item x="216"/>
        <item x="307"/>
        <item x="162"/>
        <item x="355"/>
        <item x="138"/>
        <item x="229"/>
        <item x="42"/>
        <item x="134"/>
        <item x="357"/>
        <item x="143"/>
        <item x="275"/>
        <item x="301"/>
        <item x="100"/>
        <item x="45"/>
        <item x="332"/>
        <item x="218"/>
        <item x="243"/>
        <item x="22"/>
        <item x="104"/>
        <item x="76"/>
        <item x="182"/>
        <item x="255"/>
        <item x="175"/>
        <item x="140"/>
        <item x="283"/>
        <item x="228"/>
        <item x="208"/>
        <item x="145"/>
        <item x="70"/>
        <item x="291"/>
        <item x="7"/>
        <item x="195"/>
        <item x="84"/>
        <item x="295"/>
        <item x="59"/>
        <item x="73"/>
        <item x="324"/>
        <item x="265"/>
        <item x="125"/>
        <item x="113"/>
        <item x="36"/>
        <item x="286"/>
        <item x="246"/>
        <item x="89"/>
        <item x="11"/>
        <item x="38"/>
        <item x="261"/>
        <item x="55"/>
        <item x="46"/>
        <item x="82"/>
        <item x="189"/>
        <item x="323"/>
        <item x="302"/>
        <item x="16"/>
        <item x="15"/>
        <item x="277"/>
        <item x="149"/>
        <item x="121"/>
        <item x="26"/>
        <item x="194"/>
        <item x="329"/>
        <item x="53"/>
        <item x="300"/>
        <item x="176"/>
        <item x="299"/>
        <item x="142"/>
        <item x="158"/>
        <item x="123"/>
        <item x="43"/>
        <item x="6"/>
        <item x="52"/>
        <item x="66"/>
        <item x="124"/>
        <item x="184"/>
        <item x="155"/>
        <item x="263"/>
        <item x="260"/>
        <item x="5"/>
        <item x="297"/>
        <item x="44"/>
        <item x="686"/>
        <item x="557"/>
        <item x="666"/>
        <item x="367"/>
        <item x="401"/>
        <item x="491"/>
        <item x="565"/>
        <item x="650"/>
        <item x="503"/>
        <item x="488"/>
        <item x="399"/>
        <item x="518"/>
        <item x="432"/>
        <item x="463"/>
        <item x="504"/>
        <item x="515"/>
        <item x="624"/>
        <item x="655"/>
        <item x="496"/>
        <item x="603"/>
        <item x="485"/>
        <item x="473"/>
        <item x="659"/>
        <item x="559"/>
        <item x="645"/>
        <item x="597"/>
        <item x="537"/>
        <item x="558"/>
        <item x="639"/>
        <item x="368"/>
        <item x="477"/>
        <item x="613"/>
        <item x="729"/>
        <item x="562"/>
        <item x="427"/>
        <item x="697"/>
        <item x="648"/>
        <item x="622"/>
        <item x="683"/>
        <item x="600"/>
        <item x="370"/>
        <item x="675"/>
        <item x="445"/>
        <item x="539"/>
        <item x="381"/>
        <item x="398"/>
        <item x="435"/>
        <item x="641"/>
        <item x="654"/>
        <item x="429"/>
        <item x="663"/>
        <item x="388"/>
        <item x="615"/>
        <item x="716"/>
        <item x="549"/>
        <item x="460"/>
        <item x="497"/>
        <item x="542"/>
        <item x="605"/>
        <item x="581"/>
        <item x="598"/>
        <item x="446"/>
        <item x="700"/>
        <item x="577"/>
        <item x="678"/>
        <item x="393"/>
        <item x="689"/>
        <item x="662"/>
        <item x="556"/>
        <item x="471"/>
        <item x="478"/>
        <item x="418"/>
        <item x="601"/>
        <item x="611"/>
        <item x="667"/>
        <item x="583"/>
        <item x="561"/>
        <item x="709"/>
        <item x="434"/>
        <item x="617"/>
        <item x="671"/>
        <item x="416"/>
        <item x="616"/>
        <item x="400"/>
        <item x="718"/>
        <item x="395"/>
        <item x="591"/>
        <item x="524"/>
        <item x="454"/>
        <item x="414"/>
        <item x="726"/>
        <item x="710"/>
        <item x="623"/>
        <item x="594"/>
        <item x="596"/>
        <item x="441"/>
        <item x="703"/>
        <item x="567"/>
        <item x="674"/>
        <item x="523"/>
        <item x="692"/>
        <item x="590"/>
        <item x="636"/>
        <item x="566"/>
        <item x="394"/>
        <item x="705"/>
        <item x="543"/>
        <item x="508"/>
        <item x="461"/>
        <item x="571"/>
        <item x="466"/>
        <item x="551"/>
        <item x="528"/>
        <item x="424"/>
        <item x="552"/>
        <item x="375"/>
        <item x="546"/>
        <item x="498"/>
        <item x="382"/>
        <item x="451"/>
        <item x="510"/>
        <item x="665"/>
        <item x="707"/>
        <item x="480"/>
        <item x="433"/>
        <item x="420"/>
        <item x="525"/>
        <item x="455"/>
        <item x="691"/>
        <item x="572"/>
        <item x="652"/>
        <item x="374"/>
        <item x="608"/>
        <item x="526"/>
        <item x="484"/>
        <item x="479"/>
        <item x="500"/>
        <item x="618"/>
        <item x="444"/>
        <item x="610"/>
        <item x="447"/>
        <item x="369"/>
        <item x="579"/>
        <item x="643"/>
        <item x="376"/>
        <item x="587"/>
        <item x="701"/>
        <item x="658"/>
        <item x="366"/>
        <item x="489"/>
        <item x="415"/>
        <item x="474"/>
        <item x="640"/>
        <item x="699"/>
        <item x="390"/>
        <item x="532"/>
        <item x="514"/>
        <item x="677"/>
        <item x="379"/>
        <item x="530"/>
        <item x="423"/>
        <item x="704"/>
        <item x="541"/>
        <item x="630"/>
        <item x="464"/>
        <item x="633"/>
        <item x="719"/>
        <item x="621"/>
        <item x="428"/>
        <item x="527"/>
        <item x="642"/>
        <item x="550"/>
        <item x="599"/>
        <item x="564"/>
        <item x="387"/>
        <item x="421"/>
        <item x="580"/>
        <item x="720"/>
        <item x="653"/>
        <item x="682"/>
        <item x="706"/>
        <item x="548"/>
        <item x="694"/>
        <item x="554"/>
        <item x="406"/>
        <item x="573"/>
        <item x="681"/>
        <item x="411"/>
        <item x="712"/>
        <item x="702"/>
        <item x="516"/>
        <item x="431"/>
        <item x="536"/>
        <item x="698"/>
        <item x="631"/>
        <item x="409"/>
        <item x="721"/>
        <item x="727"/>
        <item x="404"/>
        <item x="505"/>
        <item x="725"/>
        <item x="668"/>
        <item x="486"/>
        <item x="458"/>
        <item x="501"/>
        <item x="483"/>
        <item x="439"/>
        <item x="540"/>
        <item x="555"/>
        <item x="538"/>
        <item x="529"/>
        <item x="620"/>
        <item x="372"/>
        <item x="647"/>
        <item x="397"/>
        <item x="637"/>
        <item x="713"/>
        <item x="646"/>
        <item x="383"/>
        <item x="436"/>
        <item x="519"/>
        <item x="462"/>
        <item x="469"/>
        <item x="679"/>
        <item x="373"/>
        <item x="487"/>
        <item x="437"/>
        <item x="440"/>
        <item x="569"/>
        <item x="396"/>
        <item x="468"/>
        <item x="680"/>
        <item x="644"/>
        <item x="499"/>
        <item x="625"/>
        <item x="638"/>
        <item x="576"/>
        <item x="476"/>
        <item x="632"/>
        <item x="534"/>
        <item x="426"/>
        <item x="453"/>
        <item x="509"/>
        <item x="472"/>
        <item x="711"/>
        <item x="714"/>
        <item x="614"/>
        <item x="457"/>
        <item x="570"/>
        <item x="512"/>
        <item x="585"/>
        <item x="592"/>
        <item x="574"/>
        <item x="495"/>
        <item x="634"/>
        <item x="438"/>
        <item x="593"/>
        <item x="522"/>
        <item x="365"/>
        <item x="660"/>
        <item x="533"/>
        <item x="452"/>
        <item x="391"/>
        <item x="425"/>
        <item x="442"/>
        <item x="724"/>
        <item x="628"/>
        <item x="535"/>
        <item x="430"/>
        <item x="413"/>
        <item x="586"/>
        <item x="511"/>
        <item x="547"/>
        <item x="410"/>
        <item x="672"/>
        <item x="467"/>
        <item x="545"/>
        <item x="507"/>
        <item x="717"/>
        <item x="595"/>
        <item x="664"/>
        <item x="626"/>
        <item x="377"/>
        <item x="673"/>
        <item x="607"/>
        <item x="684"/>
        <item x="456"/>
        <item x="696"/>
        <item x="690"/>
        <item x="380"/>
        <item x="389"/>
        <item x="602"/>
        <item x="494"/>
        <item x="589"/>
        <item x="384"/>
        <item x="604"/>
        <item x="517"/>
        <item x="584"/>
        <item x="492"/>
        <item x="419"/>
        <item x="475"/>
        <item x="688"/>
        <item x="563"/>
        <item x="506"/>
        <item x="649"/>
        <item x="449"/>
        <item x="450"/>
        <item x="490"/>
        <item x="412"/>
        <item x="670"/>
        <item x="723"/>
        <item x="378"/>
        <item x="443"/>
        <item x="481"/>
        <item x="627"/>
        <item x="553"/>
        <item x="693"/>
        <item x="385"/>
        <item x="502"/>
        <item x="520"/>
        <item x="560"/>
        <item x="417"/>
        <item x="371"/>
        <item x="578"/>
        <item x="408"/>
        <item x="606"/>
        <item x="669"/>
        <item x="728"/>
        <item x="531"/>
        <item x="482"/>
        <item x="619"/>
        <item x="448"/>
        <item x="465"/>
        <item x="459"/>
        <item x="575"/>
        <item x="568"/>
        <item x="609"/>
        <item x="544"/>
        <item x="657"/>
        <item x="676"/>
        <item x="402"/>
        <item x="687"/>
        <item x="661"/>
        <item x="405"/>
        <item x="588"/>
        <item x="651"/>
        <item x="521"/>
        <item x="386"/>
        <item x="635"/>
        <item x="493"/>
        <item x="722"/>
        <item x="407"/>
        <item x="612"/>
        <item x="392"/>
        <item x="708"/>
        <item x="422"/>
        <item x="685"/>
        <item x="513"/>
        <item x="403"/>
        <item x="629"/>
        <item x="470"/>
        <item x="695"/>
        <item x="715"/>
        <item x="582"/>
        <item x="656"/>
        <item t="default"/>
      </items>
    </pivotField>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44" showAll="0"/>
    <pivotField numFmtId="44" showAll="0"/>
    <pivotField numFmtId="44" showAll="0"/>
    <pivotField dataField="1" showAll="0"/>
    <pivotField showAll="0"/>
    <pivotField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Average of Cost Per Hundred Lbs" fld="15" subtotal="average" baseField="6" baseItem="0"/>
  </dataFields>
  <chartFormats count="1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 chart="10" format="16" series="1">
      <pivotArea type="data" outline="0" fieldPosition="0">
        <references count="2">
          <reference field="4294967294" count="1" selected="0">
            <x v="0"/>
          </reference>
          <reference field="1" count="1" selected="0">
            <x v="0"/>
          </reference>
        </references>
      </pivotArea>
    </chartFormat>
    <chartFormat chart="10" format="17" series="1">
      <pivotArea type="data" outline="0" fieldPosition="0">
        <references count="2">
          <reference field="4294967294" count="1" selected="0">
            <x v="0"/>
          </reference>
          <reference field="1" count="1" selected="0">
            <x v="1"/>
          </reference>
        </references>
      </pivotArea>
    </chartFormat>
    <chartFormat chart="10" format="18" series="1">
      <pivotArea type="data" outline="0" fieldPosition="0">
        <references count="2">
          <reference field="4294967294" count="1" selected="0">
            <x v="0"/>
          </reference>
          <reference field="1" count="1" selected="0">
            <x v="2"/>
          </reference>
        </references>
      </pivotArea>
    </chartFormat>
    <chartFormat chart="10"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4EC368-E65E-4ECA-A659-F6A20E382341}"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F151:K165" firstHeaderRow="1" firstDataRow="2" firstDataCol="1"/>
  <pivotFields count="18">
    <pivotField numFmtId="14" showAll="0"/>
    <pivotField axis="axisCol" showAll="0">
      <items count="5">
        <item x="1"/>
        <item x="2"/>
        <item x="0"/>
        <item x="3"/>
        <item t="default"/>
      </items>
    </pivotField>
    <pivotField showAll="0">
      <items count="1460">
        <item x="1284"/>
        <item x="1099"/>
        <item x="1306"/>
        <item x="1242"/>
        <item x="1273"/>
        <item x="1138"/>
        <item x="1136"/>
        <item x="1204"/>
        <item x="1308"/>
        <item x="1277"/>
        <item x="1111"/>
        <item x="1164"/>
        <item x="1124"/>
        <item x="1455"/>
        <item x="1448"/>
        <item x="1285"/>
        <item x="1254"/>
        <item x="1332"/>
        <item x="1438"/>
        <item x="1223"/>
        <item x="1324"/>
        <item x="1444"/>
        <item x="1345"/>
        <item x="1347"/>
        <item x="1405"/>
        <item x="1233"/>
        <item x="1325"/>
        <item x="1155"/>
        <item x="1372"/>
        <item x="1415"/>
        <item x="1126"/>
        <item x="1319"/>
        <item x="1348"/>
        <item x="1359"/>
        <item x="1397"/>
        <item x="1200"/>
        <item x="1440"/>
        <item x="1375"/>
        <item x="1380"/>
        <item x="1290"/>
        <item x="1250"/>
        <item x="1162"/>
        <item x="1362"/>
        <item x="1172"/>
        <item x="1140"/>
        <item x="1135"/>
        <item x="1143"/>
        <item x="1139"/>
        <item x="1150"/>
        <item x="1436"/>
        <item x="1232"/>
        <item x="1149"/>
        <item x="1351"/>
        <item x="1376"/>
        <item x="1278"/>
        <item x="1253"/>
        <item x="1117"/>
        <item x="1435"/>
        <item x="1364"/>
        <item x="1288"/>
        <item x="1334"/>
        <item x="1289"/>
        <item x="1174"/>
        <item x="1095"/>
        <item x="1209"/>
        <item x="1386"/>
        <item x="1419"/>
        <item x="1338"/>
        <item x="1152"/>
        <item x="1314"/>
        <item x="1382"/>
        <item x="1296"/>
        <item x="1108"/>
        <item x="1243"/>
        <item x="1365"/>
        <item x="1153"/>
        <item x="1255"/>
        <item x="1187"/>
        <item x="1096"/>
        <item x="1344"/>
        <item x="1144"/>
        <item x="1302"/>
        <item x="1340"/>
        <item x="1356"/>
        <item x="1403"/>
        <item x="1245"/>
        <item x="1423"/>
        <item x="1260"/>
        <item x="1145"/>
        <item x="1238"/>
        <item x="1327"/>
        <item x="1458"/>
        <item x="1276"/>
        <item x="1283"/>
        <item x="1339"/>
        <item x="1361"/>
        <item x="1188"/>
        <item x="1270"/>
        <item x="1287"/>
        <item x="1370"/>
        <item x="1330"/>
        <item x="1341"/>
        <item x="1259"/>
        <item x="1244"/>
        <item x="1212"/>
        <item x="1400"/>
        <item x="1384"/>
        <item x="1346"/>
        <item x="1322"/>
        <item x="1282"/>
        <item x="1146"/>
        <item x="1171"/>
        <item x="1272"/>
        <item x="1441"/>
        <item x="1191"/>
        <item x="1129"/>
        <item x="1402"/>
        <item x="1451"/>
        <item x="1391"/>
        <item x="1235"/>
        <item x="1246"/>
        <item x="1355"/>
        <item x="1353"/>
        <item x="1323"/>
        <item x="1292"/>
        <item x="1112"/>
        <item x="1219"/>
        <item x="1437"/>
        <item x="1432"/>
        <item x="1378"/>
        <item x="1394"/>
        <item x="1257"/>
        <item x="1248"/>
        <item x="1354"/>
        <item x="1429"/>
        <item x="1127"/>
        <item x="1373"/>
        <item x="1133"/>
        <item x="1120"/>
        <item x="1430"/>
        <item x="1399"/>
        <item x="1385"/>
        <item x="1169"/>
        <item x="1156"/>
        <item x="1404"/>
        <item x="1098"/>
        <item x="1294"/>
        <item x="1371"/>
        <item x="1189"/>
        <item x="1425"/>
        <item x="1428"/>
        <item x="1261"/>
        <item x="1383"/>
        <item x="1286"/>
        <item x="1295"/>
        <item x="1177"/>
        <item x="1392"/>
        <item x="1161"/>
        <item x="1167"/>
        <item x="1214"/>
        <item x="1134"/>
        <item x="1201"/>
        <item x="1224"/>
        <item x="1360"/>
        <item x="1175"/>
        <item x="1449"/>
        <item x="1128"/>
        <item x="1266"/>
        <item x="1374"/>
        <item x="1210"/>
        <item x="1125"/>
        <item x="1387"/>
        <item x="1442"/>
        <item x="1190"/>
        <item x="1236"/>
        <item x="1439"/>
        <item x="1271"/>
        <item x="1230"/>
        <item x="1265"/>
        <item x="1307"/>
        <item x="1434"/>
        <item x="1208"/>
        <item x="1192"/>
        <item x="1101"/>
        <item x="1366"/>
        <item x="1179"/>
        <item x="1427"/>
        <item x="1350"/>
        <item x="1114"/>
        <item x="1166"/>
        <item x="1218"/>
        <item x="1199"/>
        <item x="1119"/>
        <item x="1457"/>
        <item x="1262"/>
        <item x="1231"/>
        <item x="1198"/>
        <item x="1221"/>
        <item x="1217"/>
        <item x="1222"/>
        <item x="1105"/>
        <item x="1312"/>
        <item x="1241"/>
        <item x="1281"/>
        <item x="1196"/>
        <item x="1304"/>
        <item x="1151"/>
        <item x="1178"/>
        <item x="1408"/>
        <item x="1132"/>
        <item x="1395"/>
        <item x="1274"/>
        <item x="1421"/>
        <item x="1299"/>
        <item x="1333"/>
        <item x="1318"/>
        <item x="1237"/>
        <item x="1202"/>
        <item x="1377"/>
        <item x="1310"/>
        <item x="1264"/>
        <item x="1390"/>
        <item x="1170"/>
        <item x="1413"/>
        <item x="1148"/>
        <item x="1247"/>
        <item x="1123"/>
        <item x="1263"/>
        <item x="1097"/>
        <item x="1269"/>
        <item x="1336"/>
        <item x="1193"/>
        <item x="1279"/>
        <item x="1121"/>
        <item x="1409"/>
        <item x="1335"/>
        <item x="1316"/>
        <item x="1227"/>
        <item x="1342"/>
        <item x="1298"/>
        <item x="1220"/>
        <item x="1416"/>
        <item x="1379"/>
        <item x="1445"/>
        <item x="1185"/>
        <item x="1252"/>
        <item x="1116"/>
        <item x="1291"/>
        <item x="1410"/>
        <item x="1113"/>
        <item x="1407"/>
        <item x="1158"/>
        <item x="1309"/>
        <item x="1130"/>
        <item x="1313"/>
        <item x="1326"/>
        <item x="1393"/>
        <item x="1181"/>
        <item x="1452"/>
        <item x="1168"/>
        <item x="1226"/>
        <item x="1163"/>
        <item x="1110"/>
        <item x="1207"/>
        <item x="1122"/>
        <item x="1456"/>
        <item x="1203"/>
        <item x="1329"/>
        <item x="1301"/>
        <item x="1106"/>
        <item x="1320"/>
        <item x="1206"/>
        <item x="1357"/>
        <item x="1115"/>
        <item x="1154"/>
        <item x="1311"/>
        <item x="1293"/>
        <item x="1182"/>
        <item x="1398"/>
        <item x="1147"/>
        <item x="1389"/>
        <item x="1195"/>
        <item x="1131"/>
        <item x="1165"/>
        <item x="1211"/>
        <item x="1234"/>
        <item x="1275"/>
        <item x="1118"/>
        <item x="1103"/>
        <item x="1349"/>
        <item x="1186"/>
        <item x="1424"/>
        <item x="1183"/>
        <item x="1446"/>
        <item x="1426"/>
        <item x="1300"/>
        <item x="1443"/>
        <item x="1315"/>
        <item x="1141"/>
        <item x="1401"/>
        <item x="1368"/>
        <item x="1229"/>
        <item x="1240"/>
        <item x="1109"/>
        <item x="1197"/>
        <item x="1268"/>
        <item x="1100"/>
        <item x="1414"/>
        <item x="1297"/>
        <item x="1267"/>
        <item x="1104"/>
        <item x="1406"/>
        <item x="1216"/>
        <item x="1215"/>
        <item x="1331"/>
        <item x="1418"/>
        <item x="1454"/>
        <item x="1396"/>
        <item x="1367"/>
        <item x="1137"/>
        <item x="1213"/>
        <item x="1433"/>
        <item x="1358"/>
        <item x="1142"/>
        <item x="1411"/>
        <item x="1256"/>
        <item x="1388"/>
        <item x="1176"/>
        <item x="1157"/>
        <item x="1160"/>
        <item x="1303"/>
        <item x="1412"/>
        <item x="1343"/>
        <item x="1328"/>
        <item x="1225"/>
        <item x="1381"/>
        <item x="1352"/>
        <item x="1239"/>
        <item x="1317"/>
        <item x="1305"/>
        <item x="1420"/>
        <item x="1228"/>
        <item x="1180"/>
        <item x="1417"/>
        <item x="1369"/>
        <item x="1447"/>
        <item x="1205"/>
        <item x="1280"/>
        <item x="1184"/>
        <item x="1431"/>
        <item x="1249"/>
        <item x="1337"/>
        <item x="1102"/>
        <item x="1363"/>
        <item x="1450"/>
        <item x="1107"/>
        <item x="1453"/>
        <item x="1159"/>
        <item x="1194"/>
        <item x="1321"/>
        <item x="1258"/>
        <item x="1422"/>
        <item x="1173"/>
        <item x="1251"/>
        <item x="1078"/>
        <item x="847"/>
        <item x="808"/>
        <item x="949"/>
        <item x="791"/>
        <item x="751"/>
        <item x="917"/>
        <item x="860"/>
        <item x="862"/>
        <item x="786"/>
        <item x="817"/>
        <item x="812"/>
        <item x="869"/>
        <item x="907"/>
        <item x="944"/>
        <item x="942"/>
        <item x="1044"/>
        <item x="906"/>
        <item x="731"/>
        <item x="919"/>
        <item x="776"/>
        <item x="838"/>
        <item x="1048"/>
        <item x="749"/>
        <item x="1033"/>
        <item x="954"/>
        <item x="848"/>
        <item x="877"/>
        <item x="991"/>
        <item x="1004"/>
        <item x="789"/>
        <item x="921"/>
        <item x="993"/>
        <item x="840"/>
        <item x="843"/>
        <item x="764"/>
        <item x="1029"/>
        <item x="1007"/>
        <item x="769"/>
        <item x="1077"/>
        <item x="1036"/>
        <item x="742"/>
        <item x="918"/>
        <item x="834"/>
        <item x="1070"/>
        <item x="793"/>
        <item x="930"/>
        <item x="901"/>
        <item x="850"/>
        <item x="910"/>
        <item x="741"/>
        <item x="937"/>
        <item x="922"/>
        <item x="779"/>
        <item x="829"/>
        <item x="995"/>
        <item x="932"/>
        <item x="965"/>
        <item x="908"/>
        <item x="1020"/>
        <item x="777"/>
        <item x="785"/>
        <item x="927"/>
        <item x="994"/>
        <item x="987"/>
        <item x="1039"/>
        <item x="938"/>
        <item x="839"/>
        <item x="1018"/>
        <item x="796"/>
        <item x="945"/>
        <item x="889"/>
        <item x="886"/>
        <item x="1071"/>
        <item x="888"/>
        <item x="822"/>
        <item x="1086"/>
        <item x="972"/>
        <item x="957"/>
        <item x="1091"/>
        <item x="956"/>
        <item x="767"/>
        <item x="882"/>
        <item x="947"/>
        <item x="773"/>
        <item x="915"/>
        <item x="790"/>
        <item x="739"/>
        <item x="756"/>
        <item x="748"/>
        <item x="855"/>
        <item x="737"/>
        <item x="1015"/>
        <item x="997"/>
        <item x="778"/>
        <item x="1019"/>
        <item x="976"/>
        <item x="1059"/>
        <item x="1045"/>
        <item x="757"/>
        <item x="1011"/>
        <item x="1066"/>
        <item x="804"/>
        <item x="799"/>
        <item x="1088"/>
        <item x="1013"/>
        <item x="923"/>
        <item x="747"/>
        <item x="1038"/>
        <item x="953"/>
        <item x="988"/>
        <item x="1075"/>
        <item x="815"/>
        <item x="852"/>
        <item x="941"/>
        <item x="872"/>
        <item x="1081"/>
        <item x="765"/>
        <item x="1027"/>
        <item x="1037"/>
        <item x="933"/>
        <item x="1021"/>
        <item x="1083"/>
        <item x="1002"/>
        <item x="1067"/>
        <item x="842"/>
        <item x="1009"/>
        <item x="866"/>
        <item x="1053"/>
        <item x="820"/>
        <item x="982"/>
        <item x="824"/>
        <item x="1056"/>
        <item x="887"/>
        <item x="1023"/>
        <item x="936"/>
        <item x="833"/>
        <item x="963"/>
        <item x="1069"/>
        <item x="792"/>
        <item x="964"/>
        <item x="788"/>
        <item x="1065"/>
        <item x="746"/>
        <item x="966"/>
        <item x="926"/>
        <item x="823"/>
        <item x="740"/>
        <item x="795"/>
        <item x="1008"/>
        <item x="744"/>
        <item x="979"/>
        <item x="1031"/>
        <item x="1073"/>
        <item x="770"/>
        <item x="1072"/>
        <item x="781"/>
        <item x="818"/>
        <item x="760"/>
        <item x="858"/>
        <item x="1030"/>
        <item x="912"/>
        <item x="1040"/>
        <item x="809"/>
        <item x="998"/>
        <item x="931"/>
        <item x="1093"/>
        <item x="967"/>
        <item x="806"/>
        <item x="876"/>
        <item x="1041"/>
        <item x="999"/>
        <item x="782"/>
        <item x="992"/>
        <item x="879"/>
        <item x="859"/>
        <item x="761"/>
        <item x="865"/>
        <item x="894"/>
        <item x="1035"/>
        <item x="940"/>
        <item x="986"/>
        <item x="1076"/>
        <item x="854"/>
        <item x="794"/>
        <item x="1034"/>
        <item x="980"/>
        <item x="892"/>
        <item x="948"/>
        <item x="1024"/>
        <item x="891"/>
        <item x="968"/>
        <item x="881"/>
        <item x="828"/>
        <item x="884"/>
        <item x="962"/>
        <item x="832"/>
        <item x="902"/>
        <item x="1074"/>
        <item x="883"/>
        <item x="1094"/>
        <item x="974"/>
        <item x="1046"/>
        <item x="763"/>
        <item x="805"/>
        <item x="970"/>
        <item x="846"/>
        <item x="732"/>
        <item x="1006"/>
        <item x="1005"/>
        <item x="914"/>
        <item x="904"/>
        <item x="1064"/>
        <item x="768"/>
        <item x="867"/>
        <item x="819"/>
        <item x="772"/>
        <item x="946"/>
        <item x="1032"/>
        <item x="1016"/>
        <item x="983"/>
        <item x="973"/>
        <item x="807"/>
        <item x="971"/>
        <item x="874"/>
        <item x="981"/>
        <item x="787"/>
        <item x="1028"/>
        <item x="935"/>
        <item x="961"/>
        <item x="784"/>
        <item x="896"/>
        <item x="900"/>
        <item x="1042"/>
        <item x="873"/>
        <item x="990"/>
        <item x="1080"/>
        <item x="836"/>
        <item x="975"/>
        <item x="893"/>
        <item x="1025"/>
        <item x="837"/>
        <item x="977"/>
        <item x="845"/>
        <item x="811"/>
        <item x="734"/>
        <item x="890"/>
        <item x="857"/>
        <item x="951"/>
        <item x="844"/>
        <item x="813"/>
        <item x="960"/>
        <item x="1090"/>
        <item x="1087"/>
        <item x="939"/>
        <item x="745"/>
        <item x="830"/>
        <item x="825"/>
        <item x="929"/>
        <item x="841"/>
        <item x="959"/>
        <item x="1043"/>
        <item x="996"/>
        <item x="920"/>
        <item x="878"/>
        <item x="856"/>
        <item x="898"/>
        <item x="752"/>
        <item x="1022"/>
        <item x="943"/>
        <item x="870"/>
        <item x="755"/>
        <item x="827"/>
        <item x="821"/>
        <item x="863"/>
        <item x="775"/>
        <item x="955"/>
        <item x="905"/>
        <item x="759"/>
        <item x="798"/>
        <item x="826"/>
        <item x="1052"/>
        <item x="984"/>
        <item x="754"/>
        <item x="750"/>
        <item x="762"/>
        <item x="758"/>
        <item x="885"/>
        <item x="925"/>
        <item x="934"/>
        <item x="802"/>
        <item x="861"/>
        <item x="1092"/>
        <item x="871"/>
        <item x="810"/>
        <item x="1068"/>
        <item x="989"/>
        <item x="1063"/>
        <item x="1062"/>
        <item x="880"/>
        <item x="800"/>
        <item x="733"/>
        <item x="913"/>
        <item x="1079"/>
        <item x="766"/>
        <item x="730"/>
        <item x="736"/>
        <item x="868"/>
        <item x="1047"/>
        <item x="903"/>
        <item x="1010"/>
        <item x="1026"/>
        <item x="985"/>
        <item x="814"/>
        <item x="831"/>
        <item x="969"/>
        <item x="1060"/>
        <item x="1001"/>
        <item x="909"/>
        <item x="738"/>
        <item x="899"/>
        <item x="1058"/>
        <item x="1000"/>
        <item x="1051"/>
        <item x="1061"/>
        <item x="774"/>
        <item x="780"/>
        <item x="849"/>
        <item x="897"/>
        <item x="1055"/>
        <item x="771"/>
        <item x="952"/>
        <item x="1082"/>
        <item x="743"/>
        <item x="1089"/>
        <item x="801"/>
        <item x="1085"/>
        <item x="895"/>
        <item x="735"/>
        <item x="950"/>
        <item x="797"/>
        <item x="853"/>
        <item x="1012"/>
        <item x="916"/>
        <item x="816"/>
        <item x="1050"/>
        <item x="1003"/>
        <item x="1049"/>
        <item x="1057"/>
        <item x="1017"/>
        <item x="958"/>
        <item x="978"/>
        <item x="864"/>
        <item x="753"/>
        <item x="783"/>
        <item x="911"/>
        <item x="924"/>
        <item x="835"/>
        <item x="1054"/>
        <item x="803"/>
        <item x="1084"/>
        <item x="1014"/>
        <item x="851"/>
        <item x="875"/>
        <item x="928"/>
        <item x="86"/>
        <item x="320"/>
        <item x="288"/>
        <item x="187"/>
        <item x="180"/>
        <item x="153"/>
        <item x="72"/>
        <item x="115"/>
        <item x="262"/>
        <item x="51"/>
        <item x="240"/>
        <item x="130"/>
        <item x="341"/>
        <item x="9"/>
        <item x="108"/>
        <item x="231"/>
        <item x="245"/>
        <item x="156"/>
        <item x="337"/>
        <item x="116"/>
        <item x="18"/>
        <item x="321"/>
        <item x="308"/>
        <item x="37"/>
        <item x="230"/>
        <item x="271"/>
        <item x="209"/>
        <item x="17"/>
        <item x="225"/>
        <item x="340"/>
        <item x="185"/>
        <item x="163"/>
        <item x="106"/>
        <item x="284"/>
        <item x="56"/>
        <item x="30"/>
        <item x="101"/>
        <item x="200"/>
        <item x="199"/>
        <item x="257"/>
        <item x="191"/>
        <item x="203"/>
        <item x="4"/>
        <item x="178"/>
        <item x="247"/>
        <item x="135"/>
        <item x="83"/>
        <item x="259"/>
        <item x="335"/>
        <item x="364"/>
        <item x="359"/>
        <item x="221"/>
        <item x="107"/>
        <item x="326"/>
        <item x="336"/>
        <item x="358"/>
        <item x="0"/>
        <item x="276"/>
        <item x="12"/>
        <item x="214"/>
        <item x="322"/>
        <item x="147"/>
        <item x="349"/>
        <item x="241"/>
        <item x="58"/>
        <item x="69"/>
        <item x="146"/>
        <item x="201"/>
        <item x="250"/>
        <item x="14"/>
        <item x="19"/>
        <item x="81"/>
        <item x="206"/>
        <item x="35"/>
        <item x="196"/>
        <item x="248"/>
        <item x="61"/>
        <item x="154"/>
        <item x="219"/>
        <item x="285"/>
        <item x="267"/>
        <item x="313"/>
        <item x="40"/>
        <item x="54"/>
        <item x="23"/>
        <item x="74"/>
        <item x="328"/>
        <item x="258"/>
        <item x="232"/>
        <item x="251"/>
        <item x="268"/>
        <item x="165"/>
        <item x="110"/>
        <item x="171"/>
        <item x="136"/>
        <item x="57"/>
        <item x="266"/>
        <item x="223"/>
        <item x="314"/>
        <item x="68"/>
        <item x="159"/>
        <item x="290"/>
        <item x="167"/>
        <item x="152"/>
        <item x="253"/>
        <item x="150"/>
        <item x="330"/>
        <item x="343"/>
        <item x="354"/>
        <item x="202"/>
        <item x="27"/>
        <item x="198"/>
        <item x="78"/>
        <item x="292"/>
        <item x="13"/>
        <item x="264"/>
        <item x="29"/>
        <item x="274"/>
        <item x="287"/>
        <item x="310"/>
        <item x="197"/>
        <item x="129"/>
        <item x="356"/>
        <item x="239"/>
        <item x="92"/>
        <item x="122"/>
        <item x="319"/>
        <item x="298"/>
        <item x="234"/>
        <item x="312"/>
        <item x="39"/>
        <item x="233"/>
        <item x="338"/>
        <item x="111"/>
        <item x="309"/>
        <item x="62"/>
        <item x="144"/>
        <item x="215"/>
        <item x="95"/>
        <item x="49"/>
        <item x="305"/>
        <item x="148"/>
        <item x="183"/>
        <item x="190"/>
        <item x="169"/>
        <item x="270"/>
        <item x="361"/>
        <item x="20"/>
        <item x="235"/>
        <item x="238"/>
        <item x="347"/>
        <item x="353"/>
        <item x="173"/>
        <item x="181"/>
        <item x="293"/>
        <item x="77"/>
        <item x="252"/>
        <item x="226"/>
        <item x="31"/>
        <item x="331"/>
        <item x="80"/>
        <item x="333"/>
        <item x="132"/>
        <item x="179"/>
        <item x="93"/>
        <item x="224"/>
        <item x="350"/>
        <item x="79"/>
        <item x="128"/>
        <item x="2"/>
        <item x="96"/>
        <item x="242"/>
        <item x="64"/>
        <item x="94"/>
        <item x="60"/>
        <item x="75"/>
        <item x="204"/>
        <item x="118"/>
        <item x="205"/>
        <item x="351"/>
        <item x="160"/>
        <item x="112"/>
        <item x="48"/>
        <item x="278"/>
        <item x="317"/>
        <item x="289"/>
        <item x="32"/>
        <item x="210"/>
        <item x="325"/>
        <item x="168"/>
        <item x="127"/>
        <item x="24"/>
        <item x="360"/>
        <item x="192"/>
        <item x="103"/>
        <item x="71"/>
        <item x="8"/>
        <item x="157"/>
        <item x="133"/>
        <item x="91"/>
        <item x="269"/>
        <item x="85"/>
        <item x="34"/>
        <item x="188"/>
        <item x="362"/>
        <item x="306"/>
        <item x="273"/>
        <item x="318"/>
        <item x="28"/>
        <item x="227"/>
        <item x="279"/>
        <item x="217"/>
        <item x="105"/>
        <item x="207"/>
        <item x="345"/>
        <item x="63"/>
        <item x="141"/>
        <item x="177"/>
        <item x="296"/>
        <item x="117"/>
        <item x="256"/>
        <item x="67"/>
        <item x="294"/>
        <item x="339"/>
        <item x="211"/>
        <item x="249"/>
        <item x="131"/>
        <item x="304"/>
        <item x="311"/>
        <item x="25"/>
        <item x="315"/>
        <item x="21"/>
        <item x="344"/>
        <item x="164"/>
        <item x="98"/>
        <item x="47"/>
        <item x="87"/>
        <item x="220"/>
        <item x="139"/>
        <item x="316"/>
        <item x="280"/>
        <item x="99"/>
        <item x="193"/>
        <item x="151"/>
        <item x="213"/>
        <item x="303"/>
        <item x="254"/>
        <item x="222"/>
        <item x="327"/>
        <item x="363"/>
        <item x="166"/>
        <item x="334"/>
        <item x="244"/>
        <item x="212"/>
        <item x="352"/>
        <item x="137"/>
        <item x="90"/>
        <item x="50"/>
        <item x="119"/>
        <item x="172"/>
        <item x="120"/>
        <item x="272"/>
        <item x="237"/>
        <item x="97"/>
        <item x="114"/>
        <item x="65"/>
        <item x="10"/>
        <item x="102"/>
        <item x="342"/>
        <item x="170"/>
        <item x="33"/>
        <item x="126"/>
        <item x="161"/>
        <item x="281"/>
        <item x="282"/>
        <item x="109"/>
        <item x="186"/>
        <item x="348"/>
        <item x="236"/>
        <item x="3"/>
        <item x="88"/>
        <item x="174"/>
        <item x="1"/>
        <item x="41"/>
        <item x="346"/>
        <item x="216"/>
        <item x="307"/>
        <item x="162"/>
        <item x="355"/>
        <item x="138"/>
        <item x="229"/>
        <item x="42"/>
        <item x="134"/>
        <item x="357"/>
        <item x="143"/>
        <item x="275"/>
        <item x="301"/>
        <item x="100"/>
        <item x="45"/>
        <item x="332"/>
        <item x="218"/>
        <item x="243"/>
        <item x="22"/>
        <item x="104"/>
        <item x="76"/>
        <item x="182"/>
        <item x="255"/>
        <item x="175"/>
        <item x="140"/>
        <item x="283"/>
        <item x="228"/>
        <item x="208"/>
        <item x="145"/>
        <item x="70"/>
        <item x="291"/>
        <item x="7"/>
        <item x="195"/>
        <item x="84"/>
        <item x="295"/>
        <item x="59"/>
        <item x="73"/>
        <item x="324"/>
        <item x="265"/>
        <item x="125"/>
        <item x="113"/>
        <item x="36"/>
        <item x="286"/>
        <item x="246"/>
        <item x="89"/>
        <item x="11"/>
        <item x="38"/>
        <item x="261"/>
        <item x="55"/>
        <item x="46"/>
        <item x="82"/>
        <item x="189"/>
        <item x="323"/>
        <item x="302"/>
        <item x="16"/>
        <item x="15"/>
        <item x="277"/>
        <item x="149"/>
        <item x="121"/>
        <item x="26"/>
        <item x="194"/>
        <item x="329"/>
        <item x="53"/>
        <item x="300"/>
        <item x="176"/>
        <item x="299"/>
        <item x="142"/>
        <item x="158"/>
        <item x="123"/>
        <item x="43"/>
        <item x="6"/>
        <item x="52"/>
        <item x="66"/>
        <item x="124"/>
        <item x="184"/>
        <item x="155"/>
        <item x="263"/>
        <item x="260"/>
        <item x="5"/>
        <item x="297"/>
        <item x="44"/>
        <item x="686"/>
        <item x="557"/>
        <item x="666"/>
        <item x="367"/>
        <item x="401"/>
        <item x="491"/>
        <item x="565"/>
        <item x="650"/>
        <item x="503"/>
        <item x="488"/>
        <item x="399"/>
        <item x="518"/>
        <item x="432"/>
        <item x="463"/>
        <item x="504"/>
        <item x="515"/>
        <item x="624"/>
        <item x="655"/>
        <item x="496"/>
        <item x="603"/>
        <item x="485"/>
        <item x="473"/>
        <item x="659"/>
        <item x="559"/>
        <item x="645"/>
        <item x="597"/>
        <item x="537"/>
        <item x="558"/>
        <item x="639"/>
        <item x="368"/>
        <item x="477"/>
        <item x="613"/>
        <item x="729"/>
        <item x="562"/>
        <item x="427"/>
        <item x="697"/>
        <item x="648"/>
        <item x="622"/>
        <item x="683"/>
        <item x="600"/>
        <item x="370"/>
        <item x="675"/>
        <item x="445"/>
        <item x="539"/>
        <item x="381"/>
        <item x="398"/>
        <item x="435"/>
        <item x="641"/>
        <item x="654"/>
        <item x="429"/>
        <item x="663"/>
        <item x="388"/>
        <item x="615"/>
        <item x="716"/>
        <item x="549"/>
        <item x="460"/>
        <item x="497"/>
        <item x="542"/>
        <item x="605"/>
        <item x="581"/>
        <item x="598"/>
        <item x="446"/>
        <item x="700"/>
        <item x="577"/>
        <item x="678"/>
        <item x="393"/>
        <item x="689"/>
        <item x="662"/>
        <item x="556"/>
        <item x="471"/>
        <item x="478"/>
        <item x="418"/>
        <item x="601"/>
        <item x="611"/>
        <item x="667"/>
        <item x="583"/>
        <item x="561"/>
        <item x="709"/>
        <item x="434"/>
        <item x="617"/>
        <item x="671"/>
        <item x="416"/>
        <item x="616"/>
        <item x="400"/>
        <item x="718"/>
        <item x="395"/>
        <item x="591"/>
        <item x="524"/>
        <item x="454"/>
        <item x="414"/>
        <item x="726"/>
        <item x="710"/>
        <item x="623"/>
        <item x="594"/>
        <item x="596"/>
        <item x="441"/>
        <item x="703"/>
        <item x="567"/>
        <item x="674"/>
        <item x="523"/>
        <item x="692"/>
        <item x="590"/>
        <item x="636"/>
        <item x="566"/>
        <item x="394"/>
        <item x="705"/>
        <item x="543"/>
        <item x="508"/>
        <item x="461"/>
        <item x="571"/>
        <item x="466"/>
        <item x="551"/>
        <item x="528"/>
        <item x="424"/>
        <item x="552"/>
        <item x="375"/>
        <item x="546"/>
        <item x="498"/>
        <item x="382"/>
        <item x="451"/>
        <item x="510"/>
        <item x="665"/>
        <item x="707"/>
        <item x="480"/>
        <item x="433"/>
        <item x="420"/>
        <item x="525"/>
        <item x="455"/>
        <item x="691"/>
        <item x="572"/>
        <item x="652"/>
        <item x="374"/>
        <item x="608"/>
        <item x="526"/>
        <item x="484"/>
        <item x="479"/>
        <item x="500"/>
        <item x="618"/>
        <item x="444"/>
        <item x="610"/>
        <item x="447"/>
        <item x="369"/>
        <item x="579"/>
        <item x="643"/>
        <item x="376"/>
        <item x="587"/>
        <item x="701"/>
        <item x="658"/>
        <item x="366"/>
        <item x="489"/>
        <item x="415"/>
        <item x="474"/>
        <item x="640"/>
        <item x="699"/>
        <item x="390"/>
        <item x="532"/>
        <item x="514"/>
        <item x="677"/>
        <item x="379"/>
        <item x="530"/>
        <item x="423"/>
        <item x="704"/>
        <item x="541"/>
        <item x="630"/>
        <item x="464"/>
        <item x="633"/>
        <item x="719"/>
        <item x="621"/>
        <item x="428"/>
        <item x="527"/>
        <item x="642"/>
        <item x="550"/>
        <item x="599"/>
        <item x="564"/>
        <item x="387"/>
        <item x="421"/>
        <item x="580"/>
        <item x="720"/>
        <item x="653"/>
        <item x="682"/>
        <item x="706"/>
        <item x="548"/>
        <item x="694"/>
        <item x="554"/>
        <item x="406"/>
        <item x="573"/>
        <item x="681"/>
        <item x="411"/>
        <item x="712"/>
        <item x="702"/>
        <item x="516"/>
        <item x="431"/>
        <item x="536"/>
        <item x="698"/>
        <item x="631"/>
        <item x="409"/>
        <item x="721"/>
        <item x="727"/>
        <item x="404"/>
        <item x="505"/>
        <item x="725"/>
        <item x="668"/>
        <item x="486"/>
        <item x="458"/>
        <item x="501"/>
        <item x="483"/>
        <item x="439"/>
        <item x="540"/>
        <item x="555"/>
        <item x="538"/>
        <item x="529"/>
        <item x="620"/>
        <item x="372"/>
        <item x="647"/>
        <item x="397"/>
        <item x="637"/>
        <item x="713"/>
        <item x="646"/>
        <item x="383"/>
        <item x="436"/>
        <item x="519"/>
        <item x="462"/>
        <item x="469"/>
        <item x="679"/>
        <item x="373"/>
        <item x="487"/>
        <item x="437"/>
        <item x="440"/>
        <item x="569"/>
        <item x="396"/>
        <item x="468"/>
        <item x="680"/>
        <item x="644"/>
        <item x="499"/>
        <item x="625"/>
        <item x="638"/>
        <item x="576"/>
        <item x="476"/>
        <item x="632"/>
        <item x="534"/>
        <item x="426"/>
        <item x="453"/>
        <item x="509"/>
        <item x="472"/>
        <item x="711"/>
        <item x="714"/>
        <item x="614"/>
        <item x="457"/>
        <item x="570"/>
        <item x="512"/>
        <item x="585"/>
        <item x="592"/>
        <item x="574"/>
        <item x="495"/>
        <item x="634"/>
        <item x="438"/>
        <item x="593"/>
        <item x="522"/>
        <item x="365"/>
        <item x="660"/>
        <item x="533"/>
        <item x="452"/>
        <item x="391"/>
        <item x="425"/>
        <item x="442"/>
        <item x="724"/>
        <item x="628"/>
        <item x="535"/>
        <item x="430"/>
        <item x="413"/>
        <item x="586"/>
        <item x="511"/>
        <item x="547"/>
        <item x="410"/>
        <item x="672"/>
        <item x="467"/>
        <item x="545"/>
        <item x="507"/>
        <item x="717"/>
        <item x="595"/>
        <item x="664"/>
        <item x="626"/>
        <item x="377"/>
        <item x="673"/>
        <item x="607"/>
        <item x="684"/>
        <item x="456"/>
        <item x="696"/>
        <item x="690"/>
        <item x="380"/>
        <item x="389"/>
        <item x="602"/>
        <item x="494"/>
        <item x="589"/>
        <item x="384"/>
        <item x="604"/>
        <item x="517"/>
        <item x="584"/>
        <item x="492"/>
        <item x="419"/>
        <item x="475"/>
        <item x="688"/>
        <item x="563"/>
        <item x="506"/>
        <item x="649"/>
        <item x="449"/>
        <item x="450"/>
        <item x="490"/>
        <item x="412"/>
        <item x="670"/>
        <item x="723"/>
        <item x="378"/>
        <item x="443"/>
        <item x="481"/>
        <item x="627"/>
        <item x="553"/>
        <item x="693"/>
        <item x="385"/>
        <item x="502"/>
        <item x="520"/>
        <item x="560"/>
        <item x="417"/>
        <item x="371"/>
        <item x="578"/>
        <item x="408"/>
        <item x="606"/>
        <item x="669"/>
        <item x="728"/>
        <item x="531"/>
        <item x="482"/>
        <item x="619"/>
        <item x="448"/>
        <item x="465"/>
        <item x="459"/>
        <item x="575"/>
        <item x="568"/>
        <item x="609"/>
        <item x="544"/>
        <item x="657"/>
        <item x="676"/>
        <item x="402"/>
        <item x="687"/>
        <item x="661"/>
        <item x="405"/>
        <item x="588"/>
        <item x="651"/>
        <item x="521"/>
        <item x="386"/>
        <item x="635"/>
        <item x="493"/>
        <item x="722"/>
        <item x="407"/>
        <item x="612"/>
        <item x="392"/>
        <item x="708"/>
        <item x="422"/>
        <item x="685"/>
        <item x="513"/>
        <item x="403"/>
        <item x="629"/>
        <item x="470"/>
        <item x="695"/>
        <item x="715"/>
        <item x="582"/>
        <item x="656"/>
        <item t="default"/>
      </items>
    </pivotField>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44" showAll="0"/>
    <pivotField numFmtId="44" showAll="0"/>
    <pivotField dataField="1" numFmtId="44" showAll="0"/>
    <pivotField showAll="0"/>
    <pivotField showAll="0"/>
    <pivotField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Average of Total Operating Cost" fld="14" subtotal="average" baseField="6" baseItem="6"/>
  </dataFields>
  <chartFormats count="12">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1" count="1" selected="0">
            <x v="3"/>
          </reference>
        </references>
      </pivotArea>
    </chartFormat>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15" format="3" series="1">
      <pivotArea type="data" outline="0" fieldPosition="0">
        <references count="2">
          <reference field="4294967294" count="1" selected="0">
            <x v="0"/>
          </reference>
          <reference field="1" count="1" selected="0">
            <x v="3"/>
          </reference>
        </references>
      </pivotArea>
    </chartFormat>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 chart="16" format="2" series="1">
      <pivotArea type="data" outline="0" fieldPosition="0">
        <references count="2">
          <reference field="4294967294" count="1" selected="0">
            <x v="0"/>
          </reference>
          <reference field="1" count="1" selected="0">
            <x v="2"/>
          </reference>
        </references>
      </pivotArea>
    </chartFormat>
    <chartFormat chart="16"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9151DCA-8792-43E0-A24F-C28AC4346EBD}"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F170:K184" firstHeaderRow="1" firstDataRow="2" firstDataCol="1"/>
  <pivotFields count="18">
    <pivotField numFmtId="14" showAll="0"/>
    <pivotField axis="axisCol" showAll="0">
      <items count="5">
        <item x="1"/>
        <item x="2"/>
        <item x="0"/>
        <item x="3"/>
        <item t="default"/>
      </items>
    </pivotField>
    <pivotField showAll="0">
      <items count="1460">
        <item x="1284"/>
        <item x="1099"/>
        <item x="1306"/>
        <item x="1242"/>
        <item x="1273"/>
        <item x="1138"/>
        <item x="1136"/>
        <item x="1204"/>
        <item x="1308"/>
        <item x="1277"/>
        <item x="1111"/>
        <item x="1164"/>
        <item x="1124"/>
        <item x="1455"/>
        <item x="1448"/>
        <item x="1285"/>
        <item x="1254"/>
        <item x="1332"/>
        <item x="1438"/>
        <item x="1223"/>
        <item x="1324"/>
        <item x="1444"/>
        <item x="1345"/>
        <item x="1347"/>
        <item x="1405"/>
        <item x="1233"/>
        <item x="1325"/>
        <item x="1155"/>
        <item x="1372"/>
        <item x="1415"/>
        <item x="1126"/>
        <item x="1319"/>
        <item x="1348"/>
        <item x="1359"/>
        <item x="1397"/>
        <item x="1200"/>
        <item x="1440"/>
        <item x="1375"/>
        <item x="1380"/>
        <item x="1290"/>
        <item x="1250"/>
        <item x="1162"/>
        <item x="1362"/>
        <item x="1172"/>
        <item x="1140"/>
        <item x="1135"/>
        <item x="1143"/>
        <item x="1139"/>
        <item x="1150"/>
        <item x="1436"/>
        <item x="1232"/>
        <item x="1149"/>
        <item x="1351"/>
        <item x="1376"/>
        <item x="1278"/>
        <item x="1253"/>
        <item x="1117"/>
        <item x="1435"/>
        <item x="1364"/>
        <item x="1288"/>
        <item x="1334"/>
        <item x="1289"/>
        <item x="1174"/>
        <item x="1095"/>
        <item x="1209"/>
        <item x="1386"/>
        <item x="1419"/>
        <item x="1338"/>
        <item x="1152"/>
        <item x="1314"/>
        <item x="1382"/>
        <item x="1296"/>
        <item x="1108"/>
        <item x="1243"/>
        <item x="1365"/>
        <item x="1153"/>
        <item x="1255"/>
        <item x="1187"/>
        <item x="1096"/>
        <item x="1344"/>
        <item x="1144"/>
        <item x="1302"/>
        <item x="1340"/>
        <item x="1356"/>
        <item x="1403"/>
        <item x="1245"/>
        <item x="1423"/>
        <item x="1260"/>
        <item x="1145"/>
        <item x="1238"/>
        <item x="1327"/>
        <item x="1458"/>
        <item x="1276"/>
        <item x="1283"/>
        <item x="1339"/>
        <item x="1361"/>
        <item x="1188"/>
        <item x="1270"/>
        <item x="1287"/>
        <item x="1370"/>
        <item x="1330"/>
        <item x="1341"/>
        <item x="1259"/>
        <item x="1244"/>
        <item x="1212"/>
        <item x="1400"/>
        <item x="1384"/>
        <item x="1346"/>
        <item x="1322"/>
        <item x="1282"/>
        <item x="1146"/>
        <item x="1171"/>
        <item x="1272"/>
        <item x="1441"/>
        <item x="1191"/>
        <item x="1129"/>
        <item x="1402"/>
        <item x="1451"/>
        <item x="1391"/>
        <item x="1235"/>
        <item x="1246"/>
        <item x="1355"/>
        <item x="1353"/>
        <item x="1323"/>
        <item x="1292"/>
        <item x="1112"/>
        <item x="1219"/>
        <item x="1437"/>
        <item x="1432"/>
        <item x="1378"/>
        <item x="1394"/>
        <item x="1257"/>
        <item x="1248"/>
        <item x="1354"/>
        <item x="1429"/>
        <item x="1127"/>
        <item x="1373"/>
        <item x="1133"/>
        <item x="1120"/>
        <item x="1430"/>
        <item x="1399"/>
        <item x="1385"/>
        <item x="1169"/>
        <item x="1156"/>
        <item x="1404"/>
        <item x="1098"/>
        <item x="1294"/>
        <item x="1371"/>
        <item x="1189"/>
        <item x="1425"/>
        <item x="1428"/>
        <item x="1261"/>
        <item x="1383"/>
        <item x="1286"/>
        <item x="1295"/>
        <item x="1177"/>
        <item x="1392"/>
        <item x="1161"/>
        <item x="1167"/>
        <item x="1214"/>
        <item x="1134"/>
        <item x="1201"/>
        <item x="1224"/>
        <item x="1360"/>
        <item x="1175"/>
        <item x="1449"/>
        <item x="1128"/>
        <item x="1266"/>
        <item x="1374"/>
        <item x="1210"/>
        <item x="1125"/>
        <item x="1387"/>
        <item x="1442"/>
        <item x="1190"/>
        <item x="1236"/>
        <item x="1439"/>
        <item x="1271"/>
        <item x="1230"/>
        <item x="1265"/>
        <item x="1307"/>
        <item x="1434"/>
        <item x="1208"/>
        <item x="1192"/>
        <item x="1101"/>
        <item x="1366"/>
        <item x="1179"/>
        <item x="1427"/>
        <item x="1350"/>
        <item x="1114"/>
        <item x="1166"/>
        <item x="1218"/>
        <item x="1199"/>
        <item x="1119"/>
        <item x="1457"/>
        <item x="1262"/>
        <item x="1231"/>
        <item x="1198"/>
        <item x="1221"/>
        <item x="1217"/>
        <item x="1222"/>
        <item x="1105"/>
        <item x="1312"/>
        <item x="1241"/>
        <item x="1281"/>
        <item x="1196"/>
        <item x="1304"/>
        <item x="1151"/>
        <item x="1178"/>
        <item x="1408"/>
        <item x="1132"/>
        <item x="1395"/>
        <item x="1274"/>
        <item x="1421"/>
        <item x="1299"/>
        <item x="1333"/>
        <item x="1318"/>
        <item x="1237"/>
        <item x="1202"/>
        <item x="1377"/>
        <item x="1310"/>
        <item x="1264"/>
        <item x="1390"/>
        <item x="1170"/>
        <item x="1413"/>
        <item x="1148"/>
        <item x="1247"/>
        <item x="1123"/>
        <item x="1263"/>
        <item x="1097"/>
        <item x="1269"/>
        <item x="1336"/>
        <item x="1193"/>
        <item x="1279"/>
        <item x="1121"/>
        <item x="1409"/>
        <item x="1335"/>
        <item x="1316"/>
        <item x="1227"/>
        <item x="1342"/>
        <item x="1298"/>
        <item x="1220"/>
        <item x="1416"/>
        <item x="1379"/>
        <item x="1445"/>
        <item x="1185"/>
        <item x="1252"/>
        <item x="1116"/>
        <item x="1291"/>
        <item x="1410"/>
        <item x="1113"/>
        <item x="1407"/>
        <item x="1158"/>
        <item x="1309"/>
        <item x="1130"/>
        <item x="1313"/>
        <item x="1326"/>
        <item x="1393"/>
        <item x="1181"/>
        <item x="1452"/>
        <item x="1168"/>
        <item x="1226"/>
        <item x="1163"/>
        <item x="1110"/>
        <item x="1207"/>
        <item x="1122"/>
        <item x="1456"/>
        <item x="1203"/>
        <item x="1329"/>
        <item x="1301"/>
        <item x="1106"/>
        <item x="1320"/>
        <item x="1206"/>
        <item x="1357"/>
        <item x="1115"/>
        <item x="1154"/>
        <item x="1311"/>
        <item x="1293"/>
        <item x="1182"/>
        <item x="1398"/>
        <item x="1147"/>
        <item x="1389"/>
        <item x="1195"/>
        <item x="1131"/>
        <item x="1165"/>
        <item x="1211"/>
        <item x="1234"/>
        <item x="1275"/>
        <item x="1118"/>
        <item x="1103"/>
        <item x="1349"/>
        <item x="1186"/>
        <item x="1424"/>
        <item x="1183"/>
        <item x="1446"/>
        <item x="1426"/>
        <item x="1300"/>
        <item x="1443"/>
        <item x="1315"/>
        <item x="1141"/>
        <item x="1401"/>
        <item x="1368"/>
        <item x="1229"/>
        <item x="1240"/>
        <item x="1109"/>
        <item x="1197"/>
        <item x="1268"/>
        <item x="1100"/>
        <item x="1414"/>
        <item x="1297"/>
        <item x="1267"/>
        <item x="1104"/>
        <item x="1406"/>
        <item x="1216"/>
        <item x="1215"/>
        <item x="1331"/>
        <item x="1418"/>
        <item x="1454"/>
        <item x="1396"/>
        <item x="1367"/>
        <item x="1137"/>
        <item x="1213"/>
        <item x="1433"/>
        <item x="1358"/>
        <item x="1142"/>
        <item x="1411"/>
        <item x="1256"/>
        <item x="1388"/>
        <item x="1176"/>
        <item x="1157"/>
        <item x="1160"/>
        <item x="1303"/>
        <item x="1412"/>
        <item x="1343"/>
        <item x="1328"/>
        <item x="1225"/>
        <item x="1381"/>
        <item x="1352"/>
        <item x="1239"/>
        <item x="1317"/>
        <item x="1305"/>
        <item x="1420"/>
        <item x="1228"/>
        <item x="1180"/>
        <item x="1417"/>
        <item x="1369"/>
        <item x="1447"/>
        <item x="1205"/>
        <item x="1280"/>
        <item x="1184"/>
        <item x="1431"/>
        <item x="1249"/>
        <item x="1337"/>
        <item x="1102"/>
        <item x="1363"/>
        <item x="1450"/>
        <item x="1107"/>
        <item x="1453"/>
        <item x="1159"/>
        <item x="1194"/>
        <item x="1321"/>
        <item x="1258"/>
        <item x="1422"/>
        <item x="1173"/>
        <item x="1251"/>
        <item x="1078"/>
        <item x="847"/>
        <item x="808"/>
        <item x="949"/>
        <item x="791"/>
        <item x="751"/>
        <item x="917"/>
        <item x="860"/>
        <item x="862"/>
        <item x="786"/>
        <item x="817"/>
        <item x="812"/>
        <item x="869"/>
        <item x="907"/>
        <item x="944"/>
        <item x="942"/>
        <item x="1044"/>
        <item x="906"/>
        <item x="731"/>
        <item x="919"/>
        <item x="776"/>
        <item x="838"/>
        <item x="1048"/>
        <item x="749"/>
        <item x="1033"/>
        <item x="954"/>
        <item x="848"/>
        <item x="877"/>
        <item x="991"/>
        <item x="1004"/>
        <item x="789"/>
        <item x="921"/>
        <item x="993"/>
        <item x="840"/>
        <item x="843"/>
        <item x="764"/>
        <item x="1029"/>
        <item x="1007"/>
        <item x="769"/>
        <item x="1077"/>
        <item x="1036"/>
        <item x="742"/>
        <item x="918"/>
        <item x="834"/>
        <item x="1070"/>
        <item x="793"/>
        <item x="930"/>
        <item x="901"/>
        <item x="850"/>
        <item x="910"/>
        <item x="741"/>
        <item x="937"/>
        <item x="922"/>
        <item x="779"/>
        <item x="829"/>
        <item x="995"/>
        <item x="932"/>
        <item x="965"/>
        <item x="908"/>
        <item x="1020"/>
        <item x="777"/>
        <item x="785"/>
        <item x="927"/>
        <item x="994"/>
        <item x="987"/>
        <item x="1039"/>
        <item x="938"/>
        <item x="839"/>
        <item x="1018"/>
        <item x="796"/>
        <item x="945"/>
        <item x="889"/>
        <item x="886"/>
        <item x="1071"/>
        <item x="888"/>
        <item x="822"/>
        <item x="1086"/>
        <item x="972"/>
        <item x="957"/>
        <item x="1091"/>
        <item x="956"/>
        <item x="767"/>
        <item x="882"/>
        <item x="947"/>
        <item x="773"/>
        <item x="915"/>
        <item x="790"/>
        <item x="739"/>
        <item x="756"/>
        <item x="748"/>
        <item x="855"/>
        <item x="737"/>
        <item x="1015"/>
        <item x="997"/>
        <item x="778"/>
        <item x="1019"/>
        <item x="976"/>
        <item x="1059"/>
        <item x="1045"/>
        <item x="757"/>
        <item x="1011"/>
        <item x="1066"/>
        <item x="804"/>
        <item x="799"/>
        <item x="1088"/>
        <item x="1013"/>
        <item x="923"/>
        <item x="747"/>
        <item x="1038"/>
        <item x="953"/>
        <item x="988"/>
        <item x="1075"/>
        <item x="815"/>
        <item x="852"/>
        <item x="941"/>
        <item x="872"/>
        <item x="1081"/>
        <item x="765"/>
        <item x="1027"/>
        <item x="1037"/>
        <item x="933"/>
        <item x="1021"/>
        <item x="1083"/>
        <item x="1002"/>
        <item x="1067"/>
        <item x="842"/>
        <item x="1009"/>
        <item x="866"/>
        <item x="1053"/>
        <item x="820"/>
        <item x="982"/>
        <item x="824"/>
        <item x="1056"/>
        <item x="887"/>
        <item x="1023"/>
        <item x="936"/>
        <item x="833"/>
        <item x="963"/>
        <item x="1069"/>
        <item x="792"/>
        <item x="964"/>
        <item x="788"/>
        <item x="1065"/>
        <item x="746"/>
        <item x="966"/>
        <item x="926"/>
        <item x="823"/>
        <item x="740"/>
        <item x="795"/>
        <item x="1008"/>
        <item x="744"/>
        <item x="979"/>
        <item x="1031"/>
        <item x="1073"/>
        <item x="770"/>
        <item x="1072"/>
        <item x="781"/>
        <item x="818"/>
        <item x="760"/>
        <item x="858"/>
        <item x="1030"/>
        <item x="912"/>
        <item x="1040"/>
        <item x="809"/>
        <item x="998"/>
        <item x="931"/>
        <item x="1093"/>
        <item x="967"/>
        <item x="806"/>
        <item x="876"/>
        <item x="1041"/>
        <item x="999"/>
        <item x="782"/>
        <item x="992"/>
        <item x="879"/>
        <item x="859"/>
        <item x="761"/>
        <item x="865"/>
        <item x="894"/>
        <item x="1035"/>
        <item x="940"/>
        <item x="986"/>
        <item x="1076"/>
        <item x="854"/>
        <item x="794"/>
        <item x="1034"/>
        <item x="980"/>
        <item x="892"/>
        <item x="948"/>
        <item x="1024"/>
        <item x="891"/>
        <item x="968"/>
        <item x="881"/>
        <item x="828"/>
        <item x="884"/>
        <item x="962"/>
        <item x="832"/>
        <item x="902"/>
        <item x="1074"/>
        <item x="883"/>
        <item x="1094"/>
        <item x="974"/>
        <item x="1046"/>
        <item x="763"/>
        <item x="805"/>
        <item x="970"/>
        <item x="846"/>
        <item x="732"/>
        <item x="1006"/>
        <item x="1005"/>
        <item x="914"/>
        <item x="904"/>
        <item x="1064"/>
        <item x="768"/>
        <item x="867"/>
        <item x="819"/>
        <item x="772"/>
        <item x="946"/>
        <item x="1032"/>
        <item x="1016"/>
        <item x="983"/>
        <item x="973"/>
        <item x="807"/>
        <item x="971"/>
        <item x="874"/>
        <item x="981"/>
        <item x="787"/>
        <item x="1028"/>
        <item x="935"/>
        <item x="961"/>
        <item x="784"/>
        <item x="896"/>
        <item x="900"/>
        <item x="1042"/>
        <item x="873"/>
        <item x="990"/>
        <item x="1080"/>
        <item x="836"/>
        <item x="975"/>
        <item x="893"/>
        <item x="1025"/>
        <item x="837"/>
        <item x="977"/>
        <item x="845"/>
        <item x="811"/>
        <item x="734"/>
        <item x="890"/>
        <item x="857"/>
        <item x="951"/>
        <item x="844"/>
        <item x="813"/>
        <item x="960"/>
        <item x="1090"/>
        <item x="1087"/>
        <item x="939"/>
        <item x="745"/>
        <item x="830"/>
        <item x="825"/>
        <item x="929"/>
        <item x="841"/>
        <item x="959"/>
        <item x="1043"/>
        <item x="996"/>
        <item x="920"/>
        <item x="878"/>
        <item x="856"/>
        <item x="898"/>
        <item x="752"/>
        <item x="1022"/>
        <item x="943"/>
        <item x="870"/>
        <item x="755"/>
        <item x="827"/>
        <item x="821"/>
        <item x="863"/>
        <item x="775"/>
        <item x="955"/>
        <item x="905"/>
        <item x="759"/>
        <item x="798"/>
        <item x="826"/>
        <item x="1052"/>
        <item x="984"/>
        <item x="754"/>
        <item x="750"/>
        <item x="762"/>
        <item x="758"/>
        <item x="885"/>
        <item x="925"/>
        <item x="934"/>
        <item x="802"/>
        <item x="861"/>
        <item x="1092"/>
        <item x="871"/>
        <item x="810"/>
        <item x="1068"/>
        <item x="989"/>
        <item x="1063"/>
        <item x="1062"/>
        <item x="880"/>
        <item x="800"/>
        <item x="733"/>
        <item x="913"/>
        <item x="1079"/>
        <item x="766"/>
        <item x="730"/>
        <item x="736"/>
        <item x="868"/>
        <item x="1047"/>
        <item x="903"/>
        <item x="1010"/>
        <item x="1026"/>
        <item x="985"/>
        <item x="814"/>
        <item x="831"/>
        <item x="969"/>
        <item x="1060"/>
        <item x="1001"/>
        <item x="909"/>
        <item x="738"/>
        <item x="899"/>
        <item x="1058"/>
        <item x="1000"/>
        <item x="1051"/>
        <item x="1061"/>
        <item x="774"/>
        <item x="780"/>
        <item x="849"/>
        <item x="897"/>
        <item x="1055"/>
        <item x="771"/>
        <item x="952"/>
        <item x="1082"/>
        <item x="743"/>
        <item x="1089"/>
        <item x="801"/>
        <item x="1085"/>
        <item x="895"/>
        <item x="735"/>
        <item x="950"/>
        <item x="797"/>
        <item x="853"/>
        <item x="1012"/>
        <item x="916"/>
        <item x="816"/>
        <item x="1050"/>
        <item x="1003"/>
        <item x="1049"/>
        <item x="1057"/>
        <item x="1017"/>
        <item x="958"/>
        <item x="978"/>
        <item x="864"/>
        <item x="753"/>
        <item x="783"/>
        <item x="911"/>
        <item x="924"/>
        <item x="835"/>
        <item x="1054"/>
        <item x="803"/>
        <item x="1084"/>
        <item x="1014"/>
        <item x="851"/>
        <item x="875"/>
        <item x="928"/>
        <item x="86"/>
        <item x="320"/>
        <item x="288"/>
        <item x="187"/>
        <item x="180"/>
        <item x="153"/>
        <item x="72"/>
        <item x="115"/>
        <item x="262"/>
        <item x="51"/>
        <item x="240"/>
        <item x="130"/>
        <item x="341"/>
        <item x="9"/>
        <item x="108"/>
        <item x="231"/>
        <item x="245"/>
        <item x="156"/>
        <item x="337"/>
        <item x="116"/>
        <item x="18"/>
        <item x="321"/>
        <item x="308"/>
        <item x="37"/>
        <item x="230"/>
        <item x="271"/>
        <item x="209"/>
        <item x="17"/>
        <item x="225"/>
        <item x="340"/>
        <item x="185"/>
        <item x="163"/>
        <item x="106"/>
        <item x="284"/>
        <item x="56"/>
        <item x="30"/>
        <item x="101"/>
        <item x="200"/>
        <item x="199"/>
        <item x="257"/>
        <item x="191"/>
        <item x="203"/>
        <item x="4"/>
        <item x="178"/>
        <item x="247"/>
        <item x="135"/>
        <item x="83"/>
        <item x="259"/>
        <item x="335"/>
        <item x="364"/>
        <item x="359"/>
        <item x="221"/>
        <item x="107"/>
        <item x="326"/>
        <item x="336"/>
        <item x="358"/>
        <item x="0"/>
        <item x="276"/>
        <item x="12"/>
        <item x="214"/>
        <item x="322"/>
        <item x="147"/>
        <item x="349"/>
        <item x="241"/>
        <item x="58"/>
        <item x="69"/>
        <item x="146"/>
        <item x="201"/>
        <item x="250"/>
        <item x="14"/>
        <item x="19"/>
        <item x="81"/>
        <item x="206"/>
        <item x="35"/>
        <item x="196"/>
        <item x="248"/>
        <item x="61"/>
        <item x="154"/>
        <item x="219"/>
        <item x="285"/>
        <item x="267"/>
        <item x="313"/>
        <item x="40"/>
        <item x="54"/>
        <item x="23"/>
        <item x="74"/>
        <item x="328"/>
        <item x="258"/>
        <item x="232"/>
        <item x="251"/>
        <item x="268"/>
        <item x="165"/>
        <item x="110"/>
        <item x="171"/>
        <item x="136"/>
        <item x="57"/>
        <item x="266"/>
        <item x="223"/>
        <item x="314"/>
        <item x="68"/>
        <item x="159"/>
        <item x="290"/>
        <item x="167"/>
        <item x="152"/>
        <item x="253"/>
        <item x="150"/>
        <item x="330"/>
        <item x="343"/>
        <item x="354"/>
        <item x="202"/>
        <item x="27"/>
        <item x="198"/>
        <item x="78"/>
        <item x="292"/>
        <item x="13"/>
        <item x="264"/>
        <item x="29"/>
        <item x="274"/>
        <item x="287"/>
        <item x="310"/>
        <item x="197"/>
        <item x="129"/>
        <item x="356"/>
        <item x="239"/>
        <item x="92"/>
        <item x="122"/>
        <item x="319"/>
        <item x="298"/>
        <item x="234"/>
        <item x="312"/>
        <item x="39"/>
        <item x="233"/>
        <item x="338"/>
        <item x="111"/>
        <item x="309"/>
        <item x="62"/>
        <item x="144"/>
        <item x="215"/>
        <item x="95"/>
        <item x="49"/>
        <item x="305"/>
        <item x="148"/>
        <item x="183"/>
        <item x="190"/>
        <item x="169"/>
        <item x="270"/>
        <item x="361"/>
        <item x="20"/>
        <item x="235"/>
        <item x="238"/>
        <item x="347"/>
        <item x="353"/>
        <item x="173"/>
        <item x="181"/>
        <item x="293"/>
        <item x="77"/>
        <item x="252"/>
        <item x="226"/>
        <item x="31"/>
        <item x="331"/>
        <item x="80"/>
        <item x="333"/>
        <item x="132"/>
        <item x="179"/>
        <item x="93"/>
        <item x="224"/>
        <item x="350"/>
        <item x="79"/>
        <item x="128"/>
        <item x="2"/>
        <item x="96"/>
        <item x="242"/>
        <item x="64"/>
        <item x="94"/>
        <item x="60"/>
        <item x="75"/>
        <item x="204"/>
        <item x="118"/>
        <item x="205"/>
        <item x="351"/>
        <item x="160"/>
        <item x="112"/>
        <item x="48"/>
        <item x="278"/>
        <item x="317"/>
        <item x="289"/>
        <item x="32"/>
        <item x="210"/>
        <item x="325"/>
        <item x="168"/>
        <item x="127"/>
        <item x="24"/>
        <item x="360"/>
        <item x="192"/>
        <item x="103"/>
        <item x="71"/>
        <item x="8"/>
        <item x="157"/>
        <item x="133"/>
        <item x="91"/>
        <item x="269"/>
        <item x="85"/>
        <item x="34"/>
        <item x="188"/>
        <item x="362"/>
        <item x="306"/>
        <item x="273"/>
        <item x="318"/>
        <item x="28"/>
        <item x="227"/>
        <item x="279"/>
        <item x="217"/>
        <item x="105"/>
        <item x="207"/>
        <item x="345"/>
        <item x="63"/>
        <item x="141"/>
        <item x="177"/>
        <item x="296"/>
        <item x="117"/>
        <item x="256"/>
        <item x="67"/>
        <item x="294"/>
        <item x="339"/>
        <item x="211"/>
        <item x="249"/>
        <item x="131"/>
        <item x="304"/>
        <item x="311"/>
        <item x="25"/>
        <item x="315"/>
        <item x="21"/>
        <item x="344"/>
        <item x="164"/>
        <item x="98"/>
        <item x="47"/>
        <item x="87"/>
        <item x="220"/>
        <item x="139"/>
        <item x="316"/>
        <item x="280"/>
        <item x="99"/>
        <item x="193"/>
        <item x="151"/>
        <item x="213"/>
        <item x="303"/>
        <item x="254"/>
        <item x="222"/>
        <item x="327"/>
        <item x="363"/>
        <item x="166"/>
        <item x="334"/>
        <item x="244"/>
        <item x="212"/>
        <item x="352"/>
        <item x="137"/>
        <item x="90"/>
        <item x="50"/>
        <item x="119"/>
        <item x="172"/>
        <item x="120"/>
        <item x="272"/>
        <item x="237"/>
        <item x="97"/>
        <item x="114"/>
        <item x="65"/>
        <item x="10"/>
        <item x="102"/>
        <item x="342"/>
        <item x="170"/>
        <item x="33"/>
        <item x="126"/>
        <item x="161"/>
        <item x="281"/>
        <item x="282"/>
        <item x="109"/>
        <item x="186"/>
        <item x="348"/>
        <item x="236"/>
        <item x="3"/>
        <item x="88"/>
        <item x="174"/>
        <item x="1"/>
        <item x="41"/>
        <item x="346"/>
        <item x="216"/>
        <item x="307"/>
        <item x="162"/>
        <item x="355"/>
        <item x="138"/>
        <item x="229"/>
        <item x="42"/>
        <item x="134"/>
        <item x="357"/>
        <item x="143"/>
        <item x="275"/>
        <item x="301"/>
        <item x="100"/>
        <item x="45"/>
        <item x="332"/>
        <item x="218"/>
        <item x="243"/>
        <item x="22"/>
        <item x="104"/>
        <item x="76"/>
        <item x="182"/>
        <item x="255"/>
        <item x="175"/>
        <item x="140"/>
        <item x="283"/>
        <item x="228"/>
        <item x="208"/>
        <item x="145"/>
        <item x="70"/>
        <item x="291"/>
        <item x="7"/>
        <item x="195"/>
        <item x="84"/>
        <item x="295"/>
        <item x="59"/>
        <item x="73"/>
        <item x="324"/>
        <item x="265"/>
        <item x="125"/>
        <item x="113"/>
        <item x="36"/>
        <item x="286"/>
        <item x="246"/>
        <item x="89"/>
        <item x="11"/>
        <item x="38"/>
        <item x="261"/>
        <item x="55"/>
        <item x="46"/>
        <item x="82"/>
        <item x="189"/>
        <item x="323"/>
        <item x="302"/>
        <item x="16"/>
        <item x="15"/>
        <item x="277"/>
        <item x="149"/>
        <item x="121"/>
        <item x="26"/>
        <item x="194"/>
        <item x="329"/>
        <item x="53"/>
        <item x="300"/>
        <item x="176"/>
        <item x="299"/>
        <item x="142"/>
        <item x="158"/>
        <item x="123"/>
        <item x="43"/>
        <item x="6"/>
        <item x="52"/>
        <item x="66"/>
        <item x="124"/>
        <item x="184"/>
        <item x="155"/>
        <item x="263"/>
        <item x="260"/>
        <item x="5"/>
        <item x="297"/>
        <item x="44"/>
        <item x="686"/>
        <item x="557"/>
        <item x="666"/>
        <item x="367"/>
        <item x="401"/>
        <item x="491"/>
        <item x="565"/>
        <item x="650"/>
        <item x="503"/>
        <item x="488"/>
        <item x="399"/>
        <item x="518"/>
        <item x="432"/>
        <item x="463"/>
        <item x="504"/>
        <item x="515"/>
        <item x="624"/>
        <item x="655"/>
        <item x="496"/>
        <item x="603"/>
        <item x="485"/>
        <item x="473"/>
        <item x="659"/>
        <item x="559"/>
        <item x="645"/>
        <item x="597"/>
        <item x="537"/>
        <item x="558"/>
        <item x="639"/>
        <item x="368"/>
        <item x="477"/>
        <item x="613"/>
        <item x="729"/>
        <item x="562"/>
        <item x="427"/>
        <item x="697"/>
        <item x="648"/>
        <item x="622"/>
        <item x="683"/>
        <item x="600"/>
        <item x="370"/>
        <item x="675"/>
        <item x="445"/>
        <item x="539"/>
        <item x="381"/>
        <item x="398"/>
        <item x="435"/>
        <item x="641"/>
        <item x="654"/>
        <item x="429"/>
        <item x="663"/>
        <item x="388"/>
        <item x="615"/>
        <item x="716"/>
        <item x="549"/>
        <item x="460"/>
        <item x="497"/>
        <item x="542"/>
        <item x="605"/>
        <item x="581"/>
        <item x="598"/>
        <item x="446"/>
        <item x="700"/>
        <item x="577"/>
        <item x="678"/>
        <item x="393"/>
        <item x="689"/>
        <item x="662"/>
        <item x="556"/>
        <item x="471"/>
        <item x="478"/>
        <item x="418"/>
        <item x="601"/>
        <item x="611"/>
        <item x="667"/>
        <item x="583"/>
        <item x="561"/>
        <item x="709"/>
        <item x="434"/>
        <item x="617"/>
        <item x="671"/>
        <item x="416"/>
        <item x="616"/>
        <item x="400"/>
        <item x="718"/>
        <item x="395"/>
        <item x="591"/>
        <item x="524"/>
        <item x="454"/>
        <item x="414"/>
        <item x="726"/>
        <item x="710"/>
        <item x="623"/>
        <item x="594"/>
        <item x="596"/>
        <item x="441"/>
        <item x="703"/>
        <item x="567"/>
        <item x="674"/>
        <item x="523"/>
        <item x="692"/>
        <item x="590"/>
        <item x="636"/>
        <item x="566"/>
        <item x="394"/>
        <item x="705"/>
        <item x="543"/>
        <item x="508"/>
        <item x="461"/>
        <item x="571"/>
        <item x="466"/>
        <item x="551"/>
        <item x="528"/>
        <item x="424"/>
        <item x="552"/>
        <item x="375"/>
        <item x="546"/>
        <item x="498"/>
        <item x="382"/>
        <item x="451"/>
        <item x="510"/>
        <item x="665"/>
        <item x="707"/>
        <item x="480"/>
        <item x="433"/>
        <item x="420"/>
        <item x="525"/>
        <item x="455"/>
        <item x="691"/>
        <item x="572"/>
        <item x="652"/>
        <item x="374"/>
        <item x="608"/>
        <item x="526"/>
        <item x="484"/>
        <item x="479"/>
        <item x="500"/>
        <item x="618"/>
        <item x="444"/>
        <item x="610"/>
        <item x="447"/>
        <item x="369"/>
        <item x="579"/>
        <item x="643"/>
        <item x="376"/>
        <item x="587"/>
        <item x="701"/>
        <item x="658"/>
        <item x="366"/>
        <item x="489"/>
        <item x="415"/>
        <item x="474"/>
        <item x="640"/>
        <item x="699"/>
        <item x="390"/>
        <item x="532"/>
        <item x="514"/>
        <item x="677"/>
        <item x="379"/>
        <item x="530"/>
        <item x="423"/>
        <item x="704"/>
        <item x="541"/>
        <item x="630"/>
        <item x="464"/>
        <item x="633"/>
        <item x="719"/>
        <item x="621"/>
        <item x="428"/>
        <item x="527"/>
        <item x="642"/>
        <item x="550"/>
        <item x="599"/>
        <item x="564"/>
        <item x="387"/>
        <item x="421"/>
        <item x="580"/>
        <item x="720"/>
        <item x="653"/>
        <item x="682"/>
        <item x="706"/>
        <item x="548"/>
        <item x="694"/>
        <item x="554"/>
        <item x="406"/>
        <item x="573"/>
        <item x="681"/>
        <item x="411"/>
        <item x="712"/>
        <item x="702"/>
        <item x="516"/>
        <item x="431"/>
        <item x="536"/>
        <item x="698"/>
        <item x="631"/>
        <item x="409"/>
        <item x="721"/>
        <item x="727"/>
        <item x="404"/>
        <item x="505"/>
        <item x="725"/>
        <item x="668"/>
        <item x="486"/>
        <item x="458"/>
        <item x="501"/>
        <item x="483"/>
        <item x="439"/>
        <item x="540"/>
        <item x="555"/>
        <item x="538"/>
        <item x="529"/>
        <item x="620"/>
        <item x="372"/>
        <item x="647"/>
        <item x="397"/>
        <item x="637"/>
        <item x="713"/>
        <item x="646"/>
        <item x="383"/>
        <item x="436"/>
        <item x="519"/>
        <item x="462"/>
        <item x="469"/>
        <item x="679"/>
        <item x="373"/>
        <item x="487"/>
        <item x="437"/>
        <item x="440"/>
        <item x="569"/>
        <item x="396"/>
        <item x="468"/>
        <item x="680"/>
        <item x="644"/>
        <item x="499"/>
        <item x="625"/>
        <item x="638"/>
        <item x="576"/>
        <item x="476"/>
        <item x="632"/>
        <item x="534"/>
        <item x="426"/>
        <item x="453"/>
        <item x="509"/>
        <item x="472"/>
        <item x="711"/>
        <item x="714"/>
        <item x="614"/>
        <item x="457"/>
        <item x="570"/>
        <item x="512"/>
        <item x="585"/>
        <item x="592"/>
        <item x="574"/>
        <item x="495"/>
        <item x="634"/>
        <item x="438"/>
        <item x="593"/>
        <item x="522"/>
        <item x="365"/>
        <item x="660"/>
        <item x="533"/>
        <item x="452"/>
        <item x="391"/>
        <item x="425"/>
        <item x="442"/>
        <item x="724"/>
        <item x="628"/>
        <item x="535"/>
        <item x="430"/>
        <item x="413"/>
        <item x="586"/>
        <item x="511"/>
        <item x="547"/>
        <item x="410"/>
        <item x="672"/>
        <item x="467"/>
        <item x="545"/>
        <item x="507"/>
        <item x="717"/>
        <item x="595"/>
        <item x="664"/>
        <item x="626"/>
        <item x="377"/>
        <item x="673"/>
        <item x="607"/>
        <item x="684"/>
        <item x="456"/>
        <item x="696"/>
        <item x="690"/>
        <item x="380"/>
        <item x="389"/>
        <item x="602"/>
        <item x="494"/>
        <item x="589"/>
        <item x="384"/>
        <item x="604"/>
        <item x="517"/>
        <item x="584"/>
        <item x="492"/>
        <item x="419"/>
        <item x="475"/>
        <item x="688"/>
        <item x="563"/>
        <item x="506"/>
        <item x="649"/>
        <item x="449"/>
        <item x="450"/>
        <item x="490"/>
        <item x="412"/>
        <item x="670"/>
        <item x="723"/>
        <item x="378"/>
        <item x="443"/>
        <item x="481"/>
        <item x="627"/>
        <item x="553"/>
        <item x="693"/>
        <item x="385"/>
        <item x="502"/>
        <item x="520"/>
        <item x="560"/>
        <item x="417"/>
        <item x="371"/>
        <item x="578"/>
        <item x="408"/>
        <item x="606"/>
        <item x="669"/>
        <item x="728"/>
        <item x="531"/>
        <item x="482"/>
        <item x="619"/>
        <item x="448"/>
        <item x="465"/>
        <item x="459"/>
        <item x="575"/>
        <item x="568"/>
        <item x="609"/>
        <item x="544"/>
        <item x="657"/>
        <item x="676"/>
        <item x="402"/>
        <item x="687"/>
        <item x="661"/>
        <item x="405"/>
        <item x="588"/>
        <item x="651"/>
        <item x="521"/>
        <item x="386"/>
        <item x="635"/>
        <item x="493"/>
        <item x="722"/>
        <item x="407"/>
        <item x="612"/>
        <item x="392"/>
        <item x="708"/>
        <item x="422"/>
        <item x="685"/>
        <item x="513"/>
        <item x="403"/>
        <item x="629"/>
        <item x="470"/>
        <item x="695"/>
        <item x="715"/>
        <item x="582"/>
        <item x="656"/>
        <item t="default"/>
      </items>
    </pivotField>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44" showAll="0"/>
    <pivotField numFmtId="44" showAll="0"/>
    <pivotField numFmtId="44" showAll="0"/>
    <pivotField showAll="0"/>
    <pivotField showAll="0"/>
    <pivotField dataField="1"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Average of Yield" fld="17" subtotal="average" baseField="6"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56E1790-7159-4C98-B7D0-C11D3DC14379}"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133:K147" firstHeaderRow="1" firstDataRow="2" firstDataCol="1"/>
  <pivotFields count="18">
    <pivotField numFmtId="14" showAll="0"/>
    <pivotField axis="axisCol" showAll="0">
      <items count="5">
        <item x="1"/>
        <item x="2"/>
        <item x="0"/>
        <item x="3"/>
        <item t="default"/>
      </items>
    </pivotField>
    <pivotField showAll="0">
      <items count="1460">
        <item x="1284"/>
        <item x="1099"/>
        <item x="1306"/>
        <item x="1242"/>
        <item x="1273"/>
        <item x="1138"/>
        <item x="1136"/>
        <item x="1204"/>
        <item x="1308"/>
        <item x="1277"/>
        <item x="1111"/>
        <item x="1164"/>
        <item x="1124"/>
        <item x="1455"/>
        <item x="1448"/>
        <item x="1285"/>
        <item x="1254"/>
        <item x="1332"/>
        <item x="1438"/>
        <item x="1223"/>
        <item x="1324"/>
        <item x="1444"/>
        <item x="1345"/>
        <item x="1347"/>
        <item x="1405"/>
        <item x="1233"/>
        <item x="1325"/>
        <item x="1155"/>
        <item x="1372"/>
        <item x="1415"/>
        <item x="1126"/>
        <item x="1319"/>
        <item x="1348"/>
        <item x="1359"/>
        <item x="1397"/>
        <item x="1200"/>
        <item x="1440"/>
        <item x="1375"/>
        <item x="1380"/>
        <item x="1290"/>
        <item x="1250"/>
        <item x="1162"/>
        <item x="1362"/>
        <item x="1172"/>
        <item x="1140"/>
        <item x="1135"/>
        <item x="1143"/>
        <item x="1139"/>
        <item x="1150"/>
        <item x="1436"/>
        <item x="1232"/>
        <item x="1149"/>
        <item x="1351"/>
        <item x="1376"/>
        <item x="1278"/>
        <item x="1253"/>
        <item x="1117"/>
        <item x="1435"/>
        <item x="1364"/>
        <item x="1288"/>
        <item x="1334"/>
        <item x="1289"/>
        <item x="1174"/>
        <item x="1095"/>
        <item x="1209"/>
        <item x="1386"/>
        <item x="1419"/>
        <item x="1338"/>
        <item x="1152"/>
        <item x="1314"/>
        <item x="1382"/>
        <item x="1296"/>
        <item x="1108"/>
        <item x="1243"/>
        <item x="1365"/>
        <item x="1153"/>
        <item x="1255"/>
        <item x="1187"/>
        <item x="1096"/>
        <item x="1344"/>
        <item x="1144"/>
        <item x="1302"/>
        <item x="1340"/>
        <item x="1356"/>
        <item x="1403"/>
        <item x="1245"/>
        <item x="1423"/>
        <item x="1260"/>
        <item x="1145"/>
        <item x="1238"/>
        <item x="1327"/>
        <item x="1458"/>
        <item x="1276"/>
        <item x="1283"/>
        <item x="1339"/>
        <item x="1361"/>
        <item x="1188"/>
        <item x="1270"/>
        <item x="1287"/>
        <item x="1370"/>
        <item x="1330"/>
        <item x="1341"/>
        <item x="1259"/>
        <item x="1244"/>
        <item x="1212"/>
        <item x="1400"/>
        <item x="1384"/>
        <item x="1346"/>
        <item x="1322"/>
        <item x="1282"/>
        <item x="1146"/>
        <item x="1171"/>
        <item x="1272"/>
        <item x="1441"/>
        <item x="1191"/>
        <item x="1129"/>
        <item x="1402"/>
        <item x="1451"/>
        <item x="1391"/>
        <item x="1235"/>
        <item x="1246"/>
        <item x="1355"/>
        <item x="1353"/>
        <item x="1323"/>
        <item x="1292"/>
        <item x="1112"/>
        <item x="1219"/>
        <item x="1437"/>
        <item x="1432"/>
        <item x="1378"/>
        <item x="1394"/>
        <item x="1257"/>
        <item x="1248"/>
        <item x="1354"/>
        <item x="1429"/>
        <item x="1127"/>
        <item x="1373"/>
        <item x="1133"/>
        <item x="1120"/>
        <item x="1430"/>
        <item x="1399"/>
        <item x="1385"/>
        <item x="1169"/>
        <item x="1156"/>
        <item x="1404"/>
        <item x="1098"/>
        <item x="1294"/>
        <item x="1371"/>
        <item x="1189"/>
        <item x="1425"/>
        <item x="1428"/>
        <item x="1261"/>
        <item x="1383"/>
        <item x="1286"/>
        <item x="1295"/>
        <item x="1177"/>
        <item x="1392"/>
        <item x="1161"/>
        <item x="1167"/>
        <item x="1214"/>
        <item x="1134"/>
        <item x="1201"/>
        <item x="1224"/>
        <item x="1360"/>
        <item x="1175"/>
        <item x="1449"/>
        <item x="1128"/>
        <item x="1266"/>
        <item x="1374"/>
        <item x="1210"/>
        <item x="1125"/>
        <item x="1387"/>
        <item x="1442"/>
        <item x="1190"/>
        <item x="1236"/>
        <item x="1439"/>
        <item x="1271"/>
        <item x="1230"/>
        <item x="1265"/>
        <item x="1307"/>
        <item x="1434"/>
        <item x="1208"/>
        <item x="1192"/>
        <item x="1101"/>
        <item x="1366"/>
        <item x="1179"/>
        <item x="1427"/>
        <item x="1350"/>
        <item x="1114"/>
        <item x="1166"/>
        <item x="1218"/>
        <item x="1199"/>
        <item x="1119"/>
        <item x="1457"/>
        <item x="1262"/>
        <item x="1231"/>
        <item x="1198"/>
        <item x="1221"/>
        <item x="1217"/>
        <item x="1222"/>
        <item x="1105"/>
        <item x="1312"/>
        <item x="1241"/>
        <item x="1281"/>
        <item x="1196"/>
        <item x="1304"/>
        <item x="1151"/>
        <item x="1178"/>
        <item x="1408"/>
        <item x="1132"/>
        <item x="1395"/>
        <item x="1274"/>
        <item x="1421"/>
        <item x="1299"/>
        <item x="1333"/>
        <item x="1318"/>
        <item x="1237"/>
        <item x="1202"/>
        <item x="1377"/>
        <item x="1310"/>
        <item x="1264"/>
        <item x="1390"/>
        <item x="1170"/>
        <item x="1413"/>
        <item x="1148"/>
        <item x="1247"/>
        <item x="1123"/>
        <item x="1263"/>
        <item x="1097"/>
        <item x="1269"/>
        <item x="1336"/>
        <item x="1193"/>
        <item x="1279"/>
        <item x="1121"/>
        <item x="1409"/>
        <item x="1335"/>
        <item x="1316"/>
        <item x="1227"/>
        <item x="1342"/>
        <item x="1298"/>
        <item x="1220"/>
        <item x="1416"/>
        <item x="1379"/>
        <item x="1445"/>
        <item x="1185"/>
        <item x="1252"/>
        <item x="1116"/>
        <item x="1291"/>
        <item x="1410"/>
        <item x="1113"/>
        <item x="1407"/>
        <item x="1158"/>
        <item x="1309"/>
        <item x="1130"/>
        <item x="1313"/>
        <item x="1326"/>
        <item x="1393"/>
        <item x="1181"/>
        <item x="1452"/>
        <item x="1168"/>
        <item x="1226"/>
        <item x="1163"/>
        <item x="1110"/>
        <item x="1207"/>
        <item x="1122"/>
        <item x="1456"/>
        <item x="1203"/>
        <item x="1329"/>
        <item x="1301"/>
        <item x="1106"/>
        <item x="1320"/>
        <item x="1206"/>
        <item x="1357"/>
        <item x="1115"/>
        <item x="1154"/>
        <item x="1311"/>
        <item x="1293"/>
        <item x="1182"/>
        <item x="1398"/>
        <item x="1147"/>
        <item x="1389"/>
        <item x="1195"/>
        <item x="1131"/>
        <item x="1165"/>
        <item x="1211"/>
        <item x="1234"/>
        <item x="1275"/>
        <item x="1118"/>
        <item x="1103"/>
        <item x="1349"/>
        <item x="1186"/>
        <item x="1424"/>
        <item x="1183"/>
        <item x="1446"/>
        <item x="1426"/>
        <item x="1300"/>
        <item x="1443"/>
        <item x="1315"/>
        <item x="1141"/>
        <item x="1401"/>
        <item x="1368"/>
        <item x="1229"/>
        <item x="1240"/>
        <item x="1109"/>
        <item x="1197"/>
        <item x="1268"/>
        <item x="1100"/>
        <item x="1414"/>
        <item x="1297"/>
        <item x="1267"/>
        <item x="1104"/>
        <item x="1406"/>
        <item x="1216"/>
        <item x="1215"/>
        <item x="1331"/>
        <item x="1418"/>
        <item x="1454"/>
        <item x="1396"/>
        <item x="1367"/>
        <item x="1137"/>
        <item x="1213"/>
        <item x="1433"/>
        <item x="1358"/>
        <item x="1142"/>
        <item x="1411"/>
        <item x="1256"/>
        <item x="1388"/>
        <item x="1176"/>
        <item x="1157"/>
        <item x="1160"/>
        <item x="1303"/>
        <item x="1412"/>
        <item x="1343"/>
        <item x="1328"/>
        <item x="1225"/>
        <item x="1381"/>
        <item x="1352"/>
        <item x="1239"/>
        <item x="1317"/>
        <item x="1305"/>
        <item x="1420"/>
        <item x="1228"/>
        <item x="1180"/>
        <item x="1417"/>
        <item x="1369"/>
        <item x="1447"/>
        <item x="1205"/>
        <item x="1280"/>
        <item x="1184"/>
        <item x="1431"/>
        <item x="1249"/>
        <item x="1337"/>
        <item x="1102"/>
        <item x="1363"/>
        <item x="1450"/>
        <item x="1107"/>
        <item x="1453"/>
        <item x="1159"/>
        <item x="1194"/>
        <item x="1321"/>
        <item x="1258"/>
        <item x="1422"/>
        <item x="1173"/>
        <item x="1251"/>
        <item x="1078"/>
        <item x="847"/>
        <item x="808"/>
        <item x="949"/>
        <item x="791"/>
        <item x="751"/>
        <item x="917"/>
        <item x="860"/>
        <item x="862"/>
        <item x="786"/>
        <item x="817"/>
        <item x="812"/>
        <item x="869"/>
        <item x="907"/>
        <item x="944"/>
        <item x="942"/>
        <item x="1044"/>
        <item x="906"/>
        <item x="731"/>
        <item x="919"/>
        <item x="776"/>
        <item x="838"/>
        <item x="1048"/>
        <item x="749"/>
        <item x="1033"/>
        <item x="954"/>
        <item x="848"/>
        <item x="877"/>
        <item x="991"/>
        <item x="1004"/>
        <item x="789"/>
        <item x="921"/>
        <item x="993"/>
        <item x="840"/>
        <item x="843"/>
        <item x="764"/>
        <item x="1029"/>
        <item x="1007"/>
        <item x="769"/>
        <item x="1077"/>
        <item x="1036"/>
        <item x="742"/>
        <item x="918"/>
        <item x="834"/>
        <item x="1070"/>
        <item x="793"/>
        <item x="930"/>
        <item x="901"/>
        <item x="850"/>
        <item x="910"/>
        <item x="741"/>
        <item x="937"/>
        <item x="922"/>
        <item x="779"/>
        <item x="829"/>
        <item x="995"/>
        <item x="932"/>
        <item x="965"/>
        <item x="908"/>
        <item x="1020"/>
        <item x="777"/>
        <item x="785"/>
        <item x="927"/>
        <item x="994"/>
        <item x="987"/>
        <item x="1039"/>
        <item x="938"/>
        <item x="839"/>
        <item x="1018"/>
        <item x="796"/>
        <item x="945"/>
        <item x="889"/>
        <item x="886"/>
        <item x="1071"/>
        <item x="888"/>
        <item x="822"/>
        <item x="1086"/>
        <item x="972"/>
        <item x="957"/>
        <item x="1091"/>
        <item x="956"/>
        <item x="767"/>
        <item x="882"/>
        <item x="947"/>
        <item x="773"/>
        <item x="915"/>
        <item x="790"/>
        <item x="739"/>
        <item x="756"/>
        <item x="748"/>
        <item x="855"/>
        <item x="737"/>
        <item x="1015"/>
        <item x="997"/>
        <item x="778"/>
        <item x="1019"/>
        <item x="976"/>
        <item x="1059"/>
        <item x="1045"/>
        <item x="757"/>
        <item x="1011"/>
        <item x="1066"/>
        <item x="804"/>
        <item x="799"/>
        <item x="1088"/>
        <item x="1013"/>
        <item x="923"/>
        <item x="747"/>
        <item x="1038"/>
        <item x="953"/>
        <item x="988"/>
        <item x="1075"/>
        <item x="815"/>
        <item x="852"/>
        <item x="941"/>
        <item x="872"/>
        <item x="1081"/>
        <item x="765"/>
        <item x="1027"/>
        <item x="1037"/>
        <item x="933"/>
        <item x="1021"/>
        <item x="1083"/>
        <item x="1002"/>
        <item x="1067"/>
        <item x="842"/>
        <item x="1009"/>
        <item x="866"/>
        <item x="1053"/>
        <item x="820"/>
        <item x="982"/>
        <item x="824"/>
        <item x="1056"/>
        <item x="887"/>
        <item x="1023"/>
        <item x="936"/>
        <item x="833"/>
        <item x="963"/>
        <item x="1069"/>
        <item x="792"/>
        <item x="964"/>
        <item x="788"/>
        <item x="1065"/>
        <item x="746"/>
        <item x="966"/>
        <item x="926"/>
        <item x="823"/>
        <item x="740"/>
        <item x="795"/>
        <item x="1008"/>
        <item x="744"/>
        <item x="979"/>
        <item x="1031"/>
        <item x="1073"/>
        <item x="770"/>
        <item x="1072"/>
        <item x="781"/>
        <item x="818"/>
        <item x="760"/>
        <item x="858"/>
        <item x="1030"/>
        <item x="912"/>
        <item x="1040"/>
        <item x="809"/>
        <item x="998"/>
        <item x="931"/>
        <item x="1093"/>
        <item x="967"/>
        <item x="806"/>
        <item x="876"/>
        <item x="1041"/>
        <item x="999"/>
        <item x="782"/>
        <item x="992"/>
        <item x="879"/>
        <item x="859"/>
        <item x="761"/>
        <item x="865"/>
        <item x="894"/>
        <item x="1035"/>
        <item x="940"/>
        <item x="986"/>
        <item x="1076"/>
        <item x="854"/>
        <item x="794"/>
        <item x="1034"/>
        <item x="980"/>
        <item x="892"/>
        <item x="948"/>
        <item x="1024"/>
        <item x="891"/>
        <item x="968"/>
        <item x="881"/>
        <item x="828"/>
        <item x="884"/>
        <item x="962"/>
        <item x="832"/>
        <item x="902"/>
        <item x="1074"/>
        <item x="883"/>
        <item x="1094"/>
        <item x="974"/>
        <item x="1046"/>
        <item x="763"/>
        <item x="805"/>
        <item x="970"/>
        <item x="846"/>
        <item x="732"/>
        <item x="1006"/>
        <item x="1005"/>
        <item x="914"/>
        <item x="904"/>
        <item x="1064"/>
        <item x="768"/>
        <item x="867"/>
        <item x="819"/>
        <item x="772"/>
        <item x="946"/>
        <item x="1032"/>
        <item x="1016"/>
        <item x="983"/>
        <item x="973"/>
        <item x="807"/>
        <item x="971"/>
        <item x="874"/>
        <item x="981"/>
        <item x="787"/>
        <item x="1028"/>
        <item x="935"/>
        <item x="961"/>
        <item x="784"/>
        <item x="896"/>
        <item x="900"/>
        <item x="1042"/>
        <item x="873"/>
        <item x="990"/>
        <item x="1080"/>
        <item x="836"/>
        <item x="975"/>
        <item x="893"/>
        <item x="1025"/>
        <item x="837"/>
        <item x="977"/>
        <item x="845"/>
        <item x="811"/>
        <item x="734"/>
        <item x="890"/>
        <item x="857"/>
        <item x="951"/>
        <item x="844"/>
        <item x="813"/>
        <item x="960"/>
        <item x="1090"/>
        <item x="1087"/>
        <item x="939"/>
        <item x="745"/>
        <item x="830"/>
        <item x="825"/>
        <item x="929"/>
        <item x="841"/>
        <item x="959"/>
        <item x="1043"/>
        <item x="996"/>
        <item x="920"/>
        <item x="878"/>
        <item x="856"/>
        <item x="898"/>
        <item x="752"/>
        <item x="1022"/>
        <item x="943"/>
        <item x="870"/>
        <item x="755"/>
        <item x="827"/>
        <item x="821"/>
        <item x="863"/>
        <item x="775"/>
        <item x="955"/>
        <item x="905"/>
        <item x="759"/>
        <item x="798"/>
        <item x="826"/>
        <item x="1052"/>
        <item x="984"/>
        <item x="754"/>
        <item x="750"/>
        <item x="762"/>
        <item x="758"/>
        <item x="885"/>
        <item x="925"/>
        <item x="934"/>
        <item x="802"/>
        <item x="861"/>
        <item x="1092"/>
        <item x="871"/>
        <item x="810"/>
        <item x="1068"/>
        <item x="989"/>
        <item x="1063"/>
        <item x="1062"/>
        <item x="880"/>
        <item x="800"/>
        <item x="733"/>
        <item x="913"/>
        <item x="1079"/>
        <item x="766"/>
        <item x="730"/>
        <item x="736"/>
        <item x="868"/>
        <item x="1047"/>
        <item x="903"/>
        <item x="1010"/>
        <item x="1026"/>
        <item x="985"/>
        <item x="814"/>
        <item x="831"/>
        <item x="969"/>
        <item x="1060"/>
        <item x="1001"/>
        <item x="909"/>
        <item x="738"/>
        <item x="899"/>
        <item x="1058"/>
        <item x="1000"/>
        <item x="1051"/>
        <item x="1061"/>
        <item x="774"/>
        <item x="780"/>
        <item x="849"/>
        <item x="897"/>
        <item x="1055"/>
        <item x="771"/>
        <item x="952"/>
        <item x="1082"/>
        <item x="743"/>
        <item x="1089"/>
        <item x="801"/>
        <item x="1085"/>
        <item x="895"/>
        <item x="735"/>
        <item x="950"/>
        <item x="797"/>
        <item x="853"/>
        <item x="1012"/>
        <item x="916"/>
        <item x="816"/>
        <item x="1050"/>
        <item x="1003"/>
        <item x="1049"/>
        <item x="1057"/>
        <item x="1017"/>
        <item x="958"/>
        <item x="978"/>
        <item x="864"/>
        <item x="753"/>
        <item x="783"/>
        <item x="911"/>
        <item x="924"/>
        <item x="835"/>
        <item x="1054"/>
        <item x="803"/>
        <item x="1084"/>
        <item x="1014"/>
        <item x="851"/>
        <item x="875"/>
        <item x="928"/>
        <item x="86"/>
        <item x="320"/>
        <item x="288"/>
        <item x="187"/>
        <item x="180"/>
        <item x="153"/>
        <item x="72"/>
        <item x="115"/>
        <item x="262"/>
        <item x="51"/>
        <item x="240"/>
        <item x="130"/>
        <item x="341"/>
        <item x="9"/>
        <item x="108"/>
        <item x="231"/>
        <item x="245"/>
        <item x="156"/>
        <item x="337"/>
        <item x="116"/>
        <item x="18"/>
        <item x="321"/>
        <item x="308"/>
        <item x="37"/>
        <item x="230"/>
        <item x="271"/>
        <item x="209"/>
        <item x="17"/>
        <item x="225"/>
        <item x="340"/>
        <item x="185"/>
        <item x="163"/>
        <item x="106"/>
        <item x="284"/>
        <item x="56"/>
        <item x="30"/>
        <item x="101"/>
        <item x="200"/>
        <item x="199"/>
        <item x="257"/>
        <item x="191"/>
        <item x="203"/>
        <item x="4"/>
        <item x="178"/>
        <item x="247"/>
        <item x="135"/>
        <item x="83"/>
        <item x="259"/>
        <item x="335"/>
        <item x="364"/>
        <item x="359"/>
        <item x="221"/>
        <item x="107"/>
        <item x="326"/>
        <item x="336"/>
        <item x="358"/>
        <item x="0"/>
        <item x="276"/>
        <item x="12"/>
        <item x="214"/>
        <item x="322"/>
        <item x="147"/>
        <item x="349"/>
        <item x="241"/>
        <item x="58"/>
        <item x="69"/>
        <item x="146"/>
        <item x="201"/>
        <item x="250"/>
        <item x="14"/>
        <item x="19"/>
        <item x="81"/>
        <item x="206"/>
        <item x="35"/>
        <item x="196"/>
        <item x="248"/>
        <item x="61"/>
        <item x="154"/>
        <item x="219"/>
        <item x="285"/>
        <item x="267"/>
        <item x="313"/>
        <item x="40"/>
        <item x="54"/>
        <item x="23"/>
        <item x="74"/>
        <item x="328"/>
        <item x="258"/>
        <item x="232"/>
        <item x="251"/>
        <item x="268"/>
        <item x="165"/>
        <item x="110"/>
        <item x="171"/>
        <item x="136"/>
        <item x="57"/>
        <item x="266"/>
        <item x="223"/>
        <item x="314"/>
        <item x="68"/>
        <item x="159"/>
        <item x="290"/>
        <item x="167"/>
        <item x="152"/>
        <item x="253"/>
        <item x="150"/>
        <item x="330"/>
        <item x="343"/>
        <item x="354"/>
        <item x="202"/>
        <item x="27"/>
        <item x="198"/>
        <item x="78"/>
        <item x="292"/>
        <item x="13"/>
        <item x="264"/>
        <item x="29"/>
        <item x="274"/>
        <item x="287"/>
        <item x="310"/>
        <item x="197"/>
        <item x="129"/>
        <item x="356"/>
        <item x="239"/>
        <item x="92"/>
        <item x="122"/>
        <item x="319"/>
        <item x="298"/>
        <item x="234"/>
        <item x="312"/>
        <item x="39"/>
        <item x="233"/>
        <item x="338"/>
        <item x="111"/>
        <item x="309"/>
        <item x="62"/>
        <item x="144"/>
        <item x="215"/>
        <item x="95"/>
        <item x="49"/>
        <item x="305"/>
        <item x="148"/>
        <item x="183"/>
        <item x="190"/>
        <item x="169"/>
        <item x="270"/>
        <item x="361"/>
        <item x="20"/>
        <item x="235"/>
        <item x="238"/>
        <item x="347"/>
        <item x="353"/>
        <item x="173"/>
        <item x="181"/>
        <item x="293"/>
        <item x="77"/>
        <item x="252"/>
        <item x="226"/>
        <item x="31"/>
        <item x="331"/>
        <item x="80"/>
        <item x="333"/>
        <item x="132"/>
        <item x="179"/>
        <item x="93"/>
        <item x="224"/>
        <item x="350"/>
        <item x="79"/>
        <item x="128"/>
        <item x="2"/>
        <item x="96"/>
        <item x="242"/>
        <item x="64"/>
        <item x="94"/>
        <item x="60"/>
        <item x="75"/>
        <item x="204"/>
        <item x="118"/>
        <item x="205"/>
        <item x="351"/>
        <item x="160"/>
        <item x="112"/>
        <item x="48"/>
        <item x="278"/>
        <item x="317"/>
        <item x="289"/>
        <item x="32"/>
        <item x="210"/>
        <item x="325"/>
        <item x="168"/>
        <item x="127"/>
        <item x="24"/>
        <item x="360"/>
        <item x="192"/>
        <item x="103"/>
        <item x="71"/>
        <item x="8"/>
        <item x="157"/>
        <item x="133"/>
        <item x="91"/>
        <item x="269"/>
        <item x="85"/>
        <item x="34"/>
        <item x="188"/>
        <item x="362"/>
        <item x="306"/>
        <item x="273"/>
        <item x="318"/>
        <item x="28"/>
        <item x="227"/>
        <item x="279"/>
        <item x="217"/>
        <item x="105"/>
        <item x="207"/>
        <item x="345"/>
        <item x="63"/>
        <item x="141"/>
        <item x="177"/>
        <item x="296"/>
        <item x="117"/>
        <item x="256"/>
        <item x="67"/>
        <item x="294"/>
        <item x="339"/>
        <item x="211"/>
        <item x="249"/>
        <item x="131"/>
        <item x="304"/>
        <item x="311"/>
        <item x="25"/>
        <item x="315"/>
        <item x="21"/>
        <item x="344"/>
        <item x="164"/>
        <item x="98"/>
        <item x="47"/>
        <item x="87"/>
        <item x="220"/>
        <item x="139"/>
        <item x="316"/>
        <item x="280"/>
        <item x="99"/>
        <item x="193"/>
        <item x="151"/>
        <item x="213"/>
        <item x="303"/>
        <item x="254"/>
        <item x="222"/>
        <item x="327"/>
        <item x="363"/>
        <item x="166"/>
        <item x="334"/>
        <item x="244"/>
        <item x="212"/>
        <item x="352"/>
        <item x="137"/>
        <item x="90"/>
        <item x="50"/>
        <item x="119"/>
        <item x="172"/>
        <item x="120"/>
        <item x="272"/>
        <item x="237"/>
        <item x="97"/>
        <item x="114"/>
        <item x="65"/>
        <item x="10"/>
        <item x="102"/>
        <item x="342"/>
        <item x="170"/>
        <item x="33"/>
        <item x="126"/>
        <item x="161"/>
        <item x="281"/>
        <item x="282"/>
        <item x="109"/>
        <item x="186"/>
        <item x="348"/>
        <item x="236"/>
        <item x="3"/>
        <item x="88"/>
        <item x="174"/>
        <item x="1"/>
        <item x="41"/>
        <item x="346"/>
        <item x="216"/>
        <item x="307"/>
        <item x="162"/>
        <item x="355"/>
        <item x="138"/>
        <item x="229"/>
        <item x="42"/>
        <item x="134"/>
        <item x="357"/>
        <item x="143"/>
        <item x="275"/>
        <item x="301"/>
        <item x="100"/>
        <item x="45"/>
        <item x="332"/>
        <item x="218"/>
        <item x="243"/>
        <item x="22"/>
        <item x="104"/>
        <item x="76"/>
        <item x="182"/>
        <item x="255"/>
        <item x="175"/>
        <item x="140"/>
        <item x="283"/>
        <item x="228"/>
        <item x="208"/>
        <item x="145"/>
        <item x="70"/>
        <item x="291"/>
        <item x="7"/>
        <item x="195"/>
        <item x="84"/>
        <item x="295"/>
        <item x="59"/>
        <item x="73"/>
        <item x="324"/>
        <item x="265"/>
        <item x="125"/>
        <item x="113"/>
        <item x="36"/>
        <item x="286"/>
        <item x="246"/>
        <item x="89"/>
        <item x="11"/>
        <item x="38"/>
        <item x="261"/>
        <item x="55"/>
        <item x="46"/>
        <item x="82"/>
        <item x="189"/>
        <item x="323"/>
        <item x="302"/>
        <item x="16"/>
        <item x="15"/>
        <item x="277"/>
        <item x="149"/>
        <item x="121"/>
        <item x="26"/>
        <item x="194"/>
        <item x="329"/>
        <item x="53"/>
        <item x="300"/>
        <item x="176"/>
        <item x="299"/>
        <item x="142"/>
        <item x="158"/>
        <item x="123"/>
        <item x="43"/>
        <item x="6"/>
        <item x="52"/>
        <item x="66"/>
        <item x="124"/>
        <item x="184"/>
        <item x="155"/>
        <item x="263"/>
        <item x="260"/>
        <item x="5"/>
        <item x="297"/>
        <item x="44"/>
        <item x="686"/>
        <item x="557"/>
        <item x="666"/>
        <item x="367"/>
        <item x="401"/>
        <item x="491"/>
        <item x="565"/>
        <item x="650"/>
        <item x="503"/>
        <item x="488"/>
        <item x="399"/>
        <item x="518"/>
        <item x="432"/>
        <item x="463"/>
        <item x="504"/>
        <item x="515"/>
        <item x="624"/>
        <item x="655"/>
        <item x="496"/>
        <item x="603"/>
        <item x="485"/>
        <item x="473"/>
        <item x="659"/>
        <item x="559"/>
        <item x="645"/>
        <item x="597"/>
        <item x="537"/>
        <item x="558"/>
        <item x="639"/>
        <item x="368"/>
        <item x="477"/>
        <item x="613"/>
        <item x="729"/>
        <item x="562"/>
        <item x="427"/>
        <item x="697"/>
        <item x="648"/>
        <item x="622"/>
        <item x="683"/>
        <item x="600"/>
        <item x="370"/>
        <item x="675"/>
        <item x="445"/>
        <item x="539"/>
        <item x="381"/>
        <item x="398"/>
        <item x="435"/>
        <item x="641"/>
        <item x="654"/>
        <item x="429"/>
        <item x="663"/>
        <item x="388"/>
        <item x="615"/>
        <item x="716"/>
        <item x="549"/>
        <item x="460"/>
        <item x="497"/>
        <item x="542"/>
        <item x="605"/>
        <item x="581"/>
        <item x="598"/>
        <item x="446"/>
        <item x="700"/>
        <item x="577"/>
        <item x="678"/>
        <item x="393"/>
        <item x="689"/>
        <item x="662"/>
        <item x="556"/>
        <item x="471"/>
        <item x="478"/>
        <item x="418"/>
        <item x="601"/>
        <item x="611"/>
        <item x="667"/>
        <item x="583"/>
        <item x="561"/>
        <item x="709"/>
        <item x="434"/>
        <item x="617"/>
        <item x="671"/>
        <item x="416"/>
        <item x="616"/>
        <item x="400"/>
        <item x="718"/>
        <item x="395"/>
        <item x="591"/>
        <item x="524"/>
        <item x="454"/>
        <item x="414"/>
        <item x="726"/>
        <item x="710"/>
        <item x="623"/>
        <item x="594"/>
        <item x="596"/>
        <item x="441"/>
        <item x="703"/>
        <item x="567"/>
        <item x="674"/>
        <item x="523"/>
        <item x="692"/>
        <item x="590"/>
        <item x="636"/>
        <item x="566"/>
        <item x="394"/>
        <item x="705"/>
        <item x="543"/>
        <item x="508"/>
        <item x="461"/>
        <item x="571"/>
        <item x="466"/>
        <item x="551"/>
        <item x="528"/>
        <item x="424"/>
        <item x="552"/>
        <item x="375"/>
        <item x="546"/>
        <item x="498"/>
        <item x="382"/>
        <item x="451"/>
        <item x="510"/>
        <item x="665"/>
        <item x="707"/>
        <item x="480"/>
        <item x="433"/>
        <item x="420"/>
        <item x="525"/>
        <item x="455"/>
        <item x="691"/>
        <item x="572"/>
        <item x="652"/>
        <item x="374"/>
        <item x="608"/>
        <item x="526"/>
        <item x="484"/>
        <item x="479"/>
        <item x="500"/>
        <item x="618"/>
        <item x="444"/>
        <item x="610"/>
        <item x="447"/>
        <item x="369"/>
        <item x="579"/>
        <item x="643"/>
        <item x="376"/>
        <item x="587"/>
        <item x="701"/>
        <item x="658"/>
        <item x="366"/>
        <item x="489"/>
        <item x="415"/>
        <item x="474"/>
        <item x="640"/>
        <item x="699"/>
        <item x="390"/>
        <item x="532"/>
        <item x="514"/>
        <item x="677"/>
        <item x="379"/>
        <item x="530"/>
        <item x="423"/>
        <item x="704"/>
        <item x="541"/>
        <item x="630"/>
        <item x="464"/>
        <item x="633"/>
        <item x="719"/>
        <item x="621"/>
        <item x="428"/>
        <item x="527"/>
        <item x="642"/>
        <item x="550"/>
        <item x="599"/>
        <item x="564"/>
        <item x="387"/>
        <item x="421"/>
        <item x="580"/>
        <item x="720"/>
        <item x="653"/>
        <item x="682"/>
        <item x="706"/>
        <item x="548"/>
        <item x="694"/>
        <item x="554"/>
        <item x="406"/>
        <item x="573"/>
        <item x="681"/>
        <item x="411"/>
        <item x="712"/>
        <item x="702"/>
        <item x="516"/>
        <item x="431"/>
        <item x="536"/>
        <item x="698"/>
        <item x="631"/>
        <item x="409"/>
        <item x="721"/>
        <item x="727"/>
        <item x="404"/>
        <item x="505"/>
        <item x="725"/>
        <item x="668"/>
        <item x="486"/>
        <item x="458"/>
        <item x="501"/>
        <item x="483"/>
        <item x="439"/>
        <item x="540"/>
        <item x="555"/>
        <item x="538"/>
        <item x="529"/>
        <item x="620"/>
        <item x="372"/>
        <item x="647"/>
        <item x="397"/>
        <item x="637"/>
        <item x="713"/>
        <item x="646"/>
        <item x="383"/>
        <item x="436"/>
        <item x="519"/>
        <item x="462"/>
        <item x="469"/>
        <item x="679"/>
        <item x="373"/>
        <item x="487"/>
        <item x="437"/>
        <item x="440"/>
        <item x="569"/>
        <item x="396"/>
        <item x="468"/>
        <item x="680"/>
        <item x="644"/>
        <item x="499"/>
        <item x="625"/>
        <item x="638"/>
        <item x="576"/>
        <item x="476"/>
        <item x="632"/>
        <item x="534"/>
        <item x="426"/>
        <item x="453"/>
        <item x="509"/>
        <item x="472"/>
        <item x="711"/>
        <item x="714"/>
        <item x="614"/>
        <item x="457"/>
        <item x="570"/>
        <item x="512"/>
        <item x="585"/>
        <item x="592"/>
        <item x="574"/>
        <item x="495"/>
        <item x="634"/>
        <item x="438"/>
        <item x="593"/>
        <item x="522"/>
        <item x="365"/>
        <item x="660"/>
        <item x="533"/>
        <item x="452"/>
        <item x="391"/>
        <item x="425"/>
        <item x="442"/>
        <item x="724"/>
        <item x="628"/>
        <item x="535"/>
        <item x="430"/>
        <item x="413"/>
        <item x="586"/>
        <item x="511"/>
        <item x="547"/>
        <item x="410"/>
        <item x="672"/>
        <item x="467"/>
        <item x="545"/>
        <item x="507"/>
        <item x="717"/>
        <item x="595"/>
        <item x="664"/>
        <item x="626"/>
        <item x="377"/>
        <item x="673"/>
        <item x="607"/>
        <item x="684"/>
        <item x="456"/>
        <item x="696"/>
        <item x="690"/>
        <item x="380"/>
        <item x="389"/>
        <item x="602"/>
        <item x="494"/>
        <item x="589"/>
        <item x="384"/>
        <item x="604"/>
        <item x="517"/>
        <item x="584"/>
        <item x="492"/>
        <item x="419"/>
        <item x="475"/>
        <item x="688"/>
        <item x="563"/>
        <item x="506"/>
        <item x="649"/>
        <item x="449"/>
        <item x="450"/>
        <item x="490"/>
        <item x="412"/>
        <item x="670"/>
        <item x="723"/>
        <item x="378"/>
        <item x="443"/>
        <item x="481"/>
        <item x="627"/>
        <item x="553"/>
        <item x="693"/>
        <item x="385"/>
        <item x="502"/>
        <item x="520"/>
        <item x="560"/>
        <item x="417"/>
        <item x="371"/>
        <item x="578"/>
        <item x="408"/>
        <item x="606"/>
        <item x="669"/>
        <item x="728"/>
        <item x="531"/>
        <item x="482"/>
        <item x="619"/>
        <item x="448"/>
        <item x="465"/>
        <item x="459"/>
        <item x="575"/>
        <item x="568"/>
        <item x="609"/>
        <item x="544"/>
        <item x="657"/>
        <item x="676"/>
        <item x="402"/>
        <item x="687"/>
        <item x="661"/>
        <item x="405"/>
        <item x="588"/>
        <item x="651"/>
        <item x="521"/>
        <item x="386"/>
        <item x="635"/>
        <item x="493"/>
        <item x="722"/>
        <item x="407"/>
        <item x="612"/>
        <item x="392"/>
        <item x="708"/>
        <item x="422"/>
        <item x="685"/>
        <item x="513"/>
        <item x="403"/>
        <item x="629"/>
        <item x="470"/>
        <item x="695"/>
        <item x="715"/>
        <item x="582"/>
        <item x="656"/>
        <item t="default"/>
      </items>
    </pivotField>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44" showAll="0"/>
    <pivotField numFmtId="44" showAll="0"/>
    <pivotField numFmtId="44" showAll="0"/>
    <pivotField dataField="1" showAll="0"/>
    <pivotField showAll="0"/>
    <pivotField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Average of Cost Per Hundred Lbs" fld="15" subtotal="average" baseField="6" baseItem="0"/>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CC889C5-D12B-4BFA-8156-B4EFCB202CF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2:I27" firstHeaderRow="0" firstDataRow="1" firstDataCol="1"/>
  <pivotFields count="18">
    <pivotField numFmtId="14" showAll="0"/>
    <pivotField axis="axisRow" showAll="0">
      <items count="5">
        <item x="1"/>
        <item x="2"/>
        <item x="0"/>
        <item x="3"/>
        <item t="default"/>
      </items>
    </pivotField>
    <pivotField dataField="1"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dataField="1" numFmtId="44" showAll="0"/>
    <pivotField dataField="1" numFmtId="44" showAll="0"/>
    <pivotField numFmtId="44" showAll="0"/>
    <pivotField showAll="0"/>
    <pivotField dataField="1" showAll="0"/>
    <pivotField numFmtId="9" showAll="0"/>
  </pivotFields>
  <rowFields count="1">
    <field x="1"/>
  </rowFields>
  <rowItems count="5">
    <i>
      <x/>
    </i>
    <i>
      <x v="1"/>
    </i>
    <i>
      <x v="2"/>
    </i>
    <i>
      <x v="3"/>
    </i>
    <i t="grand">
      <x/>
    </i>
  </rowItems>
  <colFields count="1">
    <field x="-2"/>
  </colFields>
  <colItems count="5">
    <i>
      <x/>
    </i>
    <i i="1">
      <x v="1"/>
    </i>
    <i i="2">
      <x v="2"/>
    </i>
    <i i="3">
      <x v="3"/>
    </i>
    <i i="4">
      <x v="4"/>
    </i>
  </colItems>
  <dataFields count="5">
    <dataField name="Sum of Production" fld="2" baseField="0" baseItem="0"/>
    <dataField name="Average of Production" fld="2" subtotal="average" baseField="1" baseItem="0"/>
    <dataField name="Average of Raw Material Cost" fld="12" subtotal="average" baseField="1" baseItem="0"/>
    <dataField name="Average of Hundreds of Lbs Per Worker" fld="16" subtotal="average" baseField="1" baseItem="0"/>
    <dataField name="Average of Total Labor Cost" fld="13"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F88DF6-ECA1-4BB4-9ADD-54DBC8075573}"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0:F84" firstHeaderRow="1" firstDataRow="2" firstDataCol="1"/>
  <pivotFields count="18">
    <pivotField numFmtId="14" showAll="0"/>
    <pivotField axis="axisCol" showAll="0">
      <items count="5">
        <item x="1"/>
        <item x="2"/>
        <item x="0"/>
        <item x="3"/>
        <item t="default"/>
      </items>
    </pivotField>
    <pivotField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44" showAll="0"/>
    <pivotField numFmtId="44" showAll="0"/>
    <pivotField numFmtId="44" showAll="0"/>
    <pivotField showAll="0"/>
    <pivotField showAll="0"/>
    <pivotField dataField="1"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Average of Yield" fld="17" subtotal="average" baseField="6" baseItem="7"/>
  </dataFields>
  <chartFormats count="4">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49CB07-001D-4CFE-9EF4-05F7FCE9229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4:F68" firstHeaderRow="1" firstDataRow="2" firstDataCol="1"/>
  <pivotFields count="18">
    <pivotField numFmtId="14" showAll="0"/>
    <pivotField axis="axisCol" showAll="0">
      <items count="5">
        <item x="1"/>
        <item x="2"/>
        <item x="0"/>
        <item x="3"/>
        <item t="default"/>
      </items>
    </pivotField>
    <pivotField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44" showAll="0"/>
    <pivotField numFmtId="44" showAll="0"/>
    <pivotField numFmtId="44" showAll="0"/>
    <pivotField dataField="1" showAll="0"/>
    <pivotField showAll="0"/>
    <pivotField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Average of Cost Per Hundred Lbs" fld="15" subtotal="average" baseField="6" baseItem="2"/>
  </dataFields>
  <chartFormats count="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BE570F-B274-418B-9F52-19134AD51F3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1:F35" firstHeaderRow="1" firstDataRow="2" firstDataCol="1"/>
  <pivotFields count="18">
    <pivotField numFmtId="14" showAll="0"/>
    <pivotField axis="axisCol" showAll="0">
      <items count="5">
        <item x="1"/>
        <item x="2"/>
        <item x="0"/>
        <item x="3"/>
        <item t="default"/>
      </items>
    </pivotField>
    <pivotField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dataField="1" numFmtId="44" showAll="0"/>
    <pivotField numFmtId="44" showAll="0"/>
    <pivotField numFmtId="44" showAll="0"/>
    <pivotField showAll="0"/>
    <pivotField showAll="0"/>
    <pivotField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Average of Raw Material Cost" fld="12" subtotal="average" baseField="6" baseItem="0"/>
  </dataFields>
  <chartFormats count="8">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2BD945-B24F-40C0-BBE1-B6F71282039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A3:F17" firstHeaderRow="1" firstDataRow="2" firstDataCol="1"/>
  <pivotFields count="18">
    <pivotField numFmtId="14" showAll="0"/>
    <pivotField axis="axisCol" showAll="0">
      <items count="5">
        <item x="1"/>
        <item x="2"/>
        <item x="0"/>
        <item x="3"/>
        <item t="default"/>
      </items>
    </pivotField>
    <pivotField dataField="1"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44" showAll="0"/>
    <pivotField numFmtId="44" showAll="0"/>
    <pivotField numFmtId="44" showAll="0"/>
    <pivotField showAll="0"/>
    <pivotField showAll="0"/>
    <pivotField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Sum of Production" fld="2" baseField="0" baseItem="1323370755"/>
  </dataFields>
  <chartFormats count="12">
    <chartFormat chart="40" format="36" series="1">
      <pivotArea type="data" outline="0" fieldPosition="0">
        <references count="2">
          <reference field="4294967294" count="1" selected="0">
            <x v="0"/>
          </reference>
          <reference field="1" count="1" selected="0">
            <x v="0"/>
          </reference>
        </references>
      </pivotArea>
    </chartFormat>
    <chartFormat chart="40" format="37" series="1">
      <pivotArea type="data" outline="0" fieldPosition="0">
        <references count="2">
          <reference field="4294967294" count="1" selected="0">
            <x v="0"/>
          </reference>
          <reference field="1" count="1" selected="0">
            <x v="1"/>
          </reference>
        </references>
      </pivotArea>
    </chartFormat>
    <chartFormat chart="40" format="38" series="1">
      <pivotArea type="data" outline="0" fieldPosition="0">
        <references count="2">
          <reference field="4294967294" count="1" selected="0">
            <x v="0"/>
          </reference>
          <reference field="1" count="1" selected="0">
            <x v="2"/>
          </reference>
        </references>
      </pivotArea>
    </chartFormat>
    <chartFormat chart="40" format="39" series="1">
      <pivotArea type="data" outline="0" fieldPosition="0">
        <references count="2">
          <reference field="4294967294" count="1" selected="0">
            <x v="0"/>
          </reference>
          <reference field="1" count="1" selected="0">
            <x v="3"/>
          </reference>
        </references>
      </pivotArea>
    </chartFormat>
    <chartFormat chart="45" format="44" series="1">
      <pivotArea type="data" outline="0" fieldPosition="0">
        <references count="2">
          <reference field="4294967294" count="1" selected="0">
            <x v="0"/>
          </reference>
          <reference field="1" count="1" selected="0">
            <x v="0"/>
          </reference>
        </references>
      </pivotArea>
    </chartFormat>
    <chartFormat chart="45" format="45" series="1">
      <pivotArea type="data" outline="0" fieldPosition="0">
        <references count="2">
          <reference field="4294967294" count="1" selected="0">
            <x v="0"/>
          </reference>
          <reference field="1" count="1" selected="0">
            <x v="1"/>
          </reference>
        </references>
      </pivotArea>
    </chartFormat>
    <chartFormat chart="45" format="46" series="1">
      <pivotArea type="data" outline="0" fieldPosition="0">
        <references count="2">
          <reference field="4294967294" count="1" selected="0">
            <x v="0"/>
          </reference>
          <reference field="1" count="1" selected="0">
            <x v="2"/>
          </reference>
        </references>
      </pivotArea>
    </chartFormat>
    <chartFormat chart="45" format="47" series="1">
      <pivotArea type="data" outline="0" fieldPosition="0">
        <references count="2">
          <reference field="4294967294" count="1" selected="0">
            <x v="0"/>
          </reference>
          <reference field="1" count="1" selected="0">
            <x v="3"/>
          </reference>
        </references>
      </pivotArea>
    </chartFormat>
    <chartFormat chart="31" format="4" series="1">
      <pivotArea type="data" outline="0" fieldPosition="0">
        <references count="2">
          <reference field="4294967294" count="1" selected="0">
            <x v="0"/>
          </reference>
          <reference field="1" count="1" selected="0">
            <x v="0"/>
          </reference>
        </references>
      </pivotArea>
    </chartFormat>
    <chartFormat chart="31" format="5" series="1">
      <pivotArea type="data" outline="0" fieldPosition="0">
        <references count="2">
          <reference field="4294967294" count="1" selected="0">
            <x v="0"/>
          </reference>
          <reference field="1" count="1" selected="0">
            <x v="1"/>
          </reference>
        </references>
      </pivotArea>
    </chartFormat>
    <chartFormat chart="31" format="6" series="1">
      <pivotArea type="data" outline="0" fieldPosition="0">
        <references count="2">
          <reference field="4294967294" count="1" selected="0">
            <x v="0"/>
          </reference>
          <reference field="1" count="1" selected="0">
            <x v="2"/>
          </reference>
        </references>
      </pivotArea>
    </chartFormat>
    <chartFormat chart="31" format="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8A5CB9-5357-42EC-BF57-85789C78D39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F17" firstHeaderRow="1" firstDataRow="2" firstDataCol="1"/>
  <pivotFields count="18">
    <pivotField numFmtId="14" showAll="0"/>
    <pivotField axis="axisCol" showAll="0">
      <items count="5">
        <item x="1"/>
        <item x="2"/>
        <item x="0"/>
        <item x="3"/>
        <item t="default"/>
      </items>
    </pivotField>
    <pivotField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44" showAll="0"/>
    <pivotField dataField="1" numFmtId="44" showAll="0"/>
    <pivotField numFmtId="44" showAll="0"/>
    <pivotField showAll="0"/>
    <pivotField showAll="0"/>
    <pivotField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Average of Total Labor Cost" fld="13" subtotal="average" baseField="6" baseItem="0"/>
  </dataFields>
  <chartFormats count="8">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2335C7-04A6-41AF-99E6-CB953AAC38C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A20:F25" firstHeaderRow="0" firstDataRow="1" firstDataCol="1"/>
  <pivotFields count="18">
    <pivotField numFmtId="14" showAll="0"/>
    <pivotField axis="axisRow" showAll="0">
      <items count="5">
        <item x="1"/>
        <item x="2"/>
        <item x="0"/>
        <item x="3"/>
        <item t="default"/>
      </items>
    </pivotField>
    <pivotField dataField="1"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dataField="1" numFmtId="44" showAll="0"/>
    <pivotField dataField="1" numFmtId="44" showAll="0"/>
    <pivotField numFmtId="44" showAll="0"/>
    <pivotField showAll="0"/>
    <pivotField dataField="1" showAll="0"/>
    <pivotField numFmtId="9" showAll="0"/>
  </pivotFields>
  <rowFields count="1">
    <field x="1"/>
  </rowFields>
  <rowItems count="5">
    <i>
      <x/>
    </i>
    <i>
      <x v="1"/>
    </i>
    <i>
      <x v="2"/>
    </i>
    <i>
      <x v="3"/>
    </i>
    <i t="grand">
      <x/>
    </i>
  </rowItems>
  <colFields count="1">
    <field x="-2"/>
  </colFields>
  <colItems count="5">
    <i>
      <x/>
    </i>
    <i i="1">
      <x v="1"/>
    </i>
    <i i="2">
      <x v="2"/>
    </i>
    <i i="3">
      <x v="3"/>
    </i>
    <i i="4">
      <x v="4"/>
    </i>
  </colItems>
  <dataFields count="5">
    <dataField name="Sum of Production" fld="2" baseField="0" baseItem="0"/>
    <dataField name="Average of Production" fld="2" subtotal="average" baseField="1" baseItem="1"/>
    <dataField name="Average of Raw Material Cost" fld="12" subtotal="average" baseField="1" baseItem="0"/>
    <dataField name="Average of Hundreds of Lbs Per Worker" fld="16" subtotal="average" baseField="1" baseItem="0"/>
    <dataField name="Average of Total Labor Cost" fld="13" subtotal="average" baseField="6" baseItem="0"/>
  </dataFields>
  <chartFormats count="10">
    <chartFormat chart="27" format="0" series="1">
      <pivotArea type="data" outline="0" fieldPosition="0">
        <references count="1">
          <reference field="4294967294" count="1" selected="0">
            <x v="1"/>
          </reference>
        </references>
      </pivotArea>
    </chartFormat>
    <chartFormat chart="27" format="1" series="1">
      <pivotArea type="data" outline="0" fieldPosition="0">
        <references count="1">
          <reference field="4294967294" count="1" selected="0">
            <x v="2"/>
          </reference>
        </references>
      </pivotArea>
    </chartFormat>
    <chartFormat chart="27" format="2" series="1">
      <pivotArea type="data" outline="0" fieldPosition="0">
        <references count="1">
          <reference field="4294967294" count="1" selected="0">
            <x v="3"/>
          </reference>
        </references>
      </pivotArea>
    </chartFormat>
    <chartFormat chart="27" format="3" series="1">
      <pivotArea type="data" outline="0" fieldPosition="0">
        <references count="1">
          <reference field="4294967294" count="1" selected="0">
            <x v="4"/>
          </reference>
        </references>
      </pivotArea>
    </chartFormat>
    <chartFormat chart="30" format="8" series="1">
      <pivotArea type="data" outline="0" fieldPosition="0">
        <references count="1">
          <reference field="4294967294" count="1" selected="0">
            <x v="2"/>
          </reference>
        </references>
      </pivotArea>
    </chartFormat>
    <chartFormat chart="30" format="9" series="1">
      <pivotArea type="data" outline="0" fieldPosition="0">
        <references count="1">
          <reference field="4294967294" count="1" selected="0">
            <x v="4"/>
          </reference>
        </references>
      </pivotArea>
    </chartFormat>
    <chartFormat chart="30" format="10" series="1">
      <pivotArea type="data" outline="0" fieldPosition="0">
        <references count="1">
          <reference field="4294967294" count="1" selected="0">
            <x v="1"/>
          </reference>
        </references>
      </pivotArea>
    </chartFormat>
    <chartFormat chart="30" format="11" series="1">
      <pivotArea type="data" outline="0" fieldPosition="0">
        <references count="1">
          <reference field="4294967294" count="1" selected="0">
            <x v="3"/>
          </reference>
        </references>
      </pivotArea>
    </chartFormat>
    <chartFormat chart="27" format="4" series="1">
      <pivotArea type="data" outline="0" fieldPosition="0">
        <references count="1">
          <reference field="4294967294" count="1" selected="0">
            <x v="0"/>
          </reference>
        </references>
      </pivotArea>
    </chartFormat>
    <chartFormat chart="3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65712A-3DBE-49CC-9F97-9AB0234D2CE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F17" firstHeaderRow="1" firstDataRow="2" firstDataCol="1"/>
  <pivotFields count="18">
    <pivotField numFmtId="14" showAll="0"/>
    <pivotField axis="axisCol" showAll="0">
      <items count="5">
        <item x="1"/>
        <item x="2"/>
        <item x="0"/>
        <item x="3"/>
        <item t="default"/>
      </items>
    </pivotField>
    <pivotField dataField="1"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44" showAll="0"/>
    <pivotField numFmtId="44" showAll="0"/>
    <pivotField numFmtId="44" showAll="0"/>
    <pivotField showAll="0"/>
    <pivotField showAll="0"/>
    <pivotField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Average of Production" fld="2" subtotal="average" baseField="6" baseItem="0"/>
  </dataField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4C9FC9-D7AF-4657-9E0F-B93451E42A34}"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19:F33" firstHeaderRow="1" firstDataRow="2" firstDataCol="1"/>
  <pivotFields count="18">
    <pivotField numFmtId="14" showAll="0"/>
    <pivotField axis="axisCol" showAll="0">
      <items count="5">
        <item x="1"/>
        <item x="2"/>
        <item x="0"/>
        <item x="3"/>
        <item t="default"/>
      </items>
    </pivotField>
    <pivotField showAll="0">
      <items count="1460">
        <item x="1284"/>
        <item x="1099"/>
        <item x="1306"/>
        <item x="1242"/>
        <item x="1273"/>
        <item x="1138"/>
        <item x="1136"/>
        <item x="1204"/>
        <item x="1308"/>
        <item x="1277"/>
        <item x="1111"/>
        <item x="1164"/>
        <item x="1124"/>
        <item x="1455"/>
        <item x="1448"/>
        <item x="1285"/>
        <item x="1254"/>
        <item x="1332"/>
        <item x="1438"/>
        <item x="1223"/>
        <item x="1324"/>
        <item x="1444"/>
        <item x="1345"/>
        <item x="1347"/>
        <item x="1405"/>
        <item x="1233"/>
        <item x="1325"/>
        <item x="1155"/>
        <item x="1372"/>
        <item x="1415"/>
        <item x="1126"/>
        <item x="1319"/>
        <item x="1348"/>
        <item x="1359"/>
        <item x="1397"/>
        <item x="1200"/>
        <item x="1440"/>
        <item x="1375"/>
        <item x="1380"/>
        <item x="1290"/>
        <item x="1250"/>
        <item x="1162"/>
        <item x="1362"/>
        <item x="1172"/>
        <item x="1140"/>
        <item x="1135"/>
        <item x="1143"/>
        <item x="1139"/>
        <item x="1150"/>
        <item x="1436"/>
        <item x="1232"/>
        <item x="1149"/>
        <item x="1351"/>
        <item x="1376"/>
        <item x="1278"/>
        <item x="1253"/>
        <item x="1117"/>
        <item x="1435"/>
        <item x="1364"/>
        <item x="1288"/>
        <item x="1334"/>
        <item x="1289"/>
        <item x="1174"/>
        <item x="1095"/>
        <item x="1209"/>
        <item x="1386"/>
        <item x="1419"/>
        <item x="1338"/>
        <item x="1152"/>
        <item x="1314"/>
        <item x="1382"/>
        <item x="1296"/>
        <item x="1108"/>
        <item x="1243"/>
        <item x="1365"/>
        <item x="1153"/>
        <item x="1255"/>
        <item x="1187"/>
        <item x="1096"/>
        <item x="1344"/>
        <item x="1144"/>
        <item x="1302"/>
        <item x="1340"/>
        <item x="1356"/>
        <item x="1403"/>
        <item x="1245"/>
        <item x="1423"/>
        <item x="1260"/>
        <item x="1145"/>
        <item x="1238"/>
        <item x="1327"/>
        <item x="1458"/>
        <item x="1276"/>
        <item x="1283"/>
        <item x="1339"/>
        <item x="1361"/>
        <item x="1188"/>
        <item x="1270"/>
        <item x="1287"/>
        <item x="1370"/>
        <item x="1330"/>
        <item x="1341"/>
        <item x="1259"/>
        <item x="1244"/>
        <item x="1212"/>
        <item x="1400"/>
        <item x="1384"/>
        <item x="1346"/>
        <item x="1322"/>
        <item x="1282"/>
        <item x="1146"/>
        <item x="1171"/>
        <item x="1272"/>
        <item x="1441"/>
        <item x="1191"/>
        <item x="1129"/>
        <item x="1402"/>
        <item x="1451"/>
        <item x="1391"/>
        <item x="1235"/>
        <item x="1246"/>
        <item x="1355"/>
        <item x="1353"/>
        <item x="1323"/>
        <item x="1292"/>
        <item x="1112"/>
        <item x="1219"/>
        <item x="1437"/>
        <item x="1432"/>
        <item x="1378"/>
        <item x="1394"/>
        <item x="1257"/>
        <item x="1248"/>
        <item x="1354"/>
        <item x="1429"/>
        <item x="1127"/>
        <item x="1373"/>
        <item x="1133"/>
        <item x="1120"/>
        <item x="1430"/>
        <item x="1399"/>
        <item x="1385"/>
        <item x="1169"/>
        <item x="1156"/>
        <item x="1404"/>
        <item x="1098"/>
        <item x="1294"/>
        <item x="1371"/>
        <item x="1189"/>
        <item x="1425"/>
        <item x="1428"/>
        <item x="1261"/>
        <item x="1383"/>
        <item x="1286"/>
        <item x="1295"/>
        <item x="1177"/>
        <item x="1392"/>
        <item x="1161"/>
        <item x="1167"/>
        <item x="1214"/>
        <item x="1134"/>
        <item x="1201"/>
        <item x="1224"/>
        <item x="1360"/>
        <item x="1175"/>
        <item x="1449"/>
        <item x="1128"/>
        <item x="1266"/>
        <item x="1374"/>
        <item x="1210"/>
        <item x="1125"/>
        <item x="1387"/>
        <item x="1442"/>
        <item x="1190"/>
        <item x="1236"/>
        <item x="1439"/>
        <item x="1271"/>
        <item x="1230"/>
        <item x="1265"/>
        <item x="1307"/>
        <item x="1434"/>
        <item x="1208"/>
        <item x="1192"/>
        <item x="1101"/>
        <item x="1366"/>
        <item x="1179"/>
        <item x="1427"/>
        <item x="1350"/>
        <item x="1114"/>
        <item x="1166"/>
        <item x="1218"/>
        <item x="1199"/>
        <item x="1119"/>
        <item x="1457"/>
        <item x="1262"/>
        <item x="1231"/>
        <item x="1198"/>
        <item x="1221"/>
        <item x="1217"/>
        <item x="1222"/>
        <item x="1105"/>
        <item x="1312"/>
        <item x="1241"/>
        <item x="1281"/>
        <item x="1196"/>
        <item x="1304"/>
        <item x="1151"/>
        <item x="1178"/>
        <item x="1408"/>
        <item x="1132"/>
        <item x="1395"/>
        <item x="1274"/>
        <item x="1421"/>
        <item x="1299"/>
        <item x="1333"/>
        <item x="1318"/>
        <item x="1237"/>
        <item x="1202"/>
        <item x="1377"/>
        <item x="1310"/>
        <item x="1264"/>
        <item x="1390"/>
        <item x="1170"/>
        <item x="1413"/>
        <item x="1148"/>
        <item x="1247"/>
        <item x="1123"/>
        <item x="1263"/>
        <item x="1097"/>
        <item x="1269"/>
        <item x="1336"/>
        <item x="1193"/>
        <item x="1279"/>
        <item x="1121"/>
        <item x="1409"/>
        <item x="1335"/>
        <item x="1316"/>
        <item x="1227"/>
        <item x="1342"/>
        <item x="1298"/>
        <item x="1220"/>
        <item x="1416"/>
        <item x="1379"/>
        <item x="1445"/>
        <item x="1185"/>
        <item x="1252"/>
        <item x="1116"/>
        <item x="1291"/>
        <item x="1410"/>
        <item x="1113"/>
        <item x="1407"/>
        <item x="1158"/>
        <item x="1309"/>
        <item x="1130"/>
        <item x="1313"/>
        <item x="1326"/>
        <item x="1393"/>
        <item x="1181"/>
        <item x="1452"/>
        <item x="1168"/>
        <item x="1226"/>
        <item x="1163"/>
        <item x="1110"/>
        <item x="1207"/>
        <item x="1122"/>
        <item x="1456"/>
        <item x="1203"/>
        <item x="1329"/>
        <item x="1301"/>
        <item x="1106"/>
        <item x="1320"/>
        <item x="1206"/>
        <item x="1357"/>
        <item x="1115"/>
        <item x="1154"/>
        <item x="1311"/>
        <item x="1293"/>
        <item x="1182"/>
        <item x="1398"/>
        <item x="1147"/>
        <item x="1389"/>
        <item x="1195"/>
        <item x="1131"/>
        <item x="1165"/>
        <item x="1211"/>
        <item x="1234"/>
        <item x="1275"/>
        <item x="1118"/>
        <item x="1103"/>
        <item x="1349"/>
        <item x="1186"/>
        <item x="1424"/>
        <item x="1183"/>
        <item x="1446"/>
        <item x="1426"/>
        <item x="1300"/>
        <item x="1443"/>
        <item x="1315"/>
        <item x="1141"/>
        <item x="1401"/>
        <item x="1368"/>
        <item x="1229"/>
        <item x="1240"/>
        <item x="1109"/>
        <item x="1197"/>
        <item x="1268"/>
        <item x="1100"/>
        <item x="1414"/>
        <item x="1297"/>
        <item x="1267"/>
        <item x="1104"/>
        <item x="1406"/>
        <item x="1216"/>
        <item x="1215"/>
        <item x="1331"/>
        <item x="1418"/>
        <item x="1454"/>
        <item x="1396"/>
        <item x="1367"/>
        <item x="1137"/>
        <item x="1213"/>
        <item x="1433"/>
        <item x="1358"/>
        <item x="1142"/>
        <item x="1411"/>
        <item x="1256"/>
        <item x="1388"/>
        <item x="1176"/>
        <item x="1157"/>
        <item x="1160"/>
        <item x="1303"/>
        <item x="1412"/>
        <item x="1343"/>
        <item x="1328"/>
        <item x="1225"/>
        <item x="1381"/>
        <item x="1352"/>
        <item x="1239"/>
        <item x="1317"/>
        <item x="1305"/>
        <item x="1420"/>
        <item x="1228"/>
        <item x="1180"/>
        <item x="1417"/>
        <item x="1369"/>
        <item x="1447"/>
        <item x="1205"/>
        <item x="1280"/>
        <item x="1184"/>
        <item x="1431"/>
        <item x="1249"/>
        <item x="1337"/>
        <item x="1102"/>
        <item x="1363"/>
        <item x="1450"/>
        <item x="1107"/>
        <item x="1453"/>
        <item x="1159"/>
        <item x="1194"/>
        <item x="1321"/>
        <item x="1258"/>
        <item x="1422"/>
        <item x="1173"/>
        <item x="1251"/>
        <item x="1078"/>
        <item x="847"/>
        <item x="808"/>
        <item x="949"/>
        <item x="791"/>
        <item x="751"/>
        <item x="917"/>
        <item x="860"/>
        <item x="862"/>
        <item x="786"/>
        <item x="817"/>
        <item x="812"/>
        <item x="869"/>
        <item x="907"/>
        <item x="944"/>
        <item x="942"/>
        <item x="1044"/>
        <item x="906"/>
        <item x="731"/>
        <item x="919"/>
        <item x="776"/>
        <item x="838"/>
        <item x="1048"/>
        <item x="749"/>
        <item x="1033"/>
        <item x="954"/>
        <item x="848"/>
        <item x="877"/>
        <item x="991"/>
        <item x="1004"/>
        <item x="789"/>
        <item x="921"/>
        <item x="993"/>
        <item x="840"/>
        <item x="843"/>
        <item x="764"/>
        <item x="1029"/>
        <item x="1007"/>
        <item x="769"/>
        <item x="1077"/>
        <item x="1036"/>
        <item x="742"/>
        <item x="918"/>
        <item x="834"/>
        <item x="1070"/>
        <item x="793"/>
        <item x="930"/>
        <item x="901"/>
        <item x="850"/>
        <item x="910"/>
        <item x="741"/>
        <item x="937"/>
        <item x="922"/>
        <item x="779"/>
        <item x="829"/>
        <item x="995"/>
        <item x="932"/>
        <item x="965"/>
        <item x="908"/>
        <item x="1020"/>
        <item x="777"/>
        <item x="785"/>
        <item x="927"/>
        <item x="994"/>
        <item x="987"/>
        <item x="1039"/>
        <item x="938"/>
        <item x="839"/>
        <item x="1018"/>
        <item x="796"/>
        <item x="945"/>
        <item x="889"/>
        <item x="886"/>
        <item x="1071"/>
        <item x="888"/>
        <item x="822"/>
        <item x="1086"/>
        <item x="972"/>
        <item x="957"/>
        <item x="1091"/>
        <item x="956"/>
        <item x="767"/>
        <item x="882"/>
        <item x="947"/>
        <item x="773"/>
        <item x="915"/>
        <item x="790"/>
        <item x="739"/>
        <item x="756"/>
        <item x="748"/>
        <item x="855"/>
        <item x="737"/>
        <item x="1015"/>
        <item x="997"/>
        <item x="778"/>
        <item x="1019"/>
        <item x="976"/>
        <item x="1059"/>
        <item x="1045"/>
        <item x="757"/>
        <item x="1011"/>
        <item x="1066"/>
        <item x="804"/>
        <item x="799"/>
        <item x="1088"/>
        <item x="1013"/>
        <item x="923"/>
        <item x="747"/>
        <item x="1038"/>
        <item x="953"/>
        <item x="988"/>
        <item x="1075"/>
        <item x="815"/>
        <item x="852"/>
        <item x="941"/>
        <item x="872"/>
        <item x="1081"/>
        <item x="765"/>
        <item x="1027"/>
        <item x="1037"/>
        <item x="933"/>
        <item x="1021"/>
        <item x="1083"/>
        <item x="1002"/>
        <item x="1067"/>
        <item x="842"/>
        <item x="1009"/>
        <item x="866"/>
        <item x="1053"/>
        <item x="820"/>
        <item x="982"/>
        <item x="824"/>
        <item x="1056"/>
        <item x="887"/>
        <item x="1023"/>
        <item x="936"/>
        <item x="833"/>
        <item x="963"/>
        <item x="1069"/>
        <item x="792"/>
        <item x="964"/>
        <item x="788"/>
        <item x="1065"/>
        <item x="746"/>
        <item x="966"/>
        <item x="926"/>
        <item x="823"/>
        <item x="740"/>
        <item x="795"/>
        <item x="1008"/>
        <item x="744"/>
        <item x="979"/>
        <item x="1031"/>
        <item x="1073"/>
        <item x="770"/>
        <item x="1072"/>
        <item x="781"/>
        <item x="818"/>
        <item x="760"/>
        <item x="858"/>
        <item x="1030"/>
        <item x="912"/>
        <item x="1040"/>
        <item x="809"/>
        <item x="998"/>
        <item x="931"/>
        <item x="1093"/>
        <item x="967"/>
        <item x="806"/>
        <item x="876"/>
        <item x="1041"/>
        <item x="999"/>
        <item x="782"/>
        <item x="992"/>
        <item x="879"/>
        <item x="859"/>
        <item x="761"/>
        <item x="865"/>
        <item x="894"/>
        <item x="1035"/>
        <item x="940"/>
        <item x="986"/>
        <item x="1076"/>
        <item x="854"/>
        <item x="794"/>
        <item x="1034"/>
        <item x="980"/>
        <item x="892"/>
        <item x="948"/>
        <item x="1024"/>
        <item x="891"/>
        <item x="968"/>
        <item x="881"/>
        <item x="828"/>
        <item x="884"/>
        <item x="962"/>
        <item x="832"/>
        <item x="902"/>
        <item x="1074"/>
        <item x="883"/>
        <item x="1094"/>
        <item x="974"/>
        <item x="1046"/>
        <item x="763"/>
        <item x="805"/>
        <item x="970"/>
        <item x="846"/>
        <item x="732"/>
        <item x="1006"/>
        <item x="1005"/>
        <item x="914"/>
        <item x="904"/>
        <item x="1064"/>
        <item x="768"/>
        <item x="867"/>
        <item x="819"/>
        <item x="772"/>
        <item x="946"/>
        <item x="1032"/>
        <item x="1016"/>
        <item x="983"/>
        <item x="973"/>
        <item x="807"/>
        <item x="971"/>
        <item x="874"/>
        <item x="981"/>
        <item x="787"/>
        <item x="1028"/>
        <item x="935"/>
        <item x="961"/>
        <item x="784"/>
        <item x="896"/>
        <item x="900"/>
        <item x="1042"/>
        <item x="873"/>
        <item x="990"/>
        <item x="1080"/>
        <item x="836"/>
        <item x="975"/>
        <item x="893"/>
        <item x="1025"/>
        <item x="837"/>
        <item x="977"/>
        <item x="845"/>
        <item x="811"/>
        <item x="734"/>
        <item x="890"/>
        <item x="857"/>
        <item x="951"/>
        <item x="844"/>
        <item x="813"/>
        <item x="960"/>
        <item x="1090"/>
        <item x="1087"/>
        <item x="939"/>
        <item x="745"/>
        <item x="830"/>
        <item x="825"/>
        <item x="929"/>
        <item x="841"/>
        <item x="959"/>
        <item x="1043"/>
        <item x="996"/>
        <item x="920"/>
        <item x="878"/>
        <item x="856"/>
        <item x="898"/>
        <item x="752"/>
        <item x="1022"/>
        <item x="943"/>
        <item x="870"/>
        <item x="755"/>
        <item x="827"/>
        <item x="821"/>
        <item x="863"/>
        <item x="775"/>
        <item x="955"/>
        <item x="905"/>
        <item x="759"/>
        <item x="798"/>
        <item x="826"/>
        <item x="1052"/>
        <item x="984"/>
        <item x="754"/>
        <item x="750"/>
        <item x="762"/>
        <item x="758"/>
        <item x="885"/>
        <item x="925"/>
        <item x="934"/>
        <item x="802"/>
        <item x="861"/>
        <item x="1092"/>
        <item x="871"/>
        <item x="810"/>
        <item x="1068"/>
        <item x="989"/>
        <item x="1063"/>
        <item x="1062"/>
        <item x="880"/>
        <item x="800"/>
        <item x="733"/>
        <item x="913"/>
        <item x="1079"/>
        <item x="766"/>
        <item x="730"/>
        <item x="736"/>
        <item x="868"/>
        <item x="1047"/>
        <item x="903"/>
        <item x="1010"/>
        <item x="1026"/>
        <item x="985"/>
        <item x="814"/>
        <item x="831"/>
        <item x="969"/>
        <item x="1060"/>
        <item x="1001"/>
        <item x="909"/>
        <item x="738"/>
        <item x="899"/>
        <item x="1058"/>
        <item x="1000"/>
        <item x="1051"/>
        <item x="1061"/>
        <item x="774"/>
        <item x="780"/>
        <item x="849"/>
        <item x="897"/>
        <item x="1055"/>
        <item x="771"/>
        <item x="952"/>
        <item x="1082"/>
        <item x="743"/>
        <item x="1089"/>
        <item x="801"/>
        <item x="1085"/>
        <item x="895"/>
        <item x="735"/>
        <item x="950"/>
        <item x="797"/>
        <item x="853"/>
        <item x="1012"/>
        <item x="916"/>
        <item x="816"/>
        <item x="1050"/>
        <item x="1003"/>
        <item x="1049"/>
        <item x="1057"/>
        <item x="1017"/>
        <item x="958"/>
        <item x="978"/>
        <item x="864"/>
        <item x="753"/>
        <item x="783"/>
        <item x="911"/>
        <item x="924"/>
        <item x="835"/>
        <item x="1054"/>
        <item x="803"/>
        <item x="1084"/>
        <item x="1014"/>
        <item x="851"/>
        <item x="875"/>
        <item x="928"/>
        <item x="86"/>
        <item x="320"/>
        <item x="288"/>
        <item x="187"/>
        <item x="180"/>
        <item x="153"/>
        <item x="72"/>
        <item x="115"/>
        <item x="262"/>
        <item x="51"/>
        <item x="240"/>
        <item x="130"/>
        <item x="341"/>
        <item x="9"/>
        <item x="108"/>
        <item x="231"/>
        <item x="245"/>
        <item x="156"/>
        <item x="337"/>
        <item x="116"/>
        <item x="18"/>
        <item x="321"/>
        <item x="308"/>
        <item x="37"/>
        <item x="230"/>
        <item x="271"/>
        <item x="209"/>
        <item x="17"/>
        <item x="225"/>
        <item x="340"/>
        <item x="185"/>
        <item x="163"/>
        <item x="106"/>
        <item x="284"/>
        <item x="56"/>
        <item x="30"/>
        <item x="101"/>
        <item x="200"/>
        <item x="199"/>
        <item x="257"/>
        <item x="191"/>
        <item x="203"/>
        <item x="4"/>
        <item x="178"/>
        <item x="247"/>
        <item x="135"/>
        <item x="83"/>
        <item x="259"/>
        <item x="335"/>
        <item x="364"/>
        <item x="359"/>
        <item x="221"/>
        <item x="107"/>
        <item x="326"/>
        <item x="336"/>
        <item x="358"/>
        <item x="0"/>
        <item x="276"/>
        <item x="12"/>
        <item x="214"/>
        <item x="322"/>
        <item x="147"/>
        <item x="349"/>
        <item x="241"/>
        <item x="58"/>
        <item x="69"/>
        <item x="146"/>
        <item x="201"/>
        <item x="250"/>
        <item x="14"/>
        <item x="19"/>
        <item x="81"/>
        <item x="206"/>
        <item x="35"/>
        <item x="196"/>
        <item x="248"/>
        <item x="61"/>
        <item x="154"/>
        <item x="219"/>
        <item x="285"/>
        <item x="267"/>
        <item x="313"/>
        <item x="40"/>
        <item x="54"/>
        <item x="23"/>
        <item x="74"/>
        <item x="328"/>
        <item x="258"/>
        <item x="232"/>
        <item x="251"/>
        <item x="268"/>
        <item x="165"/>
        <item x="110"/>
        <item x="171"/>
        <item x="136"/>
        <item x="57"/>
        <item x="266"/>
        <item x="223"/>
        <item x="314"/>
        <item x="68"/>
        <item x="159"/>
        <item x="290"/>
        <item x="167"/>
        <item x="152"/>
        <item x="253"/>
        <item x="150"/>
        <item x="330"/>
        <item x="343"/>
        <item x="354"/>
        <item x="202"/>
        <item x="27"/>
        <item x="198"/>
        <item x="78"/>
        <item x="292"/>
        <item x="13"/>
        <item x="264"/>
        <item x="29"/>
        <item x="274"/>
        <item x="287"/>
        <item x="310"/>
        <item x="197"/>
        <item x="129"/>
        <item x="356"/>
        <item x="239"/>
        <item x="92"/>
        <item x="122"/>
        <item x="319"/>
        <item x="298"/>
        <item x="234"/>
        <item x="312"/>
        <item x="39"/>
        <item x="233"/>
        <item x="338"/>
        <item x="111"/>
        <item x="309"/>
        <item x="62"/>
        <item x="144"/>
        <item x="215"/>
        <item x="95"/>
        <item x="49"/>
        <item x="305"/>
        <item x="148"/>
        <item x="183"/>
        <item x="190"/>
        <item x="169"/>
        <item x="270"/>
        <item x="361"/>
        <item x="20"/>
        <item x="235"/>
        <item x="238"/>
        <item x="347"/>
        <item x="353"/>
        <item x="173"/>
        <item x="181"/>
        <item x="293"/>
        <item x="77"/>
        <item x="252"/>
        <item x="226"/>
        <item x="31"/>
        <item x="331"/>
        <item x="80"/>
        <item x="333"/>
        <item x="132"/>
        <item x="179"/>
        <item x="93"/>
        <item x="224"/>
        <item x="350"/>
        <item x="79"/>
        <item x="128"/>
        <item x="2"/>
        <item x="96"/>
        <item x="242"/>
        <item x="64"/>
        <item x="94"/>
        <item x="60"/>
        <item x="75"/>
        <item x="204"/>
        <item x="118"/>
        <item x="205"/>
        <item x="351"/>
        <item x="160"/>
        <item x="112"/>
        <item x="48"/>
        <item x="278"/>
        <item x="317"/>
        <item x="289"/>
        <item x="32"/>
        <item x="210"/>
        <item x="325"/>
        <item x="168"/>
        <item x="127"/>
        <item x="24"/>
        <item x="360"/>
        <item x="192"/>
        <item x="103"/>
        <item x="71"/>
        <item x="8"/>
        <item x="157"/>
        <item x="133"/>
        <item x="91"/>
        <item x="269"/>
        <item x="85"/>
        <item x="34"/>
        <item x="188"/>
        <item x="362"/>
        <item x="306"/>
        <item x="273"/>
        <item x="318"/>
        <item x="28"/>
        <item x="227"/>
        <item x="279"/>
        <item x="217"/>
        <item x="105"/>
        <item x="207"/>
        <item x="345"/>
        <item x="63"/>
        <item x="141"/>
        <item x="177"/>
        <item x="296"/>
        <item x="117"/>
        <item x="256"/>
        <item x="67"/>
        <item x="294"/>
        <item x="339"/>
        <item x="211"/>
        <item x="249"/>
        <item x="131"/>
        <item x="304"/>
        <item x="311"/>
        <item x="25"/>
        <item x="315"/>
        <item x="21"/>
        <item x="344"/>
        <item x="164"/>
        <item x="98"/>
        <item x="47"/>
        <item x="87"/>
        <item x="220"/>
        <item x="139"/>
        <item x="316"/>
        <item x="280"/>
        <item x="99"/>
        <item x="193"/>
        <item x="151"/>
        <item x="213"/>
        <item x="303"/>
        <item x="254"/>
        <item x="222"/>
        <item x="327"/>
        <item x="363"/>
        <item x="166"/>
        <item x="334"/>
        <item x="244"/>
        <item x="212"/>
        <item x="352"/>
        <item x="137"/>
        <item x="90"/>
        <item x="50"/>
        <item x="119"/>
        <item x="172"/>
        <item x="120"/>
        <item x="272"/>
        <item x="237"/>
        <item x="97"/>
        <item x="114"/>
        <item x="65"/>
        <item x="10"/>
        <item x="102"/>
        <item x="342"/>
        <item x="170"/>
        <item x="33"/>
        <item x="126"/>
        <item x="161"/>
        <item x="281"/>
        <item x="282"/>
        <item x="109"/>
        <item x="186"/>
        <item x="348"/>
        <item x="236"/>
        <item x="3"/>
        <item x="88"/>
        <item x="174"/>
        <item x="1"/>
        <item x="41"/>
        <item x="346"/>
        <item x="216"/>
        <item x="307"/>
        <item x="162"/>
        <item x="355"/>
        <item x="138"/>
        <item x="229"/>
        <item x="42"/>
        <item x="134"/>
        <item x="357"/>
        <item x="143"/>
        <item x="275"/>
        <item x="301"/>
        <item x="100"/>
        <item x="45"/>
        <item x="332"/>
        <item x="218"/>
        <item x="243"/>
        <item x="22"/>
        <item x="104"/>
        <item x="76"/>
        <item x="182"/>
        <item x="255"/>
        <item x="175"/>
        <item x="140"/>
        <item x="283"/>
        <item x="228"/>
        <item x="208"/>
        <item x="145"/>
        <item x="70"/>
        <item x="291"/>
        <item x="7"/>
        <item x="195"/>
        <item x="84"/>
        <item x="295"/>
        <item x="59"/>
        <item x="73"/>
        <item x="324"/>
        <item x="265"/>
        <item x="125"/>
        <item x="113"/>
        <item x="36"/>
        <item x="286"/>
        <item x="246"/>
        <item x="89"/>
        <item x="11"/>
        <item x="38"/>
        <item x="261"/>
        <item x="55"/>
        <item x="46"/>
        <item x="82"/>
        <item x="189"/>
        <item x="323"/>
        <item x="302"/>
        <item x="16"/>
        <item x="15"/>
        <item x="277"/>
        <item x="149"/>
        <item x="121"/>
        <item x="26"/>
        <item x="194"/>
        <item x="329"/>
        <item x="53"/>
        <item x="300"/>
        <item x="176"/>
        <item x="299"/>
        <item x="142"/>
        <item x="158"/>
        <item x="123"/>
        <item x="43"/>
        <item x="6"/>
        <item x="52"/>
        <item x="66"/>
        <item x="124"/>
        <item x="184"/>
        <item x="155"/>
        <item x="263"/>
        <item x="260"/>
        <item x="5"/>
        <item x="297"/>
        <item x="44"/>
        <item x="686"/>
        <item x="557"/>
        <item x="666"/>
        <item x="367"/>
        <item x="401"/>
        <item x="491"/>
        <item x="565"/>
        <item x="650"/>
        <item x="503"/>
        <item x="488"/>
        <item x="399"/>
        <item x="518"/>
        <item x="432"/>
        <item x="463"/>
        <item x="504"/>
        <item x="515"/>
        <item x="624"/>
        <item x="655"/>
        <item x="496"/>
        <item x="603"/>
        <item x="485"/>
        <item x="473"/>
        <item x="659"/>
        <item x="559"/>
        <item x="645"/>
        <item x="597"/>
        <item x="537"/>
        <item x="558"/>
        <item x="639"/>
        <item x="368"/>
        <item x="477"/>
        <item x="613"/>
        <item x="729"/>
        <item x="562"/>
        <item x="427"/>
        <item x="697"/>
        <item x="648"/>
        <item x="622"/>
        <item x="683"/>
        <item x="600"/>
        <item x="370"/>
        <item x="675"/>
        <item x="445"/>
        <item x="539"/>
        <item x="381"/>
        <item x="398"/>
        <item x="435"/>
        <item x="641"/>
        <item x="654"/>
        <item x="429"/>
        <item x="663"/>
        <item x="388"/>
        <item x="615"/>
        <item x="716"/>
        <item x="549"/>
        <item x="460"/>
        <item x="497"/>
        <item x="542"/>
        <item x="605"/>
        <item x="581"/>
        <item x="598"/>
        <item x="446"/>
        <item x="700"/>
        <item x="577"/>
        <item x="678"/>
        <item x="393"/>
        <item x="689"/>
        <item x="662"/>
        <item x="556"/>
        <item x="471"/>
        <item x="478"/>
        <item x="418"/>
        <item x="601"/>
        <item x="611"/>
        <item x="667"/>
        <item x="583"/>
        <item x="561"/>
        <item x="709"/>
        <item x="434"/>
        <item x="617"/>
        <item x="671"/>
        <item x="416"/>
        <item x="616"/>
        <item x="400"/>
        <item x="718"/>
        <item x="395"/>
        <item x="591"/>
        <item x="524"/>
        <item x="454"/>
        <item x="414"/>
        <item x="726"/>
        <item x="710"/>
        <item x="623"/>
        <item x="594"/>
        <item x="596"/>
        <item x="441"/>
        <item x="703"/>
        <item x="567"/>
        <item x="674"/>
        <item x="523"/>
        <item x="692"/>
        <item x="590"/>
        <item x="636"/>
        <item x="566"/>
        <item x="394"/>
        <item x="705"/>
        <item x="543"/>
        <item x="508"/>
        <item x="461"/>
        <item x="571"/>
        <item x="466"/>
        <item x="551"/>
        <item x="528"/>
        <item x="424"/>
        <item x="552"/>
        <item x="375"/>
        <item x="546"/>
        <item x="498"/>
        <item x="382"/>
        <item x="451"/>
        <item x="510"/>
        <item x="665"/>
        <item x="707"/>
        <item x="480"/>
        <item x="433"/>
        <item x="420"/>
        <item x="525"/>
        <item x="455"/>
        <item x="691"/>
        <item x="572"/>
        <item x="652"/>
        <item x="374"/>
        <item x="608"/>
        <item x="526"/>
        <item x="484"/>
        <item x="479"/>
        <item x="500"/>
        <item x="618"/>
        <item x="444"/>
        <item x="610"/>
        <item x="447"/>
        <item x="369"/>
        <item x="579"/>
        <item x="643"/>
        <item x="376"/>
        <item x="587"/>
        <item x="701"/>
        <item x="658"/>
        <item x="366"/>
        <item x="489"/>
        <item x="415"/>
        <item x="474"/>
        <item x="640"/>
        <item x="699"/>
        <item x="390"/>
        <item x="532"/>
        <item x="514"/>
        <item x="677"/>
        <item x="379"/>
        <item x="530"/>
        <item x="423"/>
        <item x="704"/>
        <item x="541"/>
        <item x="630"/>
        <item x="464"/>
        <item x="633"/>
        <item x="719"/>
        <item x="621"/>
        <item x="428"/>
        <item x="527"/>
        <item x="642"/>
        <item x="550"/>
        <item x="599"/>
        <item x="564"/>
        <item x="387"/>
        <item x="421"/>
        <item x="580"/>
        <item x="720"/>
        <item x="653"/>
        <item x="682"/>
        <item x="706"/>
        <item x="548"/>
        <item x="694"/>
        <item x="554"/>
        <item x="406"/>
        <item x="573"/>
        <item x="681"/>
        <item x="411"/>
        <item x="712"/>
        <item x="702"/>
        <item x="516"/>
        <item x="431"/>
        <item x="536"/>
        <item x="698"/>
        <item x="631"/>
        <item x="409"/>
        <item x="721"/>
        <item x="727"/>
        <item x="404"/>
        <item x="505"/>
        <item x="725"/>
        <item x="668"/>
        <item x="486"/>
        <item x="458"/>
        <item x="501"/>
        <item x="483"/>
        <item x="439"/>
        <item x="540"/>
        <item x="555"/>
        <item x="538"/>
        <item x="529"/>
        <item x="620"/>
        <item x="372"/>
        <item x="647"/>
        <item x="397"/>
        <item x="637"/>
        <item x="713"/>
        <item x="646"/>
        <item x="383"/>
        <item x="436"/>
        <item x="519"/>
        <item x="462"/>
        <item x="469"/>
        <item x="679"/>
        <item x="373"/>
        <item x="487"/>
        <item x="437"/>
        <item x="440"/>
        <item x="569"/>
        <item x="396"/>
        <item x="468"/>
        <item x="680"/>
        <item x="644"/>
        <item x="499"/>
        <item x="625"/>
        <item x="638"/>
        <item x="576"/>
        <item x="476"/>
        <item x="632"/>
        <item x="534"/>
        <item x="426"/>
        <item x="453"/>
        <item x="509"/>
        <item x="472"/>
        <item x="711"/>
        <item x="714"/>
        <item x="614"/>
        <item x="457"/>
        <item x="570"/>
        <item x="512"/>
        <item x="585"/>
        <item x="592"/>
        <item x="574"/>
        <item x="495"/>
        <item x="634"/>
        <item x="438"/>
        <item x="593"/>
        <item x="522"/>
        <item x="365"/>
        <item x="660"/>
        <item x="533"/>
        <item x="452"/>
        <item x="391"/>
        <item x="425"/>
        <item x="442"/>
        <item x="724"/>
        <item x="628"/>
        <item x="535"/>
        <item x="430"/>
        <item x="413"/>
        <item x="586"/>
        <item x="511"/>
        <item x="547"/>
        <item x="410"/>
        <item x="672"/>
        <item x="467"/>
        <item x="545"/>
        <item x="507"/>
        <item x="717"/>
        <item x="595"/>
        <item x="664"/>
        <item x="626"/>
        <item x="377"/>
        <item x="673"/>
        <item x="607"/>
        <item x="684"/>
        <item x="456"/>
        <item x="696"/>
        <item x="690"/>
        <item x="380"/>
        <item x="389"/>
        <item x="602"/>
        <item x="494"/>
        <item x="589"/>
        <item x="384"/>
        <item x="604"/>
        <item x="517"/>
        <item x="584"/>
        <item x="492"/>
        <item x="419"/>
        <item x="475"/>
        <item x="688"/>
        <item x="563"/>
        <item x="506"/>
        <item x="649"/>
        <item x="449"/>
        <item x="450"/>
        <item x="490"/>
        <item x="412"/>
        <item x="670"/>
        <item x="723"/>
        <item x="378"/>
        <item x="443"/>
        <item x="481"/>
        <item x="627"/>
        <item x="553"/>
        <item x="693"/>
        <item x="385"/>
        <item x="502"/>
        <item x="520"/>
        <item x="560"/>
        <item x="417"/>
        <item x="371"/>
        <item x="578"/>
        <item x="408"/>
        <item x="606"/>
        <item x="669"/>
        <item x="728"/>
        <item x="531"/>
        <item x="482"/>
        <item x="619"/>
        <item x="448"/>
        <item x="465"/>
        <item x="459"/>
        <item x="575"/>
        <item x="568"/>
        <item x="609"/>
        <item x="544"/>
        <item x="657"/>
        <item x="676"/>
        <item x="402"/>
        <item x="687"/>
        <item x="661"/>
        <item x="405"/>
        <item x="588"/>
        <item x="651"/>
        <item x="521"/>
        <item x="386"/>
        <item x="635"/>
        <item x="493"/>
        <item x="722"/>
        <item x="407"/>
        <item x="612"/>
        <item x="392"/>
        <item x="708"/>
        <item x="422"/>
        <item x="685"/>
        <item x="513"/>
        <item x="403"/>
        <item x="629"/>
        <item x="470"/>
        <item x="695"/>
        <item x="715"/>
        <item x="582"/>
        <item x="656"/>
        <item t="default"/>
      </items>
    </pivotField>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numFmtId="44" showAll="0"/>
    <pivotField numFmtId="44" showAll="0"/>
    <pivotField dataField="1" numFmtId="44" showAll="0"/>
    <pivotField showAll="0"/>
    <pivotField showAll="0"/>
    <pivotField numFmtId="9" showAll="0"/>
  </pivotFields>
  <rowFields count="1">
    <field x="6"/>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Average of Total Operating Cost" fld="14" subtotal="average" baseField="6" baseItem="6"/>
  </dataFields>
  <chartFormats count="16">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 chart="16" format="2" series="1">
      <pivotArea type="data" outline="0" fieldPosition="0">
        <references count="2">
          <reference field="4294967294" count="1" selected="0">
            <x v="0"/>
          </reference>
          <reference field="1" count="1" selected="0">
            <x v="2"/>
          </reference>
        </references>
      </pivotArea>
    </chartFormat>
    <chartFormat chart="16" format="3" series="1">
      <pivotArea type="data" outline="0" fieldPosition="0">
        <references count="2">
          <reference field="4294967294" count="1" selected="0">
            <x v="0"/>
          </reference>
          <reference field="1" count="1" selected="0">
            <x v="3"/>
          </reference>
        </references>
      </pivotArea>
    </chartFormat>
    <chartFormat chart="17" format="4" series="1">
      <pivotArea type="data" outline="0" fieldPosition="0">
        <references count="2">
          <reference field="4294967294" count="1" selected="0">
            <x v="0"/>
          </reference>
          <reference field="1" count="1" selected="0">
            <x v="0"/>
          </reference>
        </references>
      </pivotArea>
    </chartFormat>
    <chartFormat chart="17" format="5" series="1">
      <pivotArea type="data" outline="0" fieldPosition="0">
        <references count="2">
          <reference field="4294967294" count="1" selected="0">
            <x v="0"/>
          </reference>
          <reference field="1" count="1" selected="0">
            <x v="1"/>
          </reference>
        </references>
      </pivotArea>
    </chartFormat>
    <chartFormat chart="17" format="6" series="1">
      <pivotArea type="data" outline="0" fieldPosition="0">
        <references count="2">
          <reference field="4294967294" count="1" selected="0">
            <x v="0"/>
          </reference>
          <reference field="1" count="1" selected="0">
            <x v="2"/>
          </reference>
        </references>
      </pivotArea>
    </chartFormat>
    <chartFormat chart="17" format="7" series="1">
      <pivotArea type="data" outline="0" fieldPosition="0">
        <references count="2">
          <reference field="4294967294" count="1" selected="0">
            <x v="0"/>
          </reference>
          <reference field="1" count="1" selected="0">
            <x v="3"/>
          </reference>
        </references>
      </pivotArea>
    </chartFormat>
    <chartFormat chart="18" format="8" series="1">
      <pivotArea type="data" outline="0" fieldPosition="0">
        <references count="2">
          <reference field="4294967294" count="1" selected="0">
            <x v="0"/>
          </reference>
          <reference field="1" count="1" selected="0">
            <x v="0"/>
          </reference>
        </references>
      </pivotArea>
    </chartFormat>
    <chartFormat chart="18" format="9" series="1">
      <pivotArea type="data" outline="0" fieldPosition="0">
        <references count="2">
          <reference field="4294967294" count="1" selected="0">
            <x v="0"/>
          </reference>
          <reference field="1" count="1" selected="0">
            <x v="1"/>
          </reference>
        </references>
      </pivotArea>
    </chartFormat>
    <chartFormat chart="18" format="10" series="1">
      <pivotArea type="data" outline="0" fieldPosition="0">
        <references count="2">
          <reference field="4294967294" count="1" selected="0">
            <x v="0"/>
          </reference>
          <reference field="1" count="1" selected="0">
            <x v="2"/>
          </reference>
        </references>
      </pivotArea>
    </chartFormat>
    <chartFormat chart="18" format="11" series="1">
      <pivotArea type="data" outline="0" fieldPosition="0">
        <references count="2">
          <reference field="4294967294" count="1" selected="0">
            <x v="0"/>
          </reference>
          <reference field="1" count="1" selected="0">
            <x v="3"/>
          </reference>
        </references>
      </pivotArea>
    </chartFormat>
    <chartFormat chart="19" format="8" series="1">
      <pivotArea type="data" outline="0" fieldPosition="0">
        <references count="2">
          <reference field="4294967294" count="1" selected="0">
            <x v="0"/>
          </reference>
          <reference field="1" count="1" selected="0">
            <x v="0"/>
          </reference>
        </references>
      </pivotArea>
    </chartFormat>
    <chartFormat chart="19" format="9" series="1">
      <pivotArea type="data" outline="0" fieldPosition="0">
        <references count="2">
          <reference field="4294967294" count="1" selected="0">
            <x v="0"/>
          </reference>
          <reference field="1" count="1" selected="0">
            <x v="1"/>
          </reference>
        </references>
      </pivotArea>
    </chartFormat>
    <chartFormat chart="19" format="10" series="1">
      <pivotArea type="data" outline="0" fieldPosition="0">
        <references count="2">
          <reference field="4294967294" count="1" selected="0">
            <x v="0"/>
          </reference>
          <reference field="1" count="1" selected="0">
            <x v="2"/>
          </reference>
        </references>
      </pivotArea>
    </chartFormat>
    <chartFormat chart="19"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5.xml"/><Relationship Id="rId5" Type="http://schemas.openxmlformats.org/officeDocument/2006/relationships/printerSettings" Target="../printerSettings/printerSettings1.bin"/><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61"/>
  <sheetViews>
    <sheetView topLeftCell="C1" workbookViewId="0">
      <selection activeCell="N2" sqref="N2"/>
    </sheetView>
  </sheetViews>
  <sheetFormatPr defaultRowHeight="15" x14ac:dyDescent="0.3"/>
  <cols>
    <col min="1" max="1" width="17.875" style="2" customWidth="1"/>
    <col min="2" max="2" width="15.875" style="2" customWidth="1"/>
    <col min="3" max="3" width="17.125" style="2" customWidth="1"/>
    <col min="4" max="4" width="17" style="2" customWidth="1"/>
    <col min="5" max="5" width="16.125" style="2" customWidth="1"/>
    <col min="6" max="6" width="15.875" style="2" customWidth="1"/>
    <col min="7" max="8" width="9" style="2"/>
    <col min="9" max="9" width="14.625" style="2" customWidth="1"/>
    <col min="10" max="10" width="9.625" style="2" bestFit="1" customWidth="1"/>
    <col min="11" max="11" width="22.25" style="2" customWidth="1"/>
    <col min="12" max="12" width="17.125" style="2" customWidth="1"/>
    <col min="13" max="13" width="13.75" style="4" bestFit="1" customWidth="1"/>
    <col min="14" max="14" width="12.75" style="4" customWidth="1"/>
    <col min="15" max="15" width="11" style="4" customWidth="1"/>
    <col min="16" max="16" width="12.875" style="2" customWidth="1"/>
    <col min="17" max="17" width="12.5" style="2" customWidth="1"/>
    <col min="18" max="18" width="9" style="5"/>
    <col min="19" max="16384" width="9" style="2"/>
  </cols>
  <sheetData>
    <row r="1" spans="1:18" s="10" customFormat="1" ht="52.2" customHeight="1" x14ac:dyDescent="0.3">
      <c r="A1" s="10" t="s">
        <v>0</v>
      </c>
      <c r="B1" s="10" t="s">
        <v>1</v>
      </c>
      <c r="C1" s="10" t="s">
        <v>36</v>
      </c>
      <c r="D1" s="10" t="s">
        <v>2</v>
      </c>
      <c r="E1" s="10" t="s">
        <v>3</v>
      </c>
      <c r="F1" s="11" t="s">
        <v>17</v>
      </c>
      <c r="G1" s="11" t="s">
        <v>18</v>
      </c>
      <c r="H1" s="11" t="s">
        <v>15</v>
      </c>
      <c r="I1" s="11" t="s">
        <v>19</v>
      </c>
      <c r="J1" s="11" t="s">
        <v>20</v>
      </c>
      <c r="K1" s="11" t="s">
        <v>21</v>
      </c>
      <c r="L1" s="11" t="s">
        <v>22</v>
      </c>
      <c r="M1" s="12" t="s">
        <v>23</v>
      </c>
      <c r="N1" s="12" t="s">
        <v>24</v>
      </c>
      <c r="O1" s="12" t="s">
        <v>25</v>
      </c>
      <c r="P1" s="12" t="s">
        <v>26</v>
      </c>
      <c r="Q1" s="12" t="s">
        <v>27</v>
      </c>
      <c r="R1" s="13" t="s">
        <v>28</v>
      </c>
    </row>
    <row r="2" spans="1:18" x14ac:dyDescent="0.3">
      <c r="A2" s="3">
        <v>41275</v>
      </c>
      <c r="B2" s="2" t="s">
        <v>4</v>
      </c>
      <c r="C2" s="2">
        <v>4.5508469000000003E-2</v>
      </c>
      <c r="D2" s="2">
        <v>4.8250000000000001E-2</v>
      </c>
      <c r="E2" s="2">
        <v>0</v>
      </c>
      <c r="F2" s="2">
        <f>VLOOKUP(B2,CostData!$A$21:$D$24,2,FALSE)</f>
        <v>953.62134690000005</v>
      </c>
      <c r="G2" s="2">
        <f>MONTH(A2)</f>
        <v>1</v>
      </c>
      <c r="H2" s="2">
        <f>VLOOKUP(B2,CostData!$H$5:$I$8,2,FALSE)</f>
        <v>4</v>
      </c>
      <c r="I2" s="2">
        <f>VLOOKUP(G2,CostData!$A$4:$E$15,Production!H2,FALSE)</f>
        <v>7.2499999999999995E-2</v>
      </c>
      <c r="J2" s="2">
        <f>VLOOKUP(Production!G2,CostData!$A$33:$E$44,Production!H2,FALSE)</f>
        <v>45</v>
      </c>
      <c r="K2" s="2">
        <f>VLOOKUP(Production!B2,CostData!$A$21:$D$24,4,FALSE)</f>
        <v>633.36679179999999</v>
      </c>
      <c r="L2" s="2">
        <f>VLOOKUP(Production!B2,CostData!$A$21:$D$24,3,FALSE)</f>
        <v>143.83735709999999</v>
      </c>
      <c r="M2" s="4">
        <f>D2*F2*I2*10000</f>
        <v>33358.866741245627</v>
      </c>
      <c r="N2" s="4">
        <f>I2*J2*K2</f>
        <v>2066.3591582474996</v>
      </c>
      <c r="O2" s="4">
        <f>C2*I2*L2*10000</f>
        <v>4745.7179823047782</v>
      </c>
      <c r="P2" s="2">
        <f>(M2+N2+O2)/C2/10000</f>
        <v>88.27135863831829</v>
      </c>
      <c r="Q2" s="2">
        <f>C2*10000/J2</f>
        <v>10.112993111111111</v>
      </c>
      <c r="R2" s="5">
        <f>C2/D2</f>
        <v>0.94318070466321247</v>
      </c>
    </row>
    <row r="3" spans="1:18" x14ac:dyDescent="0.3">
      <c r="A3" s="3">
        <v>41276</v>
      </c>
      <c r="B3" s="2" t="s">
        <v>4</v>
      </c>
      <c r="C3" s="2">
        <v>4.8526165000000003E-2</v>
      </c>
      <c r="D3" s="2">
        <v>5.1459999999999999E-2</v>
      </c>
      <c r="E3" s="2">
        <v>7.0000000000000007E-2</v>
      </c>
      <c r="F3" s="2">
        <f>VLOOKUP(B3,CostData!$A$21:$D$24,2,FALSE)</f>
        <v>953.62134690000005</v>
      </c>
      <c r="G3" s="2">
        <f t="shared" ref="G3:G66" si="0">MONTH(A3)</f>
        <v>1</v>
      </c>
      <c r="H3" s="2">
        <f>VLOOKUP(B3,CostData!$H$5:$I$8,2,FALSE)</f>
        <v>4</v>
      </c>
      <c r="I3" s="2">
        <f>VLOOKUP(G3,CostData!$A$4:$E$15,Production!H3,FALSE)</f>
        <v>7.2499999999999995E-2</v>
      </c>
      <c r="J3" s="2">
        <f>VLOOKUP(Production!G3,CostData!$A$33:$E$44,Production!H3,FALSE)</f>
        <v>45</v>
      </c>
      <c r="K3" s="2">
        <f>VLOOKUP(Production!B3,CostData!$A$21:$D$24,4,FALSE)</f>
        <v>633.36679179999999</v>
      </c>
      <c r="L3" s="2">
        <f>VLOOKUP(Production!B3,CostData!$A$21:$D$24,3,FALSE)</f>
        <v>143.83735709999999</v>
      </c>
      <c r="M3" s="4">
        <f t="shared" ref="M3:M66" si="1">D3*F3*I3*10000</f>
        <v>35578.182020818647</v>
      </c>
      <c r="N3" s="4">
        <f t="shared" ref="N3:N66" si="2">I3*J3*K3</f>
        <v>2066.3591582474996</v>
      </c>
      <c r="O3" s="4">
        <f t="shared" ref="O3:O66" si="3">C3*I3*L3*10000</f>
        <v>5060.4096097539277</v>
      </c>
      <c r="P3" s="2">
        <f t="shared" ref="P3:P66" si="4">(M3+N3+O3)/C3/10000</f>
        <v>88.003968145473834</v>
      </c>
      <c r="Q3" s="2">
        <f t="shared" ref="Q3:Q66" si="5">C3*10000/J3</f>
        <v>10.783592222222223</v>
      </c>
      <c r="R3" s="5">
        <f t="shared" ref="R3:R66" si="6">C3/D3</f>
        <v>0.94298804897007393</v>
      </c>
    </row>
    <row r="4" spans="1:18" x14ac:dyDescent="0.3">
      <c r="A4" s="3">
        <v>41277</v>
      </c>
      <c r="B4" s="2" t="s">
        <v>4</v>
      </c>
      <c r="C4" s="2">
        <v>4.7136297000000001E-2</v>
      </c>
      <c r="D4" s="2">
        <v>4.9759999999999999E-2</v>
      </c>
      <c r="E4" s="2">
        <v>7.0000000000000007E-2</v>
      </c>
      <c r="F4" s="2">
        <f>VLOOKUP(B4,CostData!$A$21:$D$24,2,FALSE)</f>
        <v>953.62134690000005</v>
      </c>
      <c r="G4" s="2">
        <f t="shared" si="0"/>
        <v>1</v>
      </c>
      <c r="H4" s="2">
        <f>VLOOKUP(B4,CostData!$H$5:$I$8,2,FALSE)</f>
        <v>4</v>
      </c>
      <c r="I4" s="2">
        <f>VLOOKUP(G4,CostData!$A$4:$E$15,Production!H4,FALSE)</f>
        <v>7.2499999999999995E-2</v>
      </c>
      <c r="J4" s="2">
        <f>VLOOKUP(Production!G4,CostData!$A$33:$E$44,Production!H4,FALSE)</f>
        <v>45</v>
      </c>
      <c r="K4" s="2">
        <f>VLOOKUP(Production!B4,CostData!$A$21:$D$24,4,FALSE)</f>
        <v>633.36679179999999</v>
      </c>
      <c r="L4" s="2">
        <f>VLOOKUP(Production!B4,CostData!$A$21:$D$24,3,FALSE)</f>
        <v>143.83735709999999</v>
      </c>
      <c r="M4" s="4">
        <f t="shared" si="1"/>
        <v>34402.843710764391</v>
      </c>
      <c r="N4" s="4">
        <f t="shared" si="2"/>
        <v>2066.3591582474996</v>
      </c>
      <c r="O4" s="4">
        <f t="shared" si="3"/>
        <v>4915.4712783714767</v>
      </c>
      <c r="P4" s="2">
        <f t="shared" si="4"/>
        <v>87.797889909305709</v>
      </c>
      <c r="Q4" s="2">
        <f t="shared" si="5"/>
        <v>10.474732666666666</v>
      </c>
      <c r="R4" s="5">
        <f t="shared" si="6"/>
        <v>0.9472728496784566</v>
      </c>
    </row>
    <row r="5" spans="1:18" x14ac:dyDescent="0.3">
      <c r="A5" s="3">
        <v>41278</v>
      </c>
      <c r="B5" s="2" t="s">
        <v>4</v>
      </c>
      <c r="C5" s="2">
        <v>4.8495783000000001E-2</v>
      </c>
      <c r="D5" s="2">
        <v>5.1310000000000001E-2</v>
      </c>
      <c r="E5" s="2">
        <v>0</v>
      </c>
      <c r="F5" s="2">
        <f>VLOOKUP(B5,CostData!$A$21:$D$24,2,FALSE)</f>
        <v>953.62134690000005</v>
      </c>
      <c r="G5" s="2">
        <f t="shared" si="0"/>
        <v>1</v>
      </c>
      <c r="H5" s="2">
        <f>VLOOKUP(B5,CostData!$H$5:$I$8,2,FALSE)</f>
        <v>4</v>
      </c>
      <c r="I5" s="2">
        <f>VLOOKUP(G5,CostData!$A$4:$E$15,Production!H5,FALSE)</f>
        <v>7.2499999999999995E-2</v>
      </c>
      <c r="J5" s="2">
        <f>VLOOKUP(Production!G5,CostData!$A$33:$E$44,Production!H5,FALSE)</f>
        <v>45</v>
      </c>
      <c r="K5" s="2">
        <f>VLOOKUP(Production!B5,CostData!$A$21:$D$24,4,FALSE)</f>
        <v>633.36679179999999</v>
      </c>
      <c r="L5" s="2">
        <f>VLOOKUP(Production!B5,CostData!$A$21:$D$24,3,FALSE)</f>
        <v>143.83735709999999</v>
      </c>
      <c r="M5" s="4">
        <f t="shared" si="1"/>
        <v>35474.475699343275</v>
      </c>
      <c r="N5" s="4">
        <f t="shared" si="2"/>
        <v>2066.3591582474996</v>
      </c>
      <c r="O5" s="4">
        <f t="shared" si="3"/>
        <v>5057.2413114809533</v>
      </c>
      <c r="P5" s="2">
        <f t="shared" si="4"/>
        <v>87.838722325757118</v>
      </c>
      <c r="Q5" s="2">
        <f t="shared" si="5"/>
        <v>10.776840666666667</v>
      </c>
      <c r="R5" s="5">
        <f t="shared" si="6"/>
        <v>0.94515266030013645</v>
      </c>
    </row>
    <row r="6" spans="1:18" x14ac:dyDescent="0.3">
      <c r="A6" s="3">
        <v>41279</v>
      </c>
      <c r="B6" s="2" t="s">
        <v>4</v>
      </c>
      <c r="C6" s="2">
        <v>4.5360286999999999E-2</v>
      </c>
      <c r="D6" s="2">
        <v>4.7579999999999997E-2</v>
      </c>
      <c r="E6" s="2">
        <v>7.0000000000000007E-2</v>
      </c>
      <c r="F6" s="2">
        <f>VLOOKUP(B6,CostData!$A$21:$D$24,2,FALSE)</f>
        <v>953.62134690000005</v>
      </c>
      <c r="G6" s="2">
        <f t="shared" si="0"/>
        <v>1</v>
      </c>
      <c r="H6" s="2">
        <f>VLOOKUP(B6,CostData!$H$5:$I$8,2,FALSE)</f>
        <v>4</v>
      </c>
      <c r="I6" s="2">
        <f>VLOOKUP(G6,CostData!$A$4:$E$15,Production!H6,FALSE)</f>
        <v>7.2499999999999995E-2</v>
      </c>
      <c r="J6" s="2">
        <f>VLOOKUP(Production!G6,CostData!$A$33:$E$44,Production!H6,FALSE)</f>
        <v>45</v>
      </c>
      <c r="K6" s="2">
        <f>VLOOKUP(Production!B6,CostData!$A$21:$D$24,4,FALSE)</f>
        <v>633.36679179999999</v>
      </c>
      <c r="L6" s="2">
        <f>VLOOKUP(Production!B6,CostData!$A$21:$D$24,3,FALSE)</f>
        <v>143.83735709999999</v>
      </c>
      <c r="M6" s="4">
        <f t="shared" si="1"/>
        <v>32895.645171988945</v>
      </c>
      <c r="N6" s="4">
        <f t="shared" si="2"/>
        <v>2066.3591582474996</v>
      </c>
      <c r="O6" s="4">
        <f t="shared" si="3"/>
        <v>4730.2652545486781</v>
      </c>
      <c r="P6" s="2">
        <f t="shared" si="4"/>
        <v>87.50444983909631</v>
      </c>
      <c r="Q6" s="2">
        <f t="shared" si="5"/>
        <v>10.080063777777777</v>
      </c>
      <c r="R6" s="5">
        <f t="shared" si="6"/>
        <v>0.95334777217318201</v>
      </c>
    </row>
    <row r="7" spans="1:18" x14ac:dyDescent="0.3">
      <c r="A7" s="3">
        <v>41280</v>
      </c>
      <c r="B7" s="2" t="s">
        <v>4</v>
      </c>
      <c r="C7" s="2">
        <v>4.9444523999999997E-2</v>
      </c>
      <c r="D7" s="2">
        <v>5.1880000000000003E-2</v>
      </c>
      <c r="E7" s="2">
        <v>0</v>
      </c>
      <c r="F7" s="2">
        <f>VLOOKUP(B7,CostData!$A$21:$D$24,2,FALSE)</f>
        <v>953.62134690000005</v>
      </c>
      <c r="G7" s="2">
        <f t="shared" si="0"/>
        <v>1</v>
      </c>
      <c r="H7" s="2">
        <f>VLOOKUP(B7,CostData!$H$5:$I$8,2,FALSE)</f>
        <v>4</v>
      </c>
      <c r="I7" s="2">
        <f>VLOOKUP(G7,CostData!$A$4:$E$15,Production!H7,FALSE)</f>
        <v>7.2499999999999995E-2</v>
      </c>
      <c r="J7" s="2">
        <f>VLOOKUP(Production!G7,CostData!$A$33:$E$44,Production!H7,FALSE)</f>
        <v>45</v>
      </c>
      <c r="K7" s="2">
        <f>VLOOKUP(Production!B7,CostData!$A$21:$D$24,4,FALSE)</f>
        <v>633.36679179999999</v>
      </c>
      <c r="L7" s="2">
        <f>VLOOKUP(Production!B7,CostData!$A$21:$D$24,3,FALSE)</f>
        <v>143.83735709999999</v>
      </c>
      <c r="M7" s="4">
        <f t="shared" si="1"/>
        <v>35868.559720949699</v>
      </c>
      <c r="N7" s="4">
        <f t="shared" si="2"/>
        <v>2066.3591582474996</v>
      </c>
      <c r="O7" s="4">
        <f t="shared" si="3"/>
        <v>5156.1780000399513</v>
      </c>
      <c r="P7" s="2">
        <f t="shared" si="4"/>
        <v>87.150392790184711</v>
      </c>
      <c r="Q7" s="2">
        <f t="shared" si="5"/>
        <v>10.987672</v>
      </c>
      <c r="R7" s="5">
        <f t="shared" si="6"/>
        <v>0.95305558982266758</v>
      </c>
    </row>
    <row r="8" spans="1:18" x14ac:dyDescent="0.3">
      <c r="A8" s="3">
        <v>41281</v>
      </c>
      <c r="B8" s="2" t="s">
        <v>4</v>
      </c>
      <c r="C8" s="2">
        <v>4.9288924999999997E-2</v>
      </c>
      <c r="D8" s="2">
        <v>5.2260000000000001E-2</v>
      </c>
      <c r="E8" s="2">
        <v>7.0000000000000007E-2</v>
      </c>
      <c r="F8" s="2">
        <f>VLOOKUP(B8,CostData!$A$21:$D$24,2,FALSE)</f>
        <v>953.62134690000005</v>
      </c>
      <c r="G8" s="2">
        <f t="shared" si="0"/>
        <v>1</v>
      </c>
      <c r="H8" s="2">
        <f>VLOOKUP(B8,CostData!$H$5:$I$8,2,FALSE)</f>
        <v>4</v>
      </c>
      <c r="I8" s="2">
        <f>VLOOKUP(G8,CostData!$A$4:$E$15,Production!H8,FALSE)</f>
        <v>7.2499999999999995E-2</v>
      </c>
      <c r="J8" s="2">
        <f>VLOOKUP(Production!G8,CostData!$A$33:$E$44,Production!H8,FALSE)</f>
        <v>45</v>
      </c>
      <c r="K8" s="2">
        <f>VLOOKUP(Production!B8,CostData!$A$21:$D$24,4,FALSE)</f>
        <v>633.36679179999999</v>
      </c>
      <c r="L8" s="2">
        <f>VLOOKUP(Production!B8,CostData!$A$21:$D$24,3,FALSE)</f>
        <v>143.83735709999999</v>
      </c>
      <c r="M8" s="4">
        <f t="shared" si="1"/>
        <v>36131.282402020654</v>
      </c>
      <c r="N8" s="4">
        <f t="shared" si="2"/>
        <v>2066.3591582474996</v>
      </c>
      <c r="O8" s="4">
        <f t="shared" si="3"/>
        <v>5139.9518120675848</v>
      </c>
      <c r="P8" s="2">
        <f t="shared" si="4"/>
        <v>87.92562096319962</v>
      </c>
      <c r="Q8" s="2">
        <f t="shared" si="5"/>
        <v>10.953094444444444</v>
      </c>
      <c r="R8" s="5">
        <f t="shared" si="6"/>
        <v>0.94314820130118626</v>
      </c>
    </row>
    <row r="9" spans="1:18" x14ac:dyDescent="0.3">
      <c r="A9" s="3">
        <v>41282</v>
      </c>
      <c r="B9" s="2" t="s">
        <v>4</v>
      </c>
      <c r="C9" s="2">
        <v>4.8871258000000001E-2</v>
      </c>
      <c r="D9" s="2">
        <v>5.1180000000000003E-2</v>
      </c>
      <c r="E9" s="2">
        <v>7.0000000000000007E-2</v>
      </c>
      <c r="F9" s="2">
        <f>VLOOKUP(B9,CostData!$A$21:$D$24,2,FALSE)</f>
        <v>953.62134690000005</v>
      </c>
      <c r="G9" s="2">
        <f t="shared" si="0"/>
        <v>1</v>
      </c>
      <c r="H9" s="2">
        <f>VLOOKUP(B9,CostData!$H$5:$I$8,2,FALSE)</f>
        <v>4</v>
      </c>
      <c r="I9" s="2">
        <f>VLOOKUP(G9,CostData!$A$4:$E$15,Production!H9,FALSE)</f>
        <v>7.2499999999999995E-2</v>
      </c>
      <c r="J9" s="2">
        <f>VLOOKUP(Production!G9,CostData!$A$33:$E$44,Production!H9,FALSE)</f>
        <v>45</v>
      </c>
      <c r="K9" s="2">
        <f>VLOOKUP(Production!B9,CostData!$A$21:$D$24,4,FALSE)</f>
        <v>633.36679179999999</v>
      </c>
      <c r="L9" s="2">
        <f>VLOOKUP(Production!B9,CostData!$A$21:$D$24,3,FALSE)</f>
        <v>143.83735709999999</v>
      </c>
      <c r="M9" s="4">
        <f t="shared" si="1"/>
        <v>35384.596887397951</v>
      </c>
      <c r="N9" s="4">
        <f t="shared" si="2"/>
        <v>2066.3591582474996</v>
      </c>
      <c r="O9" s="4">
        <f t="shared" si="3"/>
        <v>5096.3966269323682</v>
      </c>
      <c r="P9" s="2">
        <f t="shared" si="4"/>
        <v>87.060072553437891</v>
      </c>
      <c r="Q9" s="2">
        <f t="shared" si="5"/>
        <v>10.860279555555556</v>
      </c>
      <c r="R9" s="5">
        <f t="shared" si="6"/>
        <v>0.95488976162563499</v>
      </c>
    </row>
    <row r="10" spans="1:18" x14ac:dyDescent="0.3">
      <c r="A10" s="3">
        <v>41283</v>
      </c>
      <c r="B10" s="2" t="s">
        <v>4</v>
      </c>
      <c r="C10" s="2">
        <v>4.7516039000000003E-2</v>
      </c>
      <c r="D10" s="2">
        <v>4.9970000000000001E-2</v>
      </c>
      <c r="E10" s="2">
        <v>0</v>
      </c>
      <c r="F10" s="2">
        <f>VLOOKUP(B10,CostData!$A$21:$D$24,2,FALSE)</f>
        <v>953.62134690000005</v>
      </c>
      <c r="G10" s="2">
        <f t="shared" si="0"/>
        <v>1</v>
      </c>
      <c r="H10" s="2">
        <f>VLOOKUP(B10,CostData!$H$5:$I$8,2,FALSE)</f>
        <v>4</v>
      </c>
      <c r="I10" s="2">
        <f>VLOOKUP(G10,CostData!$A$4:$E$15,Production!H10,FALSE)</f>
        <v>7.2499999999999995E-2</v>
      </c>
      <c r="J10" s="2">
        <f>VLOOKUP(Production!G10,CostData!$A$33:$E$44,Production!H10,FALSE)</f>
        <v>45</v>
      </c>
      <c r="K10" s="2">
        <f>VLOOKUP(Production!B10,CostData!$A$21:$D$24,4,FALSE)</f>
        <v>633.36679179999999</v>
      </c>
      <c r="L10" s="2">
        <f>VLOOKUP(Production!B10,CostData!$A$21:$D$24,3,FALSE)</f>
        <v>143.83735709999999</v>
      </c>
      <c r="M10" s="4">
        <f t="shared" si="1"/>
        <v>34548.032560829924</v>
      </c>
      <c r="N10" s="4">
        <f t="shared" si="2"/>
        <v>2066.3591582474996</v>
      </c>
      <c r="O10" s="4">
        <f t="shared" si="3"/>
        <v>4955.0715654748819</v>
      </c>
      <c r="P10" s="2">
        <f t="shared" si="4"/>
        <v>87.485119044860411</v>
      </c>
      <c r="Q10" s="2">
        <f t="shared" si="5"/>
        <v>10.559119777777777</v>
      </c>
      <c r="R10" s="5">
        <f t="shared" si="6"/>
        <v>0.95089131478887334</v>
      </c>
    </row>
    <row r="11" spans="1:18" x14ac:dyDescent="0.3">
      <c r="A11" s="3">
        <v>41284</v>
      </c>
      <c r="B11" s="2" t="s">
        <v>4</v>
      </c>
      <c r="C11" s="2">
        <v>4.4904153000000002E-2</v>
      </c>
      <c r="D11" s="2">
        <v>4.768E-2</v>
      </c>
      <c r="E11" s="2">
        <v>0</v>
      </c>
      <c r="F11" s="2">
        <f>VLOOKUP(B11,CostData!$A$21:$D$24,2,FALSE)</f>
        <v>953.62134690000005</v>
      </c>
      <c r="G11" s="2">
        <f t="shared" si="0"/>
        <v>1</v>
      </c>
      <c r="H11" s="2">
        <f>VLOOKUP(B11,CostData!$H$5:$I$8,2,FALSE)</f>
        <v>4</v>
      </c>
      <c r="I11" s="2">
        <f>VLOOKUP(G11,CostData!$A$4:$E$15,Production!H11,FALSE)</f>
        <v>7.2499999999999995E-2</v>
      </c>
      <c r="J11" s="2">
        <f>VLOOKUP(Production!G11,CostData!$A$33:$E$44,Production!H11,FALSE)</f>
        <v>45</v>
      </c>
      <c r="K11" s="2">
        <f>VLOOKUP(Production!B11,CostData!$A$21:$D$24,4,FALSE)</f>
        <v>633.36679179999999</v>
      </c>
      <c r="L11" s="2">
        <f>VLOOKUP(Production!B11,CostData!$A$21:$D$24,3,FALSE)</f>
        <v>143.83735709999999</v>
      </c>
      <c r="M11" s="4">
        <f t="shared" si="1"/>
        <v>32964.782719639195</v>
      </c>
      <c r="N11" s="4">
        <f t="shared" si="2"/>
        <v>2066.3591582474996</v>
      </c>
      <c r="O11" s="4">
        <f t="shared" si="3"/>
        <v>4682.6986504921761</v>
      </c>
      <c r="P11" s="2">
        <f t="shared" si="4"/>
        <v>88.441353138046864</v>
      </c>
      <c r="Q11" s="2">
        <f t="shared" si="5"/>
        <v>9.9787006666666667</v>
      </c>
      <c r="R11" s="5">
        <f t="shared" si="6"/>
        <v>0.94178173238255036</v>
      </c>
    </row>
    <row r="12" spans="1:18" x14ac:dyDescent="0.3">
      <c r="A12" s="3">
        <v>41285</v>
      </c>
      <c r="B12" s="2" t="s">
        <v>4</v>
      </c>
      <c r="C12" s="2">
        <v>4.8319598999999998E-2</v>
      </c>
      <c r="D12" s="2">
        <v>5.092E-2</v>
      </c>
      <c r="E12" s="2">
        <v>7.0000000000000007E-2</v>
      </c>
      <c r="F12" s="2">
        <f>VLOOKUP(B12,CostData!$A$21:$D$24,2,FALSE)</f>
        <v>953.62134690000005</v>
      </c>
      <c r="G12" s="2">
        <f t="shared" si="0"/>
        <v>1</v>
      </c>
      <c r="H12" s="2">
        <f>VLOOKUP(B12,CostData!$H$5:$I$8,2,FALSE)</f>
        <v>4</v>
      </c>
      <c r="I12" s="2">
        <f>VLOOKUP(G12,CostData!$A$4:$E$15,Production!H12,FALSE)</f>
        <v>7.2499999999999995E-2</v>
      </c>
      <c r="J12" s="2">
        <f>VLOOKUP(Production!G12,CostData!$A$33:$E$44,Production!H12,FALSE)</f>
        <v>45</v>
      </c>
      <c r="K12" s="2">
        <f>VLOOKUP(Production!B12,CostData!$A$21:$D$24,4,FALSE)</f>
        <v>633.36679179999999</v>
      </c>
      <c r="L12" s="2">
        <f>VLOOKUP(Production!B12,CostData!$A$21:$D$24,3,FALSE)</f>
        <v>143.83735709999999</v>
      </c>
      <c r="M12" s="4">
        <f t="shared" si="1"/>
        <v>35204.839263507296</v>
      </c>
      <c r="N12" s="4">
        <f t="shared" si="2"/>
        <v>2066.3591582474996</v>
      </c>
      <c r="O12" s="4">
        <f t="shared" si="3"/>
        <v>5038.8684768115554</v>
      </c>
      <c r="P12" s="2">
        <f t="shared" si="4"/>
        <v>87.562951212749823</v>
      </c>
      <c r="Q12" s="2">
        <f t="shared" si="5"/>
        <v>10.737688666666667</v>
      </c>
      <c r="R12" s="5">
        <f t="shared" si="6"/>
        <v>0.94893163786331491</v>
      </c>
    </row>
    <row r="13" spans="1:18" x14ac:dyDescent="0.3">
      <c r="A13" s="3">
        <v>41286</v>
      </c>
      <c r="B13" s="2" t="s">
        <v>4</v>
      </c>
      <c r="C13" s="2">
        <v>4.9000604000000003E-2</v>
      </c>
      <c r="D13" s="2">
        <v>5.2170000000000001E-2</v>
      </c>
      <c r="E13" s="2">
        <v>7.0000000000000007E-2</v>
      </c>
      <c r="F13" s="2">
        <f>VLOOKUP(B13,CostData!$A$21:$D$24,2,FALSE)</f>
        <v>953.62134690000005</v>
      </c>
      <c r="G13" s="2">
        <f t="shared" si="0"/>
        <v>1</v>
      </c>
      <c r="H13" s="2">
        <f>VLOOKUP(B13,CostData!$H$5:$I$8,2,FALSE)</f>
        <v>4</v>
      </c>
      <c r="I13" s="2">
        <f>VLOOKUP(G13,CostData!$A$4:$E$15,Production!H13,FALSE)</f>
        <v>7.2499999999999995E-2</v>
      </c>
      <c r="J13" s="2">
        <f>VLOOKUP(Production!G13,CostData!$A$33:$E$44,Production!H13,FALSE)</f>
        <v>45</v>
      </c>
      <c r="K13" s="2">
        <f>VLOOKUP(Production!B13,CostData!$A$21:$D$24,4,FALSE)</f>
        <v>633.36679179999999</v>
      </c>
      <c r="L13" s="2">
        <f>VLOOKUP(Production!B13,CostData!$A$21:$D$24,3,FALSE)</f>
        <v>143.83735709999999</v>
      </c>
      <c r="M13" s="4">
        <f t="shared" si="1"/>
        <v>36069.058609135427</v>
      </c>
      <c r="N13" s="4">
        <f t="shared" si="2"/>
        <v>2066.3591582474996</v>
      </c>
      <c r="O13" s="4">
        <f t="shared" si="3"/>
        <v>5109.8850973561739</v>
      </c>
      <c r="P13" s="2">
        <f t="shared" si="4"/>
        <v>88.254632258694386</v>
      </c>
      <c r="Q13" s="2">
        <f t="shared" si="5"/>
        <v>10.889023111111111</v>
      </c>
      <c r="R13" s="5">
        <f t="shared" si="6"/>
        <v>0.9392486869848572</v>
      </c>
    </row>
    <row r="14" spans="1:18" x14ac:dyDescent="0.3">
      <c r="A14" s="3">
        <v>41287</v>
      </c>
      <c r="B14" s="2" t="s">
        <v>4</v>
      </c>
      <c r="C14" s="2">
        <v>4.5551711000000002E-2</v>
      </c>
      <c r="D14" s="2">
        <v>4.8070000000000002E-2</v>
      </c>
      <c r="E14" s="2">
        <v>0</v>
      </c>
      <c r="F14" s="2">
        <f>VLOOKUP(B14,CostData!$A$21:$D$24,2,FALSE)</f>
        <v>953.62134690000005</v>
      </c>
      <c r="G14" s="2">
        <f t="shared" si="0"/>
        <v>1</v>
      </c>
      <c r="H14" s="2">
        <f>VLOOKUP(B14,CostData!$H$5:$I$8,2,FALSE)</f>
        <v>4</v>
      </c>
      <c r="I14" s="2">
        <f>VLOOKUP(G14,CostData!$A$4:$E$15,Production!H14,FALSE)</f>
        <v>7.2499999999999995E-2</v>
      </c>
      <c r="J14" s="2">
        <f>VLOOKUP(Production!G14,CostData!$A$33:$E$44,Production!H14,FALSE)</f>
        <v>45</v>
      </c>
      <c r="K14" s="2">
        <f>VLOOKUP(Production!B14,CostData!$A$21:$D$24,4,FALSE)</f>
        <v>633.36679179999999</v>
      </c>
      <c r="L14" s="2">
        <f>VLOOKUP(Production!B14,CostData!$A$21:$D$24,3,FALSE)</f>
        <v>143.83735709999999</v>
      </c>
      <c r="M14" s="4">
        <f t="shared" si="1"/>
        <v>33234.419155475174</v>
      </c>
      <c r="N14" s="4">
        <f t="shared" si="2"/>
        <v>2066.3591582474996</v>
      </c>
      <c r="O14" s="4">
        <f t="shared" si="3"/>
        <v>4750.2273481766733</v>
      </c>
      <c r="P14" s="2">
        <f t="shared" si="4"/>
        <v>87.924261861205053</v>
      </c>
      <c r="Q14" s="2">
        <f t="shared" si="5"/>
        <v>10.122602444444444</v>
      </c>
      <c r="R14" s="5">
        <f t="shared" si="6"/>
        <v>0.9476120449344706</v>
      </c>
    </row>
    <row r="15" spans="1:18" x14ac:dyDescent="0.3">
      <c r="A15" s="3">
        <v>41288</v>
      </c>
      <c r="B15" s="2" t="s">
        <v>4</v>
      </c>
      <c r="C15" s="2">
        <v>4.6494110999999998E-2</v>
      </c>
      <c r="D15" s="2">
        <v>4.9450000000000001E-2</v>
      </c>
      <c r="E15" s="2">
        <v>0</v>
      </c>
      <c r="F15" s="2">
        <f>VLOOKUP(B15,CostData!$A$21:$D$24,2,FALSE)</f>
        <v>953.62134690000005</v>
      </c>
      <c r="G15" s="2">
        <f t="shared" si="0"/>
        <v>1</v>
      </c>
      <c r="H15" s="2">
        <f>VLOOKUP(B15,CostData!$H$5:$I$8,2,FALSE)</f>
        <v>4</v>
      </c>
      <c r="I15" s="2">
        <f>VLOOKUP(G15,CostData!$A$4:$E$15,Production!H15,FALSE)</f>
        <v>7.2499999999999995E-2</v>
      </c>
      <c r="J15" s="2">
        <f>VLOOKUP(Production!G15,CostData!$A$33:$E$44,Production!H15,FALSE)</f>
        <v>45</v>
      </c>
      <c r="K15" s="2">
        <f>VLOOKUP(Production!B15,CostData!$A$21:$D$24,4,FALSE)</f>
        <v>633.36679179999999</v>
      </c>
      <c r="L15" s="2">
        <f>VLOOKUP(Production!B15,CostData!$A$21:$D$24,3,FALSE)</f>
        <v>143.83735709999999</v>
      </c>
      <c r="M15" s="4">
        <f t="shared" si="1"/>
        <v>34188.517313048622</v>
      </c>
      <c r="N15" s="4">
        <f t="shared" si="2"/>
        <v>2066.3591582474996</v>
      </c>
      <c r="O15" s="4">
        <f t="shared" si="3"/>
        <v>4848.5027840416769</v>
      </c>
      <c r="P15" s="2">
        <f t="shared" si="4"/>
        <v>88.405560126394946</v>
      </c>
      <c r="Q15" s="2">
        <f t="shared" si="5"/>
        <v>10.332024666666666</v>
      </c>
      <c r="R15" s="5">
        <f t="shared" si="6"/>
        <v>0.94022469160768452</v>
      </c>
    </row>
    <row r="16" spans="1:18" x14ac:dyDescent="0.3">
      <c r="A16" s="3">
        <v>41289</v>
      </c>
      <c r="B16" s="2" t="s">
        <v>4</v>
      </c>
      <c r="C16" s="2">
        <v>4.5695338000000002E-2</v>
      </c>
      <c r="D16" s="2">
        <v>4.7849999999999997E-2</v>
      </c>
      <c r="E16" s="2">
        <v>0</v>
      </c>
      <c r="F16" s="2">
        <f>VLOOKUP(B16,CostData!$A$21:$D$24,2,FALSE)</f>
        <v>953.62134690000005</v>
      </c>
      <c r="G16" s="2">
        <f t="shared" si="0"/>
        <v>1</v>
      </c>
      <c r="H16" s="2">
        <f>VLOOKUP(B16,CostData!$H$5:$I$8,2,FALSE)</f>
        <v>4</v>
      </c>
      <c r="I16" s="2">
        <f>VLOOKUP(G16,CostData!$A$4:$E$15,Production!H16,FALSE)</f>
        <v>7.2499999999999995E-2</v>
      </c>
      <c r="J16" s="2">
        <f>VLOOKUP(Production!G16,CostData!$A$33:$E$44,Production!H16,FALSE)</f>
        <v>45</v>
      </c>
      <c r="K16" s="2">
        <f>VLOOKUP(Production!B16,CostData!$A$21:$D$24,4,FALSE)</f>
        <v>633.36679179999999</v>
      </c>
      <c r="L16" s="2">
        <f>VLOOKUP(Production!B16,CostData!$A$21:$D$24,3,FALSE)</f>
        <v>143.83735709999999</v>
      </c>
      <c r="M16" s="4">
        <f t="shared" si="1"/>
        <v>33082.316550644624</v>
      </c>
      <c r="N16" s="4">
        <f t="shared" si="2"/>
        <v>2066.3591582474996</v>
      </c>
      <c r="O16" s="4">
        <f t="shared" si="3"/>
        <v>4765.2050710406193</v>
      </c>
      <c r="P16" s="2">
        <f t="shared" si="4"/>
        <v>87.347818238991337</v>
      </c>
      <c r="Q16" s="2">
        <f t="shared" si="5"/>
        <v>10.154519555555556</v>
      </c>
      <c r="R16" s="5">
        <f t="shared" si="6"/>
        <v>0.95497049111807741</v>
      </c>
    </row>
    <row r="17" spans="1:18" x14ac:dyDescent="0.3">
      <c r="A17" s="3">
        <v>41290</v>
      </c>
      <c r="B17" s="2" t="s">
        <v>4</v>
      </c>
      <c r="C17" s="2">
        <v>4.9079783000000002E-2</v>
      </c>
      <c r="D17" s="2">
        <v>5.1470000000000002E-2</v>
      </c>
      <c r="E17" s="2">
        <v>0</v>
      </c>
      <c r="F17" s="2">
        <f>VLOOKUP(B17,CostData!$A$21:$D$24,2,FALSE)</f>
        <v>953.62134690000005</v>
      </c>
      <c r="G17" s="2">
        <f t="shared" si="0"/>
        <v>1</v>
      </c>
      <c r="H17" s="2">
        <f>VLOOKUP(B17,CostData!$H$5:$I$8,2,FALSE)</f>
        <v>4</v>
      </c>
      <c r="I17" s="2">
        <f>VLOOKUP(G17,CostData!$A$4:$E$15,Production!H17,FALSE)</f>
        <v>7.2499999999999995E-2</v>
      </c>
      <c r="J17" s="2">
        <f>VLOOKUP(Production!G17,CostData!$A$33:$E$44,Production!H17,FALSE)</f>
        <v>45</v>
      </c>
      <c r="K17" s="2">
        <f>VLOOKUP(Production!B17,CostData!$A$21:$D$24,4,FALSE)</f>
        <v>633.36679179999999</v>
      </c>
      <c r="L17" s="2">
        <f>VLOOKUP(Production!B17,CostData!$A$21:$D$24,3,FALSE)</f>
        <v>143.83735709999999</v>
      </c>
      <c r="M17" s="4">
        <f t="shared" si="1"/>
        <v>35585.095775583679</v>
      </c>
      <c r="N17" s="4">
        <f t="shared" si="2"/>
        <v>2066.3591582474996</v>
      </c>
      <c r="O17" s="4">
        <f t="shared" si="3"/>
        <v>5118.1420484770933</v>
      </c>
      <c r="P17" s="2">
        <f t="shared" si="4"/>
        <v>87.143003428332747</v>
      </c>
      <c r="Q17" s="2">
        <f t="shared" si="5"/>
        <v>10.906618444444446</v>
      </c>
      <c r="R17" s="5">
        <f t="shared" si="6"/>
        <v>0.95356096755391495</v>
      </c>
    </row>
    <row r="18" spans="1:18" x14ac:dyDescent="0.3">
      <c r="A18" s="3">
        <v>41291</v>
      </c>
      <c r="B18" s="2" t="s">
        <v>4</v>
      </c>
      <c r="C18" s="2">
        <v>4.9068874999999998E-2</v>
      </c>
      <c r="D18" s="2">
        <v>5.1459999999999999E-2</v>
      </c>
      <c r="E18" s="2">
        <v>0</v>
      </c>
      <c r="F18" s="2">
        <f>VLOOKUP(B18,CostData!$A$21:$D$24,2,FALSE)</f>
        <v>953.62134690000005</v>
      </c>
      <c r="G18" s="2">
        <f t="shared" si="0"/>
        <v>1</v>
      </c>
      <c r="H18" s="2">
        <f>VLOOKUP(B18,CostData!$H$5:$I$8,2,FALSE)</f>
        <v>4</v>
      </c>
      <c r="I18" s="2">
        <f>VLOOKUP(G18,CostData!$A$4:$E$15,Production!H18,FALSE)</f>
        <v>7.2499999999999995E-2</v>
      </c>
      <c r="J18" s="2">
        <f>VLOOKUP(Production!G18,CostData!$A$33:$E$44,Production!H18,FALSE)</f>
        <v>45</v>
      </c>
      <c r="K18" s="2">
        <f>VLOOKUP(Production!B18,CostData!$A$21:$D$24,4,FALSE)</f>
        <v>633.36679179999999</v>
      </c>
      <c r="L18" s="2">
        <f>VLOOKUP(Production!B18,CostData!$A$21:$D$24,3,FALSE)</f>
        <v>143.83735709999999</v>
      </c>
      <c r="M18" s="4">
        <f t="shared" si="1"/>
        <v>35578.182020818647</v>
      </c>
      <c r="N18" s="4">
        <f t="shared" si="2"/>
        <v>2066.3591582474996</v>
      </c>
      <c r="O18" s="4">
        <f t="shared" si="3"/>
        <v>5117.0045395059396</v>
      </c>
      <c r="P18" s="2">
        <f t="shared" si="4"/>
        <v>87.145967211541105</v>
      </c>
      <c r="Q18" s="2">
        <f t="shared" si="5"/>
        <v>10.904194444444444</v>
      </c>
      <c r="R18" s="5">
        <f t="shared" si="6"/>
        <v>0.95353429848425963</v>
      </c>
    </row>
    <row r="19" spans="1:18" x14ac:dyDescent="0.3">
      <c r="A19" s="3">
        <v>41292</v>
      </c>
      <c r="B19" s="2" t="s">
        <v>4</v>
      </c>
      <c r="C19" s="2">
        <v>4.5111623000000003E-2</v>
      </c>
      <c r="D19" s="2">
        <v>4.7480000000000001E-2</v>
      </c>
      <c r="E19" s="2">
        <v>7.0000000000000007E-2</v>
      </c>
      <c r="F19" s="2">
        <f>VLOOKUP(B19,CostData!$A$21:$D$24,2,FALSE)</f>
        <v>953.62134690000005</v>
      </c>
      <c r="G19" s="2">
        <f t="shared" si="0"/>
        <v>1</v>
      </c>
      <c r="H19" s="2">
        <f>VLOOKUP(B19,CostData!$H$5:$I$8,2,FALSE)</f>
        <v>4</v>
      </c>
      <c r="I19" s="2">
        <f>VLOOKUP(G19,CostData!$A$4:$E$15,Production!H19,FALSE)</f>
        <v>7.2499999999999995E-2</v>
      </c>
      <c r="J19" s="2">
        <f>VLOOKUP(Production!G19,CostData!$A$33:$E$44,Production!H19,FALSE)</f>
        <v>45</v>
      </c>
      <c r="K19" s="2">
        <f>VLOOKUP(Production!B19,CostData!$A$21:$D$24,4,FALSE)</f>
        <v>633.36679179999999</v>
      </c>
      <c r="L19" s="2">
        <f>VLOOKUP(Production!B19,CostData!$A$21:$D$24,3,FALSE)</f>
        <v>143.83735709999999</v>
      </c>
      <c r="M19" s="4">
        <f t="shared" si="1"/>
        <v>32826.507624338701</v>
      </c>
      <c r="N19" s="4">
        <f t="shared" si="2"/>
        <v>2066.3591582474996</v>
      </c>
      <c r="O19" s="4">
        <f t="shared" si="3"/>
        <v>4704.33405443839</v>
      </c>
      <c r="P19" s="2">
        <f t="shared" si="4"/>
        <v>87.776050170096042</v>
      </c>
      <c r="Q19" s="2">
        <f t="shared" si="5"/>
        <v>10.024805111111112</v>
      </c>
      <c r="R19" s="5">
        <f t="shared" si="6"/>
        <v>0.95011842881213149</v>
      </c>
    </row>
    <row r="20" spans="1:18" x14ac:dyDescent="0.3">
      <c r="A20" s="3">
        <v>41293</v>
      </c>
      <c r="B20" s="2" t="s">
        <v>4</v>
      </c>
      <c r="C20" s="2">
        <v>4.4981753999999999E-2</v>
      </c>
      <c r="D20" s="2">
        <v>4.7399999999999998E-2</v>
      </c>
      <c r="E20" s="2">
        <v>0</v>
      </c>
      <c r="F20" s="2">
        <f>VLOOKUP(B20,CostData!$A$21:$D$24,2,FALSE)</f>
        <v>953.62134690000005</v>
      </c>
      <c r="G20" s="2">
        <f t="shared" si="0"/>
        <v>1</v>
      </c>
      <c r="H20" s="2">
        <f>VLOOKUP(B20,CostData!$H$5:$I$8,2,FALSE)</f>
        <v>4</v>
      </c>
      <c r="I20" s="2">
        <f>VLOOKUP(G20,CostData!$A$4:$E$15,Production!H20,FALSE)</f>
        <v>7.2499999999999995E-2</v>
      </c>
      <c r="J20" s="2">
        <f>VLOOKUP(Production!G20,CostData!$A$33:$E$44,Production!H20,FALSE)</f>
        <v>45</v>
      </c>
      <c r="K20" s="2">
        <f>VLOOKUP(Production!B20,CostData!$A$21:$D$24,4,FALSE)</f>
        <v>633.36679179999999</v>
      </c>
      <c r="L20" s="2">
        <f>VLOOKUP(Production!B20,CostData!$A$21:$D$24,3,FALSE)</f>
        <v>143.83735709999999</v>
      </c>
      <c r="M20" s="4">
        <f t="shared" si="1"/>
        <v>32771.197586218499</v>
      </c>
      <c r="N20" s="4">
        <f t="shared" si="2"/>
        <v>2066.3591582474996</v>
      </c>
      <c r="O20" s="4">
        <f t="shared" si="3"/>
        <v>4690.7910444847057</v>
      </c>
      <c r="P20" s="2">
        <f t="shared" si="4"/>
        <v>87.876403816869185</v>
      </c>
      <c r="Q20" s="2">
        <f t="shared" si="5"/>
        <v>9.9959453333333332</v>
      </c>
      <c r="R20" s="5">
        <f t="shared" si="6"/>
        <v>0.94898215189873425</v>
      </c>
    </row>
    <row r="21" spans="1:18" x14ac:dyDescent="0.3">
      <c r="A21" s="3">
        <v>41294</v>
      </c>
      <c r="B21" s="2" t="s">
        <v>4</v>
      </c>
      <c r="C21" s="2">
        <v>4.5699333000000002E-2</v>
      </c>
      <c r="D21" s="2">
        <v>4.8180000000000001E-2</v>
      </c>
      <c r="E21" s="2">
        <v>7.0000000000000007E-2</v>
      </c>
      <c r="F21" s="2">
        <f>VLOOKUP(B21,CostData!$A$21:$D$24,2,FALSE)</f>
        <v>953.62134690000005</v>
      </c>
      <c r="G21" s="2">
        <f t="shared" si="0"/>
        <v>1</v>
      </c>
      <c r="H21" s="2">
        <f>VLOOKUP(B21,CostData!$H$5:$I$8,2,FALSE)</f>
        <v>4</v>
      </c>
      <c r="I21" s="2">
        <f>VLOOKUP(G21,CostData!$A$4:$E$15,Production!H21,FALSE)</f>
        <v>7.2499999999999995E-2</v>
      </c>
      <c r="J21" s="2">
        <f>VLOOKUP(Production!G21,CostData!$A$33:$E$44,Production!H21,FALSE)</f>
        <v>45</v>
      </c>
      <c r="K21" s="2">
        <f>VLOOKUP(Production!B21,CostData!$A$21:$D$24,4,FALSE)</f>
        <v>633.36679179999999</v>
      </c>
      <c r="L21" s="2">
        <f>VLOOKUP(Production!B21,CostData!$A$21:$D$24,3,FALSE)</f>
        <v>143.83735709999999</v>
      </c>
      <c r="M21" s="4">
        <f t="shared" si="1"/>
        <v>33310.470457890457</v>
      </c>
      <c r="N21" s="4">
        <f t="shared" si="2"/>
        <v>2066.3591582474996</v>
      </c>
      <c r="O21" s="4">
        <f t="shared" si="3"/>
        <v>4765.6216779657898</v>
      </c>
      <c r="P21" s="2">
        <f t="shared" si="4"/>
        <v>87.840343958857659</v>
      </c>
      <c r="Q21" s="2">
        <f t="shared" si="5"/>
        <v>10.155407333333333</v>
      </c>
      <c r="R21" s="5">
        <f t="shared" si="6"/>
        <v>0.94851251556662519</v>
      </c>
    </row>
    <row r="22" spans="1:18" x14ac:dyDescent="0.3">
      <c r="A22" s="3">
        <v>41295</v>
      </c>
      <c r="B22" s="2" t="s">
        <v>4</v>
      </c>
      <c r="C22" s="2">
        <v>4.6823695999999998E-2</v>
      </c>
      <c r="D22" s="2">
        <v>4.9759999999999999E-2</v>
      </c>
      <c r="E22" s="2">
        <v>7.0000000000000007E-2</v>
      </c>
      <c r="F22" s="2">
        <f>VLOOKUP(B22,CostData!$A$21:$D$24,2,FALSE)</f>
        <v>953.62134690000005</v>
      </c>
      <c r="G22" s="2">
        <f t="shared" si="0"/>
        <v>1</v>
      </c>
      <c r="H22" s="2">
        <f>VLOOKUP(B22,CostData!$H$5:$I$8,2,FALSE)</f>
        <v>4</v>
      </c>
      <c r="I22" s="2">
        <f>VLOOKUP(G22,CostData!$A$4:$E$15,Production!H22,FALSE)</f>
        <v>7.2499999999999995E-2</v>
      </c>
      <c r="J22" s="2">
        <f>VLOOKUP(Production!G22,CostData!$A$33:$E$44,Production!H22,FALSE)</f>
        <v>45</v>
      </c>
      <c r="K22" s="2">
        <f>VLOOKUP(Production!B22,CostData!$A$21:$D$24,4,FALSE)</f>
        <v>633.36679179999999</v>
      </c>
      <c r="L22" s="2">
        <f>VLOOKUP(Production!B22,CostData!$A$21:$D$24,3,FALSE)</f>
        <v>143.83735709999999</v>
      </c>
      <c r="M22" s="4">
        <f t="shared" si="1"/>
        <v>34402.843710764391</v>
      </c>
      <c r="N22" s="4">
        <f t="shared" si="2"/>
        <v>2066.3591582474996</v>
      </c>
      <c r="O22" s="4">
        <f t="shared" si="3"/>
        <v>4882.8725946630339</v>
      </c>
      <c r="P22" s="2">
        <f t="shared" si="4"/>
        <v>88.31441982639501</v>
      </c>
      <c r="Q22" s="2">
        <f t="shared" si="5"/>
        <v>10.405265777777776</v>
      </c>
      <c r="R22" s="5">
        <f t="shared" si="6"/>
        <v>0.94099067524115754</v>
      </c>
    </row>
    <row r="23" spans="1:18" x14ac:dyDescent="0.3">
      <c r="A23" s="3">
        <v>41296</v>
      </c>
      <c r="B23" s="2" t="s">
        <v>4</v>
      </c>
      <c r="C23" s="2">
        <v>4.7970061000000001E-2</v>
      </c>
      <c r="D23" s="2">
        <v>5.0360000000000002E-2</v>
      </c>
      <c r="E23" s="2">
        <v>0</v>
      </c>
      <c r="F23" s="2">
        <f>VLOOKUP(B23,CostData!$A$21:$D$24,2,FALSE)</f>
        <v>953.62134690000005</v>
      </c>
      <c r="G23" s="2">
        <f t="shared" si="0"/>
        <v>1</v>
      </c>
      <c r="H23" s="2">
        <f>VLOOKUP(B23,CostData!$H$5:$I$8,2,FALSE)</f>
        <v>4</v>
      </c>
      <c r="I23" s="2">
        <f>VLOOKUP(G23,CostData!$A$4:$E$15,Production!H23,FALSE)</f>
        <v>7.2499999999999995E-2</v>
      </c>
      <c r="J23" s="2">
        <f>VLOOKUP(Production!G23,CostData!$A$33:$E$44,Production!H23,FALSE)</f>
        <v>45</v>
      </c>
      <c r="K23" s="2">
        <f>VLOOKUP(Production!B23,CostData!$A$21:$D$24,4,FALSE)</f>
        <v>633.36679179999999</v>
      </c>
      <c r="L23" s="2">
        <f>VLOOKUP(Production!B23,CostData!$A$21:$D$24,3,FALSE)</f>
        <v>143.83735709999999</v>
      </c>
      <c r="M23" s="4">
        <f t="shared" si="1"/>
        <v>34817.668996665903</v>
      </c>
      <c r="N23" s="4">
        <f t="shared" si="2"/>
        <v>2066.3591582474996</v>
      </c>
      <c r="O23" s="4">
        <f t="shared" si="3"/>
        <v>5002.4179257701917</v>
      </c>
      <c r="P23" s="2">
        <f t="shared" si="4"/>
        <v>87.317892050801419</v>
      </c>
      <c r="Q23" s="2">
        <f t="shared" si="5"/>
        <v>10.660013555555556</v>
      </c>
      <c r="R23" s="5">
        <f t="shared" si="6"/>
        <v>0.95254291104050837</v>
      </c>
    </row>
    <row r="24" spans="1:18" x14ac:dyDescent="0.3">
      <c r="A24" s="3">
        <v>41297</v>
      </c>
      <c r="B24" s="2" t="s">
        <v>4</v>
      </c>
      <c r="C24" s="2">
        <v>4.8731178E-2</v>
      </c>
      <c r="D24" s="2">
        <v>5.1709999999999999E-2</v>
      </c>
      <c r="E24" s="2">
        <v>7.0000000000000007E-2</v>
      </c>
      <c r="F24" s="2">
        <f>VLOOKUP(B24,CostData!$A$21:$D$24,2,FALSE)</f>
        <v>953.62134690000005</v>
      </c>
      <c r="G24" s="2">
        <f t="shared" si="0"/>
        <v>1</v>
      </c>
      <c r="H24" s="2">
        <f>VLOOKUP(B24,CostData!$H$5:$I$8,2,FALSE)</f>
        <v>4</v>
      </c>
      <c r="I24" s="2">
        <f>VLOOKUP(G24,CostData!$A$4:$E$15,Production!H24,FALSE)</f>
        <v>7.2499999999999995E-2</v>
      </c>
      <c r="J24" s="2">
        <f>VLOOKUP(Production!G24,CostData!$A$33:$E$44,Production!H24,FALSE)</f>
        <v>45</v>
      </c>
      <c r="K24" s="2">
        <f>VLOOKUP(Production!B24,CostData!$A$21:$D$24,4,FALSE)</f>
        <v>633.36679179999999</v>
      </c>
      <c r="L24" s="2">
        <f>VLOOKUP(Production!B24,CostData!$A$21:$D$24,3,FALSE)</f>
        <v>143.83735709999999</v>
      </c>
      <c r="M24" s="4">
        <f t="shared" si="1"/>
        <v>35751.025889944278</v>
      </c>
      <c r="N24" s="4">
        <f t="shared" si="2"/>
        <v>2066.3591582474996</v>
      </c>
      <c r="O24" s="4">
        <f t="shared" si="3"/>
        <v>5081.7887926200056</v>
      </c>
      <c r="P24" s="2">
        <f t="shared" si="4"/>
        <v>88.03229390599131</v>
      </c>
      <c r="Q24" s="2">
        <f t="shared" si="5"/>
        <v>10.829150666666667</v>
      </c>
      <c r="R24" s="5">
        <f t="shared" si="6"/>
        <v>0.94239369561013342</v>
      </c>
    </row>
    <row r="25" spans="1:18" x14ac:dyDescent="0.3">
      <c r="A25" s="3">
        <v>41298</v>
      </c>
      <c r="B25" s="2" t="s">
        <v>4</v>
      </c>
      <c r="C25" s="2">
        <v>4.5931217000000003E-2</v>
      </c>
      <c r="D25" s="2">
        <v>4.8750000000000002E-2</v>
      </c>
      <c r="E25" s="2">
        <v>0</v>
      </c>
      <c r="F25" s="2">
        <f>VLOOKUP(B25,CostData!$A$21:$D$24,2,FALSE)</f>
        <v>953.62134690000005</v>
      </c>
      <c r="G25" s="2">
        <f t="shared" si="0"/>
        <v>1</v>
      </c>
      <c r="H25" s="2">
        <f>VLOOKUP(B25,CostData!$H$5:$I$8,2,FALSE)</f>
        <v>4</v>
      </c>
      <c r="I25" s="2">
        <f>VLOOKUP(G25,CostData!$A$4:$E$15,Production!H25,FALSE)</f>
        <v>7.2499999999999995E-2</v>
      </c>
      <c r="J25" s="2">
        <f>VLOOKUP(Production!G25,CostData!$A$33:$E$44,Production!H25,FALSE)</f>
        <v>45</v>
      </c>
      <c r="K25" s="2">
        <f>VLOOKUP(Production!B25,CostData!$A$21:$D$24,4,FALSE)</f>
        <v>633.36679179999999</v>
      </c>
      <c r="L25" s="2">
        <f>VLOOKUP(Production!B25,CostData!$A$21:$D$24,3,FALSE)</f>
        <v>143.83735709999999</v>
      </c>
      <c r="M25" s="4">
        <f t="shared" si="1"/>
        <v>33704.554479496881</v>
      </c>
      <c r="N25" s="4">
        <f t="shared" si="2"/>
        <v>2066.3591582474996</v>
      </c>
      <c r="O25" s="4">
        <f t="shared" si="3"/>
        <v>4789.8030247082779</v>
      </c>
      <c r="P25" s="2">
        <f t="shared" si="4"/>
        <v>88.307515697771862</v>
      </c>
      <c r="Q25" s="2">
        <f t="shared" si="5"/>
        <v>10.206937111111111</v>
      </c>
      <c r="R25" s="5">
        <f t="shared" si="6"/>
        <v>0.94217881025641026</v>
      </c>
    </row>
    <row r="26" spans="1:18" x14ac:dyDescent="0.3">
      <c r="A26" s="3">
        <v>41299</v>
      </c>
      <c r="B26" s="2" t="s">
        <v>4</v>
      </c>
      <c r="C26" s="2">
        <v>4.7473438999999999E-2</v>
      </c>
      <c r="D26" s="2">
        <v>4.999E-2</v>
      </c>
      <c r="E26" s="2">
        <v>0</v>
      </c>
      <c r="F26" s="2">
        <f>VLOOKUP(B26,CostData!$A$21:$D$24,2,FALSE)</f>
        <v>953.62134690000005</v>
      </c>
      <c r="G26" s="2">
        <f t="shared" si="0"/>
        <v>1</v>
      </c>
      <c r="H26" s="2">
        <f>VLOOKUP(B26,CostData!$H$5:$I$8,2,FALSE)</f>
        <v>4</v>
      </c>
      <c r="I26" s="2">
        <f>VLOOKUP(G26,CostData!$A$4:$E$15,Production!H26,FALSE)</f>
        <v>7.2499999999999995E-2</v>
      </c>
      <c r="J26" s="2">
        <f>VLOOKUP(Production!G26,CostData!$A$33:$E$44,Production!H26,FALSE)</f>
        <v>45</v>
      </c>
      <c r="K26" s="2">
        <f>VLOOKUP(Production!B26,CostData!$A$21:$D$24,4,FALSE)</f>
        <v>633.36679179999999</v>
      </c>
      <c r="L26" s="2">
        <f>VLOOKUP(Production!B26,CostData!$A$21:$D$24,3,FALSE)</f>
        <v>143.83735709999999</v>
      </c>
      <c r="M26" s="4">
        <f t="shared" si="1"/>
        <v>34561.86007035998</v>
      </c>
      <c r="N26" s="4">
        <f t="shared" si="2"/>
        <v>2066.3591582474996</v>
      </c>
      <c r="O26" s="4">
        <f t="shared" si="3"/>
        <v>4950.6291487008484</v>
      </c>
      <c r="P26" s="2">
        <f t="shared" si="4"/>
        <v>87.583392425622108</v>
      </c>
      <c r="Q26" s="2">
        <f t="shared" si="5"/>
        <v>10.549653111111111</v>
      </c>
      <c r="R26" s="5">
        <f t="shared" si="6"/>
        <v>0.9496587117423485</v>
      </c>
    </row>
    <row r="27" spans="1:18" x14ac:dyDescent="0.3">
      <c r="A27" s="3">
        <v>41300</v>
      </c>
      <c r="B27" s="2" t="s">
        <v>4</v>
      </c>
      <c r="C27" s="2">
        <v>4.7964172999999999E-2</v>
      </c>
      <c r="D27" s="2">
        <v>5.1040000000000002E-2</v>
      </c>
      <c r="E27" s="2">
        <v>0</v>
      </c>
      <c r="F27" s="2">
        <f>VLOOKUP(B27,CostData!$A$21:$D$24,2,FALSE)</f>
        <v>953.62134690000005</v>
      </c>
      <c r="G27" s="2">
        <f t="shared" si="0"/>
        <v>1</v>
      </c>
      <c r="H27" s="2">
        <f>VLOOKUP(B27,CostData!$H$5:$I$8,2,FALSE)</f>
        <v>4</v>
      </c>
      <c r="I27" s="2">
        <f>VLOOKUP(G27,CostData!$A$4:$E$15,Production!H27,FALSE)</f>
        <v>7.2499999999999995E-2</v>
      </c>
      <c r="J27" s="2">
        <f>VLOOKUP(Production!G27,CostData!$A$33:$E$44,Production!H27,FALSE)</f>
        <v>45</v>
      </c>
      <c r="K27" s="2">
        <f>VLOOKUP(Production!B27,CostData!$A$21:$D$24,4,FALSE)</f>
        <v>633.36679179999999</v>
      </c>
      <c r="L27" s="2">
        <f>VLOOKUP(Production!B27,CostData!$A$21:$D$24,3,FALSE)</f>
        <v>143.83735709999999</v>
      </c>
      <c r="M27" s="4">
        <f t="shared" si="1"/>
        <v>35287.804320687595</v>
      </c>
      <c r="N27" s="4">
        <f t="shared" si="2"/>
        <v>2066.3591582474996</v>
      </c>
      <c r="O27" s="4">
        <f t="shared" si="3"/>
        <v>5001.803912860204</v>
      </c>
      <c r="P27" s="2">
        <f t="shared" si="4"/>
        <v>88.307511091237416</v>
      </c>
      <c r="Q27" s="2">
        <f t="shared" si="5"/>
        <v>10.658705111111111</v>
      </c>
      <c r="R27" s="5">
        <f t="shared" si="6"/>
        <v>0.93973693181818174</v>
      </c>
    </row>
    <row r="28" spans="1:18" x14ac:dyDescent="0.3">
      <c r="A28" s="3">
        <v>41301</v>
      </c>
      <c r="B28" s="2" t="s">
        <v>4</v>
      </c>
      <c r="C28" s="2">
        <v>4.9149857999999998E-2</v>
      </c>
      <c r="D28" s="2">
        <v>5.2339999999999998E-2</v>
      </c>
      <c r="E28" s="2">
        <v>7.0000000000000007E-2</v>
      </c>
      <c r="F28" s="2">
        <f>VLOOKUP(B28,CostData!$A$21:$D$24,2,FALSE)</f>
        <v>953.62134690000005</v>
      </c>
      <c r="G28" s="2">
        <f t="shared" si="0"/>
        <v>1</v>
      </c>
      <c r="H28" s="2">
        <f>VLOOKUP(B28,CostData!$H$5:$I$8,2,FALSE)</f>
        <v>4</v>
      </c>
      <c r="I28" s="2">
        <f>VLOOKUP(G28,CostData!$A$4:$E$15,Production!H28,FALSE)</f>
        <v>7.2499999999999995E-2</v>
      </c>
      <c r="J28" s="2">
        <f>VLOOKUP(Production!G28,CostData!$A$33:$E$44,Production!H28,FALSE)</f>
        <v>45</v>
      </c>
      <c r="K28" s="2">
        <f>VLOOKUP(Production!B28,CostData!$A$21:$D$24,4,FALSE)</f>
        <v>633.36679179999999</v>
      </c>
      <c r="L28" s="2">
        <f>VLOOKUP(Production!B28,CostData!$A$21:$D$24,3,FALSE)</f>
        <v>143.83735709999999</v>
      </c>
      <c r="M28" s="4">
        <f t="shared" si="1"/>
        <v>36186.592440140848</v>
      </c>
      <c r="N28" s="4">
        <f t="shared" si="2"/>
        <v>2066.3591582474996</v>
      </c>
      <c r="O28" s="4">
        <f t="shared" si="3"/>
        <v>5125.4496155062116</v>
      </c>
      <c r="P28" s="2">
        <f t="shared" si="4"/>
        <v>88.257429378319983</v>
      </c>
      <c r="Q28" s="2">
        <f t="shared" si="5"/>
        <v>10.922190666666667</v>
      </c>
      <c r="R28" s="5">
        <f t="shared" si="6"/>
        <v>0.93904963698891863</v>
      </c>
    </row>
    <row r="29" spans="1:18" x14ac:dyDescent="0.3">
      <c r="A29" s="3">
        <v>41302</v>
      </c>
      <c r="B29" s="2" t="s">
        <v>4</v>
      </c>
      <c r="C29" s="2">
        <v>4.6472958000000002E-2</v>
      </c>
      <c r="D29" s="2">
        <v>4.9079999999999999E-2</v>
      </c>
      <c r="E29" s="2">
        <v>7.0000000000000007E-2</v>
      </c>
      <c r="F29" s="2">
        <f>VLOOKUP(B29,CostData!$A$21:$D$24,2,FALSE)</f>
        <v>953.62134690000005</v>
      </c>
      <c r="G29" s="2">
        <f t="shared" si="0"/>
        <v>1</v>
      </c>
      <c r="H29" s="2">
        <f>VLOOKUP(B29,CostData!$H$5:$I$8,2,FALSE)</f>
        <v>4</v>
      </c>
      <c r="I29" s="2">
        <f>VLOOKUP(G29,CostData!$A$4:$E$15,Production!H29,FALSE)</f>
        <v>7.2499999999999995E-2</v>
      </c>
      <c r="J29" s="2">
        <f>VLOOKUP(Production!G29,CostData!$A$33:$E$44,Production!H29,FALSE)</f>
        <v>45</v>
      </c>
      <c r="K29" s="2">
        <f>VLOOKUP(Production!B29,CostData!$A$21:$D$24,4,FALSE)</f>
        <v>633.36679179999999</v>
      </c>
      <c r="L29" s="2">
        <f>VLOOKUP(Production!B29,CostData!$A$21:$D$24,3,FALSE)</f>
        <v>143.83735709999999</v>
      </c>
      <c r="M29" s="4">
        <f t="shared" si="1"/>
        <v>33932.708386742699</v>
      </c>
      <c r="N29" s="4">
        <f t="shared" si="2"/>
        <v>2066.3591582474996</v>
      </c>
      <c r="O29" s="4">
        <f t="shared" si="3"/>
        <v>4846.2969051209939</v>
      </c>
      <c r="P29" s="2">
        <f t="shared" si="4"/>
        <v>87.890606081306871</v>
      </c>
      <c r="Q29" s="2">
        <f t="shared" si="5"/>
        <v>10.327324000000001</v>
      </c>
      <c r="R29" s="5">
        <f t="shared" si="6"/>
        <v>0.94688178484107588</v>
      </c>
    </row>
    <row r="30" spans="1:18" x14ac:dyDescent="0.3">
      <c r="A30" s="3">
        <v>41303</v>
      </c>
      <c r="B30" s="2" t="s">
        <v>4</v>
      </c>
      <c r="C30" s="2">
        <v>4.7668652999999998E-2</v>
      </c>
      <c r="D30" s="2">
        <v>5.0049999999999997E-2</v>
      </c>
      <c r="E30" s="2">
        <v>0</v>
      </c>
      <c r="F30" s="2">
        <f>VLOOKUP(B30,CostData!$A$21:$D$24,2,FALSE)</f>
        <v>953.62134690000005</v>
      </c>
      <c r="G30" s="2">
        <f t="shared" si="0"/>
        <v>1</v>
      </c>
      <c r="H30" s="2">
        <f>VLOOKUP(B30,CostData!$H$5:$I$8,2,FALSE)</f>
        <v>4</v>
      </c>
      <c r="I30" s="2">
        <f>VLOOKUP(G30,CostData!$A$4:$E$15,Production!H30,FALSE)</f>
        <v>7.2499999999999995E-2</v>
      </c>
      <c r="J30" s="2">
        <f>VLOOKUP(Production!G30,CostData!$A$33:$E$44,Production!H30,FALSE)</f>
        <v>45</v>
      </c>
      <c r="K30" s="2">
        <f>VLOOKUP(Production!B30,CostData!$A$21:$D$24,4,FALSE)</f>
        <v>633.36679179999999</v>
      </c>
      <c r="L30" s="2">
        <f>VLOOKUP(Production!B30,CostData!$A$21:$D$24,3,FALSE)</f>
        <v>143.83735709999999</v>
      </c>
      <c r="M30" s="4">
        <f t="shared" si="1"/>
        <v>34603.342598950119</v>
      </c>
      <c r="N30" s="4">
        <f t="shared" si="2"/>
        <v>2066.3591582474996</v>
      </c>
      <c r="O30" s="4">
        <f t="shared" si="3"/>
        <v>4970.9864714268142</v>
      </c>
      <c r="P30" s="2">
        <f t="shared" si="4"/>
        <v>87.354447017045828</v>
      </c>
      <c r="Q30" s="2">
        <f t="shared" si="5"/>
        <v>10.593033999999999</v>
      </c>
      <c r="R30" s="5">
        <f t="shared" si="6"/>
        <v>0.95242063936063937</v>
      </c>
    </row>
    <row r="31" spans="1:18" x14ac:dyDescent="0.3">
      <c r="A31" s="3">
        <v>41304</v>
      </c>
      <c r="B31" s="2" t="s">
        <v>4</v>
      </c>
      <c r="C31" s="2">
        <v>4.6506081999999997E-2</v>
      </c>
      <c r="D31" s="2">
        <v>4.9450000000000001E-2</v>
      </c>
      <c r="E31" s="2">
        <v>0</v>
      </c>
      <c r="F31" s="2">
        <f>VLOOKUP(B31,CostData!$A$21:$D$24,2,FALSE)</f>
        <v>953.62134690000005</v>
      </c>
      <c r="G31" s="2">
        <f t="shared" si="0"/>
        <v>1</v>
      </c>
      <c r="H31" s="2">
        <f>VLOOKUP(B31,CostData!$H$5:$I$8,2,FALSE)</f>
        <v>4</v>
      </c>
      <c r="I31" s="2">
        <f>VLOOKUP(G31,CostData!$A$4:$E$15,Production!H31,FALSE)</f>
        <v>7.2499999999999995E-2</v>
      </c>
      <c r="J31" s="2">
        <f>VLOOKUP(Production!G31,CostData!$A$33:$E$44,Production!H31,FALSE)</f>
        <v>45</v>
      </c>
      <c r="K31" s="2">
        <f>VLOOKUP(Production!B31,CostData!$A$21:$D$24,4,FALSE)</f>
        <v>633.36679179999999</v>
      </c>
      <c r="L31" s="2">
        <f>VLOOKUP(Production!B31,CostData!$A$21:$D$24,3,FALSE)</f>
        <v>143.83735709999999</v>
      </c>
      <c r="M31" s="4">
        <f t="shared" si="1"/>
        <v>34188.517313048622</v>
      </c>
      <c r="N31" s="4">
        <f t="shared" si="2"/>
        <v>2066.3591582474996</v>
      </c>
      <c r="O31" s="4">
        <f t="shared" si="3"/>
        <v>4849.7511448680134</v>
      </c>
      <c r="P31" s="2">
        <f t="shared" si="4"/>
        <v>88.385488195208836</v>
      </c>
      <c r="Q31" s="2">
        <f t="shared" si="5"/>
        <v>10.334684888888889</v>
      </c>
      <c r="R31" s="5">
        <f t="shared" si="6"/>
        <v>0.94046677451971683</v>
      </c>
    </row>
    <row r="32" spans="1:18" x14ac:dyDescent="0.3">
      <c r="A32" s="3">
        <v>41305</v>
      </c>
      <c r="B32" s="2" t="s">
        <v>4</v>
      </c>
      <c r="C32" s="2">
        <v>4.5228372000000003E-2</v>
      </c>
      <c r="D32" s="2">
        <v>4.7620000000000003E-2</v>
      </c>
      <c r="E32" s="2">
        <v>0</v>
      </c>
      <c r="F32" s="2">
        <f>VLOOKUP(B32,CostData!$A$21:$D$24,2,FALSE)</f>
        <v>953.62134690000005</v>
      </c>
      <c r="G32" s="2">
        <f t="shared" si="0"/>
        <v>1</v>
      </c>
      <c r="H32" s="2">
        <f>VLOOKUP(B32,CostData!$H$5:$I$8,2,FALSE)</f>
        <v>4</v>
      </c>
      <c r="I32" s="2">
        <f>VLOOKUP(G32,CostData!$A$4:$E$15,Production!H32,FALSE)</f>
        <v>7.2499999999999995E-2</v>
      </c>
      <c r="J32" s="2">
        <f>VLOOKUP(Production!G32,CostData!$A$33:$E$44,Production!H32,FALSE)</f>
        <v>45</v>
      </c>
      <c r="K32" s="2">
        <f>VLOOKUP(Production!B32,CostData!$A$21:$D$24,4,FALSE)</f>
        <v>633.36679179999999</v>
      </c>
      <c r="L32" s="2">
        <f>VLOOKUP(Production!B32,CostData!$A$21:$D$24,3,FALSE)</f>
        <v>143.83735709999999</v>
      </c>
      <c r="M32" s="4">
        <f t="shared" si="1"/>
        <v>32923.300191049057</v>
      </c>
      <c r="N32" s="4">
        <f t="shared" si="2"/>
        <v>2066.3591582474996</v>
      </c>
      <c r="O32" s="4">
        <f t="shared" si="3"/>
        <v>4716.508883451339</v>
      </c>
      <c r="P32" s="2">
        <f t="shared" si="4"/>
        <v>87.790398983956109</v>
      </c>
      <c r="Q32" s="2">
        <f t="shared" si="5"/>
        <v>10.050749333333334</v>
      </c>
      <c r="R32" s="5">
        <f t="shared" si="6"/>
        <v>0.94977681646367074</v>
      </c>
    </row>
    <row r="33" spans="1:18" x14ac:dyDescent="0.3">
      <c r="A33" s="3">
        <v>41306</v>
      </c>
      <c r="B33" s="2" t="s">
        <v>4</v>
      </c>
      <c r="C33" s="2">
        <v>4.6937652000000003E-2</v>
      </c>
      <c r="D33" s="2">
        <v>4.9110000000000001E-2</v>
      </c>
      <c r="E33" s="2">
        <v>7.0000000000000007E-2</v>
      </c>
      <c r="F33" s="2">
        <f>VLOOKUP(B33,CostData!$A$21:$D$24,2,FALSE)</f>
        <v>953.62134690000005</v>
      </c>
      <c r="G33" s="2">
        <f t="shared" si="0"/>
        <v>2</v>
      </c>
      <c r="H33" s="2">
        <f>VLOOKUP(B33,CostData!$H$5:$I$8,2,FALSE)</f>
        <v>4</v>
      </c>
      <c r="I33" s="2">
        <f>VLOOKUP(G33,CostData!$A$4:$E$15,Production!H33,FALSE)</f>
        <v>7.8E-2</v>
      </c>
      <c r="J33" s="2">
        <f>VLOOKUP(Production!G33,CostData!$A$33:$E$44,Production!H33,FALSE)</f>
        <v>45</v>
      </c>
      <c r="K33" s="2">
        <f>VLOOKUP(Production!B33,CostData!$A$21:$D$24,4,FALSE)</f>
        <v>633.36679179999999</v>
      </c>
      <c r="L33" s="2">
        <f>VLOOKUP(Production!B33,CostData!$A$21:$D$24,3,FALSE)</f>
        <v>143.83735709999999</v>
      </c>
      <c r="M33" s="4">
        <f t="shared" si="1"/>
        <v>36529.228590082028</v>
      </c>
      <c r="N33" s="4">
        <f t="shared" si="2"/>
        <v>2223.1174392179996</v>
      </c>
      <c r="O33" s="4">
        <f t="shared" si="3"/>
        <v>5266.0824934844331</v>
      </c>
      <c r="P33" s="2">
        <f t="shared" si="4"/>
        <v>93.780635901396295</v>
      </c>
      <c r="Q33" s="2">
        <f t="shared" si="5"/>
        <v>10.430589333333334</v>
      </c>
      <c r="R33" s="5">
        <f t="shared" si="6"/>
        <v>0.95576566890653636</v>
      </c>
    </row>
    <row r="34" spans="1:18" x14ac:dyDescent="0.3">
      <c r="A34" s="3">
        <v>41307</v>
      </c>
      <c r="B34" s="2" t="s">
        <v>4</v>
      </c>
      <c r="C34" s="2">
        <v>4.7421093999999997E-2</v>
      </c>
      <c r="D34" s="2">
        <v>5.0560000000000001E-2</v>
      </c>
      <c r="E34" s="2">
        <v>7.0000000000000007E-2</v>
      </c>
      <c r="F34" s="2">
        <f>VLOOKUP(B34,CostData!$A$21:$D$24,2,FALSE)</f>
        <v>953.62134690000005</v>
      </c>
      <c r="G34" s="2">
        <f t="shared" si="0"/>
        <v>2</v>
      </c>
      <c r="H34" s="2">
        <f>VLOOKUP(B34,CostData!$H$5:$I$8,2,FALSE)</f>
        <v>4</v>
      </c>
      <c r="I34" s="2">
        <f>VLOOKUP(G34,CostData!$A$4:$E$15,Production!H34,FALSE)</f>
        <v>7.8E-2</v>
      </c>
      <c r="J34" s="2">
        <f>VLOOKUP(Production!G34,CostData!$A$33:$E$44,Production!H34,FALSE)</f>
        <v>45</v>
      </c>
      <c r="K34" s="2">
        <f>VLOOKUP(Production!B34,CostData!$A$21:$D$24,4,FALSE)</f>
        <v>633.36679179999999</v>
      </c>
      <c r="L34" s="2">
        <f>VLOOKUP(Production!B34,CostData!$A$21:$D$24,3,FALSE)</f>
        <v>143.83735709999999</v>
      </c>
      <c r="M34" s="4">
        <f t="shared" si="1"/>
        <v>37607.774333425921</v>
      </c>
      <c r="N34" s="4">
        <f t="shared" si="2"/>
        <v>2223.1174392179996</v>
      </c>
      <c r="O34" s="4">
        <f t="shared" si="3"/>
        <v>5320.3213687655189</v>
      </c>
      <c r="P34" s="2">
        <f t="shared" si="4"/>
        <v>95.213351976674005</v>
      </c>
      <c r="Q34" s="2">
        <f t="shared" si="5"/>
        <v>10.538020888888889</v>
      </c>
      <c r="R34" s="5">
        <f t="shared" si="6"/>
        <v>0.93791720727848094</v>
      </c>
    </row>
    <row r="35" spans="1:18" x14ac:dyDescent="0.3">
      <c r="A35" s="3">
        <v>41308</v>
      </c>
      <c r="B35" s="2" t="s">
        <v>4</v>
      </c>
      <c r="C35" s="2">
        <v>4.8367292999999999E-2</v>
      </c>
      <c r="D35" s="2">
        <v>5.0700000000000002E-2</v>
      </c>
      <c r="E35" s="2">
        <v>0</v>
      </c>
      <c r="F35" s="2">
        <f>VLOOKUP(B35,CostData!$A$21:$D$24,2,FALSE)</f>
        <v>953.62134690000005</v>
      </c>
      <c r="G35" s="2">
        <f t="shared" si="0"/>
        <v>2</v>
      </c>
      <c r="H35" s="2">
        <f>VLOOKUP(B35,CostData!$H$5:$I$8,2,FALSE)</f>
        <v>4</v>
      </c>
      <c r="I35" s="2">
        <f>VLOOKUP(G35,CostData!$A$4:$E$15,Production!H35,FALSE)</f>
        <v>7.8E-2</v>
      </c>
      <c r="J35" s="2">
        <f>VLOOKUP(Production!G35,CostData!$A$33:$E$44,Production!H35,FALSE)</f>
        <v>45</v>
      </c>
      <c r="K35" s="2">
        <f>VLOOKUP(Production!B35,CostData!$A$21:$D$24,4,FALSE)</f>
        <v>633.36679179999999</v>
      </c>
      <c r="L35" s="2">
        <f>VLOOKUP(Production!B35,CostData!$A$21:$D$24,3,FALSE)</f>
        <v>143.83735709999999</v>
      </c>
      <c r="M35" s="4">
        <f t="shared" si="1"/>
        <v>37711.909784507399</v>
      </c>
      <c r="N35" s="4">
        <f t="shared" si="2"/>
        <v>2223.1174392179996</v>
      </c>
      <c r="O35" s="4">
        <f t="shared" si="3"/>
        <v>5426.4784042570373</v>
      </c>
      <c r="P35" s="2">
        <f t="shared" si="4"/>
        <v>93.785495971383881</v>
      </c>
      <c r="Q35" s="2">
        <f t="shared" si="5"/>
        <v>10.748287333333334</v>
      </c>
      <c r="R35" s="5">
        <f t="shared" si="6"/>
        <v>0.95398999999999989</v>
      </c>
    </row>
    <row r="36" spans="1:18" x14ac:dyDescent="0.3">
      <c r="A36" s="3">
        <v>41309</v>
      </c>
      <c r="B36" s="2" t="s">
        <v>4</v>
      </c>
      <c r="C36" s="2">
        <v>4.763204E-2</v>
      </c>
      <c r="D36" s="2">
        <v>5.024E-2</v>
      </c>
      <c r="E36" s="2">
        <v>0</v>
      </c>
      <c r="F36" s="2">
        <f>VLOOKUP(B36,CostData!$A$21:$D$24,2,FALSE)</f>
        <v>953.62134690000005</v>
      </c>
      <c r="G36" s="2">
        <f t="shared" si="0"/>
        <v>2</v>
      </c>
      <c r="H36" s="2">
        <f>VLOOKUP(B36,CostData!$H$5:$I$8,2,FALSE)</f>
        <v>4</v>
      </c>
      <c r="I36" s="2">
        <f>VLOOKUP(G36,CostData!$A$4:$E$15,Production!H36,FALSE)</f>
        <v>7.8E-2</v>
      </c>
      <c r="J36" s="2">
        <f>VLOOKUP(Production!G36,CostData!$A$33:$E$44,Production!H36,FALSE)</f>
        <v>45</v>
      </c>
      <c r="K36" s="2">
        <f>VLOOKUP(Production!B36,CostData!$A$21:$D$24,4,FALSE)</f>
        <v>633.36679179999999</v>
      </c>
      <c r="L36" s="2">
        <f>VLOOKUP(Production!B36,CostData!$A$21:$D$24,3,FALSE)</f>
        <v>143.83735709999999</v>
      </c>
      <c r="M36" s="4">
        <f t="shared" si="1"/>
        <v>37369.750445239675</v>
      </c>
      <c r="N36" s="4">
        <f t="shared" si="2"/>
        <v>2223.1174392179996</v>
      </c>
      <c r="O36" s="4">
        <f t="shared" si="3"/>
        <v>5343.9880625675569</v>
      </c>
      <c r="P36" s="2">
        <f t="shared" si="4"/>
        <v>94.341657310972252</v>
      </c>
      <c r="Q36" s="2">
        <f t="shared" si="5"/>
        <v>10.584897777777778</v>
      </c>
      <c r="R36" s="5">
        <f t="shared" si="6"/>
        <v>0.94808996815286628</v>
      </c>
    </row>
    <row r="37" spans="1:18" x14ac:dyDescent="0.3">
      <c r="A37" s="3">
        <v>41310</v>
      </c>
      <c r="B37" s="2" t="s">
        <v>4</v>
      </c>
      <c r="C37" s="2">
        <v>4.5750443000000002E-2</v>
      </c>
      <c r="D37" s="2">
        <v>4.8050000000000002E-2</v>
      </c>
      <c r="E37" s="2">
        <v>7.0000000000000007E-2</v>
      </c>
      <c r="F37" s="2">
        <f>VLOOKUP(B37,CostData!$A$21:$D$24,2,FALSE)</f>
        <v>953.62134690000005</v>
      </c>
      <c r="G37" s="2">
        <f t="shared" si="0"/>
        <v>2</v>
      </c>
      <c r="H37" s="2">
        <f>VLOOKUP(B37,CostData!$H$5:$I$8,2,FALSE)</f>
        <v>4</v>
      </c>
      <c r="I37" s="2">
        <f>VLOOKUP(G37,CostData!$A$4:$E$15,Production!H37,FALSE)</f>
        <v>7.8E-2</v>
      </c>
      <c r="J37" s="2">
        <f>VLOOKUP(Production!G37,CostData!$A$33:$E$44,Production!H37,FALSE)</f>
        <v>45</v>
      </c>
      <c r="K37" s="2">
        <f>VLOOKUP(Production!B37,CostData!$A$21:$D$24,4,FALSE)</f>
        <v>633.36679179999999</v>
      </c>
      <c r="L37" s="2">
        <f>VLOOKUP(Production!B37,CostData!$A$21:$D$24,3,FALSE)</f>
        <v>143.83735709999999</v>
      </c>
      <c r="M37" s="4">
        <f t="shared" si="1"/>
        <v>35740.774460465102</v>
      </c>
      <c r="N37" s="4">
        <f t="shared" si="2"/>
        <v>2223.1174392179996</v>
      </c>
      <c r="O37" s="4">
        <f t="shared" si="3"/>
        <v>5132.8857896738718</v>
      </c>
      <c r="P37" s="2">
        <f t="shared" si="4"/>
        <v>94.199694829964741</v>
      </c>
      <c r="Q37" s="2">
        <f t="shared" si="5"/>
        <v>10.166765111111111</v>
      </c>
      <c r="R37" s="5">
        <f t="shared" si="6"/>
        <v>0.95214241415192502</v>
      </c>
    </row>
    <row r="38" spans="1:18" x14ac:dyDescent="0.3">
      <c r="A38" s="3">
        <v>41311</v>
      </c>
      <c r="B38" s="2" t="s">
        <v>4</v>
      </c>
      <c r="C38" s="2">
        <v>4.8972435000000002E-2</v>
      </c>
      <c r="D38" s="2">
        <v>5.2080000000000001E-2</v>
      </c>
      <c r="E38" s="2">
        <v>0</v>
      </c>
      <c r="F38" s="2">
        <f>VLOOKUP(B38,CostData!$A$21:$D$24,2,FALSE)</f>
        <v>953.62134690000005</v>
      </c>
      <c r="G38" s="2">
        <f t="shared" si="0"/>
        <v>2</v>
      </c>
      <c r="H38" s="2">
        <f>VLOOKUP(B38,CostData!$H$5:$I$8,2,FALSE)</f>
        <v>4</v>
      </c>
      <c r="I38" s="2">
        <f>VLOOKUP(G38,CostData!$A$4:$E$15,Production!H38,FALSE)</f>
        <v>7.8E-2</v>
      </c>
      <c r="J38" s="2">
        <f>VLOOKUP(Production!G38,CostData!$A$33:$E$44,Production!H38,FALSE)</f>
        <v>45</v>
      </c>
      <c r="K38" s="2">
        <f>VLOOKUP(Production!B38,CostData!$A$21:$D$24,4,FALSE)</f>
        <v>633.36679179999999</v>
      </c>
      <c r="L38" s="2">
        <f>VLOOKUP(Production!B38,CostData!$A$21:$D$24,3,FALSE)</f>
        <v>143.83735709999999</v>
      </c>
      <c r="M38" s="4">
        <f t="shared" si="1"/>
        <v>38738.387802310564</v>
      </c>
      <c r="N38" s="4">
        <f t="shared" si="2"/>
        <v>2223.1174392179996</v>
      </c>
      <c r="O38" s="4">
        <f t="shared" si="3"/>
        <v>5494.371184498199</v>
      </c>
      <c r="P38" s="2">
        <f t="shared" si="4"/>
        <v>94.86127538078668</v>
      </c>
      <c r="Q38" s="2">
        <f t="shared" si="5"/>
        <v>10.882763333333333</v>
      </c>
      <c r="R38" s="5">
        <f t="shared" si="6"/>
        <v>0.94033093317972349</v>
      </c>
    </row>
    <row r="39" spans="1:18" x14ac:dyDescent="0.3">
      <c r="A39" s="3">
        <v>41312</v>
      </c>
      <c r="B39" s="2" t="s">
        <v>4</v>
      </c>
      <c r="C39" s="2">
        <v>4.5074494999999999E-2</v>
      </c>
      <c r="D39" s="2">
        <v>4.7600000000000003E-2</v>
      </c>
      <c r="E39" s="2">
        <v>7.0000000000000007E-2</v>
      </c>
      <c r="F39" s="2">
        <f>VLOOKUP(B39,CostData!$A$21:$D$24,2,FALSE)</f>
        <v>953.62134690000005</v>
      </c>
      <c r="G39" s="2">
        <f t="shared" si="0"/>
        <v>2</v>
      </c>
      <c r="H39" s="2">
        <f>VLOOKUP(B39,CostData!$H$5:$I$8,2,FALSE)</f>
        <v>4</v>
      </c>
      <c r="I39" s="2">
        <f>VLOOKUP(G39,CostData!$A$4:$E$15,Production!H39,FALSE)</f>
        <v>7.8E-2</v>
      </c>
      <c r="J39" s="2">
        <f>VLOOKUP(Production!G39,CostData!$A$33:$E$44,Production!H39,FALSE)</f>
        <v>45</v>
      </c>
      <c r="K39" s="2">
        <f>VLOOKUP(Production!B39,CostData!$A$21:$D$24,4,FALSE)</f>
        <v>633.36679179999999</v>
      </c>
      <c r="L39" s="2">
        <f>VLOOKUP(Production!B39,CostData!$A$21:$D$24,3,FALSE)</f>
        <v>143.83735709999999</v>
      </c>
      <c r="M39" s="4">
        <f t="shared" si="1"/>
        <v>35406.0533677032</v>
      </c>
      <c r="N39" s="4">
        <f t="shared" si="2"/>
        <v>2223.1174392179996</v>
      </c>
      <c r="O39" s="4">
        <f t="shared" si="3"/>
        <v>5057.0490620653882</v>
      </c>
      <c r="P39" s="2">
        <f t="shared" si="4"/>
        <v>94.701493314537601</v>
      </c>
      <c r="Q39" s="2">
        <f t="shared" si="5"/>
        <v>10.016554444444445</v>
      </c>
      <c r="R39" s="5">
        <f t="shared" si="6"/>
        <v>0.94694317226890745</v>
      </c>
    </row>
    <row r="40" spans="1:18" x14ac:dyDescent="0.3">
      <c r="A40" s="3">
        <v>41313</v>
      </c>
      <c r="B40" s="2" t="s">
        <v>4</v>
      </c>
      <c r="C40" s="2">
        <v>4.9026264E-2</v>
      </c>
      <c r="D40" s="2">
        <v>5.1990000000000001E-2</v>
      </c>
      <c r="E40" s="2">
        <v>0</v>
      </c>
      <c r="F40" s="2">
        <f>VLOOKUP(B40,CostData!$A$21:$D$24,2,FALSE)</f>
        <v>953.62134690000005</v>
      </c>
      <c r="G40" s="2">
        <f t="shared" si="0"/>
        <v>2</v>
      </c>
      <c r="H40" s="2">
        <f>VLOOKUP(B40,CostData!$H$5:$I$8,2,FALSE)</f>
        <v>4</v>
      </c>
      <c r="I40" s="2">
        <f>VLOOKUP(G40,CostData!$A$4:$E$15,Production!H40,FALSE)</f>
        <v>7.8E-2</v>
      </c>
      <c r="J40" s="2">
        <f>VLOOKUP(Production!G40,CostData!$A$33:$E$44,Production!H40,FALSE)</f>
        <v>45</v>
      </c>
      <c r="K40" s="2">
        <f>VLOOKUP(Production!B40,CostData!$A$21:$D$24,4,FALSE)</f>
        <v>633.36679179999999</v>
      </c>
      <c r="L40" s="2">
        <f>VLOOKUP(Production!B40,CostData!$A$21:$D$24,3,FALSE)</f>
        <v>143.83735709999999</v>
      </c>
      <c r="M40" s="4">
        <f t="shared" si="1"/>
        <v>38671.443583758184</v>
      </c>
      <c r="N40" s="4">
        <f t="shared" si="2"/>
        <v>2223.1174392179996</v>
      </c>
      <c r="O40" s="4">
        <f t="shared" si="3"/>
        <v>5500.4104289525612</v>
      </c>
      <c r="P40" s="2">
        <f t="shared" si="4"/>
        <v>94.63289197791768</v>
      </c>
      <c r="Q40" s="2">
        <f t="shared" si="5"/>
        <v>10.894725333333334</v>
      </c>
      <c r="R40" s="5">
        <f t="shared" si="6"/>
        <v>0.94299411425274093</v>
      </c>
    </row>
    <row r="41" spans="1:18" x14ac:dyDescent="0.3">
      <c r="A41" s="3">
        <v>41314</v>
      </c>
      <c r="B41" s="2" t="s">
        <v>4</v>
      </c>
      <c r="C41" s="2">
        <v>4.6702856000000001E-2</v>
      </c>
      <c r="D41" s="2">
        <v>4.9669999999999999E-2</v>
      </c>
      <c r="E41" s="2">
        <v>0</v>
      </c>
      <c r="F41" s="2">
        <f>VLOOKUP(B41,CostData!$A$21:$D$24,2,FALSE)</f>
        <v>953.62134690000005</v>
      </c>
      <c r="G41" s="2">
        <f t="shared" si="0"/>
        <v>2</v>
      </c>
      <c r="H41" s="2">
        <f>VLOOKUP(B41,CostData!$H$5:$I$8,2,FALSE)</f>
        <v>4</v>
      </c>
      <c r="I41" s="2">
        <f>VLOOKUP(G41,CostData!$A$4:$E$15,Production!H41,FALSE)</f>
        <v>7.8E-2</v>
      </c>
      <c r="J41" s="2">
        <f>VLOOKUP(Production!G41,CostData!$A$33:$E$44,Production!H41,FALSE)</f>
        <v>45</v>
      </c>
      <c r="K41" s="2">
        <f>VLOOKUP(Production!B41,CostData!$A$21:$D$24,4,FALSE)</f>
        <v>633.36679179999999</v>
      </c>
      <c r="L41" s="2">
        <f>VLOOKUP(Production!B41,CostData!$A$21:$D$24,3,FALSE)</f>
        <v>143.83735709999999</v>
      </c>
      <c r="M41" s="4">
        <f t="shared" si="1"/>
        <v>36945.770394407948</v>
      </c>
      <c r="N41" s="4">
        <f t="shared" si="2"/>
        <v>2223.1174392179996</v>
      </c>
      <c r="O41" s="4">
        <f t="shared" si="3"/>
        <v>5239.7399933282641</v>
      </c>
      <c r="P41" s="2">
        <f t="shared" si="4"/>
        <v>95.08760626321056</v>
      </c>
      <c r="Q41" s="2">
        <f t="shared" si="5"/>
        <v>10.378412444444445</v>
      </c>
      <c r="R41" s="5">
        <f t="shared" si="6"/>
        <v>0.94026285484195693</v>
      </c>
    </row>
    <row r="42" spans="1:18" x14ac:dyDescent="0.3">
      <c r="A42" s="3">
        <v>41315</v>
      </c>
      <c r="B42" s="2" t="s">
        <v>4</v>
      </c>
      <c r="C42" s="2">
        <v>4.5907969E-2</v>
      </c>
      <c r="D42" s="2">
        <v>4.8640000000000003E-2</v>
      </c>
      <c r="E42" s="2">
        <v>7.0000000000000007E-2</v>
      </c>
      <c r="F42" s="2">
        <f>VLOOKUP(B42,CostData!$A$21:$D$24,2,FALSE)</f>
        <v>953.62134690000005</v>
      </c>
      <c r="G42" s="2">
        <f t="shared" si="0"/>
        <v>2</v>
      </c>
      <c r="H42" s="2">
        <f>VLOOKUP(B42,CostData!$H$5:$I$8,2,FALSE)</f>
        <v>4</v>
      </c>
      <c r="I42" s="2">
        <f>VLOOKUP(G42,CostData!$A$4:$E$15,Production!H42,FALSE)</f>
        <v>7.8E-2</v>
      </c>
      <c r="J42" s="2">
        <f>VLOOKUP(Production!G42,CostData!$A$33:$E$44,Production!H42,FALSE)</f>
        <v>45</v>
      </c>
      <c r="K42" s="2">
        <f>VLOOKUP(Production!B42,CostData!$A$21:$D$24,4,FALSE)</f>
        <v>633.36679179999999</v>
      </c>
      <c r="L42" s="2">
        <f>VLOOKUP(Production!B42,CostData!$A$21:$D$24,3,FALSE)</f>
        <v>143.83735709999999</v>
      </c>
      <c r="M42" s="4">
        <f t="shared" si="1"/>
        <v>36179.631004308481</v>
      </c>
      <c r="N42" s="4">
        <f t="shared" si="2"/>
        <v>2223.1174392179996</v>
      </c>
      <c r="O42" s="4">
        <f t="shared" si="3"/>
        <v>5150.5591260152087</v>
      </c>
      <c r="P42" s="2">
        <f t="shared" si="4"/>
        <v>94.870909165120523</v>
      </c>
      <c r="Q42" s="2">
        <f t="shared" si="5"/>
        <v>10.201770888888888</v>
      </c>
      <c r="R42" s="5">
        <f t="shared" si="6"/>
        <v>0.94383159950657891</v>
      </c>
    </row>
    <row r="43" spans="1:18" x14ac:dyDescent="0.3">
      <c r="A43" s="3">
        <v>41316</v>
      </c>
      <c r="B43" s="2" t="s">
        <v>4</v>
      </c>
      <c r="C43" s="2">
        <v>4.8529562999999998E-2</v>
      </c>
      <c r="D43" s="2">
        <v>5.0779999999999999E-2</v>
      </c>
      <c r="E43" s="2">
        <v>0</v>
      </c>
      <c r="F43" s="2">
        <f>VLOOKUP(B43,CostData!$A$21:$D$24,2,FALSE)</f>
        <v>953.62134690000005</v>
      </c>
      <c r="G43" s="2">
        <f t="shared" si="0"/>
        <v>2</v>
      </c>
      <c r="H43" s="2">
        <f>VLOOKUP(B43,CostData!$H$5:$I$8,2,FALSE)</f>
        <v>4</v>
      </c>
      <c r="I43" s="2">
        <f>VLOOKUP(G43,CostData!$A$4:$E$15,Production!H43,FALSE)</f>
        <v>7.8E-2</v>
      </c>
      <c r="J43" s="2">
        <f>VLOOKUP(Production!G43,CostData!$A$33:$E$44,Production!H43,FALSE)</f>
        <v>45</v>
      </c>
      <c r="K43" s="2">
        <f>VLOOKUP(Production!B43,CostData!$A$21:$D$24,4,FALSE)</f>
        <v>633.36679179999999</v>
      </c>
      <c r="L43" s="2">
        <f>VLOOKUP(Production!B43,CostData!$A$21:$D$24,3,FALSE)</f>
        <v>143.83735709999999</v>
      </c>
      <c r="M43" s="4">
        <f t="shared" si="1"/>
        <v>37771.415756553964</v>
      </c>
      <c r="N43" s="4">
        <f t="shared" si="2"/>
        <v>2223.1174392179996</v>
      </c>
      <c r="O43" s="4">
        <f t="shared" si="3"/>
        <v>5444.6839848475984</v>
      </c>
      <c r="P43" s="2">
        <f t="shared" si="4"/>
        <v>93.632034520112128</v>
      </c>
      <c r="Q43" s="2">
        <f t="shared" si="5"/>
        <v>10.784347333333333</v>
      </c>
      <c r="R43" s="5">
        <f t="shared" si="6"/>
        <v>0.95568261126427723</v>
      </c>
    </row>
    <row r="44" spans="1:18" x14ac:dyDescent="0.3">
      <c r="A44" s="3">
        <v>41317</v>
      </c>
      <c r="B44" s="2" t="s">
        <v>4</v>
      </c>
      <c r="C44" s="2">
        <v>4.8604722000000003E-2</v>
      </c>
      <c r="D44" s="2">
        <v>5.1619999999999999E-2</v>
      </c>
      <c r="E44" s="2">
        <v>7.0000000000000007E-2</v>
      </c>
      <c r="F44" s="2">
        <f>VLOOKUP(B44,CostData!$A$21:$D$24,2,FALSE)</f>
        <v>953.62134690000005</v>
      </c>
      <c r="G44" s="2">
        <f t="shared" si="0"/>
        <v>2</v>
      </c>
      <c r="H44" s="2">
        <f>VLOOKUP(B44,CostData!$H$5:$I$8,2,FALSE)</f>
        <v>4</v>
      </c>
      <c r="I44" s="2">
        <f>VLOOKUP(G44,CostData!$A$4:$E$15,Production!H44,FALSE)</f>
        <v>7.8E-2</v>
      </c>
      <c r="J44" s="2">
        <f>VLOOKUP(Production!G44,CostData!$A$33:$E$44,Production!H44,FALSE)</f>
        <v>45</v>
      </c>
      <c r="K44" s="2">
        <f>VLOOKUP(Production!B44,CostData!$A$21:$D$24,4,FALSE)</f>
        <v>633.36679179999999</v>
      </c>
      <c r="L44" s="2">
        <f>VLOOKUP(Production!B44,CostData!$A$21:$D$24,3,FALSE)</f>
        <v>143.83735709999999</v>
      </c>
      <c r="M44" s="4">
        <f t="shared" si="1"/>
        <v>38396.22846304284</v>
      </c>
      <c r="N44" s="4">
        <f t="shared" si="2"/>
        <v>2223.1174392179996</v>
      </c>
      <c r="O44" s="4">
        <f t="shared" si="3"/>
        <v>5453.1163089469756</v>
      </c>
      <c r="P44" s="2">
        <f t="shared" si="4"/>
        <v>94.790095108882241</v>
      </c>
      <c r="Q44" s="2">
        <f t="shared" si="5"/>
        <v>10.801049333333335</v>
      </c>
      <c r="R44" s="5">
        <f t="shared" si="6"/>
        <v>0.94158702053467658</v>
      </c>
    </row>
    <row r="45" spans="1:18" x14ac:dyDescent="0.3">
      <c r="A45" s="3">
        <v>41318</v>
      </c>
      <c r="B45" s="2" t="s">
        <v>4</v>
      </c>
      <c r="C45" s="2">
        <v>4.9276443000000003E-2</v>
      </c>
      <c r="D45" s="2">
        <v>5.2490000000000002E-2</v>
      </c>
      <c r="E45" s="2">
        <v>0</v>
      </c>
      <c r="F45" s="2">
        <f>VLOOKUP(B45,CostData!$A$21:$D$24,2,FALSE)</f>
        <v>953.62134690000005</v>
      </c>
      <c r="G45" s="2">
        <f t="shared" si="0"/>
        <v>2</v>
      </c>
      <c r="H45" s="2">
        <f>VLOOKUP(B45,CostData!$H$5:$I$8,2,FALSE)</f>
        <v>4</v>
      </c>
      <c r="I45" s="2">
        <f>VLOOKUP(G45,CostData!$A$4:$E$15,Production!H45,FALSE)</f>
        <v>7.8E-2</v>
      </c>
      <c r="J45" s="2">
        <f>VLOOKUP(Production!G45,CostData!$A$33:$E$44,Production!H45,FALSE)</f>
        <v>45</v>
      </c>
      <c r="K45" s="2">
        <f>VLOOKUP(Production!B45,CostData!$A$21:$D$24,4,FALSE)</f>
        <v>633.36679179999999</v>
      </c>
      <c r="L45" s="2">
        <f>VLOOKUP(Production!B45,CostData!$A$21:$D$24,3,FALSE)</f>
        <v>143.83735709999999</v>
      </c>
      <c r="M45" s="4">
        <f t="shared" si="1"/>
        <v>39043.355909049184</v>
      </c>
      <c r="N45" s="4">
        <f t="shared" si="2"/>
        <v>2223.1174392179996</v>
      </c>
      <c r="O45" s="4">
        <f t="shared" si="3"/>
        <v>5528.4787961588609</v>
      </c>
      <c r="P45" s="2">
        <f t="shared" si="4"/>
        <v>94.964143707422295</v>
      </c>
      <c r="Q45" s="2">
        <f t="shared" si="5"/>
        <v>10.950320666666666</v>
      </c>
      <c r="R45" s="5">
        <f t="shared" si="6"/>
        <v>0.93877772909125545</v>
      </c>
    </row>
    <row r="46" spans="1:18" x14ac:dyDescent="0.3">
      <c r="A46" s="3">
        <v>41319</v>
      </c>
      <c r="B46" s="2" t="s">
        <v>4</v>
      </c>
      <c r="C46" s="2">
        <v>4.9467271E-2</v>
      </c>
      <c r="D46" s="2">
        <v>5.2299999999999999E-2</v>
      </c>
      <c r="E46" s="2">
        <v>7.0000000000000007E-2</v>
      </c>
      <c r="F46" s="2">
        <f>VLOOKUP(B46,CostData!$A$21:$D$24,2,FALSE)</f>
        <v>953.62134690000005</v>
      </c>
      <c r="G46" s="2">
        <f t="shared" si="0"/>
        <v>2</v>
      </c>
      <c r="H46" s="2">
        <f>VLOOKUP(B46,CostData!$H$5:$I$8,2,FALSE)</f>
        <v>4</v>
      </c>
      <c r="I46" s="2">
        <f>VLOOKUP(G46,CostData!$A$4:$E$15,Production!H46,FALSE)</f>
        <v>7.8E-2</v>
      </c>
      <c r="J46" s="2">
        <f>VLOOKUP(Production!G46,CostData!$A$33:$E$44,Production!H46,FALSE)</f>
        <v>45</v>
      </c>
      <c r="K46" s="2">
        <f>VLOOKUP(Production!B46,CostData!$A$21:$D$24,4,FALSE)</f>
        <v>633.36679179999999</v>
      </c>
      <c r="L46" s="2">
        <f>VLOOKUP(Production!B46,CostData!$A$21:$D$24,3,FALSE)</f>
        <v>143.83735709999999</v>
      </c>
      <c r="M46" s="4">
        <f t="shared" si="1"/>
        <v>38902.0292254386</v>
      </c>
      <c r="N46" s="4">
        <f t="shared" si="2"/>
        <v>2223.1174392179996</v>
      </c>
      <c r="O46" s="4">
        <f t="shared" si="3"/>
        <v>5549.8883883997896</v>
      </c>
      <c r="P46" s="2">
        <f t="shared" si="4"/>
        <v>94.355387126685017</v>
      </c>
      <c r="Q46" s="2">
        <f t="shared" si="5"/>
        <v>10.992726888888889</v>
      </c>
      <c r="R46" s="5">
        <f t="shared" si="6"/>
        <v>0.94583692160611854</v>
      </c>
    </row>
    <row r="47" spans="1:18" x14ac:dyDescent="0.3">
      <c r="A47" s="3">
        <v>41320</v>
      </c>
      <c r="B47" s="2" t="s">
        <v>4</v>
      </c>
      <c r="C47" s="2">
        <v>4.8711881999999998E-2</v>
      </c>
      <c r="D47" s="2">
        <v>5.1889999999999999E-2</v>
      </c>
      <c r="E47" s="2">
        <v>0</v>
      </c>
      <c r="F47" s="2">
        <f>VLOOKUP(B47,CostData!$A$21:$D$24,2,FALSE)</f>
        <v>953.62134690000005</v>
      </c>
      <c r="G47" s="2">
        <f t="shared" si="0"/>
        <v>2</v>
      </c>
      <c r="H47" s="2">
        <f>VLOOKUP(B47,CostData!$H$5:$I$8,2,FALSE)</f>
        <v>4</v>
      </c>
      <c r="I47" s="2">
        <f>VLOOKUP(G47,CostData!$A$4:$E$15,Production!H47,FALSE)</f>
        <v>7.8E-2</v>
      </c>
      <c r="J47" s="2">
        <f>VLOOKUP(Production!G47,CostData!$A$33:$E$44,Production!H47,FALSE)</f>
        <v>45</v>
      </c>
      <c r="K47" s="2">
        <f>VLOOKUP(Production!B47,CostData!$A$21:$D$24,4,FALSE)</f>
        <v>633.36679179999999</v>
      </c>
      <c r="L47" s="2">
        <f>VLOOKUP(Production!B47,CostData!$A$21:$D$24,3,FALSE)</f>
        <v>143.83735709999999</v>
      </c>
      <c r="M47" s="4">
        <f t="shared" si="1"/>
        <v>38597.061118699981</v>
      </c>
      <c r="N47" s="4">
        <f t="shared" si="2"/>
        <v>2223.1174392179996</v>
      </c>
      <c r="O47" s="4">
        <f t="shared" si="3"/>
        <v>5465.138925672708</v>
      </c>
      <c r="P47" s="2">
        <f t="shared" si="4"/>
        <v>95.018536716751541</v>
      </c>
      <c r="Q47" s="2">
        <f t="shared" si="5"/>
        <v>10.824862666666666</v>
      </c>
      <c r="R47" s="5">
        <f t="shared" si="6"/>
        <v>0.93875278473694357</v>
      </c>
    </row>
    <row r="48" spans="1:18" x14ac:dyDescent="0.3">
      <c r="A48" s="3">
        <v>41321</v>
      </c>
      <c r="B48" s="2" t="s">
        <v>4</v>
      </c>
      <c r="C48" s="2">
        <v>4.9037351999999999E-2</v>
      </c>
      <c r="D48" s="2">
        <v>5.2229999999999999E-2</v>
      </c>
      <c r="E48" s="2">
        <v>0</v>
      </c>
      <c r="F48" s="2">
        <f>VLOOKUP(B48,CostData!$A$21:$D$24,2,FALSE)</f>
        <v>953.62134690000005</v>
      </c>
      <c r="G48" s="2">
        <f t="shared" si="0"/>
        <v>2</v>
      </c>
      <c r="H48" s="2">
        <f>VLOOKUP(B48,CostData!$H$5:$I$8,2,FALSE)</f>
        <v>4</v>
      </c>
      <c r="I48" s="2">
        <f>VLOOKUP(G48,CostData!$A$4:$E$15,Production!H48,FALSE)</f>
        <v>7.8E-2</v>
      </c>
      <c r="J48" s="2">
        <f>VLOOKUP(Production!G48,CostData!$A$33:$E$44,Production!H48,FALSE)</f>
        <v>45</v>
      </c>
      <c r="K48" s="2">
        <f>VLOOKUP(Production!B48,CostData!$A$21:$D$24,4,FALSE)</f>
        <v>633.36679179999999</v>
      </c>
      <c r="L48" s="2">
        <f>VLOOKUP(Production!B48,CostData!$A$21:$D$24,3,FALSE)</f>
        <v>143.83735709999999</v>
      </c>
      <c r="M48" s="4">
        <f t="shared" si="1"/>
        <v>38849.961499897858</v>
      </c>
      <c r="N48" s="4">
        <f t="shared" si="2"/>
        <v>2223.1174392179996</v>
      </c>
      <c r="O48" s="4">
        <f t="shared" si="3"/>
        <v>5501.6544264726708</v>
      </c>
      <c r="P48" s="2">
        <f t="shared" si="4"/>
        <v>94.978075825930659</v>
      </c>
      <c r="Q48" s="2">
        <f t="shared" si="5"/>
        <v>10.897189333333333</v>
      </c>
      <c r="R48" s="5">
        <f t="shared" si="6"/>
        <v>0.93887329121194718</v>
      </c>
    </row>
    <row r="49" spans="1:18" x14ac:dyDescent="0.3">
      <c r="A49" s="3">
        <v>41322</v>
      </c>
      <c r="B49" s="2" t="s">
        <v>4</v>
      </c>
      <c r="C49" s="2">
        <v>4.7999544999999998E-2</v>
      </c>
      <c r="D49" s="2">
        <v>5.0750000000000003E-2</v>
      </c>
      <c r="E49" s="2">
        <v>7.0000000000000007E-2</v>
      </c>
      <c r="F49" s="2">
        <f>VLOOKUP(B49,CostData!$A$21:$D$24,2,FALSE)</f>
        <v>953.62134690000005</v>
      </c>
      <c r="G49" s="2">
        <f t="shared" si="0"/>
        <v>2</v>
      </c>
      <c r="H49" s="2">
        <f>VLOOKUP(B49,CostData!$H$5:$I$8,2,FALSE)</f>
        <v>4</v>
      </c>
      <c r="I49" s="2">
        <f>VLOOKUP(G49,CostData!$A$4:$E$15,Production!H49,FALSE)</f>
        <v>7.8E-2</v>
      </c>
      <c r="J49" s="2">
        <f>VLOOKUP(Production!G49,CostData!$A$33:$E$44,Production!H49,FALSE)</f>
        <v>45</v>
      </c>
      <c r="K49" s="2">
        <f>VLOOKUP(Production!B49,CostData!$A$21:$D$24,4,FALSE)</f>
        <v>633.36679179999999</v>
      </c>
      <c r="L49" s="2">
        <f>VLOOKUP(Production!B49,CostData!$A$21:$D$24,3,FALSE)</f>
        <v>143.83735709999999</v>
      </c>
      <c r="M49" s="4">
        <f t="shared" si="1"/>
        <v>37749.101017036504</v>
      </c>
      <c r="N49" s="4">
        <f t="shared" si="2"/>
        <v>2223.1174392179996</v>
      </c>
      <c r="O49" s="4">
        <f t="shared" si="3"/>
        <v>5385.2196019459652</v>
      </c>
      <c r="P49" s="2">
        <f t="shared" si="4"/>
        <v>94.495558360397936</v>
      </c>
      <c r="Q49" s="2">
        <f t="shared" si="5"/>
        <v>10.666565555555554</v>
      </c>
      <c r="R49" s="5">
        <f t="shared" si="6"/>
        <v>0.94580384236453185</v>
      </c>
    </row>
    <row r="50" spans="1:18" x14ac:dyDescent="0.3">
      <c r="A50" s="3">
        <v>41323</v>
      </c>
      <c r="B50" s="2" t="s">
        <v>4</v>
      </c>
      <c r="C50" s="2">
        <v>4.7335772999999998E-2</v>
      </c>
      <c r="D50" s="2">
        <v>5.0139999999999997E-2</v>
      </c>
      <c r="E50" s="2">
        <v>0</v>
      </c>
      <c r="F50" s="2">
        <f>VLOOKUP(B50,CostData!$A$21:$D$24,2,FALSE)</f>
        <v>953.62134690000005</v>
      </c>
      <c r="G50" s="2">
        <f t="shared" si="0"/>
        <v>2</v>
      </c>
      <c r="H50" s="2">
        <f>VLOOKUP(B50,CostData!$H$5:$I$8,2,FALSE)</f>
        <v>4</v>
      </c>
      <c r="I50" s="2">
        <f>VLOOKUP(G50,CostData!$A$4:$E$15,Production!H50,FALSE)</f>
        <v>7.8E-2</v>
      </c>
      <c r="J50" s="2">
        <f>VLOOKUP(Production!G50,CostData!$A$33:$E$44,Production!H50,FALSE)</f>
        <v>45</v>
      </c>
      <c r="K50" s="2">
        <f>VLOOKUP(Production!B50,CostData!$A$21:$D$24,4,FALSE)</f>
        <v>633.36679179999999</v>
      </c>
      <c r="L50" s="2">
        <f>VLOOKUP(Production!B50,CostData!$A$21:$D$24,3,FALSE)</f>
        <v>143.83735709999999</v>
      </c>
      <c r="M50" s="4">
        <f t="shared" si="1"/>
        <v>37295.36798018148</v>
      </c>
      <c r="N50" s="4">
        <f t="shared" si="2"/>
        <v>2223.1174392179996</v>
      </c>
      <c r="O50" s="4">
        <f t="shared" si="3"/>
        <v>5310.748937992319</v>
      </c>
      <c r="P50" s="2">
        <f t="shared" si="4"/>
        <v>94.704768753626993</v>
      </c>
      <c r="Q50" s="2">
        <f t="shared" si="5"/>
        <v>10.519060666666666</v>
      </c>
      <c r="R50" s="5">
        <f t="shared" si="6"/>
        <v>0.94407205823693663</v>
      </c>
    </row>
    <row r="51" spans="1:18" x14ac:dyDescent="0.3">
      <c r="A51" s="3">
        <v>41324</v>
      </c>
      <c r="B51" s="2" t="s">
        <v>4</v>
      </c>
      <c r="C51" s="2">
        <v>4.6760082000000001E-2</v>
      </c>
      <c r="D51" s="2">
        <v>4.9779999999999998E-2</v>
      </c>
      <c r="E51" s="2">
        <v>0</v>
      </c>
      <c r="F51" s="2">
        <f>VLOOKUP(B51,CostData!$A$21:$D$24,2,FALSE)</f>
        <v>953.62134690000005</v>
      </c>
      <c r="G51" s="2">
        <f t="shared" si="0"/>
        <v>2</v>
      </c>
      <c r="H51" s="2">
        <f>VLOOKUP(B51,CostData!$H$5:$I$8,2,FALSE)</f>
        <v>4</v>
      </c>
      <c r="I51" s="2">
        <f>VLOOKUP(G51,CostData!$A$4:$E$15,Production!H51,FALSE)</f>
        <v>7.8E-2</v>
      </c>
      <c r="J51" s="2">
        <f>VLOOKUP(Production!G51,CostData!$A$33:$E$44,Production!H51,FALSE)</f>
        <v>45</v>
      </c>
      <c r="K51" s="2">
        <f>VLOOKUP(Production!B51,CostData!$A$21:$D$24,4,FALSE)</f>
        <v>633.36679179999999</v>
      </c>
      <c r="L51" s="2">
        <f>VLOOKUP(Production!B51,CostData!$A$21:$D$24,3,FALSE)</f>
        <v>143.83735709999999</v>
      </c>
      <c r="M51" s="4">
        <f t="shared" si="1"/>
        <v>37027.591105971966</v>
      </c>
      <c r="N51" s="4">
        <f t="shared" si="2"/>
        <v>2223.1174392179996</v>
      </c>
      <c r="O51" s="4">
        <f t="shared" si="3"/>
        <v>5246.1603578742397</v>
      </c>
      <c r="P51" s="2">
        <f t="shared" si="4"/>
        <v>95.159946261566006</v>
      </c>
      <c r="Q51" s="2">
        <f t="shared" si="5"/>
        <v>10.391129333333334</v>
      </c>
      <c r="R51" s="5">
        <f t="shared" si="6"/>
        <v>0.93933471273603864</v>
      </c>
    </row>
    <row r="52" spans="1:18" x14ac:dyDescent="0.3">
      <c r="A52" s="3">
        <v>41325</v>
      </c>
      <c r="B52" s="2" t="s">
        <v>4</v>
      </c>
      <c r="C52" s="2">
        <v>4.8222175999999999E-2</v>
      </c>
      <c r="D52" s="2">
        <v>5.1220000000000002E-2</v>
      </c>
      <c r="E52" s="2">
        <v>0</v>
      </c>
      <c r="F52" s="2">
        <f>VLOOKUP(B52,CostData!$A$21:$D$24,2,FALSE)</f>
        <v>953.62134690000005</v>
      </c>
      <c r="G52" s="2">
        <f t="shared" si="0"/>
        <v>2</v>
      </c>
      <c r="H52" s="2">
        <f>VLOOKUP(B52,CostData!$H$5:$I$8,2,FALSE)</f>
        <v>4</v>
      </c>
      <c r="I52" s="2">
        <f>VLOOKUP(G52,CostData!$A$4:$E$15,Production!H52,FALSE)</f>
        <v>7.8E-2</v>
      </c>
      <c r="J52" s="2">
        <f>VLOOKUP(Production!G52,CostData!$A$33:$E$44,Production!H52,FALSE)</f>
        <v>45</v>
      </c>
      <c r="K52" s="2">
        <f>VLOOKUP(Production!B52,CostData!$A$21:$D$24,4,FALSE)</f>
        <v>633.36679179999999</v>
      </c>
      <c r="L52" s="2">
        <f>VLOOKUP(Production!B52,CostData!$A$21:$D$24,3,FALSE)</f>
        <v>143.83735709999999</v>
      </c>
      <c r="M52" s="4">
        <f t="shared" si="1"/>
        <v>38098.698602810044</v>
      </c>
      <c r="N52" s="4">
        <f t="shared" si="2"/>
        <v>2223.1174392179996</v>
      </c>
      <c r="O52" s="4">
        <f t="shared" si="3"/>
        <v>5410.1972725718188</v>
      </c>
      <c r="P52" s="2">
        <f t="shared" si="4"/>
        <v>94.83606321415246</v>
      </c>
      <c r="Q52" s="2">
        <f t="shared" si="5"/>
        <v>10.71603911111111</v>
      </c>
      <c r="R52" s="5">
        <f t="shared" si="6"/>
        <v>0.94147161265130808</v>
      </c>
    </row>
    <row r="53" spans="1:18" x14ac:dyDescent="0.3">
      <c r="A53" s="3">
        <v>41326</v>
      </c>
      <c r="B53" s="2" t="s">
        <v>4</v>
      </c>
      <c r="C53" s="2">
        <v>4.4811881999999997E-2</v>
      </c>
      <c r="D53" s="2">
        <v>4.7710000000000002E-2</v>
      </c>
      <c r="E53" s="2">
        <v>7.0000000000000007E-2</v>
      </c>
      <c r="F53" s="2">
        <f>VLOOKUP(B53,CostData!$A$21:$D$24,2,FALSE)</f>
        <v>953.62134690000005</v>
      </c>
      <c r="G53" s="2">
        <f t="shared" si="0"/>
        <v>2</v>
      </c>
      <c r="H53" s="2">
        <f>VLOOKUP(B53,CostData!$H$5:$I$8,2,FALSE)</f>
        <v>4</v>
      </c>
      <c r="I53" s="2">
        <f>VLOOKUP(G53,CostData!$A$4:$E$15,Production!H53,FALSE)</f>
        <v>7.8E-2</v>
      </c>
      <c r="J53" s="2">
        <f>VLOOKUP(Production!G53,CostData!$A$33:$E$44,Production!H53,FALSE)</f>
        <v>45</v>
      </c>
      <c r="K53" s="2">
        <f>VLOOKUP(Production!B53,CostData!$A$21:$D$24,4,FALSE)</f>
        <v>633.36679179999999</v>
      </c>
      <c r="L53" s="2">
        <f>VLOOKUP(Production!B53,CostData!$A$21:$D$24,3,FALSE)</f>
        <v>143.83735709999999</v>
      </c>
      <c r="M53" s="4">
        <f t="shared" si="1"/>
        <v>35487.874079267218</v>
      </c>
      <c r="N53" s="4">
        <f t="shared" si="2"/>
        <v>2223.1174392179996</v>
      </c>
      <c r="O53" s="4">
        <f t="shared" si="3"/>
        <v>5027.5856853745081</v>
      </c>
      <c r="P53" s="2">
        <f t="shared" si="4"/>
        <v>95.373314612985283</v>
      </c>
      <c r="Q53" s="2">
        <f t="shared" si="5"/>
        <v>9.9581959999999992</v>
      </c>
      <c r="R53" s="5">
        <f t="shared" si="6"/>
        <v>0.93925554391112964</v>
      </c>
    </row>
    <row r="54" spans="1:18" x14ac:dyDescent="0.3">
      <c r="A54" s="3">
        <v>41327</v>
      </c>
      <c r="B54" s="2" t="s">
        <v>4</v>
      </c>
      <c r="C54" s="2">
        <v>4.9299470999999997E-2</v>
      </c>
      <c r="D54" s="2">
        <v>5.2049999999999999E-2</v>
      </c>
      <c r="E54" s="2">
        <v>0</v>
      </c>
      <c r="F54" s="2">
        <f>VLOOKUP(B54,CostData!$A$21:$D$24,2,FALSE)</f>
        <v>953.62134690000005</v>
      </c>
      <c r="G54" s="2">
        <f t="shared" si="0"/>
        <v>2</v>
      </c>
      <c r="H54" s="2">
        <f>VLOOKUP(B54,CostData!$H$5:$I$8,2,FALSE)</f>
        <v>4</v>
      </c>
      <c r="I54" s="2">
        <f>VLOOKUP(G54,CostData!$A$4:$E$15,Production!H54,FALSE)</f>
        <v>7.8E-2</v>
      </c>
      <c r="J54" s="2">
        <f>VLOOKUP(Production!G54,CostData!$A$33:$E$44,Production!H54,FALSE)</f>
        <v>45</v>
      </c>
      <c r="K54" s="2">
        <f>VLOOKUP(Production!B54,CostData!$A$21:$D$24,4,FALSE)</f>
        <v>633.36679179999999</v>
      </c>
      <c r="L54" s="2">
        <f>VLOOKUP(Production!B54,CostData!$A$21:$D$24,3,FALSE)</f>
        <v>143.83735709999999</v>
      </c>
      <c r="M54" s="4">
        <f t="shared" si="1"/>
        <v>38716.073062793097</v>
      </c>
      <c r="N54" s="4">
        <f t="shared" si="2"/>
        <v>2223.1174392179996</v>
      </c>
      <c r="O54" s="4">
        <f t="shared" si="3"/>
        <v>5531.0623797531125</v>
      </c>
      <c r="P54" s="2">
        <f t="shared" si="4"/>
        <v>94.26115927646407</v>
      </c>
      <c r="Q54" s="2">
        <f t="shared" si="5"/>
        <v>10.955437999999999</v>
      </c>
      <c r="R54" s="5">
        <f t="shared" si="6"/>
        <v>0.94715602305475499</v>
      </c>
    </row>
    <row r="55" spans="1:18" x14ac:dyDescent="0.3">
      <c r="A55" s="3">
        <v>41328</v>
      </c>
      <c r="B55" s="2" t="s">
        <v>4</v>
      </c>
      <c r="C55" s="2">
        <v>4.9179802000000002E-2</v>
      </c>
      <c r="D55" s="2">
        <v>5.2069999999999998E-2</v>
      </c>
      <c r="E55" s="2">
        <v>7.0000000000000007E-2</v>
      </c>
      <c r="F55" s="2">
        <f>VLOOKUP(B55,CostData!$A$21:$D$24,2,FALSE)</f>
        <v>953.62134690000005</v>
      </c>
      <c r="G55" s="2">
        <f t="shared" si="0"/>
        <v>2</v>
      </c>
      <c r="H55" s="2">
        <f>VLOOKUP(B55,CostData!$H$5:$I$8,2,FALSE)</f>
        <v>4</v>
      </c>
      <c r="I55" s="2">
        <f>VLOOKUP(G55,CostData!$A$4:$E$15,Production!H55,FALSE)</f>
        <v>7.8E-2</v>
      </c>
      <c r="J55" s="2">
        <f>VLOOKUP(Production!G55,CostData!$A$33:$E$44,Production!H55,FALSE)</f>
        <v>45</v>
      </c>
      <c r="K55" s="2">
        <f>VLOOKUP(Production!B55,CostData!$A$21:$D$24,4,FALSE)</f>
        <v>633.36679179999999</v>
      </c>
      <c r="L55" s="2">
        <f>VLOOKUP(Production!B55,CostData!$A$21:$D$24,3,FALSE)</f>
        <v>143.83735709999999</v>
      </c>
      <c r="M55" s="4">
        <f t="shared" si="1"/>
        <v>38730.949555804742</v>
      </c>
      <c r="N55" s="4">
        <f t="shared" si="2"/>
        <v>2223.1174392179996</v>
      </c>
      <c r="O55" s="4">
        <f t="shared" si="3"/>
        <v>5517.6363390574097</v>
      </c>
      <c r="P55" s="2">
        <f t="shared" si="4"/>
        <v>94.493473833180843</v>
      </c>
      <c r="Q55" s="2">
        <f t="shared" si="5"/>
        <v>10.928844888888889</v>
      </c>
      <c r="R55" s="5">
        <f t="shared" si="6"/>
        <v>0.94449398886114855</v>
      </c>
    </row>
    <row r="56" spans="1:18" x14ac:dyDescent="0.3">
      <c r="A56" s="3">
        <v>41329</v>
      </c>
      <c r="B56" s="2" t="s">
        <v>4</v>
      </c>
      <c r="C56" s="2">
        <v>4.5909274999999999E-2</v>
      </c>
      <c r="D56" s="2">
        <v>4.8430000000000001E-2</v>
      </c>
      <c r="E56" s="2">
        <v>7.0000000000000007E-2</v>
      </c>
      <c r="F56" s="2">
        <f>VLOOKUP(B56,CostData!$A$21:$D$24,2,FALSE)</f>
        <v>953.62134690000005</v>
      </c>
      <c r="G56" s="2">
        <f t="shared" si="0"/>
        <v>2</v>
      </c>
      <c r="H56" s="2">
        <f>VLOOKUP(B56,CostData!$H$5:$I$8,2,FALSE)</f>
        <v>4</v>
      </c>
      <c r="I56" s="2">
        <f>VLOOKUP(G56,CostData!$A$4:$E$15,Production!H56,FALSE)</f>
        <v>7.8E-2</v>
      </c>
      <c r="J56" s="2">
        <f>VLOOKUP(Production!G56,CostData!$A$33:$E$44,Production!H56,FALSE)</f>
        <v>45</v>
      </c>
      <c r="K56" s="2">
        <f>VLOOKUP(Production!B56,CostData!$A$21:$D$24,4,FALSE)</f>
        <v>633.36679179999999</v>
      </c>
      <c r="L56" s="2">
        <f>VLOOKUP(Production!B56,CostData!$A$21:$D$24,3,FALSE)</f>
        <v>143.83735709999999</v>
      </c>
      <c r="M56" s="4">
        <f t="shared" si="1"/>
        <v>36023.427827686268</v>
      </c>
      <c r="N56" s="4">
        <f t="shared" si="2"/>
        <v>2223.1174392179996</v>
      </c>
      <c r="O56" s="4">
        <f t="shared" si="3"/>
        <v>5150.7056502541391</v>
      </c>
      <c r="P56" s="2">
        <f t="shared" si="4"/>
        <v>94.528286315038514</v>
      </c>
      <c r="Q56" s="2">
        <f t="shared" si="5"/>
        <v>10.20206111111111</v>
      </c>
      <c r="R56" s="5">
        <f t="shared" si="6"/>
        <v>0.94795116663225276</v>
      </c>
    </row>
    <row r="57" spans="1:18" x14ac:dyDescent="0.3">
      <c r="A57" s="3">
        <v>41330</v>
      </c>
      <c r="B57" s="2" t="s">
        <v>4</v>
      </c>
      <c r="C57" s="2">
        <v>4.9032061000000002E-2</v>
      </c>
      <c r="D57" s="2">
        <v>5.212E-2</v>
      </c>
      <c r="E57" s="2">
        <v>0</v>
      </c>
      <c r="F57" s="2">
        <f>VLOOKUP(B57,CostData!$A$21:$D$24,2,FALSE)</f>
        <v>953.62134690000005</v>
      </c>
      <c r="G57" s="2">
        <f t="shared" si="0"/>
        <v>2</v>
      </c>
      <c r="H57" s="2">
        <f>VLOOKUP(B57,CostData!$H$5:$I$8,2,FALSE)</f>
        <v>4</v>
      </c>
      <c r="I57" s="2">
        <f>VLOOKUP(G57,CostData!$A$4:$E$15,Production!H57,FALSE)</f>
        <v>7.8E-2</v>
      </c>
      <c r="J57" s="2">
        <f>VLOOKUP(Production!G57,CostData!$A$33:$E$44,Production!H57,FALSE)</f>
        <v>45</v>
      </c>
      <c r="K57" s="2">
        <f>VLOOKUP(Production!B57,CostData!$A$21:$D$24,4,FALSE)</f>
        <v>633.36679179999999</v>
      </c>
      <c r="L57" s="2">
        <f>VLOOKUP(Production!B57,CostData!$A$21:$D$24,3,FALSE)</f>
        <v>143.83735709999999</v>
      </c>
      <c r="M57" s="4">
        <f t="shared" si="1"/>
        <v>38768.14078833384</v>
      </c>
      <c r="N57" s="4">
        <f t="shared" si="2"/>
        <v>2223.1174392179996</v>
      </c>
      <c r="O57" s="4">
        <f t="shared" si="3"/>
        <v>5501.0608125766666</v>
      </c>
      <c r="P57" s="2">
        <f t="shared" si="4"/>
        <v>94.82024229030165</v>
      </c>
      <c r="Q57" s="2">
        <f t="shared" si="5"/>
        <v>10.896013555555557</v>
      </c>
      <c r="R57" s="5">
        <f t="shared" si="6"/>
        <v>0.94075328089025334</v>
      </c>
    </row>
    <row r="58" spans="1:18" x14ac:dyDescent="0.3">
      <c r="A58" s="3">
        <v>41331</v>
      </c>
      <c r="B58" s="2" t="s">
        <v>4</v>
      </c>
      <c r="C58" s="2">
        <v>4.5214955000000001E-2</v>
      </c>
      <c r="D58" s="2">
        <v>4.8180000000000001E-2</v>
      </c>
      <c r="E58" s="2">
        <v>0</v>
      </c>
      <c r="F58" s="2">
        <f>VLOOKUP(B58,CostData!$A$21:$D$24,2,FALSE)</f>
        <v>953.62134690000005</v>
      </c>
      <c r="G58" s="2">
        <f t="shared" si="0"/>
        <v>2</v>
      </c>
      <c r="H58" s="2">
        <f>VLOOKUP(B58,CostData!$H$5:$I$8,2,FALSE)</f>
        <v>4</v>
      </c>
      <c r="I58" s="2">
        <f>VLOOKUP(G58,CostData!$A$4:$E$15,Production!H58,FALSE)</f>
        <v>7.8E-2</v>
      </c>
      <c r="J58" s="2">
        <f>VLOOKUP(Production!G58,CostData!$A$33:$E$44,Production!H58,FALSE)</f>
        <v>45</v>
      </c>
      <c r="K58" s="2">
        <f>VLOOKUP(Production!B58,CostData!$A$21:$D$24,4,FALSE)</f>
        <v>633.36679179999999</v>
      </c>
      <c r="L58" s="2">
        <f>VLOOKUP(Production!B58,CostData!$A$21:$D$24,3,FALSE)</f>
        <v>143.83735709999999</v>
      </c>
      <c r="M58" s="4">
        <f t="shared" si="1"/>
        <v>35837.471665040764</v>
      </c>
      <c r="N58" s="4">
        <f t="shared" si="2"/>
        <v>2223.1174392179996</v>
      </c>
      <c r="O58" s="4">
        <f t="shared" si="3"/>
        <v>5072.8077103044352</v>
      </c>
      <c r="P58" s="2">
        <f t="shared" si="4"/>
        <v>95.396305966827114</v>
      </c>
      <c r="Q58" s="2">
        <f t="shared" si="5"/>
        <v>10.047767777777779</v>
      </c>
      <c r="R58" s="5">
        <f t="shared" si="6"/>
        <v>0.93845900788709014</v>
      </c>
    </row>
    <row r="59" spans="1:18" x14ac:dyDescent="0.3">
      <c r="A59" s="3">
        <v>41332</v>
      </c>
      <c r="B59" s="2" t="s">
        <v>4</v>
      </c>
      <c r="C59" s="2">
        <v>4.6167329E-2</v>
      </c>
      <c r="D59" s="2">
        <v>4.8759999999999998E-2</v>
      </c>
      <c r="E59" s="2">
        <v>7.0000000000000007E-2</v>
      </c>
      <c r="F59" s="2">
        <f>VLOOKUP(B59,CostData!$A$21:$D$24,2,FALSE)</f>
        <v>953.62134690000005</v>
      </c>
      <c r="G59" s="2">
        <f t="shared" si="0"/>
        <v>2</v>
      </c>
      <c r="H59" s="2">
        <f>VLOOKUP(B59,CostData!$H$5:$I$8,2,FALSE)</f>
        <v>4</v>
      </c>
      <c r="I59" s="2">
        <f>VLOOKUP(G59,CostData!$A$4:$E$15,Production!H59,FALSE)</f>
        <v>7.8E-2</v>
      </c>
      <c r="J59" s="2">
        <f>VLOOKUP(Production!G59,CostData!$A$33:$E$44,Production!H59,FALSE)</f>
        <v>45</v>
      </c>
      <c r="K59" s="2">
        <f>VLOOKUP(Production!B59,CostData!$A$21:$D$24,4,FALSE)</f>
        <v>633.36679179999999</v>
      </c>
      <c r="L59" s="2">
        <f>VLOOKUP(Production!B59,CostData!$A$21:$D$24,3,FALSE)</f>
        <v>143.83735709999999</v>
      </c>
      <c r="M59" s="4">
        <f t="shared" si="1"/>
        <v>36268.889962378322</v>
      </c>
      <c r="N59" s="4">
        <f t="shared" si="2"/>
        <v>2223.1174392179996</v>
      </c>
      <c r="O59" s="4">
        <f t="shared" si="3"/>
        <v>5179.6575384264243</v>
      </c>
      <c r="P59" s="2">
        <f t="shared" si="4"/>
        <v>94.594307026128234</v>
      </c>
      <c r="Q59" s="2">
        <f t="shared" si="5"/>
        <v>10.259406444444444</v>
      </c>
      <c r="R59" s="5">
        <f t="shared" si="6"/>
        <v>0.94682791222313378</v>
      </c>
    </row>
    <row r="60" spans="1:18" x14ac:dyDescent="0.3">
      <c r="A60" s="3">
        <v>41333</v>
      </c>
      <c r="B60" s="2" t="s">
        <v>4</v>
      </c>
      <c r="C60" s="2">
        <v>4.5635043E-2</v>
      </c>
      <c r="D60" s="2">
        <v>4.7989999999999998E-2</v>
      </c>
      <c r="E60" s="2">
        <v>7.0000000000000007E-2</v>
      </c>
      <c r="F60" s="2">
        <f>VLOOKUP(B60,CostData!$A$21:$D$24,2,FALSE)</f>
        <v>953.62134690000005</v>
      </c>
      <c r="G60" s="2">
        <f t="shared" si="0"/>
        <v>2</v>
      </c>
      <c r="H60" s="2">
        <f>VLOOKUP(B60,CostData!$H$5:$I$8,2,FALSE)</f>
        <v>4</v>
      </c>
      <c r="I60" s="2">
        <f>VLOOKUP(G60,CostData!$A$4:$E$15,Production!H60,FALSE)</f>
        <v>7.8E-2</v>
      </c>
      <c r="J60" s="2">
        <f>VLOOKUP(Production!G60,CostData!$A$33:$E$44,Production!H60,FALSE)</f>
        <v>45</v>
      </c>
      <c r="K60" s="2">
        <f>VLOOKUP(Production!B60,CostData!$A$21:$D$24,4,FALSE)</f>
        <v>633.36679179999999</v>
      </c>
      <c r="L60" s="2">
        <f>VLOOKUP(Production!B60,CostData!$A$21:$D$24,3,FALSE)</f>
        <v>143.83735709999999</v>
      </c>
      <c r="M60" s="4">
        <f t="shared" si="1"/>
        <v>35696.144981430174</v>
      </c>
      <c r="N60" s="4">
        <f t="shared" si="2"/>
        <v>2223.1174392179996</v>
      </c>
      <c r="O60" s="4">
        <f t="shared" si="3"/>
        <v>5119.938701486587</v>
      </c>
      <c r="P60" s="2">
        <f t="shared" si="4"/>
        <v>94.311735659227395</v>
      </c>
      <c r="Q60" s="2">
        <f t="shared" si="5"/>
        <v>10.141120666666668</v>
      </c>
      <c r="R60" s="5">
        <f t="shared" si="6"/>
        <v>0.95092817253594508</v>
      </c>
    </row>
    <row r="61" spans="1:18" x14ac:dyDescent="0.3">
      <c r="A61" s="3">
        <v>41334</v>
      </c>
      <c r="B61" s="2" t="s">
        <v>4</v>
      </c>
      <c r="C61" s="2">
        <v>4.8912797000000001E-2</v>
      </c>
      <c r="D61" s="2">
        <v>5.203E-2</v>
      </c>
      <c r="E61" s="2">
        <v>7.0000000000000007E-2</v>
      </c>
      <c r="F61" s="2">
        <f>VLOOKUP(B61,CostData!$A$21:$D$24,2,FALSE)</f>
        <v>953.62134690000005</v>
      </c>
      <c r="G61" s="2">
        <f t="shared" si="0"/>
        <v>3</v>
      </c>
      <c r="H61" s="2">
        <f>VLOOKUP(B61,CostData!$H$5:$I$8,2,FALSE)</f>
        <v>4</v>
      </c>
      <c r="I61" s="2">
        <f>VLOOKUP(G61,CostData!$A$4:$E$15,Production!H61,FALSE)</f>
        <v>8.4599999999999995E-2</v>
      </c>
      <c r="J61" s="2">
        <f>VLOOKUP(Production!G61,CostData!$A$33:$E$44,Production!H61,FALSE)</f>
        <v>45</v>
      </c>
      <c r="K61" s="2">
        <f>VLOOKUP(Production!B61,CostData!$A$21:$D$24,4,FALSE)</f>
        <v>633.36679179999999</v>
      </c>
      <c r="L61" s="2">
        <f>VLOOKUP(Production!B61,CostData!$A$21:$D$24,3,FALSE)</f>
        <v>143.83735709999999</v>
      </c>
      <c r="M61" s="4">
        <f t="shared" si="1"/>
        <v>41975.913202609117</v>
      </c>
      <c r="N61" s="4">
        <f t="shared" si="2"/>
        <v>2411.2273763825997</v>
      </c>
      <c r="O61" s="4">
        <f t="shared" si="3"/>
        <v>5952.0223817260912</v>
      </c>
      <c r="P61" s="2">
        <f t="shared" si="4"/>
        <v>102.91614065889098</v>
      </c>
      <c r="Q61" s="2">
        <f t="shared" si="5"/>
        <v>10.869510444444444</v>
      </c>
      <c r="R61" s="5">
        <f t="shared" si="6"/>
        <v>0.94008835287334236</v>
      </c>
    </row>
    <row r="62" spans="1:18" x14ac:dyDescent="0.3">
      <c r="A62" s="3">
        <v>41335</v>
      </c>
      <c r="B62" s="2" t="s">
        <v>4</v>
      </c>
      <c r="C62" s="2">
        <v>4.7262846999999997E-2</v>
      </c>
      <c r="D62" s="2">
        <v>5.0070000000000003E-2</v>
      </c>
      <c r="E62" s="2">
        <v>0</v>
      </c>
      <c r="F62" s="2">
        <f>VLOOKUP(B62,CostData!$A$21:$D$24,2,FALSE)</f>
        <v>953.62134690000005</v>
      </c>
      <c r="G62" s="2">
        <f t="shared" si="0"/>
        <v>3</v>
      </c>
      <c r="H62" s="2">
        <f>VLOOKUP(B62,CostData!$H$5:$I$8,2,FALSE)</f>
        <v>4</v>
      </c>
      <c r="I62" s="2">
        <f>VLOOKUP(G62,CostData!$A$4:$E$15,Production!H62,FALSE)</f>
        <v>8.4599999999999995E-2</v>
      </c>
      <c r="J62" s="2">
        <f>VLOOKUP(Production!G62,CostData!$A$33:$E$44,Production!H62,FALSE)</f>
        <v>45</v>
      </c>
      <c r="K62" s="2">
        <f>VLOOKUP(Production!B62,CostData!$A$21:$D$24,4,FALSE)</f>
        <v>633.36679179999999</v>
      </c>
      <c r="L62" s="2">
        <f>VLOOKUP(Production!B62,CostData!$A$21:$D$24,3,FALSE)</f>
        <v>143.83735709999999</v>
      </c>
      <c r="M62" s="4">
        <f t="shared" si="1"/>
        <v>40394.656430033421</v>
      </c>
      <c r="N62" s="4">
        <f t="shared" si="2"/>
        <v>2411.2273763825997</v>
      </c>
      <c r="O62" s="4">
        <f t="shared" si="3"/>
        <v>5751.245899270406</v>
      </c>
      <c r="P62" s="2">
        <f t="shared" si="4"/>
        <v>102.73847808128535</v>
      </c>
      <c r="Q62" s="2">
        <f t="shared" si="5"/>
        <v>10.502854888888889</v>
      </c>
      <c r="R62" s="5">
        <f t="shared" si="6"/>
        <v>0.94393543039744343</v>
      </c>
    </row>
    <row r="63" spans="1:18" x14ac:dyDescent="0.3">
      <c r="A63" s="3">
        <v>41336</v>
      </c>
      <c r="B63" s="2" t="s">
        <v>4</v>
      </c>
      <c r="C63" s="2">
        <v>4.5812735E-2</v>
      </c>
      <c r="D63" s="2">
        <v>4.8379999999999999E-2</v>
      </c>
      <c r="E63" s="2">
        <v>7.0000000000000007E-2</v>
      </c>
      <c r="F63" s="2">
        <f>VLOOKUP(B63,CostData!$A$21:$D$24,2,FALSE)</f>
        <v>953.62134690000005</v>
      </c>
      <c r="G63" s="2">
        <f t="shared" si="0"/>
        <v>3</v>
      </c>
      <c r="H63" s="2">
        <f>VLOOKUP(B63,CostData!$H$5:$I$8,2,FALSE)</f>
        <v>4</v>
      </c>
      <c r="I63" s="2">
        <f>VLOOKUP(G63,CostData!$A$4:$E$15,Production!H63,FALSE)</f>
        <v>8.4599999999999995E-2</v>
      </c>
      <c r="J63" s="2">
        <f>VLOOKUP(Production!G63,CostData!$A$33:$E$44,Production!H63,FALSE)</f>
        <v>45</v>
      </c>
      <c r="K63" s="2">
        <f>VLOOKUP(Production!B63,CostData!$A$21:$D$24,4,FALSE)</f>
        <v>633.36679179999999</v>
      </c>
      <c r="L63" s="2">
        <f>VLOOKUP(Production!B63,CostData!$A$21:$D$24,3,FALSE)</f>
        <v>143.83735709999999</v>
      </c>
      <c r="M63" s="4">
        <f t="shared" si="1"/>
        <v>39031.225845516608</v>
      </c>
      <c r="N63" s="4">
        <f t="shared" si="2"/>
        <v>2411.2273763825997</v>
      </c>
      <c r="O63" s="4">
        <f t="shared" si="3"/>
        <v>5574.7869844385768</v>
      </c>
      <c r="P63" s="2">
        <f t="shared" si="4"/>
        <v>102.62919296640506</v>
      </c>
      <c r="Q63" s="2">
        <f t="shared" si="5"/>
        <v>10.180607777777777</v>
      </c>
      <c r="R63" s="5">
        <f t="shared" si="6"/>
        <v>0.94693540719305502</v>
      </c>
    </row>
    <row r="64" spans="1:18" x14ac:dyDescent="0.3">
      <c r="A64" s="3">
        <v>41337</v>
      </c>
      <c r="B64" s="2" t="s">
        <v>4</v>
      </c>
      <c r="C64" s="2">
        <v>4.673095E-2</v>
      </c>
      <c r="D64" s="2">
        <v>4.9669999999999999E-2</v>
      </c>
      <c r="E64" s="2">
        <v>7.0000000000000007E-2</v>
      </c>
      <c r="F64" s="2">
        <f>VLOOKUP(B64,CostData!$A$21:$D$24,2,FALSE)</f>
        <v>953.62134690000005</v>
      </c>
      <c r="G64" s="2">
        <f t="shared" si="0"/>
        <v>3</v>
      </c>
      <c r="H64" s="2">
        <f>VLOOKUP(B64,CostData!$H$5:$I$8,2,FALSE)</f>
        <v>4</v>
      </c>
      <c r="I64" s="2">
        <f>VLOOKUP(G64,CostData!$A$4:$E$15,Production!H64,FALSE)</f>
        <v>8.4599999999999995E-2</v>
      </c>
      <c r="J64" s="2">
        <f>VLOOKUP(Production!G64,CostData!$A$33:$E$44,Production!H64,FALSE)</f>
        <v>45</v>
      </c>
      <c r="K64" s="2">
        <f>VLOOKUP(Production!B64,CostData!$A$21:$D$24,4,FALSE)</f>
        <v>633.36679179999999</v>
      </c>
      <c r="L64" s="2">
        <f>VLOOKUP(Production!B64,CostData!$A$21:$D$24,3,FALSE)</f>
        <v>143.83735709999999</v>
      </c>
      <c r="M64" s="4">
        <f t="shared" si="1"/>
        <v>40071.950966242461</v>
      </c>
      <c r="N64" s="4">
        <f t="shared" si="2"/>
        <v>2411.2273763825997</v>
      </c>
      <c r="O64" s="4">
        <f t="shared" si="3"/>
        <v>5686.5212659853178</v>
      </c>
      <c r="P64" s="2">
        <f t="shared" si="4"/>
        <v>103.0787938370831</v>
      </c>
      <c r="Q64" s="2">
        <f t="shared" si="5"/>
        <v>10.384655555555556</v>
      </c>
      <c r="R64" s="5">
        <f t="shared" si="6"/>
        <v>0.94082846788806118</v>
      </c>
    </row>
    <row r="65" spans="1:18" x14ac:dyDescent="0.3">
      <c r="A65" s="3">
        <v>41338</v>
      </c>
      <c r="B65" s="2" t="s">
        <v>4</v>
      </c>
      <c r="C65" s="2">
        <v>4.7752466E-2</v>
      </c>
      <c r="D65" s="2">
        <v>4.9979999999999997E-2</v>
      </c>
      <c r="E65" s="2">
        <v>7.0000000000000007E-2</v>
      </c>
      <c r="F65" s="2">
        <f>VLOOKUP(B65,CostData!$A$21:$D$24,2,FALSE)</f>
        <v>953.62134690000005</v>
      </c>
      <c r="G65" s="2">
        <f t="shared" si="0"/>
        <v>3</v>
      </c>
      <c r="H65" s="2">
        <f>VLOOKUP(B65,CostData!$H$5:$I$8,2,FALSE)</f>
        <v>4</v>
      </c>
      <c r="I65" s="2">
        <f>VLOOKUP(G65,CostData!$A$4:$E$15,Production!H65,FALSE)</f>
        <v>8.4599999999999995E-2</v>
      </c>
      <c r="J65" s="2">
        <f>VLOOKUP(Production!G65,CostData!$A$33:$E$44,Production!H65,FALSE)</f>
        <v>45</v>
      </c>
      <c r="K65" s="2">
        <f>VLOOKUP(Production!B65,CostData!$A$21:$D$24,4,FALSE)</f>
        <v>633.36679179999999</v>
      </c>
      <c r="L65" s="2">
        <f>VLOOKUP(Production!B65,CostData!$A$21:$D$24,3,FALSE)</f>
        <v>143.83735709999999</v>
      </c>
      <c r="M65" s="4">
        <f t="shared" si="1"/>
        <v>40322.04770068045</v>
      </c>
      <c r="N65" s="4">
        <f t="shared" si="2"/>
        <v>2411.2273763825997</v>
      </c>
      <c r="O65" s="4">
        <f t="shared" si="3"/>
        <v>5810.825874762676</v>
      </c>
      <c r="P65" s="2">
        <f t="shared" si="4"/>
        <v>101.65778862985994</v>
      </c>
      <c r="Q65" s="2">
        <f t="shared" si="5"/>
        <v>10.611659111111111</v>
      </c>
      <c r="R65" s="5">
        <f t="shared" si="6"/>
        <v>0.95543149259703886</v>
      </c>
    </row>
    <row r="66" spans="1:18" x14ac:dyDescent="0.3">
      <c r="A66" s="3">
        <v>41339</v>
      </c>
      <c r="B66" s="2" t="s">
        <v>4</v>
      </c>
      <c r="C66" s="2">
        <v>4.7163047999999999E-2</v>
      </c>
      <c r="D66" s="2">
        <v>4.9419999999999999E-2</v>
      </c>
      <c r="E66" s="2">
        <v>7.0000000000000007E-2</v>
      </c>
      <c r="F66" s="2">
        <f>VLOOKUP(B66,CostData!$A$21:$D$24,2,FALSE)</f>
        <v>953.62134690000005</v>
      </c>
      <c r="G66" s="2">
        <f t="shared" si="0"/>
        <v>3</v>
      </c>
      <c r="H66" s="2">
        <f>VLOOKUP(B66,CostData!$H$5:$I$8,2,FALSE)</f>
        <v>4</v>
      </c>
      <c r="I66" s="2">
        <f>VLOOKUP(G66,CostData!$A$4:$E$15,Production!H66,FALSE)</f>
        <v>8.4599999999999995E-2</v>
      </c>
      <c r="J66" s="2">
        <f>VLOOKUP(Production!G66,CostData!$A$33:$E$44,Production!H66,FALSE)</f>
        <v>45</v>
      </c>
      <c r="K66" s="2">
        <f>VLOOKUP(Production!B66,CostData!$A$21:$D$24,4,FALSE)</f>
        <v>633.36679179999999</v>
      </c>
      <c r="L66" s="2">
        <f>VLOOKUP(Production!B66,CostData!$A$21:$D$24,3,FALSE)</f>
        <v>143.83735709999999</v>
      </c>
      <c r="M66" s="4">
        <f t="shared" si="1"/>
        <v>39870.260051373109</v>
      </c>
      <c r="N66" s="4">
        <f t="shared" si="2"/>
        <v>2411.2273763825997</v>
      </c>
      <c r="O66" s="4">
        <f t="shared" si="3"/>
        <v>5739.1017178269722</v>
      </c>
      <c r="P66" s="2">
        <f t="shared" si="4"/>
        <v>101.81824793338777</v>
      </c>
      <c r="Q66" s="2">
        <f t="shared" si="5"/>
        <v>10.480677333333333</v>
      </c>
      <c r="R66" s="5">
        <f t="shared" si="6"/>
        <v>0.9543312019425334</v>
      </c>
    </row>
    <row r="67" spans="1:18" x14ac:dyDescent="0.3">
      <c r="A67" s="3">
        <v>41340</v>
      </c>
      <c r="B67" s="2" t="s">
        <v>4</v>
      </c>
      <c r="C67" s="2">
        <v>4.8308539999999997E-2</v>
      </c>
      <c r="D67" s="2">
        <v>5.1220000000000002E-2</v>
      </c>
      <c r="E67" s="2">
        <v>0</v>
      </c>
      <c r="F67" s="2">
        <f>VLOOKUP(B67,CostData!$A$21:$D$24,2,FALSE)</f>
        <v>953.62134690000005</v>
      </c>
      <c r="G67" s="2">
        <f t="shared" ref="G67:G130" si="7">MONTH(A67)</f>
        <v>3</v>
      </c>
      <c r="H67" s="2">
        <f>VLOOKUP(B67,CostData!$H$5:$I$8,2,FALSE)</f>
        <v>4</v>
      </c>
      <c r="I67" s="2">
        <f>VLOOKUP(G67,CostData!$A$4:$E$15,Production!H67,FALSE)</f>
        <v>8.4599999999999995E-2</v>
      </c>
      <c r="J67" s="2">
        <f>VLOOKUP(Production!G67,CostData!$A$33:$E$44,Production!H67,FALSE)</f>
        <v>45</v>
      </c>
      <c r="K67" s="2">
        <f>VLOOKUP(Production!B67,CostData!$A$21:$D$24,4,FALSE)</f>
        <v>633.36679179999999</v>
      </c>
      <c r="L67" s="2">
        <f>VLOOKUP(Production!B67,CostData!$A$21:$D$24,3,FALSE)</f>
        <v>143.83735709999999</v>
      </c>
      <c r="M67" s="4">
        <f t="shared" ref="M67:M130" si="8">D67*F67*I67*10000</f>
        <v>41322.434638432431</v>
      </c>
      <c r="N67" s="4">
        <f t="shared" ref="N67:N130" si="9">I67*J67*K67</f>
        <v>2411.2273763825997</v>
      </c>
      <c r="O67" s="4">
        <f t="shared" ref="O67:O130" si="10">C67*I67*L67*10000</f>
        <v>5878.4925202398499</v>
      </c>
      <c r="P67" s="2">
        <f t="shared" ref="P67:P130" si="11">(M67+N67+O67)/C67/10000</f>
        <v>102.69851776736553</v>
      </c>
      <c r="Q67" s="2">
        <f t="shared" ref="Q67:Q130" si="12">C67*10000/J67</f>
        <v>10.73523111111111</v>
      </c>
      <c r="R67" s="5">
        <f t="shared" ref="R67:R130" si="13">C67/D67</f>
        <v>0.94315775087856302</v>
      </c>
    </row>
    <row r="68" spans="1:18" x14ac:dyDescent="0.3">
      <c r="A68" s="3">
        <v>41341</v>
      </c>
      <c r="B68" s="2" t="s">
        <v>4</v>
      </c>
      <c r="C68" s="2">
        <v>4.9335875000000001E-2</v>
      </c>
      <c r="D68" s="2">
        <v>5.2310000000000002E-2</v>
      </c>
      <c r="E68" s="2">
        <v>7.0000000000000007E-2</v>
      </c>
      <c r="F68" s="2">
        <f>VLOOKUP(B68,CostData!$A$21:$D$24,2,FALSE)</f>
        <v>953.62134690000005</v>
      </c>
      <c r="G68" s="2">
        <f t="shared" si="7"/>
        <v>3</v>
      </c>
      <c r="H68" s="2">
        <f>VLOOKUP(B68,CostData!$H$5:$I$8,2,FALSE)</f>
        <v>4</v>
      </c>
      <c r="I68" s="2">
        <f>VLOOKUP(G68,CostData!$A$4:$E$15,Production!H68,FALSE)</f>
        <v>8.4599999999999995E-2</v>
      </c>
      <c r="J68" s="2">
        <f>VLOOKUP(Production!G68,CostData!$A$33:$E$44,Production!H68,FALSE)</f>
        <v>45</v>
      </c>
      <c r="K68" s="2">
        <f>VLOOKUP(Production!B68,CostData!$A$21:$D$24,4,FALSE)</f>
        <v>633.36679179999999</v>
      </c>
      <c r="L68" s="2">
        <f>VLOOKUP(Production!B68,CostData!$A$21:$D$24,3,FALSE)</f>
        <v>143.83735709999999</v>
      </c>
      <c r="M68" s="4">
        <f t="shared" si="8"/>
        <v>42201.807027262796</v>
      </c>
      <c r="N68" s="4">
        <f t="shared" si="9"/>
        <v>2411.2273763825997</v>
      </c>
      <c r="O68" s="4">
        <f t="shared" si="10"/>
        <v>6003.5052222027034</v>
      </c>
      <c r="P68" s="2">
        <f t="shared" si="11"/>
        <v>102.59580807241809</v>
      </c>
      <c r="Q68" s="2">
        <f t="shared" si="12"/>
        <v>10.963527777777777</v>
      </c>
      <c r="R68" s="5">
        <f t="shared" si="13"/>
        <v>0.94314423628369337</v>
      </c>
    </row>
    <row r="69" spans="1:18" x14ac:dyDescent="0.3">
      <c r="A69" s="3">
        <v>41342</v>
      </c>
      <c r="B69" s="2" t="s">
        <v>4</v>
      </c>
      <c r="C69" s="2">
        <v>4.7880525E-2</v>
      </c>
      <c r="D69" s="2">
        <v>5.0979999999999998E-2</v>
      </c>
      <c r="E69" s="2">
        <v>7.0000000000000007E-2</v>
      </c>
      <c r="F69" s="2">
        <f>VLOOKUP(B69,CostData!$A$21:$D$24,2,FALSE)</f>
        <v>953.62134690000005</v>
      </c>
      <c r="G69" s="2">
        <f t="shared" si="7"/>
        <v>3</v>
      </c>
      <c r="H69" s="2">
        <f>VLOOKUP(B69,CostData!$H$5:$I$8,2,FALSE)</f>
        <v>4</v>
      </c>
      <c r="I69" s="2">
        <f>VLOOKUP(G69,CostData!$A$4:$E$15,Production!H69,FALSE)</f>
        <v>8.4599999999999995E-2</v>
      </c>
      <c r="J69" s="2">
        <f>VLOOKUP(Production!G69,CostData!$A$33:$E$44,Production!H69,FALSE)</f>
        <v>45</v>
      </c>
      <c r="K69" s="2">
        <f>VLOOKUP(Production!B69,CostData!$A$21:$D$24,4,FALSE)</f>
        <v>633.36679179999999</v>
      </c>
      <c r="L69" s="2">
        <f>VLOOKUP(Production!B69,CostData!$A$21:$D$24,3,FALSE)</f>
        <v>143.83735709999999</v>
      </c>
      <c r="M69" s="4">
        <f t="shared" si="8"/>
        <v>41128.811360157852</v>
      </c>
      <c r="N69" s="4">
        <f t="shared" si="9"/>
        <v>2411.2273763825997</v>
      </c>
      <c r="O69" s="4">
        <f t="shared" si="10"/>
        <v>5826.4089139861626</v>
      </c>
      <c r="P69" s="2">
        <f t="shared" si="11"/>
        <v>103.10339673703788</v>
      </c>
      <c r="Q69" s="2">
        <f t="shared" si="12"/>
        <v>10.640116666666668</v>
      </c>
      <c r="R69" s="5">
        <f t="shared" si="13"/>
        <v>0.93920213809336994</v>
      </c>
    </row>
    <row r="70" spans="1:18" x14ac:dyDescent="0.3">
      <c r="A70" s="3">
        <v>41343</v>
      </c>
      <c r="B70" s="2" t="s">
        <v>4</v>
      </c>
      <c r="C70" s="2">
        <v>4.6275885000000003E-2</v>
      </c>
      <c r="D70" s="2">
        <v>4.8430000000000001E-2</v>
      </c>
      <c r="E70" s="2">
        <v>7.0000000000000007E-2</v>
      </c>
      <c r="F70" s="2">
        <f>VLOOKUP(B70,CostData!$A$21:$D$24,2,FALSE)</f>
        <v>953.62134690000005</v>
      </c>
      <c r="G70" s="2">
        <f t="shared" si="7"/>
        <v>3</v>
      </c>
      <c r="H70" s="2">
        <f>VLOOKUP(B70,CostData!$H$5:$I$8,2,FALSE)</f>
        <v>4</v>
      </c>
      <c r="I70" s="2">
        <f>VLOOKUP(G70,CostData!$A$4:$E$15,Production!H70,FALSE)</f>
        <v>8.4599999999999995E-2</v>
      </c>
      <c r="J70" s="2">
        <f>VLOOKUP(Production!G70,CostData!$A$33:$E$44,Production!H70,FALSE)</f>
        <v>45</v>
      </c>
      <c r="K70" s="2">
        <f>VLOOKUP(Production!B70,CostData!$A$21:$D$24,4,FALSE)</f>
        <v>633.36679179999999</v>
      </c>
      <c r="L70" s="2">
        <f>VLOOKUP(Production!B70,CostData!$A$21:$D$24,3,FALSE)</f>
        <v>143.83735709999999</v>
      </c>
      <c r="M70" s="4">
        <f t="shared" si="8"/>
        <v>39071.564028490488</v>
      </c>
      <c r="N70" s="4">
        <f t="shared" si="9"/>
        <v>2411.2273763825997</v>
      </c>
      <c r="O70" s="4">
        <f t="shared" si="10"/>
        <v>5631.1460425005489</v>
      </c>
      <c r="P70" s="2">
        <f t="shared" si="11"/>
        <v>101.81099172360213</v>
      </c>
      <c r="Q70" s="2">
        <f t="shared" si="12"/>
        <v>10.283530000000001</v>
      </c>
      <c r="R70" s="5">
        <f t="shared" si="13"/>
        <v>0.95552106132562464</v>
      </c>
    </row>
    <row r="71" spans="1:18" x14ac:dyDescent="0.3">
      <c r="A71" s="3">
        <v>41344</v>
      </c>
      <c r="B71" s="2" t="s">
        <v>4</v>
      </c>
      <c r="C71" s="2">
        <v>4.5641039000000001E-2</v>
      </c>
      <c r="D71" s="2">
        <v>4.8469999999999999E-2</v>
      </c>
      <c r="E71" s="2">
        <v>0</v>
      </c>
      <c r="F71" s="2">
        <f>VLOOKUP(B71,CostData!$A$21:$D$24,2,FALSE)</f>
        <v>953.62134690000005</v>
      </c>
      <c r="G71" s="2">
        <f t="shared" si="7"/>
        <v>3</v>
      </c>
      <c r="H71" s="2">
        <f>VLOOKUP(B71,CostData!$H$5:$I$8,2,FALSE)</f>
        <v>4</v>
      </c>
      <c r="I71" s="2">
        <f>VLOOKUP(G71,CostData!$A$4:$E$15,Production!H71,FALSE)</f>
        <v>8.4599999999999995E-2</v>
      </c>
      <c r="J71" s="2">
        <f>VLOOKUP(Production!G71,CostData!$A$33:$E$44,Production!H71,FALSE)</f>
        <v>45</v>
      </c>
      <c r="K71" s="2">
        <f>VLOOKUP(Production!B71,CostData!$A$21:$D$24,4,FALSE)</f>
        <v>633.36679179999999</v>
      </c>
      <c r="L71" s="2">
        <f>VLOOKUP(Production!B71,CostData!$A$21:$D$24,3,FALSE)</f>
        <v>143.83735709999999</v>
      </c>
      <c r="M71" s="4">
        <f t="shared" si="8"/>
        <v>39103.834574869579</v>
      </c>
      <c r="N71" s="4">
        <f t="shared" si="9"/>
        <v>2411.2273763825997</v>
      </c>
      <c r="O71" s="4">
        <f t="shared" si="10"/>
        <v>5553.8939155990911</v>
      </c>
      <c r="P71" s="2">
        <f t="shared" si="11"/>
        <v>103.12858098355576</v>
      </c>
      <c r="Q71" s="2">
        <f t="shared" si="12"/>
        <v>10.142453111111111</v>
      </c>
      <c r="R71" s="5">
        <f t="shared" si="13"/>
        <v>0.94163480503404173</v>
      </c>
    </row>
    <row r="72" spans="1:18" x14ac:dyDescent="0.3">
      <c r="A72" s="3">
        <v>41345</v>
      </c>
      <c r="B72" s="2" t="s">
        <v>4</v>
      </c>
      <c r="C72" s="2">
        <v>4.8860338000000003E-2</v>
      </c>
      <c r="D72" s="2">
        <v>5.1679999999999997E-2</v>
      </c>
      <c r="E72" s="2">
        <v>7.0000000000000007E-2</v>
      </c>
      <c r="F72" s="2">
        <f>VLOOKUP(B72,CostData!$A$21:$D$24,2,FALSE)</f>
        <v>953.62134690000005</v>
      </c>
      <c r="G72" s="2">
        <f t="shared" si="7"/>
        <v>3</v>
      </c>
      <c r="H72" s="2">
        <f>VLOOKUP(B72,CostData!$H$5:$I$8,2,FALSE)</f>
        <v>4</v>
      </c>
      <c r="I72" s="2">
        <f>VLOOKUP(G72,CostData!$A$4:$E$15,Production!H72,FALSE)</f>
        <v>8.4599999999999995E-2</v>
      </c>
      <c r="J72" s="2">
        <f>VLOOKUP(Production!G72,CostData!$A$33:$E$44,Production!H72,FALSE)</f>
        <v>45</v>
      </c>
      <c r="K72" s="2">
        <f>VLOOKUP(Production!B72,CostData!$A$21:$D$24,4,FALSE)</f>
        <v>633.36679179999999</v>
      </c>
      <c r="L72" s="2">
        <f>VLOOKUP(Production!B72,CostData!$A$21:$D$24,3,FALSE)</f>
        <v>143.83735709999999</v>
      </c>
      <c r="M72" s="4">
        <f t="shared" si="8"/>
        <v>41693.545921792029</v>
      </c>
      <c r="N72" s="4">
        <f t="shared" si="9"/>
        <v>2411.2273763825997</v>
      </c>
      <c r="O72" s="4">
        <f t="shared" si="10"/>
        <v>5945.6388346530639</v>
      </c>
      <c r="P72" s="2">
        <f t="shared" si="11"/>
        <v>102.43566496168671</v>
      </c>
      <c r="Q72" s="2">
        <f t="shared" si="12"/>
        <v>10.857852888888889</v>
      </c>
      <c r="R72" s="5">
        <f t="shared" si="13"/>
        <v>0.94543997678018588</v>
      </c>
    </row>
    <row r="73" spans="1:18" x14ac:dyDescent="0.3">
      <c r="A73" s="3">
        <v>41346</v>
      </c>
      <c r="B73" s="2" t="s">
        <v>4</v>
      </c>
      <c r="C73" s="2">
        <v>4.7515171000000002E-2</v>
      </c>
      <c r="D73" s="2">
        <v>5.0360000000000002E-2</v>
      </c>
      <c r="E73" s="2">
        <v>7.0000000000000007E-2</v>
      </c>
      <c r="F73" s="2">
        <f>VLOOKUP(B73,CostData!$A$21:$D$24,2,FALSE)</f>
        <v>953.62134690000005</v>
      </c>
      <c r="G73" s="2">
        <f t="shared" si="7"/>
        <v>3</v>
      </c>
      <c r="H73" s="2">
        <f>VLOOKUP(B73,CostData!$H$5:$I$8,2,FALSE)</f>
        <v>4</v>
      </c>
      <c r="I73" s="2">
        <f>VLOOKUP(G73,CostData!$A$4:$E$15,Production!H73,FALSE)</f>
        <v>8.4599999999999995E-2</v>
      </c>
      <c r="J73" s="2">
        <f>VLOOKUP(Production!G73,CostData!$A$33:$E$44,Production!H73,FALSE)</f>
        <v>45</v>
      </c>
      <c r="K73" s="2">
        <f>VLOOKUP(Production!B73,CostData!$A$21:$D$24,4,FALSE)</f>
        <v>633.36679179999999</v>
      </c>
      <c r="L73" s="2">
        <f>VLOOKUP(Production!B73,CostData!$A$21:$D$24,3,FALSE)</f>
        <v>143.83735709999999</v>
      </c>
      <c r="M73" s="4">
        <f t="shared" si="8"/>
        <v>40628.617891281865</v>
      </c>
      <c r="N73" s="4">
        <f t="shared" si="9"/>
        <v>2411.2273763825997</v>
      </c>
      <c r="O73" s="4">
        <f t="shared" si="10"/>
        <v>5781.9502995002003</v>
      </c>
      <c r="P73" s="2">
        <f t="shared" si="11"/>
        <v>102.74991027005808</v>
      </c>
      <c r="Q73" s="2">
        <f t="shared" si="12"/>
        <v>10.558926888888889</v>
      </c>
      <c r="R73" s="5">
        <f t="shared" si="13"/>
        <v>0.94351014694201751</v>
      </c>
    </row>
    <row r="74" spans="1:18" x14ac:dyDescent="0.3">
      <c r="A74" s="3">
        <v>41347</v>
      </c>
      <c r="B74" s="2" t="s">
        <v>4</v>
      </c>
      <c r="C74" s="2">
        <v>4.4804655999999998E-2</v>
      </c>
      <c r="D74" s="2">
        <v>4.7509999999999997E-2</v>
      </c>
      <c r="E74" s="2">
        <v>0</v>
      </c>
      <c r="F74" s="2">
        <f>VLOOKUP(B74,CostData!$A$21:$D$24,2,FALSE)</f>
        <v>953.62134690000005</v>
      </c>
      <c r="G74" s="2">
        <f t="shared" si="7"/>
        <v>3</v>
      </c>
      <c r="H74" s="2">
        <f>VLOOKUP(B74,CostData!$H$5:$I$8,2,FALSE)</f>
        <v>4</v>
      </c>
      <c r="I74" s="2">
        <f>VLOOKUP(G74,CostData!$A$4:$E$15,Production!H74,FALSE)</f>
        <v>8.4599999999999995E-2</v>
      </c>
      <c r="J74" s="2">
        <f>VLOOKUP(Production!G74,CostData!$A$33:$E$44,Production!H74,FALSE)</f>
        <v>45</v>
      </c>
      <c r="K74" s="2">
        <f>VLOOKUP(Production!B74,CostData!$A$21:$D$24,4,FALSE)</f>
        <v>633.36679179999999</v>
      </c>
      <c r="L74" s="2">
        <f>VLOOKUP(Production!B74,CostData!$A$21:$D$24,3,FALSE)</f>
        <v>143.83735709999999</v>
      </c>
      <c r="M74" s="4">
        <f t="shared" si="8"/>
        <v>38329.34146177127</v>
      </c>
      <c r="N74" s="4">
        <f t="shared" si="9"/>
        <v>2411.2273763825997</v>
      </c>
      <c r="O74" s="4">
        <f t="shared" si="10"/>
        <v>5452.1174758731995</v>
      </c>
      <c r="P74" s="2">
        <f t="shared" si="11"/>
        <v>103.09795998439778</v>
      </c>
      <c r="Q74" s="2">
        <f t="shared" si="12"/>
        <v>9.9565902222222213</v>
      </c>
      <c r="R74" s="5">
        <f t="shared" si="13"/>
        <v>0.94305737739423279</v>
      </c>
    </row>
    <row r="75" spans="1:18" x14ac:dyDescent="0.3">
      <c r="A75" s="3">
        <v>41348</v>
      </c>
      <c r="B75" s="2" t="s">
        <v>4</v>
      </c>
      <c r="C75" s="2">
        <v>4.8914049000000001E-2</v>
      </c>
      <c r="D75" s="2">
        <v>5.169E-2</v>
      </c>
      <c r="E75" s="2">
        <v>0</v>
      </c>
      <c r="F75" s="2">
        <f>VLOOKUP(B75,CostData!$A$21:$D$24,2,FALSE)</f>
        <v>953.62134690000005</v>
      </c>
      <c r="G75" s="2">
        <f t="shared" si="7"/>
        <v>3</v>
      </c>
      <c r="H75" s="2">
        <f>VLOOKUP(B75,CostData!$H$5:$I$8,2,FALSE)</f>
        <v>4</v>
      </c>
      <c r="I75" s="2">
        <f>VLOOKUP(G75,CostData!$A$4:$E$15,Production!H75,FALSE)</f>
        <v>8.4599999999999995E-2</v>
      </c>
      <c r="J75" s="2">
        <f>VLOOKUP(Production!G75,CostData!$A$33:$E$44,Production!H75,FALSE)</f>
        <v>45</v>
      </c>
      <c r="K75" s="2">
        <f>VLOOKUP(Production!B75,CostData!$A$21:$D$24,4,FALSE)</f>
        <v>633.36679179999999</v>
      </c>
      <c r="L75" s="2">
        <f>VLOOKUP(Production!B75,CostData!$A$21:$D$24,3,FALSE)</f>
        <v>143.83735709999999</v>
      </c>
      <c r="M75" s="4">
        <f t="shared" si="8"/>
        <v>41701.613558386802</v>
      </c>
      <c r="N75" s="4">
        <f t="shared" si="9"/>
        <v>2411.2273763825997</v>
      </c>
      <c r="O75" s="4">
        <f t="shared" si="10"/>
        <v>5952.1747331040333</v>
      </c>
      <c r="P75" s="2">
        <f t="shared" si="11"/>
        <v>102.35303903766673</v>
      </c>
      <c r="Q75" s="2">
        <f t="shared" si="12"/>
        <v>10.869788666666667</v>
      </c>
      <c r="R75" s="5">
        <f t="shared" si="13"/>
        <v>0.94629616947185147</v>
      </c>
    </row>
    <row r="76" spans="1:18" x14ac:dyDescent="0.3">
      <c r="A76" s="3">
        <v>41349</v>
      </c>
      <c r="B76" s="2" t="s">
        <v>4</v>
      </c>
      <c r="C76" s="2">
        <v>4.5974866000000003E-2</v>
      </c>
      <c r="D76" s="2">
        <v>4.8649999999999999E-2</v>
      </c>
      <c r="E76" s="2">
        <v>7.0000000000000007E-2</v>
      </c>
      <c r="F76" s="2">
        <f>VLOOKUP(B76,CostData!$A$21:$D$24,2,FALSE)</f>
        <v>953.62134690000005</v>
      </c>
      <c r="G76" s="2">
        <f t="shared" si="7"/>
        <v>3</v>
      </c>
      <c r="H76" s="2">
        <f>VLOOKUP(B76,CostData!$H$5:$I$8,2,FALSE)</f>
        <v>4</v>
      </c>
      <c r="I76" s="2">
        <f>VLOOKUP(G76,CostData!$A$4:$E$15,Production!H76,FALSE)</f>
        <v>8.4599999999999995E-2</v>
      </c>
      <c r="J76" s="2">
        <f>VLOOKUP(Production!G76,CostData!$A$33:$E$44,Production!H76,FALSE)</f>
        <v>45</v>
      </c>
      <c r="K76" s="2">
        <f>VLOOKUP(Production!B76,CostData!$A$21:$D$24,4,FALSE)</f>
        <v>633.36679179999999</v>
      </c>
      <c r="L76" s="2">
        <f>VLOOKUP(Production!B76,CostData!$A$21:$D$24,3,FALSE)</f>
        <v>143.83735709999999</v>
      </c>
      <c r="M76" s="4">
        <f t="shared" si="8"/>
        <v>39249.052033575506</v>
      </c>
      <c r="N76" s="4">
        <f t="shared" si="9"/>
        <v>2411.2273763825997</v>
      </c>
      <c r="O76" s="4">
        <f t="shared" si="10"/>
        <v>5594.5161228227844</v>
      </c>
      <c r="P76" s="2">
        <f t="shared" si="11"/>
        <v>102.78397664667666</v>
      </c>
      <c r="Q76" s="2">
        <f t="shared" si="12"/>
        <v>10.216636888888889</v>
      </c>
      <c r="R76" s="5">
        <f t="shared" si="13"/>
        <v>0.9450126618705037</v>
      </c>
    </row>
    <row r="77" spans="1:18" x14ac:dyDescent="0.3">
      <c r="A77" s="3">
        <v>41350</v>
      </c>
      <c r="B77" s="2" t="s">
        <v>4</v>
      </c>
      <c r="C77" s="2">
        <v>4.7288614E-2</v>
      </c>
      <c r="D77" s="2">
        <v>4.9739999999999999E-2</v>
      </c>
      <c r="E77" s="2">
        <v>7.0000000000000007E-2</v>
      </c>
      <c r="F77" s="2">
        <f>VLOOKUP(B77,CostData!$A$21:$D$24,2,FALSE)</f>
        <v>953.62134690000005</v>
      </c>
      <c r="G77" s="2">
        <f t="shared" si="7"/>
        <v>3</v>
      </c>
      <c r="H77" s="2">
        <f>VLOOKUP(B77,CostData!$H$5:$I$8,2,FALSE)</f>
        <v>4</v>
      </c>
      <c r="I77" s="2">
        <f>VLOOKUP(G77,CostData!$A$4:$E$15,Production!H77,FALSE)</f>
        <v>8.4599999999999995E-2</v>
      </c>
      <c r="J77" s="2">
        <f>VLOOKUP(Production!G77,CostData!$A$33:$E$44,Production!H77,FALSE)</f>
        <v>45</v>
      </c>
      <c r="K77" s="2">
        <f>VLOOKUP(Production!B77,CostData!$A$21:$D$24,4,FALSE)</f>
        <v>633.36679179999999</v>
      </c>
      <c r="L77" s="2">
        <f>VLOOKUP(Production!B77,CostData!$A$21:$D$24,3,FALSE)</f>
        <v>143.83735709999999</v>
      </c>
      <c r="M77" s="4">
        <f t="shared" si="8"/>
        <v>40128.424422405871</v>
      </c>
      <c r="N77" s="4">
        <f t="shared" si="9"/>
        <v>2411.2273763825997</v>
      </c>
      <c r="O77" s="4">
        <f t="shared" si="10"/>
        <v>5754.3813928450209</v>
      </c>
      <c r="P77" s="2">
        <f t="shared" si="11"/>
        <v>102.12613377003076</v>
      </c>
      <c r="Q77" s="2">
        <f t="shared" si="12"/>
        <v>10.50858088888889</v>
      </c>
      <c r="R77" s="5">
        <f t="shared" si="13"/>
        <v>0.950716003216727</v>
      </c>
    </row>
    <row r="78" spans="1:18" x14ac:dyDescent="0.3">
      <c r="A78" s="3">
        <v>41351</v>
      </c>
      <c r="B78" s="2" t="s">
        <v>4</v>
      </c>
      <c r="C78" s="2">
        <v>4.8757875999999999E-2</v>
      </c>
      <c r="D78" s="2">
        <v>5.1740000000000001E-2</v>
      </c>
      <c r="E78" s="2">
        <v>0</v>
      </c>
      <c r="F78" s="2">
        <f>VLOOKUP(B78,CostData!$A$21:$D$24,2,FALSE)</f>
        <v>953.62134690000005</v>
      </c>
      <c r="G78" s="2">
        <f t="shared" si="7"/>
        <v>3</v>
      </c>
      <c r="H78" s="2">
        <f>VLOOKUP(B78,CostData!$H$5:$I$8,2,FALSE)</f>
        <v>4</v>
      </c>
      <c r="I78" s="2">
        <f>VLOOKUP(G78,CostData!$A$4:$E$15,Production!H78,FALSE)</f>
        <v>8.4599999999999995E-2</v>
      </c>
      <c r="J78" s="2">
        <f>VLOOKUP(Production!G78,CostData!$A$33:$E$44,Production!H78,FALSE)</f>
        <v>45</v>
      </c>
      <c r="K78" s="2">
        <f>VLOOKUP(Production!B78,CostData!$A$21:$D$24,4,FALSE)</f>
        <v>633.36679179999999</v>
      </c>
      <c r="L78" s="2">
        <f>VLOOKUP(Production!B78,CostData!$A$21:$D$24,3,FALSE)</f>
        <v>143.83735709999999</v>
      </c>
      <c r="M78" s="4">
        <f t="shared" si="8"/>
        <v>41741.951741360674</v>
      </c>
      <c r="N78" s="4">
        <f t="shared" si="9"/>
        <v>2411.2273763825997</v>
      </c>
      <c r="O78" s="4">
        <f t="shared" si="10"/>
        <v>5933.1706023154929</v>
      </c>
      <c r="P78" s="2">
        <f t="shared" si="11"/>
        <v>102.72463410846439</v>
      </c>
      <c r="Q78" s="2">
        <f t="shared" si="12"/>
        <v>10.835083555555554</v>
      </c>
      <c r="R78" s="5">
        <f t="shared" si="13"/>
        <v>0.94236327792810204</v>
      </c>
    </row>
    <row r="79" spans="1:18" x14ac:dyDescent="0.3">
      <c r="A79" s="3">
        <v>41352</v>
      </c>
      <c r="B79" s="2" t="s">
        <v>4</v>
      </c>
      <c r="C79" s="2">
        <v>4.6889299000000002E-2</v>
      </c>
      <c r="D79" s="2">
        <v>4.9770000000000002E-2</v>
      </c>
      <c r="E79" s="2">
        <v>0</v>
      </c>
      <c r="F79" s="2">
        <f>VLOOKUP(B79,CostData!$A$21:$D$24,2,FALSE)</f>
        <v>953.62134690000005</v>
      </c>
      <c r="G79" s="2">
        <f t="shared" si="7"/>
        <v>3</v>
      </c>
      <c r="H79" s="2">
        <f>VLOOKUP(B79,CostData!$H$5:$I$8,2,FALSE)</f>
        <v>4</v>
      </c>
      <c r="I79" s="2">
        <f>VLOOKUP(G79,CostData!$A$4:$E$15,Production!H79,FALSE)</f>
        <v>8.4599999999999995E-2</v>
      </c>
      <c r="J79" s="2">
        <f>VLOOKUP(Production!G79,CostData!$A$33:$E$44,Production!H79,FALSE)</f>
        <v>45</v>
      </c>
      <c r="K79" s="2">
        <f>VLOOKUP(Production!B79,CostData!$A$21:$D$24,4,FALSE)</f>
        <v>633.36679179999999</v>
      </c>
      <c r="L79" s="2">
        <f>VLOOKUP(Production!B79,CostData!$A$21:$D$24,3,FALSE)</f>
        <v>143.83735709999999</v>
      </c>
      <c r="M79" s="4">
        <f t="shared" si="8"/>
        <v>40152.627332190197</v>
      </c>
      <c r="N79" s="4">
        <f t="shared" si="9"/>
        <v>2411.2273763825997</v>
      </c>
      <c r="O79" s="4">
        <f t="shared" si="10"/>
        <v>5705.7901863891948</v>
      </c>
      <c r="P79" s="2">
        <f t="shared" si="11"/>
        <v>102.94383990462727</v>
      </c>
      <c r="Q79" s="2">
        <f t="shared" si="12"/>
        <v>10.419844222222222</v>
      </c>
      <c r="R79" s="5">
        <f t="shared" si="13"/>
        <v>0.9421197307615029</v>
      </c>
    </row>
    <row r="80" spans="1:18" x14ac:dyDescent="0.3">
      <c r="A80" s="3">
        <v>41353</v>
      </c>
      <c r="B80" s="2" t="s">
        <v>4</v>
      </c>
      <c r="C80" s="2">
        <v>4.6480774000000002E-2</v>
      </c>
      <c r="D80" s="2">
        <v>4.9390000000000003E-2</v>
      </c>
      <c r="E80" s="2">
        <v>7.0000000000000007E-2</v>
      </c>
      <c r="F80" s="2">
        <f>VLOOKUP(B80,CostData!$A$21:$D$24,2,FALSE)</f>
        <v>953.62134690000005</v>
      </c>
      <c r="G80" s="2">
        <f t="shared" si="7"/>
        <v>3</v>
      </c>
      <c r="H80" s="2">
        <f>VLOOKUP(B80,CostData!$H$5:$I$8,2,FALSE)</f>
        <v>4</v>
      </c>
      <c r="I80" s="2">
        <f>VLOOKUP(G80,CostData!$A$4:$E$15,Production!H80,FALSE)</f>
        <v>8.4599999999999995E-2</v>
      </c>
      <c r="J80" s="2">
        <f>VLOOKUP(Production!G80,CostData!$A$33:$E$44,Production!H80,FALSE)</f>
        <v>45</v>
      </c>
      <c r="K80" s="2">
        <f>VLOOKUP(Production!B80,CostData!$A$21:$D$24,4,FALSE)</f>
        <v>633.36679179999999</v>
      </c>
      <c r="L80" s="2">
        <f>VLOOKUP(Production!B80,CostData!$A$21:$D$24,3,FALSE)</f>
        <v>143.83735709999999</v>
      </c>
      <c r="M80" s="4">
        <f t="shared" si="8"/>
        <v>39846.05714158879</v>
      </c>
      <c r="N80" s="4">
        <f t="shared" si="9"/>
        <v>2411.2273763825997</v>
      </c>
      <c r="O80" s="4">
        <f t="shared" si="10"/>
        <v>5656.0782481515462</v>
      </c>
      <c r="P80" s="2">
        <f t="shared" si="11"/>
        <v>103.08211039283239</v>
      </c>
      <c r="Q80" s="2">
        <f t="shared" si="12"/>
        <v>10.32906088888889</v>
      </c>
      <c r="R80" s="5">
        <f t="shared" si="13"/>
        <v>0.9410968617128973</v>
      </c>
    </row>
    <row r="81" spans="1:18" x14ac:dyDescent="0.3">
      <c r="A81" s="3">
        <v>41354</v>
      </c>
      <c r="B81" s="2" t="s">
        <v>4</v>
      </c>
      <c r="C81" s="2">
        <v>4.7113170000000003E-2</v>
      </c>
      <c r="D81" s="2">
        <v>5.0090000000000003E-2</v>
      </c>
      <c r="E81" s="2">
        <v>7.0000000000000007E-2</v>
      </c>
      <c r="F81" s="2">
        <f>VLOOKUP(B81,CostData!$A$21:$D$24,2,FALSE)</f>
        <v>953.62134690000005</v>
      </c>
      <c r="G81" s="2">
        <f t="shared" si="7"/>
        <v>3</v>
      </c>
      <c r="H81" s="2">
        <f>VLOOKUP(B81,CostData!$H$5:$I$8,2,FALSE)</f>
        <v>4</v>
      </c>
      <c r="I81" s="2">
        <f>VLOOKUP(G81,CostData!$A$4:$E$15,Production!H81,FALSE)</f>
        <v>8.4599999999999995E-2</v>
      </c>
      <c r="J81" s="2">
        <f>VLOOKUP(Production!G81,CostData!$A$33:$E$44,Production!H81,FALSE)</f>
        <v>45</v>
      </c>
      <c r="K81" s="2">
        <f>VLOOKUP(Production!B81,CostData!$A$21:$D$24,4,FALSE)</f>
        <v>633.36679179999999</v>
      </c>
      <c r="L81" s="2">
        <f>VLOOKUP(Production!B81,CostData!$A$21:$D$24,3,FALSE)</f>
        <v>143.83735709999999</v>
      </c>
      <c r="M81" s="4">
        <f t="shared" si="8"/>
        <v>40410.791703222967</v>
      </c>
      <c r="N81" s="4">
        <f t="shared" si="9"/>
        <v>2411.2273763825997</v>
      </c>
      <c r="O81" s="4">
        <f t="shared" si="10"/>
        <v>5733.0322433629444</v>
      </c>
      <c r="P81" s="2">
        <f t="shared" si="11"/>
        <v>103.06046339689838</v>
      </c>
      <c r="Q81" s="2">
        <f t="shared" si="12"/>
        <v>10.469593333333334</v>
      </c>
      <c r="R81" s="5">
        <f t="shared" si="13"/>
        <v>0.94057037332800963</v>
      </c>
    </row>
    <row r="82" spans="1:18" x14ac:dyDescent="0.3">
      <c r="A82" s="3">
        <v>41355</v>
      </c>
      <c r="B82" s="2" t="s">
        <v>4</v>
      </c>
      <c r="C82" s="2">
        <v>4.6986644000000001E-2</v>
      </c>
      <c r="D82" s="2">
        <v>4.9630000000000001E-2</v>
      </c>
      <c r="E82" s="2">
        <v>7.0000000000000007E-2</v>
      </c>
      <c r="F82" s="2">
        <f>VLOOKUP(B82,CostData!$A$21:$D$24,2,FALSE)</f>
        <v>953.62134690000005</v>
      </c>
      <c r="G82" s="2">
        <f t="shared" si="7"/>
        <v>3</v>
      </c>
      <c r="H82" s="2">
        <f>VLOOKUP(B82,CostData!$H$5:$I$8,2,FALSE)</f>
        <v>4</v>
      </c>
      <c r="I82" s="2">
        <f>VLOOKUP(G82,CostData!$A$4:$E$15,Production!H82,FALSE)</f>
        <v>8.4599999999999995E-2</v>
      </c>
      <c r="J82" s="2">
        <f>VLOOKUP(Production!G82,CostData!$A$33:$E$44,Production!H82,FALSE)</f>
        <v>45</v>
      </c>
      <c r="K82" s="2">
        <f>VLOOKUP(Production!B82,CostData!$A$21:$D$24,4,FALSE)</f>
        <v>633.36679179999999</v>
      </c>
      <c r="L82" s="2">
        <f>VLOOKUP(Production!B82,CostData!$A$21:$D$24,3,FALSE)</f>
        <v>143.83735709999999</v>
      </c>
      <c r="M82" s="4">
        <f t="shared" si="8"/>
        <v>40039.680419863369</v>
      </c>
      <c r="N82" s="4">
        <f t="shared" si="9"/>
        <v>2411.2273763825997</v>
      </c>
      <c r="O82" s="4">
        <f t="shared" si="10"/>
        <v>5717.6357493969517</v>
      </c>
      <c r="P82" s="2">
        <f t="shared" si="11"/>
        <v>102.51539468458937</v>
      </c>
      <c r="Q82" s="2">
        <f t="shared" si="12"/>
        <v>10.441476444444445</v>
      </c>
      <c r="R82" s="5">
        <f t="shared" si="13"/>
        <v>0.94673874672577074</v>
      </c>
    </row>
    <row r="83" spans="1:18" x14ac:dyDescent="0.3">
      <c r="A83" s="3">
        <v>41356</v>
      </c>
      <c r="B83" s="2" t="s">
        <v>4</v>
      </c>
      <c r="C83" s="2">
        <v>4.5700958E-2</v>
      </c>
      <c r="D83" s="2">
        <v>4.8050000000000002E-2</v>
      </c>
      <c r="E83" s="2">
        <v>7.0000000000000007E-2</v>
      </c>
      <c r="F83" s="2">
        <f>VLOOKUP(B83,CostData!$A$21:$D$24,2,FALSE)</f>
        <v>953.62134690000005</v>
      </c>
      <c r="G83" s="2">
        <f t="shared" si="7"/>
        <v>3</v>
      </c>
      <c r="H83" s="2">
        <f>VLOOKUP(B83,CostData!$H$5:$I$8,2,FALSE)</f>
        <v>4</v>
      </c>
      <c r="I83" s="2">
        <f>VLOOKUP(G83,CostData!$A$4:$E$15,Production!H83,FALSE)</f>
        <v>8.4599999999999995E-2</v>
      </c>
      <c r="J83" s="2">
        <f>VLOOKUP(Production!G83,CostData!$A$33:$E$44,Production!H83,FALSE)</f>
        <v>45</v>
      </c>
      <c r="K83" s="2">
        <f>VLOOKUP(Production!B83,CostData!$A$21:$D$24,4,FALSE)</f>
        <v>633.36679179999999</v>
      </c>
      <c r="L83" s="2">
        <f>VLOOKUP(Production!B83,CostData!$A$21:$D$24,3,FALSE)</f>
        <v>143.83735709999999</v>
      </c>
      <c r="M83" s="4">
        <f t="shared" si="8"/>
        <v>38764.993837889073</v>
      </c>
      <c r="N83" s="4">
        <f t="shared" si="9"/>
        <v>2411.2273763825997</v>
      </c>
      <c r="O83" s="4">
        <f t="shared" si="10"/>
        <v>5561.1852432467531</v>
      </c>
      <c r="P83" s="2">
        <f t="shared" si="11"/>
        <v>102.26789219061541</v>
      </c>
      <c r="Q83" s="2">
        <f t="shared" si="12"/>
        <v>10.155768444444444</v>
      </c>
      <c r="R83" s="5">
        <f t="shared" si="13"/>
        <v>0.95111254942767942</v>
      </c>
    </row>
    <row r="84" spans="1:18" x14ac:dyDescent="0.3">
      <c r="A84" s="3">
        <v>41357</v>
      </c>
      <c r="B84" s="2" t="s">
        <v>4</v>
      </c>
      <c r="C84" s="2">
        <v>4.9038613000000002E-2</v>
      </c>
      <c r="D84" s="2">
        <v>5.1950000000000003E-2</v>
      </c>
      <c r="E84" s="2">
        <v>7.0000000000000007E-2</v>
      </c>
      <c r="F84" s="2">
        <f>VLOOKUP(B84,CostData!$A$21:$D$24,2,FALSE)</f>
        <v>953.62134690000005</v>
      </c>
      <c r="G84" s="2">
        <f t="shared" si="7"/>
        <v>3</v>
      </c>
      <c r="H84" s="2">
        <f>VLOOKUP(B84,CostData!$H$5:$I$8,2,FALSE)</f>
        <v>4</v>
      </c>
      <c r="I84" s="2">
        <f>VLOOKUP(G84,CostData!$A$4:$E$15,Production!H84,FALSE)</f>
        <v>8.4599999999999995E-2</v>
      </c>
      <c r="J84" s="2">
        <f>VLOOKUP(Production!G84,CostData!$A$33:$E$44,Production!H84,FALSE)</f>
        <v>45</v>
      </c>
      <c r="K84" s="2">
        <f>VLOOKUP(Production!B84,CostData!$A$21:$D$24,4,FALSE)</f>
        <v>633.36679179999999</v>
      </c>
      <c r="L84" s="2">
        <f>VLOOKUP(Production!B84,CostData!$A$21:$D$24,3,FALSE)</f>
        <v>143.83735709999999</v>
      </c>
      <c r="M84" s="4">
        <f t="shared" si="8"/>
        <v>41911.372109850934</v>
      </c>
      <c r="N84" s="4">
        <f t="shared" si="9"/>
        <v>2411.2273763825997</v>
      </c>
      <c r="O84" s="4">
        <f t="shared" si="10"/>
        <v>5967.3324783451671</v>
      </c>
      <c r="P84" s="2">
        <f t="shared" si="11"/>
        <v>102.55170137984673</v>
      </c>
      <c r="Q84" s="2">
        <f t="shared" si="12"/>
        <v>10.897469555555556</v>
      </c>
      <c r="R84" s="5">
        <f t="shared" si="13"/>
        <v>0.94395790182868144</v>
      </c>
    </row>
    <row r="85" spans="1:18" x14ac:dyDescent="0.3">
      <c r="A85" s="3">
        <v>41358</v>
      </c>
      <c r="B85" s="2" t="s">
        <v>4</v>
      </c>
      <c r="C85" s="2">
        <v>4.5399726000000001E-2</v>
      </c>
      <c r="D85" s="2">
        <v>4.8390000000000002E-2</v>
      </c>
      <c r="E85" s="2">
        <v>7.0000000000000007E-2</v>
      </c>
      <c r="F85" s="2">
        <f>VLOOKUP(B85,CostData!$A$21:$D$24,2,FALSE)</f>
        <v>953.62134690000005</v>
      </c>
      <c r="G85" s="2">
        <f t="shared" si="7"/>
        <v>3</v>
      </c>
      <c r="H85" s="2">
        <f>VLOOKUP(B85,CostData!$H$5:$I$8,2,FALSE)</f>
        <v>4</v>
      </c>
      <c r="I85" s="2">
        <f>VLOOKUP(G85,CostData!$A$4:$E$15,Production!H85,FALSE)</f>
        <v>8.4599999999999995E-2</v>
      </c>
      <c r="J85" s="2">
        <f>VLOOKUP(Production!G85,CostData!$A$33:$E$44,Production!H85,FALSE)</f>
        <v>45</v>
      </c>
      <c r="K85" s="2">
        <f>VLOOKUP(Production!B85,CostData!$A$21:$D$24,4,FALSE)</f>
        <v>633.36679179999999</v>
      </c>
      <c r="L85" s="2">
        <f>VLOOKUP(Production!B85,CostData!$A$21:$D$24,3,FALSE)</f>
        <v>143.83735709999999</v>
      </c>
      <c r="M85" s="4">
        <f t="shared" si="8"/>
        <v>39039.293482111381</v>
      </c>
      <c r="N85" s="4">
        <f t="shared" si="9"/>
        <v>2411.2273763825997</v>
      </c>
      <c r="O85" s="4">
        <f t="shared" si="10"/>
        <v>5524.5294043649137</v>
      </c>
      <c r="P85" s="2">
        <f t="shared" si="11"/>
        <v>103.46989817264291</v>
      </c>
      <c r="Q85" s="2">
        <f t="shared" si="12"/>
        <v>10.088828000000001</v>
      </c>
      <c r="R85" s="5">
        <f t="shared" si="13"/>
        <v>0.93820471171729691</v>
      </c>
    </row>
    <row r="86" spans="1:18" x14ac:dyDescent="0.3">
      <c r="A86" s="3">
        <v>41359</v>
      </c>
      <c r="B86" s="2" t="s">
        <v>4</v>
      </c>
      <c r="C86" s="2">
        <v>4.8900018000000003E-2</v>
      </c>
      <c r="D86" s="2">
        <v>5.1130000000000002E-2</v>
      </c>
      <c r="E86" s="2">
        <v>7.0000000000000007E-2</v>
      </c>
      <c r="F86" s="2">
        <f>VLOOKUP(B86,CostData!$A$21:$D$24,2,FALSE)</f>
        <v>953.62134690000005</v>
      </c>
      <c r="G86" s="2">
        <f t="shared" si="7"/>
        <v>3</v>
      </c>
      <c r="H86" s="2">
        <f>VLOOKUP(B86,CostData!$H$5:$I$8,2,FALSE)</f>
        <v>4</v>
      </c>
      <c r="I86" s="2">
        <f>VLOOKUP(G86,CostData!$A$4:$E$15,Production!H86,FALSE)</f>
        <v>8.4599999999999995E-2</v>
      </c>
      <c r="J86" s="2">
        <f>VLOOKUP(Production!G86,CostData!$A$33:$E$44,Production!H86,FALSE)</f>
        <v>45</v>
      </c>
      <c r="K86" s="2">
        <f>VLOOKUP(Production!B86,CostData!$A$21:$D$24,4,FALSE)</f>
        <v>633.36679179999999</v>
      </c>
      <c r="L86" s="2">
        <f>VLOOKUP(Production!B86,CostData!$A$21:$D$24,3,FALSE)</f>
        <v>143.83735709999999</v>
      </c>
      <c r="M86" s="4">
        <f t="shared" si="8"/>
        <v>41249.82590907946</v>
      </c>
      <c r="N86" s="4">
        <f t="shared" si="9"/>
        <v>2411.2273763825997</v>
      </c>
      <c r="O86" s="4">
        <f t="shared" si="10"/>
        <v>5950.4673511680139</v>
      </c>
      <c r="P86" s="2">
        <f t="shared" si="11"/>
        <v>101.45501508124204</v>
      </c>
      <c r="Q86" s="2">
        <f t="shared" si="12"/>
        <v>10.866670666666668</v>
      </c>
      <c r="R86" s="5">
        <f t="shared" si="13"/>
        <v>0.95638603559554081</v>
      </c>
    </row>
    <row r="87" spans="1:18" x14ac:dyDescent="0.3">
      <c r="A87" s="3">
        <v>41360</v>
      </c>
      <c r="B87" s="2" t="s">
        <v>4</v>
      </c>
      <c r="C87" s="2">
        <v>4.7629021000000001E-2</v>
      </c>
      <c r="D87" s="2">
        <v>5.0709999999999998E-2</v>
      </c>
      <c r="E87" s="2">
        <v>7.0000000000000007E-2</v>
      </c>
      <c r="F87" s="2">
        <f>VLOOKUP(B87,CostData!$A$21:$D$24,2,FALSE)</f>
        <v>953.62134690000005</v>
      </c>
      <c r="G87" s="2">
        <f t="shared" si="7"/>
        <v>3</v>
      </c>
      <c r="H87" s="2">
        <f>VLOOKUP(B87,CostData!$H$5:$I$8,2,FALSE)</f>
        <v>4</v>
      </c>
      <c r="I87" s="2">
        <f>VLOOKUP(G87,CostData!$A$4:$E$15,Production!H87,FALSE)</f>
        <v>8.4599999999999995E-2</v>
      </c>
      <c r="J87" s="2">
        <f>VLOOKUP(Production!G87,CostData!$A$33:$E$44,Production!H87,FALSE)</f>
        <v>45</v>
      </c>
      <c r="K87" s="2">
        <f>VLOOKUP(Production!B87,CostData!$A$21:$D$24,4,FALSE)</f>
        <v>633.36679179999999</v>
      </c>
      <c r="L87" s="2">
        <f>VLOOKUP(Production!B87,CostData!$A$21:$D$24,3,FALSE)</f>
        <v>143.83735709999999</v>
      </c>
      <c r="M87" s="4">
        <f t="shared" si="8"/>
        <v>40910.985172098954</v>
      </c>
      <c r="N87" s="4">
        <f t="shared" si="9"/>
        <v>2411.2273763825997</v>
      </c>
      <c r="O87" s="4">
        <f t="shared" si="10"/>
        <v>5795.8042966077373</v>
      </c>
      <c r="P87" s="2">
        <f t="shared" si="11"/>
        <v>103.12623651258609</v>
      </c>
      <c r="Q87" s="2">
        <f t="shared" si="12"/>
        <v>10.584226888888889</v>
      </c>
      <c r="R87" s="5">
        <f t="shared" si="13"/>
        <v>0.93924316702819965</v>
      </c>
    </row>
    <row r="88" spans="1:18" x14ac:dyDescent="0.3">
      <c r="A88" s="3">
        <v>41361</v>
      </c>
      <c r="B88" s="2" t="s">
        <v>4</v>
      </c>
      <c r="C88" s="2">
        <v>4.4770272E-2</v>
      </c>
      <c r="D88" s="2">
        <v>4.7370000000000002E-2</v>
      </c>
      <c r="E88" s="2">
        <v>0</v>
      </c>
      <c r="F88" s="2">
        <f>VLOOKUP(B88,CostData!$A$21:$D$24,2,FALSE)</f>
        <v>953.62134690000005</v>
      </c>
      <c r="G88" s="2">
        <f t="shared" si="7"/>
        <v>3</v>
      </c>
      <c r="H88" s="2">
        <f>VLOOKUP(B88,CostData!$H$5:$I$8,2,FALSE)</f>
        <v>4</v>
      </c>
      <c r="I88" s="2">
        <f>VLOOKUP(G88,CostData!$A$4:$E$15,Production!H88,FALSE)</f>
        <v>8.4599999999999995E-2</v>
      </c>
      <c r="J88" s="2">
        <f>VLOOKUP(Production!G88,CostData!$A$33:$E$44,Production!H88,FALSE)</f>
        <v>45</v>
      </c>
      <c r="K88" s="2">
        <f>VLOOKUP(Production!B88,CostData!$A$21:$D$24,4,FALSE)</f>
        <v>633.36679179999999</v>
      </c>
      <c r="L88" s="2">
        <f>VLOOKUP(Production!B88,CostData!$A$21:$D$24,3,FALSE)</f>
        <v>143.83735709999999</v>
      </c>
      <c r="M88" s="4">
        <f t="shared" si="8"/>
        <v>38216.394549444442</v>
      </c>
      <c r="N88" s="4">
        <f t="shared" si="9"/>
        <v>2411.2273763825997</v>
      </c>
      <c r="O88" s="4">
        <f t="shared" si="10"/>
        <v>5447.9334105543985</v>
      </c>
      <c r="P88" s="2">
        <f t="shared" si="11"/>
        <v>102.91551352732778</v>
      </c>
      <c r="Q88" s="2">
        <f t="shared" si="12"/>
        <v>9.9489493333333332</v>
      </c>
      <c r="R88" s="5">
        <f t="shared" si="13"/>
        <v>0.94511868271057631</v>
      </c>
    </row>
    <row r="89" spans="1:18" x14ac:dyDescent="0.3">
      <c r="A89" s="3">
        <v>41362</v>
      </c>
      <c r="B89" s="2" t="s">
        <v>4</v>
      </c>
      <c r="C89" s="2">
        <v>4.8008997999999997E-2</v>
      </c>
      <c r="D89" s="2">
        <v>5.0310000000000001E-2</v>
      </c>
      <c r="E89" s="2">
        <v>0</v>
      </c>
      <c r="F89" s="2">
        <f>VLOOKUP(B89,CostData!$A$21:$D$24,2,FALSE)</f>
        <v>953.62134690000005</v>
      </c>
      <c r="G89" s="2">
        <f t="shared" si="7"/>
        <v>3</v>
      </c>
      <c r="H89" s="2">
        <f>VLOOKUP(B89,CostData!$H$5:$I$8,2,FALSE)</f>
        <v>4</v>
      </c>
      <c r="I89" s="2">
        <f>VLOOKUP(G89,CostData!$A$4:$E$15,Production!H89,FALSE)</f>
        <v>8.4599999999999995E-2</v>
      </c>
      <c r="J89" s="2">
        <f>VLOOKUP(Production!G89,CostData!$A$33:$E$44,Production!H89,FALSE)</f>
        <v>45</v>
      </c>
      <c r="K89" s="2">
        <f>VLOOKUP(Production!B89,CostData!$A$21:$D$24,4,FALSE)</f>
        <v>633.36679179999999</v>
      </c>
      <c r="L89" s="2">
        <f>VLOOKUP(Production!B89,CostData!$A$21:$D$24,3,FALSE)</f>
        <v>143.83735709999999</v>
      </c>
      <c r="M89" s="4">
        <f t="shared" si="8"/>
        <v>40588.279708308</v>
      </c>
      <c r="N89" s="4">
        <f t="shared" si="9"/>
        <v>2411.2273763825997</v>
      </c>
      <c r="O89" s="4">
        <f t="shared" si="10"/>
        <v>5842.0423313809497</v>
      </c>
      <c r="P89" s="2">
        <f t="shared" si="11"/>
        <v>101.7341570346283</v>
      </c>
      <c r="Q89" s="2">
        <f t="shared" si="12"/>
        <v>10.668666222222221</v>
      </c>
      <c r="R89" s="5">
        <f t="shared" si="13"/>
        <v>0.95426352613794463</v>
      </c>
    </row>
    <row r="90" spans="1:18" x14ac:dyDescent="0.3">
      <c r="A90" s="3">
        <v>41363</v>
      </c>
      <c r="B90" s="2" t="s">
        <v>4</v>
      </c>
      <c r="C90" s="2">
        <v>4.8511077E-2</v>
      </c>
      <c r="D90" s="2">
        <v>5.1130000000000002E-2</v>
      </c>
      <c r="E90" s="2">
        <v>0</v>
      </c>
      <c r="F90" s="2">
        <f>VLOOKUP(B90,CostData!$A$21:$D$24,2,FALSE)</f>
        <v>953.62134690000005</v>
      </c>
      <c r="G90" s="2">
        <f t="shared" si="7"/>
        <v>3</v>
      </c>
      <c r="H90" s="2">
        <f>VLOOKUP(B90,CostData!$H$5:$I$8,2,FALSE)</f>
        <v>4</v>
      </c>
      <c r="I90" s="2">
        <f>VLOOKUP(G90,CostData!$A$4:$E$15,Production!H90,FALSE)</f>
        <v>8.4599999999999995E-2</v>
      </c>
      <c r="J90" s="2">
        <f>VLOOKUP(Production!G90,CostData!$A$33:$E$44,Production!H90,FALSE)</f>
        <v>45</v>
      </c>
      <c r="K90" s="2">
        <f>VLOOKUP(Production!B90,CostData!$A$21:$D$24,4,FALSE)</f>
        <v>633.36679179999999</v>
      </c>
      <c r="L90" s="2">
        <f>VLOOKUP(Production!B90,CostData!$A$21:$D$24,3,FALSE)</f>
        <v>143.83735709999999</v>
      </c>
      <c r="M90" s="4">
        <f t="shared" si="8"/>
        <v>41249.82590907946</v>
      </c>
      <c r="N90" s="4">
        <f t="shared" si="9"/>
        <v>2411.2273763825997</v>
      </c>
      <c r="O90" s="4">
        <f t="shared" si="10"/>
        <v>5903.138519468388</v>
      </c>
      <c r="P90" s="2">
        <f t="shared" si="11"/>
        <v>102.17087492188733</v>
      </c>
      <c r="Q90" s="2">
        <f t="shared" si="12"/>
        <v>10.780239333333334</v>
      </c>
      <c r="R90" s="5">
        <f t="shared" si="13"/>
        <v>0.94877913162526883</v>
      </c>
    </row>
    <row r="91" spans="1:18" x14ac:dyDescent="0.3">
      <c r="A91" s="3">
        <v>41364</v>
      </c>
      <c r="B91" s="2" t="s">
        <v>4</v>
      </c>
      <c r="C91" s="2">
        <v>4.8992818E-2</v>
      </c>
      <c r="D91" s="2">
        <v>5.2130000000000003E-2</v>
      </c>
      <c r="E91" s="2">
        <v>0</v>
      </c>
      <c r="F91" s="2">
        <f>VLOOKUP(B91,CostData!$A$21:$D$24,2,FALSE)</f>
        <v>953.62134690000005</v>
      </c>
      <c r="G91" s="2">
        <f t="shared" si="7"/>
        <v>3</v>
      </c>
      <c r="H91" s="2">
        <f>VLOOKUP(B91,CostData!$H$5:$I$8,2,FALSE)</f>
        <v>4</v>
      </c>
      <c r="I91" s="2">
        <f>VLOOKUP(G91,CostData!$A$4:$E$15,Production!H91,FALSE)</f>
        <v>8.4599999999999995E-2</v>
      </c>
      <c r="J91" s="2">
        <f>VLOOKUP(Production!G91,CostData!$A$33:$E$44,Production!H91,FALSE)</f>
        <v>45</v>
      </c>
      <c r="K91" s="2">
        <f>VLOOKUP(Production!B91,CostData!$A$21:$D$24,4,FALSE)</f>
        <v>633.36679179999999</v>
      </c>
      <c r="L91" s="2">
        <f>VLOOKUP(Production!B91,CostData!$A$21:$D$24,3,FALSE)</f>
        <v>143.83735709999999</v>
      </c>
      <c r="M91" s="4">
        <f t="shared" si="8"/>
        <v>42056.589568556861</v>
      </c>
      <c r="N91" s="4">
        <f t="shared" si="9"/>
        <v>2411.2273763825997</v>
      </c>
      <c r="O91" s="4">
        <f t="shared" si="10"/>
        <v>5961.7598494691047</v>
      </c>
      <c r="P91" s="2">
        <f t="shared" si="11"/>
        <v>102.9325906389148</v>
      </c>
      <c r="Q91" s="2">
        <f t="shared" si="12"/>
        <v>10.887292888888888</v>
      </c>
      <c r="R91" s="5">
        <f t="shared" si="13"/>
        <v>0.93982002685593702</v>
      </c>
    </row>
    <row r="92" spans="1:18" x14ac:dyDescent="0.3">
      <c r="A92" s="3">
        <v>41365</v>
      </c>
      <c r="B92" s="2" t="s">
        <v>4</v>
      </c>
      <c r="C92" s="2">
        <v>4.8211267000000002E-2</v>
      </c>
      <c r="D92" s="2">
        <v>5.126E-2</v>
      </c>
      <c r="E92" s="2">
        <v>7.0000000000000007E-2</v>
      </c>
      <c r="F92" s="2">
        <f>VLOOKUP(B92,CostData!$A$21:$D$24,2,FALSE)</f>
        <v>953.62134690000005</v>
      </c>
      <c r="G92" s="2">
        <f t="shared" si="7"/>
        <v>4</v>
      </c>
      <c r="H92" s="2">
        <f>VLOOKUP(B92,CostData!$H$5:$I$8,2,FALSE)</f>
        <v>4</v>
      </c>
      <c r="I92" s="2">
        <f>VLOOKUP(G92,CostData!$A$4:$E$15,Production!H92,FALSE)</f>
        <v>7.51E-2</v>
      </c>
      <c r="J92" s="2">
        <f>VLOOKUP(Production!G92,CostData!$A$33:$E$44,Production!H92,FALSE)</f>
        <v>45</v>
      </c>
      <c r="K92" s="2">
        <f>VLOOKUP(Production!B92,CostData!$A$21:$D$24,4,FALSE)</f>
        <v>633.36679179999999</v>
      </c>
      <c r="L92" s="2">
        <f>VLOOKUP(Production!B92,CostData!$A$21:$D$24,3,FALSE)</f>
        <v>143.83735709999999</v>
      </c>
      <c r="M92" s="4">
        <f t="shared" si="8"/>
        <v>36710.855311812593</v>
      </c>
      <c r="N92" s="4">
        <f t="shared" si="9"/>
        <v>2140.4630728881002</v>
      </c>
      <c r="O92" s="4">
        <f t="shared" si="10"/>
        <v>5207.8705020195557</v>
      </c>
      <c r="P92" s="2">
        <f t="shared" si="11"/>
        <v>91.387743215129049</v>
      </c>
      <c r="Q92" s="2">
        <f t="shared" si="12"/>
        <v>10.713614888888889</v>
      </c>
      <c r="R92" s="5">
        <f t="shared" si="13"/>
        <v>0.94052413187670703</v>
      </c>
    </row>
    <row r="93" spans="1:18" x14ac:dyDescent="0.3">
      <c r="A93" s="3">
        <v>41366</v>
      </c>
      <c r="B93" s="2" t="s">
        <v>4</v>
      </c>
      <c r="C93" s="2">
        <v>4.7610182000000001E-2</v>
      </c>
      <c r="D93" s="2">
        <v>5.0560000000000001E-2</v>
      </c>
      <c r="E93" s="2">
        <v>7.0000000000000007E-2</v>
      </c>
      <c r="F93" s="2">
        <f>VLOOKUP(B93,CostData!$A$21:$D$24,2,FALSE)</f>
        <v>953.62134690000005</v>
      </c>
      <c r="G93" s="2">
        <f t="shared" si="7"/>
        <v>4</v>
      </c>
      <c r="H93" s="2">
        <f>VLOOKUP(B93,CostData!$H$5:$I$8,2,FALSE)</f>
        <v>4</v>
      </c>
      <c r="I93" s="2">
        <f>VLOOKUP(G93,CostData!$A$4:$E$15,Production!H93,FALSE)</f>
        <v>7.51E-2</v>
      </c>
      <c r="J93" s="2">
        <f>VLOOKUP(Production!G93,CostData!$A$33:$E$44,Production!H93,FALSE)</f>
        <v>45</v>
      </c>
      <c r="K93" s="2">
        <f>VLOOKUP(Production!B93,CostData!$A$21:$D$24,4,FALSE)</f>
        <v>633.36679179999999</v>
      </c>
      <c r="L93" s="2">
        <f>VLOOKUP(Production!B93,CostData!$A$21:$D$24,3,FALSE)</f>
        <v>143.83735709999999</v>
      </c>
      <c r="M93" s="4">
        <f t="shared" si="8"/>
        <v>36209.536569747266</v>
      </c>
      <c r="N93" s="4">
        <f t="shared" si="9"/>
        <v>2140.4630728881002</v>
      </c>
      <c r="O93" s="4">
        <f t="shared" si="10"/>
        <v>5142.9401851974244</v>
      </c>
      <c r="P93" s="2">
        <f t="shared" si="11"/>
        <v>91.352181404878465</v>
      </c>
      <c r="Q93" s="2">
        <f t="shared" si="12"/>
        <v>10.580040444444446</v>
      </c>
      <c r="R93" s="5">
        <f t="shared" si="13"/>
        <v>0.94165708069620258</v>
      </c>
    </row>
    <row r="94" spans="1:18" x14ac:dyDescent="0.3">
      <c r="A94" s="3">
        <v>41367</v>
      </c>
      <c r="B94" s="2" t="s">
        <v>4</v>
      </c>
      <c r="C94" s="2">
        <v>4.6610347000000003E-2</v>
      </c>
      <c r="D94" s="2">
        <v>4.9399999999999999E-2</v>
      </c>
      <c r="E94" s="2">
        <v>0</v>
      </c>
      <c r="F94" s="2">
        <f>VLOOKUP(B94,CostData!$A$21:$D$24,2,FALSE)</f>
        <v>953.62134690000005</v>
      </c>
      <c r="G94" s="2">
        <f t="shared" si="7"/>
        <v>4</v>
      </c>
      <c r="H94" s="2">
        <f>VLOOKUP(B94,CostData!$H$5:$I$8,2,FALSE)</f>
        <v>4</v>
      </c>
      <c r="I94" s="2">
        <f>VLOOKUP(G94,CostData!$A$4:$E$15,Production!H94,FALSE)</f>
        <v>7.51E-2</v>
      </c>
      <c r="J94" s="2">
        <f>VLOOKUP(Production!G94,CostData!$A$33:$E$44,Production!H94,FALSE)</f>
        <v>45</v>
      </c>
      <c r="K94" s="2">
        <f>VLOOKUP(Production!B94,CostData!$A$21:$D$24,4,FALSE)</f>
        <v>633.36679179999999</v>
      </c>
      <c r="L94" s="2">
        <f>VLOOKUP(Production!B94,CostData!$A$21:$D$24,3,FALSE)</f>
        <v>143.83735709999999</v>
      </c>
      <c r="M94" s="4">
        <f t="shared" si="8"/>
        <v>35378.779797181858</v>
      </c>
      <c r="N94" s="4">
        <f t="shared" si="9"/>
        <v>2140.4630728881002</v>
      </c>
      <c r="O94" s="4">
        <f t="shared" si="10"/>
        <v>5034.9361536214292</v>
      </c>
      <c r="P94" s="2">
        <f t="shared" si="11"/>
        <v>91.297709119589655</v>
      </c>
      <c r="Q94" s="2">
        <f t="shared" si="12"/>
        <v>10.357854888888889</v>
      </c>
      <c r="R94" s="5">
        <f t="shared" si="13"/>
        <v>0.94352929149797582</v>
      </c>
    </row>
    <row r="95" spans="1:18" x14ac:dyDescent="0.3">
      <c r="A95" s="3">
        <v>41368</v>
      </c>
      <c r="B95" s="2" t="s">
        <v>4</v>
      </c>
      <c r="C95" s="2">
        <v>4.7041806999999998E-2</v>
      </c>
      <c r="D95" s="2">
        <v>5.0130000000000001E-2</v>
      </c>
      <c r="E95" s="2">
        <v>0</v>
      </c>
      <c r="F95" s="2">
        <f>VLOOKUP(B95,CostData!$A$21:$D$24,2,FALSE)</f>
        <v>953.62134690000005</v>
      </c>
      <c r="G95" s="2">
        <f t="shared" si="7"/>
        <v>4</v>
      </c>
      <c r="H95" s="2">
        <f>VLOOKUP(B95,CostData!$H$5:$I$8,2,FALSE)</f>
        <v>4</v>
      </c>
      <c r="I95" s="2">
        <f>VLOOKUP(G95,CostData!$A$4:$E$15,Production!H95,FALSE)</f>
        <v>7.51E-2</v>
      </c>
      <c r="J95" s="2">
        <f>VLOOKUP(Production!G95,CostData!$A$33:$E$44,Production!H95,FALSE)</f>
        <v>45</v>
      </c>
      <c r="K95" s="2">
        <f>VLOOKUP(Production!B95,CostData!$A$21:$D$24,4,FALSE)</f>
        <v>633.36679179999999</v>
      </c>
      <c r="L95" s="2">
        <f>VLOOKUP(Production!B95,CostData!$A$21:$D$24,3,FALSE)</f>
        <v>143.83735709999999</v>
      </c>
      <c r="M95" s="4">
        <f t="shared" si="8"/>
        <v>35901.58362819285</v>
      </c>
      <c r="N95" s="4">
        <f t="shared" si="9"/>
        <v>2140.4630728881002</v>
      </c>
      <c r="O95" s="4">
        <f t="shared" si="10"/>
        <v>5081.5432632582979</v>
      </c>
      <c r="P95" s="2">
        <f t="shared" si="11"/>
        <v>91.670776941751512</v>
      </c>
      <c r="Q95" s="2">
        <f t="shared" si="12"/>
        <v>10.453734888888889</v>
      </c>
      <c r="R95" s="5">
        <f t="shared" si="13"/>
        <v>0.93839630959505282</v>
      </c>
    </row>
    <row r="96" spans="1:18" x14ac:dyDescent="0.3">
      <c r="A96" s="3">
        <v>41369</v>
      </c>
      <c r="B96" s="2" t="s">
        <v>4</v>
      </c>
      <c r="C96" s="2">
        <v>4.7166046000000003E-2</v>
      </c>
      <c r="D96" s="2">
        <v>4.938E-2</v>
      </c>
      <c r="E96" s="2">
        <v>0</v>
      </c>
      <c r="F96" s="2">
        <f>VLOOKUP(B96,CostData!$A$21:$D$24,2,FALSE)</f>
        <v>953.62134690000005</v>
      </c>
      <c r="G96" s="2">
        <f t="shared" si="7"/>
        <v>4</v>
      </c>
      <c r="H96" s="2">
        <f>VLOOKUP(B96,CostData!$H$5:$I$8,2,FALSE)</f>
        <v>4</v>
      </c>
      <c r="I96" s="2">
        <f>VLOOKUP(G96,CostData!$A$4:$E$15,Production!H96,FALSE)</f>
        <v>7.51E-2</v>
      </c>
      <c r="J96" s="2">
        <f>VLOOKUP(Production!G96,CostData!$A$33:$E$44,Production!H96,FALSE)</f>
        <v>45</v>
      </c>
      <c r="K96" s="2">
        <f>VLOOKUP(Production!B96,CostData!$A$21:$D$24,4,FALSE)</f>
        <v>633.36679179999999</v>
      </c>
      <c r="L96" s="2">
        <f>VLOOKUP(Production!B96,CostData!$A$21:$D$24,3,FALSE)</f>
        <v>143.83735709999999</v>
      </c>
      <c r="M96" s="4">
        <f t="shared" si="8"/>
        <v>35364.45640455142</v>
      </c>
      <c r="N96" s="4">
        <f t="shared" si="9"/>
        <v>2140.4630728881002</v>
      </c>
      <c r="O96" s="4">
        <f t="shared" si="10"/>
        <v>5094.9637905242671</v>
      </c>
      <c r="P96" s="2">
        <f t="shared" si="11"/>
        <v>90.318962221178722</v>
      </c>
      <c r="Q96" s="2">
        <f t="shared" si="12"/>
        <v>10.481343555555556</v>
      </c>
      <c r="R96" s="5">
        <f t="shared" si="13"/>
        <v>0.95516496557310659</v>
      </c>
    </row>
    <row r="97" spans="1:18" x14ac:dyDescent="0.3">
      <c r="A97" s="3">
        <v>41370</v>
      </c>
      <c r="B97" s="2" t="s">
        <v>4</v>
      </c>
      <c r="C97" s="2">
        <v>4.6757934000000001E-2</v>
      </c>
      <c r="D97" s="2">
        <v>4.9149999999999999E-2</v>
      </c>
      <c r="E97" s="2">
        <v>0</v>
      </c>
      <c r="F97" s="2">
        <f>VLOOKUP(B97,CostData!$A$21:$D$24,2,FALSE)</f>
        <v>953.62134690000005</v>
      </c>
      <c r="G97" s="2">
        <f t="shared" si="7"/>
        <v>4</v>
      </c>
      <c r="H97" s="2">
        <f>VLOOKUP(B97,CostData!$H$5:$I$8,2,FALSE)</f>
        <v>4</v>
      </c>
      <c r="I97" s="2">
        <f>VLOOKUP(G97,CostData!$A$4:$E$15,Production!H97,FALSE)</f>
        <v>7.51E-2</v>
      </c>
      <c r="J97" s="2">
        <f>VLOOKUP(Production!G97,CostData!$A$33:$E$44,Production!H97,FALSE)</f>
        <v>45</v>
      </c>
      <c r="K97" s="2">
        <f>VLOOKUP(Production!B97,CostData!$A$21:$D$24,4,FALSE)</f>
        <v>633.36679179999999</v>
      </c>
      <c r="L97" s="2">
        <f>VLOOKUP(Production!B97,CostData!$A$21:$D$24,3,FALSE)</f>
        <v>143.83735709999999</v>
      </c>
      <c r="M97" s="4">
        <f t="shared" si="8"/>
        <v>35199.737389301386</v>
      </c>
      <c r="N97" s="4">
        <f t="shared" si="9"/>
        <v>2140.4630728881002</v>
      </c>
      <c r="O97" s="4">
        <f t="shared" si="10"/>
        <v>5050.8787751621894</v>
      </c>
      <c r="P97" s="2">
        <f t="shared" si="11"/>
        <v>90.660719178378741</v>
      </c>
      <c r="Q97" s="2">
        <f t="shared" si="12"/>
        <v>10.390651999999999</v>
      </c>
      <c r="R97" s="5">
        <f t="shared" si="13"/>
        <v>0.95133131230925738</v>
      </c>
    </row>
    <row r="98" spans="1:18" x14ac:dyDescent="0.3">
      <c r="A98" s="3">
        <v>41371</v>
      </c>
      <c r="B98" s="2" t="s">
        <v>4</v>
      </c>
      <c r="C98" s="2">
        <v>4.7139648999999999E-2</v>
      </c>
      <c r="D98" s="2">
        <v>5.0090000000000003E-2</v>
      </c>
      <c r="E98" s="2">
        <v>7.0000000000000007E-2</v>
      </c>
      <c r="F98" s="2">
        <f>VLOOKUP(B98,CostData!$A$21:$D$24,2,FALSE)</f>
        <v>953.62134690000005</v>
      </c>
      <c r="G98" s="2">
        <f t="shared" si="7"/>
        <v>4</v>
      </c>
      <c r="H98" s="2">
        <f>VLOOKUP(B98,CostData!$H$5:$I$8,2,FALSE)</f>
        <v>4</v>
      </c>
      <c r="I98" s="2">
        <f>VLOOKUP(G98,CostData!$A$4:$E$15,Production!H98,FALSE)</f>
        <v>7.51E-2</v>
      </c>
      <c r="J98" s="2">
        <f>VLOOKUP(Production!G98,CostData!$A$33:$E$44,Production!H98,FALSE)</f>
        <v>45</v>
      </c>
      <c r="K98" s="2">
        <f>VLOOKUP(Production!B98,CostData!$A$21:$D$24,4,FALSE)</f>
        <v>633.36679179999999</v>
      </c>
      <c r="L98" s="2">
        <f>VLOOKUP(Production!B98,CostData!$A$21:$D$24,3,FALSE)</f>
        <v>143.83735709999999</v>
      </c>
      <c r="M98" s="4">
        <f t="shared" si="8"/>
        <v>35872.936842931973</v>
      </c>
      <c r="N98" s="4">
        <f t="shared" si="9"/>
        <v>2140.4630728881002</v>
      </c>
      <c r="O98" s="4">
        <f t="shared" si="10"/>
        <v>5092.1123376130254</v>
      </c>
      <c r="P98" s="2">
        <f t="shared" si="11"/>
        <v>91.442157860431038</v>
      </c>
      <c r="Q98" s="2">
        <f t="shared" si="12"/>
        <v>10.475477555555555</v>
      </c>
      <c r="R98" s="5">
        <f t="shared" si="13"/>
        <v>0.94109900179676576</v>
      </c>
    </row>
    <row r="99" spans="1:18" x14ac:dyDescent="0.3">
      <c r="A99" s="3">
        <v>41372</v>
      </c>
      <c r="B99" s="2" t="s">
        <v>4</v>
      </c>
      <c r="C99" s="2">
        <v>4.8302965000000003E-2</v>
      </c>
      <c r="D99" s="2">
        <v>5.0610000000000002E-2</v>
      </c>
      <c r="E99" s="2">
        <v>0</v>
      </c>
      <c r="F99" s="2">
        <f>VLOOKUP(B99,CostData!$A$21:$D$24,2,FALSE)</f>
        <v>953.62134690000005</v>
      </c>
      <c r="G99" s="2">
        <f t="shared" si="7"/>
        <v>4</v>
      </c>
      <c r="H99" s="2">
        <f>VLOOKUP(B99,CostData!$H$5:$I$8,2,FALSE)</f>
        <v>4</v>
      </c>
      <c r="I99" s="2">
        <f>VLOOKUP(G99,CostData!$A$4:$E$15,Production!H99,FALSE)</f>
        <v>7.51E-2</v>
      </c>
      <c r="J99" s="2">
        <f>VLOOKUP(Production!G99,CostData!$A$33:$E$44,Production!H99,FALSE)</f>
        <v>45</v>
      </c>
      <c r="K99" s="2">
        <f>VLOOKUP(Production!B99,CostData!$A$21:$D$24,4,FALSE)</f>
        <v>633.36679179999999</v>
      </c>
      <c r="L99" s="2">
        <f>VLOOKUP(Production!B99,CostData!$A$21:$D$24,3,FALSE)</f>
        <v>143.83735709999999</v>
      </c>
      <c r="M99" s="4">
        <f t="shared" si="8"/>
        <v>36245.345051323362</v>
      </c>
      <c r="N99" s="4">
        <f t="shared" si="9"/>
        <v>2140.4630728881002</v>
      </c>
      <c r="O99" s="4">
        <f t="shared" si="10"/>
        <v>5217.7758900960443</v>
      </c>
      <c r="P99" s="2">
        <f t="shared" si="11"/>
        <v>90.271029975711642</v>
      </c>
      <c r="Q99" s="2">
        <f t="shared" si="12"/>
        <v>10.733992222222223</v>
      </c>
      <c r="R99" s="5">
        <f t="shared" si="13"/>
        <v>0.95441543173285914</v>
      </c>
    </row>
    <row r="100" spans="1:18" x14ac:dyDescent="0.3">
      <c r="A100" s="3">
        <v>41373</v>
      </c>
      <c r="B100" s="2" t="s">
        <v>4</v>
      </c>
      <c r="C100" s="2">
        <v>4.7991524000000001E-2</v>
      </c>
      <c r="D100" s="2">
        <v>5.0619999999999998E-2</v>
      </c>
      <c r="E100" s="2">
        <v>0</v>
      </c>
      <c r="F100" s="2">
        <f>VLOOKUP(B100,CostData!$A$21:$D$24,2,FALSE)</f>
        <v>953.62134690000005</v>
      </c>
      <c r="G100" s="2">
        <f t="shared" si="7"/>
        <v>4</v>
      </c>
      <c r="H100" s="2">
        <f>VLOOKUP(B100,CostData!$H$5:$I$8,2,FALSE)</f>
        <v>4</v>
      </c>
      <c r="I100" s="2">
        <f>VLOOKUP(G100,CostData!$A$4:$E$15,Production!H100,FALSE)</f>
        <v>7.51E-2</v>
      </c>
      <c r="J100" s="2">
        <f>VLOOKUP(Production!G100,CostData!$A$33:$E$44,Production!H100,FALSE)</f>
        <v>45</v>
      </c>
      <c r="K100" s="2">
        <f>VLOOKUP(Production!B100,CostData!$A$21:$D$24,4,FALSE)</f>
        <v>633.36679179999999</v>
      </c>
      <c r="L100" s="2">
        <f>VLOOKUP(Production!B100,CostData!$A$21:$D$24,3,FALSE)</f>
        <v>143.83735709999999</v>
      </c>
      <c r="M100" s="4">
        <f t="shared" si="8"/>
        <v>36252.506747638581</v>
      </c>
      <c r="N100" s="4">
        <f t="shared" si="9"/>
        <v>2140.4630728881002</v>
      </c>
      <c r="O100" s="4">
        <f t="shared" si="10"/>
        <v>5184.1334554962759</v>
      </c>
      <c r="P100" s="2">
        <f t="shared" si="11"/>
        <v>90.801665885882173</v>
      </c>
      <c r="Q100" s="2">
        <f t="shared" si="12"/>
        <v>10.664783111111111</v>
      </c>
      <c r="R100" s="5">
        <f t="shared" si="13"/>
        <v>0.94807435796128015</v>
      </c>
    </row>
    <row r="101" spans="1:18" x14ac:dyDescent="0.3">
      <c r="A101" s="3">
        <v>41374</v>
      </c>
      <c r="B101" s="2" t="s">
        <v>4</v>
      </c>
      <c r="C101" s="2">
        <v>4.8069819999999999E-2</v>
      </c>
      <c r="D101" s="2">
        <v>5.0709999999999998E-2</v>
      </c>
      <c r="E101" s="2">
        <v>0</v>
      </c>
      <c r="F101" s="2">
        <f>VLOOKUP(B101,CostData!$A$21:$D$24,2,FALSE)</f>
        <v>953.62134690000005</v>
      </c>
      <c r="G101" s="2">
        <f t="shared" si="7"/>
        <v>4</v>
      </c>
      <c r="H101" s="2">
        <f>VLOOKUP(B101,CostData!$H$5:$I$8,2,FALSE)</f>
        <v>4</v>
      </c>
      <c r="I101" s="2">
        <f>VLOOKUP(G101,CostData!$A$4:$E$15,Production!H101,FALSE)</f>
        <v>7.51E-2</v>
      </c>
      <c r="J101" s="2">
        <f>VLOOKUP(Production!G101,CostData!$A$33:$E$44,Production!H101,FALSE)</f>
        <v>45</v>
      </c>
      <c r="K101" s="2">
        <f>VLOOKUP(Production!B101,CostData!$A$21:$D$24,4,FALSE)</f>
        <v>633.36679179999999</v>
      </c>
      <c r="L101" s="2">
        <f>VLOOKUP(Production!B101,CostData!$A$21:$D$24,3,FALSE)</f>
        <v>143.83735709999999</v>
      </c>
      <c r="M101" s="4">
        <f t="shared" si="8"/>
        <v>36316.962014475546</v>
      </c>
      <c r="N101" s="4">
        <f t="shared" si="9"/>
        <v>2140.4630728881002</v>
      </c>
      <c r="O101" s="4">
        <f t="shared" si="10"/>
        <v>5192.5911346696139</v>
      </c>
      <c r="P101" s="2">
        <f t="shared" si="11"/>
        <v>90.805449702189989</v>
      </c>
      <c r="Q101" s="2">
        <f t="shared" si="12"/>
        <v>10.682182222222222</v>
      </c>
      <c r="R101" s="5">
        <f t="shared" si="13"/>
        <v>0.94793571287714462</v>
      </c>
    </row>
    <row r="102" spans="1:18" x14ac:dyDescent="0.3">
      <c r="A102" s="3">
        <v>41375</v>
      </c>
      <c r="B102" s="2" t="s">
        <v>4</v>
      </c>
      <c r="C102" s="2">
        <v>4.8701806E-2</v>
      </c>
      <c r="D102" s="2">
        <v>5.1900000000000002E-2</v>
      </c>
      <c r="E102" s="2">
        <v>0</v>
      </c>
      <c r="F102" s="2">
        <f>VLOOKUP(B102,CostData!$A$21:$D$24,2,FALSE)</f>
        <v>953.62134690000005</v>
      </c>
      <c r="G102" s="2">
        <f t="shared" si="7"/>
        <v>4</v>
      </c>
      <c r="H102" s="2">
        <f>VLOOKUP(B102,CostData!$H$5:$I$8,2,FALSE)</f>
        <v>4</v>
      </c>
      <c r="I102" s="2">
        <f>VLOOKUP(G102,CostData!$A$4:$E$15,Production!H102,FALSE)</f>
        <v>7.51E-2</v>
      </c>
      <c r="J102" s="2">
        <f>VLOOKUP(Production!G102,CostData!$A$33:$E$44,Production!H102,FALSE)</f>
        <v>45</v>
      </c>
      <c r="K102" s="2">
        <f>VLOOKUP(Production!B102,CostData!$A$21:$D$24,4,FALSE)</f>
        <v>633.36679179999999</v>
      </c>
      <c r="L102" s="2">
        <f>VLOOKUP(Production!B102,CostData!$A$21:$D$24,3,FALSE)</f>
        <v>143.83735709999999</v>
      </c>
      <c r="M102" s="4">
        <f t="shared" si="8"/>
        <v>37169.203875986612</v>
      </c>
      <c r="N102" s="4">
        <f t="shared" si="9"/>
        <v>2140.4630728881002</v>
      </c>
      <c r="O102" s="4">
        <f t="shared" si="10"/>
        <v>5260.8594348387287</v>
      </c>
      <c r="P102" s="2">
        <f t="shared" si="11"/>
        <v>91.517194215987473</v>
      </c>
      <c r="Q102" s="2">
        <f t="shared" si="12"/>
        <v>10.822623555555555</v>
      </c>
      <c r="R102" s="5">
        <f t="shared" si="13"/>
        <v>0.93837776493256264</v>
      </c>
    </row>
    <row r="103" spans="1:18" x14ac:dyDescent="0.3">
      <c r="A103" s="3">
        <v>41376</v>
      </c>
      <c r="B103" s="2" t="s">
        <v>4</v>
      </c>
      <c r="C103" s="2">
        <v>4.5233840999999997E-2</v>
      </c>
      <c r="D103" s="2">
        <v>4.8030000000000003E-2</v>
      </c>
      <c r="E103" s="2">
        <v>0</v>
      </c>
      <c r="F103" s="2">
        <f>VLOOKUP(B103,CostData!$A$21:$D$24,2,FALSE)</f>
        <v>953.62134690000005</v>
      </c>
      <c r="G103" s="2">
        <f t="shared" si="7"/>
        <v>4</v>
      </c>
      <c r="H103" s="2">
        <f>VLOOKUP(B103,CostData!$H$5:$I$8,2,FALSE)</f>
        <v>4</v>
      </c>
      <c r="I103" s="2">
        <f>VLOOKUP(G103,CostData!$A$4:$E$15,Production!H103,FALSE)</f>
        <v>7.51E-2</v>
      </c>
      <c r="J103" s="2">
        <f>VLOOKUP(Production!G103,CostData!$A$33:$E$44,Production!H103,FALSE)</f>
        <v>45</v>
      </c>
      <c r="K103" s="2">
        <f>VLOOKUP(Production!B103,CostData!$A$21:$D$24,4,FALSE)</f>
        <v>633.36679179999999</v>
      </c>
      <c r="L103" s="2">
        <f>VLOOKUP(Production!B103,CostData!$A$21:$D$24,3,FALSE)</f>
        <v>143.83735709999999</v>
      </c>
      <c r="M103" s="4">
        <f t="shared" si="8"/>
        <v>34397.627401996862</v>
      </c>
      <c r="N103" s="4">
        <f t="shared" si="9"/>
        <v>2140.4630728881002</v>
      </c>
      <c r="O103" s="4">
        <f t="shared" si="10"/>
        <v>4886.2434218321368</v>
      </c>
      <c r="P103" s="2">
        <f t="shared" si="11"/>
        <v>91.578192302345272</v>
      </c>
      <c r="Q103" s="2">
        <f t="shared" si="12"/>
        <v>10.051964666666665</v>
      </c>
      <c r="R103" s="5">
        <f t="shared" si="13"/>
        <v>0.94178307307932529</v>
      </c>
    </row>
    <row r="104" spans="1:18" x14ac:dyDescent="0.3">
      <c r="A104" s="3">
        <v>41377</v>
      </c>
      <c r="B104" s="2" t="s">
        <v>4</v>
      </c>
      <c r="C104" s="2">
        <v>4.8325927999999997E-2</v>
      </c>
      <c r="D104" s="2">
        <v>5.1249999999999997E-2</v>
      </c>
      <c r="E104" s="2">
        <v>7.0000000000000007E-2</v>
      </c>
      <c r="F104" s="2">
        <f>VLOOKUP(B104,CostData!$A$21:$D$24,2,FALSE)</f>
        <v>953.62134690000005</v>
      </c>
      <c r="G104" s="2">
        <f t="shared" si="7"/>
        <v>4</v>
      </c>
      <c r="H104" s="2">
        <f>VLOOKUP(B104,CostData!$H$5:$I$8,2,FALSE)</f>
        <v>4</v>
      </c>
      <c r="I104" s="2">
        <f>VLOOKUP(G104,CostData!$A$4:$E$15,Production!H104,FALSE)</f>
        <v>7.51E-2</v>
      </c>
      <c r="J104" s="2">
        <f>VLOOKUP(Production!G104,CostData!$A$33:$E$44,Production!H104,FALSE)</f>
        <v>45</v>
      </c>
      <c r="K104" s="2">
        <f>VLOOKUP(Production!B104,CostData!$A$21:$D$24,4,FALSE)</f>
        <v>633.36679179999999</v>
      </c>
      <c r="L104" s="2">
        <f>VLOOKUP(Production!B104,CostData!$A$21:$D$24,3,FALSE)</f>
        <v>143.83735709999999</v>
      </c>
      <c r="M104" s="4">
        <f t="shared" si="8"/>
        <v>36703.693615497374</v>
      </c>
      <c r="N104" s="4">
        <f t="shared" si="9"/>
        <v>2140.4630728881002</v>
      </c>
      <c r="O104" s="4">
        <f t="shared" si="10"/>
        <v>5220.2563959565905</v>
      </c>
      <c r="P104" s="2">
        <f t="shared" si="11"/>
        <v>91.181721506397281</v>
      </c>
      <c r="Q104" s="2">
        <f t="shared" si="12"/>
        <v>10.73909511111111</v>
      </c>
      <c r="R104" s="5">
        <f t="shared" si="13"/>
        <v>0.94294493658536582</v>
      </c>
    </row>
    <row r="105" spans="1:18" x14ac:dyDescent="0.3">
      <c r="A105" s="3">
        <v>41378</v>
      </c>
      <c r="B105" s="2" t="s">
        <v>4</v>
      </c>
      <c r="C105" s="2">
        <v>4.7513173999999998E-2</v>
      </c>
      <c r="D105" s="2">
        <v>4.9849999999999998E-2</v>
      </c>
      <c r="E105" s="2">
        <v>7.0000000000000007E-2</v>
      </c>
      <c r="F105" s="2">
        <f>VLOOKUP(B105,CostData!$A$21:$D$24,2,FALSE)</f>
        <v>953.62134690000005</v>
      </c>
      <c r="G105" s="2">
        <f t="shared" si="7"/>
        <v>4</v>
      </c>
      <c r="H105" s="2">
        <f>VLOOKUP(B105,CostData!$H$5:$I$8,2,FALSE)</f>
        <v>4</v>
      </c>
      <c r="I105" s="2">
        <f>VLOOKUP(G105,CostData!$A$4:$E$15,Production!H105,FALSE)</f>
        <v>7.51E-2</v>
      </c>
      <c r="J105" s="2">
        <f>VLOOKUP(Production!G105,CostData!$A$33:$E$44,Production!H105,FALSE)</f>
        <v>45</v>
      </c>
      <c r="K105" s="2">
        <f>VLOOKUP(Production!B105,CostData!$A$21:$D$24,4,FALSE)</f>
        <v>633.36679179999999</v>
      </c>
      <c r="L105" s="2">
        <f>VLOOKUP(Production!B105,CostData!$A$21:$D$24,3,FALSE)</f>
        <v>143.83735709999999</v>
      </c>
      <c r="M105" s="4">
        <f t="shared" si="8"/>
        <v>35701.056131366713</v>
      </c>
      <c r="N105" s="4">
        <f t="shared" si="9"/>
        <v>2140.4630728881002</v>
      </c>
      <c r="O105" s="4">
        <f t="shared" si="10"/>
        <v>5132.4612010699175</v>
      </c>
      <c r="P105" s="2">
        <f t="shared" si="11"/>
        <v>90.446452609806144</v>
      </c>
      <c r="Q105" s="2">
        <f t="shared" si="12"/>
        <v>10.55848311111111</v>
      </c>
      <c r="R105" s="5">
        <f t="shared" si="13"/>
        <v>0.95312284854563689</v>
      </c>
    </row>
    <row r="106" spans="1:18" x14ac:dyDescent="0.3">
      <c r="A106" s="3">
        <v>41379</v>
      </c>
      <c r="B106" s="2" t="s">
        <v>4</v>
      </c>
      <c r="C106" s="2">
        <v>4.8746056000000003E-2</v>
      </c>
      <c r="D106" s="2">
        <v>5.1810000000000002E-2</v>
      </c>
      <c r="E106" s="2">
        <v>0</v>
      </c>
      <c r="F106" s="2">
        <f>VLOOKUP(B106,CostData!$A$21:$D$24,2,FALSE)</f>
        <v>953.62134690000005</v>
      </c>
      <c r="G106" s="2">
        <f t="shared" si="7"/>
        <v>4</v>
      </c>
      <c r="H106" s="2">
        <f>VLOOKUP(B106,CostData!$H$5:$I$8,2,FALSE)</f>
        <v>4</v>
      </c>
      <c r="I106" s="2">
        <f>VLOOKUP(G106,CostData!$A$4:$E$15,Production!H106,FALSE)</f>
        <v>7.51E-2</v>
      </c>
      <c r="J106" s="2">
        <f>VLOOKUP(Production!G106,CostData!$A$33:$E$44,Production!H106,FALSE)</f>
        <v>45</v>
      </c>
      <c r="K106" s="2">
        <f>VLOOKUP(Production!B106,CostData!$A$21:$D$24,4,FALSE)</f>
        <v>633.36679179999999</v>
      </c>
      <c r="L106" s="2">
        <f>VLOOKUP(Production!B106,CostData!$A$21:$D$24,3,FALSE)</f>
        <v>143.83735709999999</v>
      </c>
      <c r="M106" s="4">
        <f t="shared" si="8"/>
        <v>37104.748609149639</v>
      </c>
      <c r="N106" s="4">
        <f t="shared" si="9"/>
        <v>2140.4630728881002</v>
      </c>
      <c r="O106" s="4">
        <f t="shared" si="10"/>
        <v>5265.6394019305371</v>
      </c>
      <c r="P106" s="2">
        <f t="shared" si="11"/>
        <v>91.311697266273754</v>
      </c>
      <c r="Q106" s="2">
        <f t="shared" si="12"/>
        <v>10.83245688888889</v>
      </c>
      <c r="R106" s="5">
        <f t="shared" si="13"/>
        <v>0.94086191854854273</v>
      </c>
    </row>
    <row r="107" spans="1:18" x14ac:dyDescent="0.3">
      <c r="A107" s="3">
        <v>41380</v>
      </c>
      <c r="B107" s="2" t="s">
        <v>4</v>
      </c>
      <c r="C107" s="2">
        <v>4.7727681000000001E-2</v>
      </c>
      <c r="D107" s="2">
        <v>5.0090000000000003E-2</v>
      </c>
      <c r="E107" s="2">
        <v>0</v>
      </c>
      <c r="F107" s="2">
        <f>VLOOKUP(B107,CostData!$A$21:$D$24,2,FALSE)</f>
        <v>953.62134690000005</v>
      </c>
      <c r="G107" s="2">
        <f t="shared" si="7"/>
        <v>4</v>
      </c>
      <c r="H107" s="2">
        <f>VLOOKUP(B107,CostData!$H$5:$I$8,2,FALSE)</f>
        <v>4</v>
      </c>
      <c r="I107" s="2">
        <f>VLOOKUP(G107,CostData!$A$4:$E$15,Production!H107,FALSE)</f>
        <v>7.51E-2</v>
      </c>
      <c r="J107" s="2">
        <f>VLOOKUP(Production!G107,CostData!$A$33:$E$44,Production!H107,FALSE)</f>
        <v>45</v>
      </c>
      <c r="K107" s="2">
        <f>VLOOKUP(Production!B107,CostData!$A$21:$D$24,4,FALSE)</f>
        <v>633.36679179999999</v>
      </c>
      <c r="L107" s="2">
        <f>VLOOKUP(Production!B107,CostData!$A$21:$D$24,3,FALSE)</f>
        <v>143.83735709999999</v>
      </c>
      <c r="M107" s="4">
        <f t="shared" si="8"/>
        <v>35872.936842931973</v>
      </c>
      <c r="N107" s="4">
        <f t="shared" si="9"/>
        <v>2140.4630728881002</v>
      </c>
      <c r="O107" s="4">
        <f t="shared" si="10"/>
        <v>5155.6326451594659</v>
      </c>
      <c r="P107" s="2">
        <f t="shared" si="11"/>
        <v>90.448627832933127</v>
      </c>
      <c r="Q107" s="2">
        <f t="shared" si="12"/>
        <v>10.606151333333333</v>
      </c>
      <c r="R107" s="5">
        <f t="shared" si="13"/>
        <v>0.95283851068077463</v>
      </c>
    </row>
    <row r="108" spans="1:18" x14ac:dyDescent="0.3">
      <c r="A108" s="3">
        <v>41381</v>
      </c>
      <c r="B108" s="2" t="s">
        <v>4</v>
      </c>
      <c r="C108" s="2">
        <v>4.5179170999999997E-2</v>
      </c>
      <c r="D108" s="2">
        <v>4.8090000000000001E-2</v>
      </c>
      <c r="E108" s="2">
        <v>7.0000000000000007E-2</v>
      </c>
      <c r="F108" s="2">
        <f>VLOOKUP(B108,CostData!$A$21:$D$24,2,FALSE)</f>
        <v>953.62134690000005</v>
      </c>
      <c r="G108" s="2">
        <f t="shared" si="7"/>
        <v>4</v>
      </c>
      <c r="H108" s="2">
        <f>VLOOKUP(B108,CostData!$H$5:$I$8,2,FALSE)</f>
        <v>4</v>
      </c>
      <c r="I108" s="2">
        <f>VLOOKUP(G108,CostData!$A$4:$E$15,Production!H108,FALSE)</f>
        <v>7.51E-2</v>
      </c>
      <c r="J108" s="2">
        <f>VLOOKUP(Production!G108,CostData!$A$33:$E$44,Production!H108,FALSE)</f>
        <v>45</v>
      </c>
      <c r="K108" s="2">
        <f>VLOOKUP(Production!B108,CostData!$A$21:$D$24,4,FALSE)</f>
        <v>633.36679179999999</v>
      </c>
      <c r="L108" s="2">
        <f>VLOOKUP(Production!B108,CostData!$A$21:$D$24,3,FALSE)</f>
        <v>143.83735709999999</v>
      </c>
      <c r="M108" s="4">
        <f t="shared" si="8"/>
        <v>34440.59757988817</v>
      </c>
      <c r="N108" s="4">
        <f t="shared" si="9"/>
        <v>2140.4630728881002</v>
      </c>
      <c r="O108" s="4">
        <f t="shared" si="10"/>
        <v>4880.3378670093316</v>
      </c>
      <c r="P108" s="2">
        <f t="shared" si="11"/>
        <v>91.771047591346019</v>
      </c>
      <c r="Q108" s="2">
        <f t="shared" si="12"/>
        <v>10.039815777777777</v>
      </c>
      <c r="R108" s="5">
        <f t="shared" si="13"/>
        <v>0.93947122062798916</v>
      </c>
    </row>
    <row r="109" spans="1:18" x14ac:dyDescent="0.3">
      <c r="A109" s="3">
        <v>41382</v>
      </c>
      <c r="B109" s="2" t="s">
        <v>4</v>
      </c>
      <c r="C109" s="2">
        <v>4.5456694999999998E-2</v>
      </c>
      <c r="D109" s="2">
        <v>4.8039999999999999E-2</v>
      </c>
      <c r="E109" s="2">
        <v>0</v>
      </c>
      <c r="F109" s="2">
        <f>VLOOKUP(B109,CostData!$A$21:$D$24,2,FALSE)</f>
        <v>953.62134690000005</v>
      </c>
      <c r="G109" s="2">
        <f t="shared" si="7"/>
        <v>4</v>
      </c>
      <c r="H109" s="2">
        <f>VLOOKUP(B109,CostData!$H$5:$I$8,2,FALSE)</f>
        <v>4</v>
      </c>
      <c r="I109" s="2">
        <f>VLOOKUP(G109,CostData!$A$4:$E$15,Production!H109,FALSE)</f>
        <v>7.51E-2</v>
      </c>
      <c r="J109" s="2">
        <f>VLOOKUP(Production!G109,CostData!$A$33:$E$44,Production!H109,FALSE)</f>
        <v>45</v>
      </c>
      <c r="K109" s="2">
        <f>VLOOKUP(Production!B109,CostData!$A$21:$D$24,4,FALSE)</f>
        <v>633.36679179999999</v>
      </c>
      <c r="L109" s="2">
        <f>VLOOKUP(Production!B109,CostData!$A$21:$D$24,3,FALSE)</f>
        <v>143.83735709999999</v>
      </c>
      <c r="M109" s="4">
        <f t="shared" si="8"/>
        <v>34404.789098312074</v>
      </c>
      <c r="N109" s="4">
        <f t="shared" si="9"/>
        <v>2140.4630728881002</v>
      </c>
      <c r="O109" s="4">
        <f t="shared" si="10"/>
        <v>4910.3165243468884</v>
      </c>
      <c r="P109" s="2">
        <f t="shared" si="11"/>
        <v>91.197938379697575</v>
      </c>
      <c r="Q109" s="2">
        <f t="shared" si="12"/>
        <v>10.101487777777777</v>
      </c>
      <c r="R109" s="5">
        <f t="shared" si="13"/>
        <v>0.94622595753538719</v>
      </c>
    </row>
    <row r="110" spans="1:18" x14ac:dyDescent="0.3">
      <c r="A110" s="3">
        <v>41383</v>
      </c>
      <c r="B110" s="2" t="s">
        <v>4</v>
      </c>
      <c r="C110" s="2">
        <v>4.4909606999999997E-2</v>
      </c>
      <c r="D110" s="2">
        <v>4.7390000000000002E-2</v>
      </c>
      <c r="E110" s="2">
        <v>7.0000000000000007E-2</v>
      </c>
      <c r="F110" s="2">
        <f>VLOOKUP(B110,CostData!$A$21:$D$24,2,FALSE)</f>
        <v>953.62134690000005</v>
      </c>
      <c r="G110" s="2">
        <f t="shared" si="7"/>
        <v>4</v>
      </c>
      <c r="H110" s="2">
        <f>VLOOKUP(B110,CostData!$H$5:$I$8,2,FALSE)</f>
        <v>4</v>
      </c>
      <c r="I110" s="2">
        <f>VLOOKUP(G110,CostData!$A$4:$E$15,Production!H110,FALSE)</f>
        <v>7.51E-2</v>
      </c>
      <c r="J110" s="2">
        <f>VLOOKUP(Production!G110,CostData!$A$33:$E$44,Production!H110,FALSE)</f>
        <v>45</v>
      </c>
      <c r="K110" s="2">
        <f>VLOOKUP(Production!B110,CostData!$A$21:$D$24,4,FALSE)</f>
        <v>633.36679179999999</v>
      </c>
      <c r="L110" s="2">
        <f>VLOOKUP(Production!B110,CostData!$A$21:$D$24,3,FALSE)</f>
        <v>143.83735709999999</v>
      </c>
      <c r="M110" s="4">
        <f t="shared" si="8"/>
        <v>33939.278837822843</v>
      </c>
      <c r="N110" s="4">
        <f t="shared" si="9"/>
        <v>2140.4630728881002</v>
      </c>
      <c r="O110" s="4">
        <f t="shared" si="10"/>
        <v>4851.2190636390242</v>
      </c>
      <c r="P110" s="2">
        <f t="shared" si="11"/>
        <v>91.14076855393094</v>
      </c>
      <c r="Q110" s="2">
        <f t="shared" si="12"/>
        <v>9.9799126666666673</v>
      </c>
      <c r="R110" s="5">
        <f t="shared" si="13"/>
        <v>0.94765999155940062</v>
      </c>
    </row>
    <row r="111" spans="1:18" x14ac:dyDescent="0.3">
      <c r="A111" s="3">
        <v>41384</v>
      </c>
      <c r="B111" s="2" t="s">
        <v>4</v>
      </c>
      <c r="C111" s="2">
        <v>4.8446784999999999E-2</v>
      </c>
      <c r="D111" s="2">
        <v>5.1490000000000001E-2</v>
      </c>
      <c r="E111" s="2">
        <v>7.0000000000000007E-2</v>
      </c>
      <c r="F111" s="2">
        <f>VLOOKUP(B111,CostData!$A$21:$D$24,2,FALSE)</f>
        <v>953.62134690000005</v>
      </c>
      <c r="G111" s="2">
        <f t="shared" si="7"/>
        <v>4</v>
      </c>
      <c r="H111" s="2">
        <f>VLOOKUP(B111,CostData!$H$5:$I$8,2,FALSE)</f>
        <v>4</v>
      </c>
      <c r="I111" s="2">
        <f>VLOOKUP(G111,CostData!$A$4:$E$15,Production!H111,FALSE)</f>
        <v>7.51E-2</v>
      </c>
      <c r="J111" s="2">
        <f>VLOOKUP(Production!G111,CostData!$A$33:$E$44,Production!H111,FALSE)</f>
        <v>45</v>
      </c>
      <c r="K111" s="2">
        <f>VLOOKUP(Production!B111,CostData!$A$21:$D$24,4,FALSE)</f>
        <v>633.36679179999999</v>
      </c>
      <c r="L111" s="2">
        <f>VLOOKUP(Production!B111,CostData!$A$21:$D$24,3,FALSE)</f>
        <v>143.83735709999999</v>
      </c>
      <c r="M111" s="4">
        <f t="shared" si="8"/>
        <v>36875.574327062634</v>
      </c>
      <c r="N111" s="4">
        <f t="shared" si="9"/>
        <v>2140.4630728881002</v>
      </c>
      <c r="O111" s="4">
        <f t="shared" si="10"/>
        <v>5233.3115933083336</v>
      </c>
      <c r="P111" s="2">
        <f t="shared" si="11"/>
        <v>91.335986471050802</v>
      </c>
      <c r="Q111" s="2">
        <f t="shared" si="12"/>
        <v>10.765952222222221</v>
      </c>
      <c r="R111" s="5">
        <f t="shared" si="13"/>
        <v>0.94089697028549224</v>
      </c>
    </row>
    <row r="112" spans="1:18" x14ac:dyDescent="0.3">
      <c r="A112" s="3">
        <v>41385</v>
      </c>
      <c r="B112" s="2" t="s">
        <v>4</v>
      </c>
      <c r="C112" s="2">
        <v>4.6051765000000001E-2</v>
      </c>
      <c r="D112" s="2">
        <v>4.8500000000000001E-2</v>
      </c>
      <c r="E112" s="2">
        <v>7.0000000000000007E-2</v>
      </c>
      <c r="F112" s="2">
        <f>VLOOKUP(B112,CostData!$A$21:$D$24,2,FALSE)</f>
        <v>953.62134690000005</v>
      </c>
      <c r="G112" s="2">
        <f t="shared" si="7"/>
        <v>4</v>
      </c>
      <c r="H112" s="2">
        <f>VLOOKUP(B112,CostData!$H$5:$I$8,2,FALSE)</f>
        <v>4</v>
      </c>
      <c r="I112" s="2">
        <f>VLOOKUP(G112,CostData!$A$4:$E$15,Production!H112,FALSE)</f>
        <v>7.51E-2</v>
      </c>
      <c r="J112" s="2">
        <f>VLOOKUP(Production!G112,CostData!$A$33:$E$44,Production!H112,FALSE)</f>
        <v>45</v>
      </c>
      <c r="K112" s="2">
        <f>VLOOKUP(Production!B112,CostData!$A$21:$D$24,4,FALSE)</f>
        <v>633.36679179999999</v>
      </c>
      <c r="L112" s="2">
        <f>VLOOKUP(Production!B112,CostData!$A$21:$D$24,3,FALSE)</f>
        <v>143.83735709999999</v>
      </c>
      <c r="M112" s="4">
        <f t="shared" si="8"/>
        <v>34734.227128812156</v>
      </c>
      <c r="N112" s="4">
        <f t="shared" si="9"/>
        <v>2140.4630728881002</v>
      </c>
      <c r="O112" s="4">
        <f t="shared" si="10"/>
        <v>4974.5970897101015</v>
      </c>
      <c r="P112" s="2">
        <f t="shared" si="11"/>
        <v>90.874448115963332</v>
      </c>
      <c r="Q112" s="2">
        <f t="shared" si="12"/>
        <v>10.233725555555555</v>
      </c>
      <c r="R112" s="5">
        <f t="shared" si="13"/>
        <v>0.9495209278350516</v>
      </c>
    </row>
    <row r="113" spans="1:18" x14ac:dyDescent="0.3">
      <c r="A113" s="3">
        <v>41386</v>
      </c>
      <c r="B113" s="2" t="s">
        <v>4</v>
      </c>
      <c r="C113" s="2">
        <v>4.6726771E-2</v>
      </c>
      <c r="D113" s="2">
        <v>4.9200000000000001E-2</v>
      </c>
      <c r="E113" s="2">
        <v>0</v>
      </c>
      <c r="F113" s="2">
        <f>VLOOKUP(B113,CostData!$A$21:$D$24,2,FALSE)</f>
        <v>953.62134690000005</v>
      </c>
      <c r="G113" s="2">
        <f t="shared" si="7"/>
        <v>4</v>
      </c>
      <c r="H113" s="2">
        <f>VLOOKUP(B113,CostData!$H$5:$I$8,2,FALSE)</f>
        <v>4</v>
      </c>
      <c r="I113" s="2">
        <f>VLOOKUP(G113,CostData!$A$4:$E$15,Production!H113,FALSE)</f>
        <v>7.51E-2</v>
      </c>
      <c r="J113" s="2">
        <f>VLOOKUP(Production!G113,CostData!$A$33:$E$44,Production!H113,FALSE)</f>
        <v>45</v>
      </c>
      <c r="K113" s="2">
        <f>VLOOKUP(Production!B113,CostData!$A$21:$D$24,4,FALSE)</f>
        <v>633.36679179999999</v>
      </c>
      <c r="L113" s="2">
        <f>VLOOKUP(Production!B113,CostData!$A$21:$D$24,3,FALSE)</f>
        <v>143.83735709999999</v>
      </c>
      <c r="M113" s="4">
        <f t="shared" si="8"/>
        <v>35235.545870877482</v>
      </c>
      <c r="N113" s="4">
        <f t="shared" si="9"/>
        <v>2140.4630728881002</v>
      </c>
      <c r="O113" s="4">
        <f t="shared" si="10"/>
        <v>5047.5124900891497</v>
      </c>
      <c r="P113" s="2">
        <f t="shared" si="11"/>
        <v>90.790612160756282</v>
      </c>
      <c r="Q113" s="2">
        <f t="shared" si="12"/>
        <v>10.383726888888889</v>
      </c>
      <c r="R113" s="5">
        <f t="shared" si="13"/>
        <v>0.94973111788617881</v>
      </c>
    </row>
    <row r="114" spans="1:18" x14ac:dyDescent="0.3">
      <c r="A114" s="3">
        <v>41387</v>
      </c>
      <c r="B114" s="2" t="s">
        <v>4</v>
      </c>
      <c r="C114" s="2">
        <v>4.7334464999999999E-2</v>
      </c>
      <c r="D114" s="2">
        <v>4.9680000000000002E-2</v>
      </c>
      <c r="E114" s="2">
        <v>0</v>
      </c>
      <c r="F114" s="2">
        <f>VLOOKUP(B114,CostData!$A$21:$D$24,2,FALSE)</f>
        <v>953.62134690000005</v>
      </c>
      <c r="G114" s="2">
        <f t="shared" si="7"/>
        <v>4</v>
      </c>
      <c r="H114" s="2">
        <f>VLOOKUP(B114,CostData!$H$5:$I$8,2,FALSE)</f>
        <v>4</v>
      </c>
      <c r="I114" s="2">
        <f>VLOOKUP(G114,CostData!$A$4:$E$15,Production!H114,FALSE)</f>
        <v>7.51E-2</v>
      </c>
      <c r="J114" s="2">
        <f>VLOOKUP(Production!G114,CostData!$A$33:$E$44,Production!H114,FALSE)</f>
        <v>45</v>
      </c>
      <c r="K114" s="2">
        <f>VLOOKUP(Production!B114,CostData!$A$21:$D$24,4,FALSE)</f>
        <v>633.36679179999999</v>
      </c>
      <c r="L114" s="2">
        <f>VLOOKUP(Production!B114,CostData!$A$21:$D$24,3,FALSE)</f>
        <v>143.83735709999999</v>
      </c>
      <c r="M114" s="4">
        <f t="shared" si="8"/>
        <v>35579.307294007995</v>
      </c>
      <c r="N114" s="4">
        <f t="shared" si="9"/>
        <v>2140.4630728881002</v>
      </c>
      <c r="O114" s="4">
        <f t="shared" si="10"/>
        <v>5113.1567233521801</v>
      </c>
      <c r="P114" s="2">
        <f t="shared" si="11"/>
        <v>90.489936012265645</v>
      </c>
      <c r="Q114" s="2">
        <f t="shared" si="12"/>
        <v>10.51877</v>
      </c>
      <c r="R114" s="5">
        <f t="shared" si="13"/>
        <v>0.95278713768115941</v>
      </c>
    </row>
    <row r="115" spans="1:18" x14ac:dyDescent="0.3">
      <c r="A115" s="3">
        <v>41388</v>
      </c>
      <c r="B115" s="2" t="s">
        <v>4</v>
      </c>
      <c r="C115" s="2">
        <v>4.8957438999999998E-2</v>
      </c>
      <c r="D115" s="2">
        <v>5.2019999999999997E-2</v>
      </c>
      <c r="E115" s="2">
        <v>7.0000000000000007E-2</v>
      </c>
      <c r="F115" s="2">
        <f>VLOOKUP(B115,CostData!$A$21:$D$24,2,FALSE)</f>
        <v>953.62134690000005</v>
      </c>
      <c r="G115" s="2">
        <f t="shared" si="7"/>
        <v>4</v>
      </c>
      <c r="H115" s="2">
        <f>VLOOKUP(B115,CostData!$H$5:$I$8,2,FALSE)</f>
        <v>4</v>
      </c>
      <c r="I115" s="2">
        <f>VLOOKUP(G115,CostData!$A$4:$E$15,Production!H115,FALSE)</f>
        <v>7.51E-2</v>
      </c>
      <c r="J115" s="2">
        <f>VLOOKUP(Production!G115,CostData!$A$33:$E$44,Production!H115,FALSE)</f>
        <v>45</v>
      </c>
      <c r="K115" s="2">
        <f>VLOOKUP(Production!B115,CostData!$A$21:$D$24,4,FALSE)</f>
        <v>633.36679179999999</v>
      </c>
      <c r="L115" s="2">
        <f>VLOOKUP(Production!B115,CostData!$A$21:$D$24,3,FALSE)</f>
        <v>143.83735709999999</v>
      </c>
      <c r="M115" s="4">
        <f t="shared" si="8"/>
        <v>37255.144231769234</v>
      </c>
      <c r="N115" s="4">
        <f t="shared" si="9"/>
        <v>2140.4630728881002</v>
      </c>
      <c r="O115" s="4">
        <f t="shared" si="10"/>
        <v>5288.4733857444944</v>
      </c>
      <c r="P115" s="2">
        <f t="shared" si="11"/>
        <v>91.271278896761388</v>
      </c>
      <c r="Q115" s="2">
        <f t="shared" si="12"/>
        <v>10.879430888888889</v>
      </c>
      <c r="R115" s="5">
        <f t="shared" si="13"/>
        <v>0.94112723952326027</v>
      </c>
    </row>
    <row r="116" spans="1:18" x14ac:dyDescent="0.3">
      <c r="A116" s="3">
        <v>41389</v>
      </c>
      <c r="B116" s="2" t="s">
        <v>4</v>
      </c>
      <c r="C116" s="2">
        <v>4.8304357999999999E-2</v>
      </c>
      <c r="D116" s="2">
        <v>5.0590000000000003E-2</v>
      </c>
      <c r="E116" s="2">
        <v>7.0000000000000007E-2</v>
      </c>
      <c r="F116" s="2">
        <f>VLOOKUP(B116,CostData!$A$21:$D$24,2,FALSE)</f>
        <v>953.62134690000005</v>
      </c>
      <c r="G116" s="2">
        <f t="shared" si="7"/>
        <v>4</v>
      </c>
      <c r="H116" s="2">
        <f>VLOOKUP(B116,CostData!$H$5:$I$8,2,FALSE)</f>
        <v>4</v>
      </c>
      <c r="I116" s="2">
        <f>VLOOKUP(G116,CostData!$A$4:$E$15,Production!H116,FALSE)</f>
        <v>7.51E-2</v>
      </c>
      <c r="J116" s="2">
        <f>VLOOKUP(Production!G116,CostData!$A$33:$E$44,Production!H116,FALSE)</f>
        <v>45</v>
      </c>
      <c r="K116" s="2">
        <f>VLOOKUP(Production!B116,CostData!$A$21:$D$24,4,FALSE)</f>
        <v>633.36679179999999</v>
      </c>
      <c r="L116" s="2">
        <f>VLOOKUP(Production!B116,CostData!$A$21:$D$24,3,FALSE)</f>
        <v>143.83735709999999</v>
      </c>
      <c r="M116" s="4">
        <f t="shared" si="8"/>
        <v>36231.021658692931</v>
      </c>
      <c r="N116" s="4">
        <f t="shared" si="9"/>
        <v>2140.4630728881002</v>
      </c>
      <c r="O116" s="4">
        <f t="shared" si="10"/>
        <v>5217.9263645403125</v>
      </c>
      <c r="P116" s="2">
        <f t="shared" si="11"/>
        <v>90.239085873207017</v>
      </c>
      <c r="Q116" s="2">
        <f t="shared" si="12"/>
        <v>10.734301777777777</v>
      </c>
      <c r="R116" s="5">
        <f t="shared" si="13"/>
        <v>0.95482028068788294</v>
      </c>
    </row>
    <row r="117" spans="1:18" x14ac:dyDescent="0.3">
      <c r="A117" s="3">
        <v>41390</v>
      </c>
      <c r="B117" s="2" t="s">
        <v>4</v>
      </c>
      <c r="C117" s="2">
        <v>4.4805936999999997E-2</v>
      </c>
      <c r="D117" s="2">
        <v>4.7050000000000002E-2</v>
      </c>
      <c r="E117" s="2">
        <v>7.0000000000000007E-2</v>
      </c>
      <c r="F117" s="2">
        <f>VLOOKUP(B117,CostData!$A$21:$D$24,2,FALSE)</f>
        <v>953.62134690000005</v>
      </c>
      <c r="G117" s="2">
        <f t="shared" si="7"/>
        <v>4</v>
      </c>
      <c r="H117" s="2">
        <f>VLOOKUP(B117,CostData!$H$5:$I$8,2,FALSE)</f>
        <v>4</v>
      </c>
      <c r="I117" s="2">
        <f>VLOOKUP(G117,CostData!$A$4:$E$15,Production!H117,FALSE)</f>
        <v>7.51E-2</v>
      </c>
      <c r="J117" s="2">
        <f>VLOOKUP(Production!G117,CostData!$A$33:$E$44,Production!H117,FALSE)</f>
        <v>45</v>
      </c>
      <c r="K117" s="2">
        <f>VLOOKUP(Production!B117,CostData!$A$21:$D$24,4,FALSE)</f>
        <v>633.36679179999999</v>
      </c>
      <c r="L117" s="2">
        <f>VLOOKUP(Production!B117,CostData!$A$21:$D$24,3,FALSE)</f>
        <v>143.83735709999999</v>
      </c>
      <c r="M117" s="4">
        <f t="shared" si="8"/>
        <v>33695.781163105399</v>
      </c>
      <c r="N117" s="4">
        <f t="shared" si="9"/>
        <v>2140.4630728881002</v>
      </c>
      <c r="O117" s="4">
        <f t="shared" si="10"/>
        <v>4840.0204379122961</v>
      </c>
      <c r="P117" s="2">
        <f t="shared" si="11"/>
        <v>90.783202846323249</v>
      </c>
      <c r="Q117" s="2">
        <f t="shared" si="12"/>
        <v>9.9568748888888869</v>
      </c>
      <c r="R117" s="5">
        <f t="shared" si="13"/>
        <v>0.95230471838469699</v>
      </c>
    </row>
    <row r="118" spans="1:18" x14ac:dyDescent="0.3">
      <c r="A118" s="3">
        <v>41391</v>
      </c>
      <c r="B118" s="2" t="s">
        <v>4</v>
      </c>
      <c r="C118" s="2">
        <v>4.4965981000000002E-2</v>
      </c>
      <c r="D118" s="2">
        <v>4.7370000000000002E-2</v>
      </c>
      <c r="E118" s="2">
        <v>7.0000000000000007E-2</v>
      </c>
      <c r="F118" s="2">
        <f>VLOOKUP(B118,CostData!$A$21:$D$24,2,FALSE)</f>
        <v>953.62134690000005</v>
      </c>
      <c r="G118" s="2">
        <f t="shared" si="7"/>
        <v>4</v>
      </c>
      <c r="H118" s="2">
        <f>VLOOKUP(B118,CostData!$H$5:$I$8,2,FALSE)</f>
        <v>4</v>
      </c>
      <c r="I118" s="2">
        <f>VLOOKUP(G118,CostData!$A$4:$E$15,Production!H118,FALSE)</f>
        <v>7.51E-2</v>
      </c>
      <c r="J118" s="2">
        <f>VLOOKUP(Production!G118,CostData!$A$33:$E$44,Production!H118,FALSE)</f>
        <v>45</v>
      </c>
      <c r="K118" s="2">
        <f>VLOOKUP(Production!B118,CostData!$A$21:$D$24,4,FALSE)</f>
        <v>633.36679179999999</v>
      </c>
      <c r="L118" s="2">
        <f>VLOOKUP(Production!B118,CostData!$A$21:$D$24,3,FALSE)</f>
        <v>143.83735709999999</v>
      </c>
      <c r="M118" s="4">
        <f t="shared" si="8"/>
        <v>33924.955445192405</v>
      </c>
      <c r="N118" s="4">
        <f t="shared" si="9"/>
        <v>2140.4630728881002</v>
      </c>
      <c r="O118" s="4">
        <f t="shared" si="10"/>
        <v>4857.3086877030601</v>
      </c>
      <c r="P118" s="2">
        <f t="shared" si="11"/>
        <v>91.008193962861753</v>
      </c>
      <c r="Q118" s="2">
        <f t="shared" si="12"/>
        <v>9.9924402222222213</v>
      </c>
      <c r="R118" s="5">
        <f t="shared" si="13"/>
        <v>0.94925017943846313</v>
      </c>
    </row>
    <row r="119" spans="1:18" x14ac:dyDescent="0.3">
      <c r="A119" s="3">
        <v>41392</v>
      </c>
      <c r="B119" s="2" t="s">
        <v>4</v>
      </c>
      <c r="C119" s="2">
        <v>4.7851337000000001E-2</v>
      </c>
      <c r="D119" s="2">
        <v>5.0810000000000001E-2</v>
      </c>
      <c r="E119" s="2">
        <v>0</v>
      </c>
      <c r="F119" s="2">
        <f>VLOOKUP(B119,CostData!$A$21:$D$24,2,FALSE)</f>
        <v>953.62134690000005</v>
      </c>
      <c r="G119" s="2">
        <f t="shared" si="7"/>
        <v>4</v>
      </c>
      <c r="H119" s="2">
        <f>VLOOKUP(B119,CostData!$H$5:$I$8,2,FALSE)</f>
        <v>4</v>
      </c>
      <c r="I119" s="2">
        <f>VLOOKUP(G119,CostData!$A$4:$E$15,Production!H119,FALSE)</f>
        <v>7.51E-2</v>
      </c>
      <c r="J119" s="2">
        <f>VLOOKUP(Production!G119,CostData!$A$33:$E$44,Production!H119,FALSE)</f>
        <v>45</v>
      </c>
      <c r="K119" s="2">
        <f>VLOOKUP(Production!B119,CostData!$A$21:$D$24,4,FALSE)</f>
        <v>633.36679179999999</v>
      </c>
      <c r="L119" s="2">
        <f>VLOOKUP(Production!B119,CostData!$A$21:$D$24,3,FALSE)</f>
        <v>143.83735709999999</v>
      </c>
      <c r="M119" s="4">
        <f t="shared" si="8"/>
        <v>36388.578977627738</v>
      </c>
      <c r="N119" s="4">
        <f t="shared" si="9"/>
        <v>2140.4630728881002</v>
      </c>
      <c r="O119" s="4">
        <f t="shared" si="10"/>
        <v>5168.9901956838639</v>
      </c>
      <c r="P119" s="2">
        <f t="shared" si="11"/>
        <v>91.320399775244951</v>
      </c>
      <c r="Q119" s="2">
        <f t="shared" si="12"/>
        <v>10.633630444444444</v>
      </c>
      <c r="R119" s="5">
        <f t="shared" si="13"/>
        <v>0.94177006494784488</v>
      </c>
    </row>
    <row r="120" spans="1:18" x14ac:dyDescent="0.3">
      <c r="A120" s="3">
        <v>41393</v>
      </c>
      <c r="B120" s="2" t="s">
        <v>4</v>
      </c>
      <c r="C120" s="2">
        <v>4.7323359000000002E-2</v>
      </c>
      <c r="D120" s="2">
        <v>5.0439999999999999E-2</v>
      </c>
      <c r="E120" s="2">
        <v>0</v>
      </c>
      <c r="F120" s="2">
        <f>VLOOKUP(B120,CostData!$A$21:$D$24,2,FALSE)</f>
        <v>953.62134690000005</v>
      </c>
      <c r="G120" s="2">
        <f t="shared" si="7"/>
        <v>4</v>
      </c>
      <c r="H120" s="2">
        <f>VLOOKUP(B120,CostData!$H$5:$I$8,2,FALSE)</f>
        <v>4</v>
      </c>
      <c r="I120" s="2">
        <f>VLOOKUP(G120,CostData!$A$4:$E$15,Production!H120,FALSE)</f>
        <v>7.51E-2</v>
      </c>
      <c r="J120" s="2">
        <f>VLOOKUP(Production!G120,CostData!$A$33:$E$44,Production!H120,FALSE)</f>
        <v>45</v>
      </c>
      <c r="K120" s="2">
        <f>VLOOKUP(Production!B120,CostData!$A$21:$D$24,4,FALSE)</f>
        <v>633.36679179999999</v>
      </c>
      <c r="L120" s="2">
        <f>VLOOKUP(Production!B120,CostData!$A$21:$D$24,3,FALSE)</f>
        <v>143.83735709999999</v>
      </c>
      <c r="M120" s="4">
        <f t="shared" si="8"/>
        <v>36123.596213964636</v>
      </c>
      <c r="N120" s="4">
        <f t="shared" si="9"/>
        <v>2140.4630728881002</v>
      </c>
      <c r="O120" s="4">
        <f t="shared" si="10"/>
        <v>5111.9570326285284</v>
      </c>
      <c r="P120" s="2">
        <f t="shared" si="11"/>
        <v>91.658785927434408</v>
      </c>
      <c r="Q120" s="2">
        <f t="shared" si="12"/>
        <v>10.516302000000001</v>
      </c>
      <c r="R120" s="5">
        <f t="shared" si="13"/>
        <v>0.93821092386994454</v>
      </c>
    </row>
    <row r="121" spans="1:18" x14ac:dyDescent="0.3">
      <c r="A121" s="3">
        <v>41394</v>
      </c>
      <c r="B121" s="2" t="s">
        <v>4</v>
      </c>
      <c r="C121" s="2">
        <v>4.8225178E-2</v>
      </c>
      <c r="D121" s="2">
        <v>5.0799999999999998E-2</v>
      </c>
      <c r="E121" s="2">
        <v>0</v>
      </c>
      <c r="F121" s="2">
        <f>VLOOKUP(B121,CostData!$A$21:$D$24,2,FALSE)</f>
        <v>953.62134690000005</v>
      </c>
      <c r="G121" s="2">
        <f t="shared" si="7"/>
        <v>4</v>
      </c>
      <c r="H121" s="2">
        <f>VLOOKUP(B121,CostData!$H$5:$I$8,2,FALSE)</f>
        <v>4</v>
      </c>
      <c r="I121" s="2">
        <f>VLOOKUP(G121,CostData!$A$4:$E$15,Production!H121,FALSE)</f>
        <v>7.51E-2</v>
      </c>
      <c r="J121" s="2">
        <f>VLOOKUP(Production!G121,CostData!$A$33:$E$44,Production!H121,FALSE)</f>
        <v>45</v>
      </c>
      <c r="K121" s="2">
        <f>VLOOKUP(Production!B121,CostData!$A$21:$D$24,4,FALSE)</f>
        <v>633.36679179999999</v>
      </c>
      <c r="L121" s="2">
        <f>VLOOKUP(Production!B121,CostData!$A$21:$D$24,3,FALSE)</f>
        <v>143.83735709999999</v>
      </c>
      <c r="M121" s="4">
        <f t="shared" si="8"/>
        <v>36381.417281312519</v>
      </c>
      <c r="N121" s="4">
        <f t="shared" si="9"/>
        <v>2140.4630728881002</v>
      </c>
      <c r="O121" s="4">
        <f t="shared" si="10"/>
        <v>5209.3731940469943</v>
      </c>
      <c r="P121" s="2">
        <f t="shared" si="11"/>
        <v>90.681373012760289</v>
      </c>
      <c r="Q121" s="2">
        <f t="shared" si="12"/>
        <v>10.716706222222221</v>
      </c>
      <c r="R121" s="5">
        <f t="shared" si="13"/>
        <v>0.94931452755905521</v>
      </c>
    </row>
    <row r="122" spans="1:18" x14ac:dyDescent="0.3">
      <c r="A122" s="3">
        <v>41395</v>
      </c>
      <c r="B122" s="2" t="s">
        <v>4</v>
      </c>
      <c r="C122" s="2">
        <v>4.8266420999999997E-2</v>
      </c>
      <c r="D122" s="2">
        <v>5.144E-2</v>
      </c>
      <c r="E122" s="2">
        <v>7.0000000000000007E-2</v>
      </c>
      <c r="F122" s="2">
        <f>VLOOKUP(B122,CostData!$A$21:$D$24,2,FALSE)</f>
        <v>953.62134690000005</v>
      </c>
      <c r="G122" s="2">
        <f t="shared" si="7"/>
        <v>5</v>
      </c>
      <c r="H122" s="2">
        <f>VLOOKUP(B122,CostData!$H$5:$I$8,2,FALSE)</f>
        <v>4</v>
      </c>
      <c r="I122" s="2">
        <f>VLOOKUP(G122,CostData!$A$4:$E$15,Production!H122,FALSE)</f>
        <v>7.6100000000000001E-2</v>
      </c>
      <c r="J122" s="2">
        <f>VLOOKUP(Production!G122,CostData!$A$33:$E$44,Production!H122,FALSE)</f>
        <v>45</v>
      </c>
      <c r="K122" s="2">
        <f>VLOOKUP(Production!B122,CostData!$A$21:$D$24,4,FALSE)</f>
        <v>633.36679179999999</v>
      </c>
      <c r="L122" s="2">
        <f>VLOOKUP(Production!B122,CostData!$A$21:$D$24,3,FALSE)</f>
        <v>143.83735709999999</v>
      </c>
      <c r="M122" s="4">
        <f t="shared" si="8"/>
        <v>37330.308666331897</v>
      </c>
      <c r="N122" s="4">
        <f t="shared" si="9"/>
        <v>2168.9645785191001</v>
      </c>
      <c r="O122" s="4">
        <f t="shared" si="10"/>
        <v>5283.2534837534286</v>
      </c>
      <c r="P122" s="2">
        <f t="shared" si="11"/>
        <v>92.781950268499145</v>
      </c>
      <c r="Q122" s="2">
        <f t="shared" si="12"/>
        <v>10.725871333333332</v>
      </c>
      <c r="R122" s="5">
        <f t="shared" si="13"/>
        <v>0.93830522939346805</v>
      </c>
    </row>
    <row r="123" spans="1:18" x14ac:dyDescent="0.3">
      <c r="A123" s="3">
        <v>41396</v>
      </c>
      <c r="B123" s="2" t="s">
        <v>4</v>
      </c>
      <c r="C123" s="2">
        <v>4.9148404999999999E-2</v>
      </c>
      <c r="D123" s="2">
        <v>5.1540000000000002E-2</v>
      </c>
      <c r="E123" s="2">
        <v>7.0000000000000007E-2</v>
      </c>
      <c r="F123" s="2">
        <f>VLOOKUP(B123,CostData!$A$21:$D$24,2,FALSE)</f>
        <v>953.62134690000005</v>
      </c>
      <c r="G123" s="2">
        <f t="shared" si="7"/>
        <v>5</v>
      </c>
      <c r="H123" s="2">
        <f>VLOOKUP(B123,CostData!$H$5:$I$8,2,FALSE)</f>
        <v>4</v>
      </c>
      <c r="I123" s="2">
        <f>VLOOKUP(G123,CostData!$A$4:$E$15,Production!H123,FALSE)</f>
        <v>7.6100000000000001E-2</v>
      </c>
      <c r="J123" s="2">
        <f>VLOOKUP(Production!G123,CostData!$A$33:$E$44,Production!H123,FALSE)</f>
        <v>45</v>
      </c>
      <c r="K123" s="2">
        <f>VLOOKUP(Production!B123,CostData!$A$21:$D$24,4,FALSE)</f>
        <v>633.36679179999999</v>
      </c>
      <c r="L123" s="2">
        <f>VLOOKUP(Production!B123,CostData!$A$21:$D$24,3,FALSE)</f>
        <v>143.83735709999999</v>
      </c>
      <c r="M123" s="4">
        <f t="shared" si="8"/>
        <v>37402.879250830993</v>
      </c>
      <c r="N123" s="4">
        <f t="shared" si="9"/>
        <v>2168.9645785191001</v>
      </c>
      <c r="O123" s="4">
        <f t="shared" si="10"/>
        <v>5379.7956541500034</v>
      </c>
      <c r="P123" s="2">
        <f t="shared" si="11"/>
        <v>91.461034154618247</v>
      </c>
      <c r="Q123" s="2">
        <f t="shared" si="12"/>
        <v>10.921867777777777</v>
      </c>
      <c r="R123" s="5">
        <f t="shared" si="13"/>
        <v>0.9535973030655801</v>
      </c>
    </row>
    <row r="124" spans="1:18" x14ac:dyDescent="0.3">
      <c r="A124" s="3">
        <v>41397</v>
      </c>
      <c r="B124" s="2" t="s">
        <v>4</v>
      </c>
      <c r="C124" s="2">
        <v>4.6616810000000002E-2</v>
      </c>
      <c r="D124" s="2">
        <v>4.9230000000000003E-2</v>
      </c>
      <c r="E124" s="2">
        <v>7.0000000000000007E-2</v>
      </c>
      <c r="F124" s="2">
        <f>VLOOKUP(B124,CostData!$A$21:$D$24,2,FALSE)</f>
        <v>953.62134690000005</v>
      </c>
      <c r="G124" s="2">
        <f t="shared" si="7"/>
        <v>5</v>
      </c>
      <c r="H124" s="2">
        <f>VLOOKUP(B124,CostData!$H$5:$I$8,2,FALSE)</f>
        <v>4</v>
      </c>
      <c r="I124" s="2">
        <f>VLOOKUP(G124,CostData!$A$4:$E$15,Production!H124,FALSE)</f>
        <v>7.6100000000000001E-2</v>
      </c>
      <c r="J124" s="2">
        <f>VLOOKUP(Production!G124,CostData!$A$33:$E$44,Production!H124,FALSE)</f>
        <v>45</v>
      </c>
      <c r="K124" s="2">
        <f>VLOOKUP(Production!B124,CostData!$A$21:$D$24,4,FALSE)</f>
        <v>633.36679179999999</v>
      </c>
      <c r="L124" s="2">
        <f>VLOOKUP(Production!B124,CostData!$A$21:$D$24,3,FALSE)</f>
        <v>143.83735709999999</v>
      </c>
      <c r="M124" s="4">
        <f t="shared" si="8"/>
        <v>35726.498748902013</v>
      </c>
      <c r="N124" s="4">
        <f t="shared" si="9"/>
        <v>2168.9645785191001</v>
      </c>
      <c r="O124" s="4">
        <f t="shared" si="10"/>
        <v>5102.6866863397991</v>
      </c>
      <c r="P124" s="2">
        <f t="shared" si="11"/>
        <v>92.237435409589182</v>
      </c>
      <c r="Q124" s="2">
        <f t="shared" si="12"/>
        <v>10.359291111111112</v>
      </c>
      <c r="R124" s="5">
        <f t="shared" si="13"/>
        <v>0.9469187487304489</v>
      </c>
    </row>
    <row r="125" spans="1:18" x14ac:dyDescent="0.3">
      <c r="A125" s="3">
        <v>41398</v>
      </c>
      <c r="B125" s="2" t="s">
        <v>4</v>
      </c>
      <c r="C125" s="2">
        <v>4.9267528999999997E-2</v>
      </c>
      <c r="D125" s="2">
        <v>5.1749999999999997E-2</v>
      </c>
      <c r="E125" s="2">
        <v>0</v>
      </c>
      <c r="F125" s="2">
        <f>VLOOKUP(B125,CostData!$A$21:$D$24,2,FALSE)</f>
        <v>953.62134690000005</v>
      </c>
      <c r="G125" s="2">
        <f t="shared" si="7"/>
        <v>5</v>
      </c>
      <c r="H125" s="2">
        <f>VLOOKUP(B125,CostData!$H$5:$I$8,2,FALSE)</f>
        <v>4</v>
      </c>
      <c r="I125" s="2">
        <f>VLOOKUP(G125,CostData!$A$4:$E$15,Production!H125,FALSE)</f>
        <v>7.6100000000000001E-2</v>
      </c>
      <c r="J125" s="2">
        <f>VLOOKUP(Production!G125,CostData!$A$33:$E$44,Production!H125,FALSE)</f>
        <v>45</v>
      </c>
      <c r="K125" s="2">
        <f>VLOOKUP(Production!B125,CostData!$A$21:$D$24,4,FALSE)</f>
        <v>633.36679179999999</v>
      </c>
      <c r="L125" s="2">
        <f>VLOOKUP(Production!B125,CostData!$A$21:$D$24,3,FALSE)</f>
        <v>143.83735709999999</v>
      </c>
      <c r="M125" s="4">
        <f t="shared" si="8"/>
        <v>37555.277478279073</v>
      </c>
      <c r="N125" s="4">
        <f t="shared" si="9"/>
        <v>2168.9645785191001</v>
      </c>
      <c r="O125" s="4">
        <f t="shared" si="10"/>
        <v>5392.8349944399879</v>
      </c>
      <c r="P125" s="2">
        <f t="shared" si="11"/>
        <v>91.575684770466509</v>
      </c>
      <c r="Q125" s="2">
        <f t="shared" si="12"/>
        <v>10.948339777777777</v>
      </c>
      <c r="R125" s="5">
        <f t="shared" si="13"/>
        <v>0.9520295458937198</v>
      </c>
    </row>
    <row r="126" spans="1:18" x14ac:dyDescent="0.3">
      <c r="A126" s="3">
        <v>41399</v>
      </c>
      <c r="B126" s="2" t="s">
        <v>4</v>
      </c>
      <c r="C126" s="2">
        <v>4.9343597000000003E-2</v>
      </c>
      <c r="D126" s="2">
        <v>5.2429999999999997E-2</v>
      </c>
      <c r="E126" s="2">
        <v>0</v>
      </c>
      <c r="F126" s="2">
        <f>VLOOKUP(B126,CostData!$A$21:$D$24,2,FALSE)</f>
        <v>953.62134690000005</v>
      </c>
      <c r="G126" s="2">
        <f t="shared" si="7"/>
        <v>5</v>
      </c>
      <c r="H126" s="2">
        <f>VLOOKUP(B126,CostData!$H$5:$I$8,2,FALSE)</f>
        <v>4</v>
      </c>
      <c r="I126" s="2">
        <f>VLOOKUP(G126,CostData!$A$4:$E$15,Production!H126,FALSE)</f>
        <v>7.6100000000000001E-2</v>
      </c>
      <c r="J126" s="2">
        <f>VLOOKUP(Production!G126,CostData!$A$33:$E$44,Production!H126,FALSE)</f>
        <v>45</v>
      </c>
      <c r="K126" s="2">
        <f>VLOOKUP(Production!B126,CostData!$A$21:$D$24,4,FALSE)</f>
        <v>633.36679179999999</v>
      </c>
      <c r="L126" s="2">
        <f>VLOOKUP(Production!B126,CostData!$A$21:$D$24,3,FALSE)</f>
        <v>143.83735709999999</v>
      </c>
      <c r="M126" s="4">
        <f t="shared" si="8"/>
        <v>38048.757452872887</v>
      </c>
      <c r="N126" s="4">
        <f t="shared" si="9"/>
        <v>2168.9645785191001</v>
      </c>
      <c r="O126" s="4">
        <f t="shared" si="10"/>
        <v>5401.1614151207787</v>
      </c>
      <c r="P126" s="2">
        <f t="shared" si="11"/>
        <v>92.45147540928717</v>
      </c>
      <c r="Q126" s="2">
        <f t="shared" si="12"/>
        <v>10.965243777777779</v>
      </c>
      <c r="R126" s="5">
        <f t="shared" si="13"/>
        <v>0.94113288193782196</v>
      </c>
    </row>
    <row r="127" spans="1:18" x14ac:dyDescent="0.3">
      <c r="A127" s="3">
        <v>41400</v>
      </c>
      <c r="B127" s="2" t="s">
        <v>4</v>
      </c>
      <c r="C127" s="2">
        <v>4.8947757000000001E-2</v>
      </c>
      <c r="D127" s="2">
        <v>5.1810000000000002E-2</v>
      </c>
      <c r="E127" s="2">
        <v>7.0000000000000007E-2</v>
      </c>
      <c r="F127" s="2">
        <f>VLOOKUP(B127,CostData!$A$21:$D$24,2,FALSE)</f>
        <v>953.62134690000005</v>
      </c>
      <c r="G127" s="2">
        <f t="shared" si="7"/>
        <v>5</v>
      </c>
      <c r="H127" s="2">
        <f>VLOOKUP(B127,CostData!$H$5:$I$8,2,FALSE)</f>
        <v>4</v>
      </c>
      <c r="I127" s="2">
        <f>VLOOKUP(G127,CostData!$A$4:$E$15,Production!H127,FALSE)</f>
        <v>7.6100000000000001E-2</v>
      </c>
      <c r="J127" s="2">
        <f>VLOOKUP(Production!G127,CostData!$A$33:$E$44,Production!H127,FALSE)</f>
        <v>45</v>
      </c>
      <c r="K127" s="2">
        <f>VLOOKUP(Production!B127,CostData!$A$21:$D$24,4,FALSE)</f>
        <v>633.36679179999999</v>
      </c>
      <c r="L127" s="2">
        <f>VLOOKUP(Production!B127,CostData!$A$21:$D$24,3,FALSE)</f>
        <v>143.83735709999999</v>
      </c>
      <c r="M127" s="4">
        <f t="shared" si="8"/>
        <v>37598.819828978529</v>
      </c>
      <c r="N127" s="4">
        <f t="shared" si="9"/>
        <v>2168.9645785191001</v>
      </c>
      <c r="O127" s="4">
        <f t="shared" si="10"/>
        <v>5357.8326781711512</v>
      </c>
      <c r="P127" s="2">
        <f t="shared" si="11"/>
        <v>92.191389047038001</v>
      </c>
      <c r="Q127" s="2">
        <f t="shared" si="12"/>
        <v>10.877279333333334</v>
      </c>
      <c r="R127" s="5">
        <f t="shared" si="13"/>
        <v>0.94475500868558193</v>
      </c>
    </row>
    <row r="128" spans="1:18" x14ac:dyDescent="0.3">
      <c r="A128" s="3">
        <v>41401</v>
      </c>
      <c r="B128" s="2" t="s">
        <v>4</v>
      </c>
      <c r="C128" s="2">
        <v>4.8373799000000002E-2</v>
      </c>
      <c r="D128" s="2">
        <v>5.1580000000000001E-2</v>
      </c>
      <c r="E128" s="2">
        <v>7.0000000000000007E-2</v>
      </c>
      <c r="F128" s="2">
        <f>VLOOKUP(B128,CostData!$A$21:$D$24,2,FALSE)</f>
        <v>953.62134690000005</v>
      </c>
      <c r="G128" s="2">
        <f t="shared" si="7"/>
        <v>5</v>
      </c>
      <c r="H128" s="2">
        <f>VLOOKUP(B128,CostData!$H$5:$I$8,2,FALSE)</f>
        <v>4</v>
      </c>
      <c r="I128" s="2">
        <f>VLOOKUP(G128,CostData!$A$4:$E$15,Production!H128,FALSE)</f>
        <v>7.6100000000000001E-2</v>
      </c>
      <c r="J128" s="2">
        <f>VLOOKUP(Production!G128,CostData!$A$33:$E$44,Production!H128,FALSE)</f>
        <v>45</v>
      </c>
      <c r="K128" s="2">
        <f>VLOOKUP(Production!B128,CostData!$A$21:$D$24,4,FALSE)</f>
        <v>633.36679179999999</v>
      </c>
      <c r="L128" s="2">
        <f>VLOOKUP(Production!B128,CostData!$A$21:$D$24,3,FALSE)</f>
        <v>143.83735709999999</v>
      </c>
      <c r="M128" s="4">
        <f t="shared" si="8"/>
        <v>37431.907484630625</v>
      </c>
      <c r="N128" s="4">
        <f t="shared" si="9"/>
        <v>2168.9645785191001</v>
      </c>
      <c r="O128" s="4">
        <f t="shared" si="10"/>
        <v>5295.0071041964793</v>
      </c>
      <c r="P128" s="2">
        <f t="shared" si="11"/>
        <v>92.810323140727903</v>
      </c>
      <c r="Q128" s="2">
        <f t="shared" si="12"/>
        <v>10.749733111111112</v>
      </c>
      <c r="R128" s="5">
        <f t="shared" si="13"/>
        <v>0.93784022877084139</v>
      </c>
    </row>
    <row r="129" spans="1:18" x14ac:dyDescent="0.3">
      <c r="A129" s="3">
        <v>41402</v>
      </c>
      <c r="B129" s="2" t="s">
        <v>4</v>
      </c>
      <c r="C129" s="2">
        <v>4.7463032000000002E-2</v>
      </c>
      <c r="D129" s="2">
        <v>4.99E-2</v>
      </c>
      <c r="E129" s="2">
        <v>7.0000000000000007E-2</v>
      </c>
      <c r="F129" s="2">
        <f>VLOOKUP(B129,CostData!$A$21:$D$24,2,FALSE)</f>
        <v>953.62134690000005</v>
      </c>
      <c r="G129" s="2">
        <f t="shared" si="7"/>
        <v>5</v>
      </c>
      <c r="H129" s="2">
        <f>VLOOKUP(B129,CostData!$H$5:$I$8,2,FALSE)</f>
        <v>4</v>
      </c>
      <c r="I129" s="2">
        <f>VLOOKUP(G129,CostData!$A$4:$E$15,Production!H129,FALSE)</f>
        <v>7.6100000000000001E-2</v>
      </c>
      <c r="J129" s="2">
        <f>VLOOKUP(Production!G129,CostData!$A$33:$E$44,Production!H129,FALSE)</f>
        <v>45</v>
      </c>
      <c r="K129" s="2">
        <f>VLOOKUP(Production!B129,CostData!$A$21:$D$24,4,FALSE)</f>
        <v>633.36679179999999</v>
      </c>
      <c r="L129" s="2">
        <f>VLOOKUP(Production!B129,CostData!$A$21:$D$24,3,FALSE)</f>
        <v>143.83735709999999</v>
      </c>
      <c r="M129" s="4">
        <f t="shared" si="8"/>
        <v>36212.721665045916</v>
      </c>
      <c r="N129" s="4">
        <f t="shared" si="9"/>
        <v>2168.9645785191001</v>
      </c>
      <c r="O129" s="4">
        <f t="shared" si="10"/>
        <v>5195.3143400357058</v>
      </c>
      <c r="P129" s="2">
        <f t="shared" si="11"/>
        <v>91.812509119941438</v>
      </c>
      <c r="Q129" s="2">
        <f t="shared" si="12"/>
        <v>10.547340444444446</v>
      </c>
      <c r="R129" s="5">
        <f t="shared" si="13"/>
        <v>0.95116296593186378</v>
      </c>
    </row>
    <row r="130" spans="1:18" x14ac:dyDescent="0.3">
      <c r="A130" s="3">
        <v>41403</v>
      </c>
      <c r="B130" s="2" t="s">
        <v>4</v>
      </c>
      <c r="C130" s="2">
        <v>4.7132561000000003E-2</v>
      </c>
      <c r="D130" s="2">
        <v>5.0049999999999997E-2</v>
      </c>
      <c r="E130" s="2">
        <v>7.0000000000000007E-2</v>
      </c>
      <c r="F130" s="2">
        <f>VLOOKUP(B130,CostData!$A$21:$D$24,2,FALSE)</f>
        <v>953.62134690000005</v>
      </c>
      <c r="G130" s="2">
        <f t="shared" si="7"/>
        <v>5</v>
      </c>
      <c r="H130" s="2">
        <f>VLOOKUP(B130,CostData!$H$5:$I$8,2,FALSE)</f>
        <v>4</v>
      </c>
      <c r="I130" s="2">
        <f>VLOOKUP(G130,CostData!$A$4:$E$15,Production!H130,FALSE)</f>
        <v>7.6100000000000001E-2</v>
      </c>
      <c r="J130" s="2">
        <f>VLOOKUP(Production!G130,CostData!$A$33:$E$44,Production!H130,FALSE)</f>
        <v>45</v>
      </c>
      <c r="K130" s="2">
        <f>VLOOKUP(Production!B130,CostData!$A$21:$D$24,4,FALSE)</f>
        <v>633.36679179999999</v>
      </c>
      <c r="L130" s="2">
        <f>VLOOKUP(Production!B130,CostData!$A$21:$D$24,3,FALSE)</f>
        <v>143.83735709999999</v>
      </c>
      <c r="M130" s="4">
        <f t="shared" si="8"/>
        <v>36321.577541794541</v>
      </c>
      <c r="N130" s="4">
        <f t="shared" si="9"/>
        <v>2168.9645785191001</v>
      </c>
      <c r="O130" s="4">
        <f t="shared" si="10"/>
        <v>5159.1409087794391</v>
      </c>
      <c r="P130" s="2">
        <f t="shared" si="11"/>
        <v>92.610463134165528</v>
      </c>
      <c r="Q130" s="2">
        <f t="shared" si="12"/>
        <v>10.473902444444445</v>
      </c>
      <c r="R130" s="5">
        <f t="shared" si="13"/>
        <v>0.94170951048951057</v>
      </c>
    </row>
    <row r="131" spans="1:18" x14ac:dyDescent="0.3">
      <c r="A131" s="3">
        <v>41404</v>
      </c>
      <c r="B131" s="2" t="s">
        <v>4</v>
      </c>
      <c r="C131" s="2">
        <v>4.6550125999999997E-2</v>
      </c>
      <c r="D131" s="2">
        <v>4.9009999999999998E-2</v>
      </c>
      <c r="E131" s="2">
        <v>7.0000000000000007E-2</v>
      </c>
      <c r="F131" s="2">
        <f>VLOOKUP(B131,CostData!$A$21:$D$24,2,FALSE)</f>
        <v>953.62134690000005</v>
      </c>
      <c r="G131" s="2">
        <f t="shared" ref="G131:G194" si="14">MONTH(A131)</f>
        <v>5</v>
      </c>
      <c r="H131" s="2">
        <f>VLOOKUP(B131,CostData!$H$5:$I$8,2,FALSE)</f>
        <v>4</v>
      </c>
      <c r="I131" s="2">
        <f>VLOOKUP(G131,CostData!$A$4:$E$15,Production!H131,FALSE)</f>
        <v>7.6100000000000001E-2</v>
      </c>
      <c r="J131" s="2">
        <f>VLOOKUP(Production!G131,CostData!$A$33:$E$44,Production!H131,FALSE)</f>
        <v>45</v>
      </c>
      <c r="K131" s="2">
        <f>VLOOKUP(Production!B131,CostData!$A$21:$D$24,4,FALSE)</f>
        <v>633.36679179999999</v>
      </c>
      <c r="L131" s="2">
        <f>VLOOKUP(Production!B131,CostData!$A$21:$D$24,3,FALSE)</f>
        <v>143.83735709999999</v>
      </c>
      <c r="M131" s="4">
        <f t="shared" ref="M131:M194" si="15">D131*F131*I131*10000</f>
        <v>35566.843463004006</v>
      </c>
      <c r="N131" s="4">
        <f t="shared" ref="N131:N194" si="16">I131*J131*K131</f>
        <v>2168.9645785191001</v>
      </c>
      <c r="O131" s="4">
        <f t="shared" ref="O131:O194" si="17">C131*I131*L131*10000</f>
        <v>5095.3874404456283</v>
      </c>
      <c r="P131" s="2">
        <f t="shared" ref="P131:P194" si="18">(M131+N131+O131)/C131/10000</f>
        <v>92.010912026250452</v>
      </c>
      <c r="Q131" s="2">
        <f t="shared" ref="Q131:Q194" si="19">C131*10000/J131</f>
        <v>10.344472444444444</v>
      </c>
      <c r="R131" s="5">
        <f t="shared" ref="R131:R194" si="20">C131/D131</f>
        <v>0.94980873291165069</v>
      </c>
    </row>
    <row r="132" spans="1:18" x14ac:dyDescent="0.3">
      <c r="A132" s="3">
        <v>41405</v>
      </c>
      <c r="B132" s="2" t="s">
        <v>4</v>
      </c>
      <c r="C132" s="2">
        <v>4.4827583999999997E-2</v>
      </c>
      <c r="D132" s="2">
        <v>4.7129999999999998E-2</v>
      </c>
      <c r="E132" s="2">
        <v>7.0000000000000007E-2</v>
      </c>
      <c r="F132" s="2">
        <f>VLOOKUP(B132,CostData!$A$21:$D$24,2,FALSE)</f>
        <v>953.62134690000005</v>
      </c>
      <c r="G132" s="2">
        <f t="shared" si="14"/>
        <v>5</v>
      </c>
      <c r="H132" s="2">
        <f>VLOOKUP(B132,CostData!$H$5:$I$8,2,FALSE)</f>
        <v>4</v>
      </c>
      <c r="I132" s="2">
        <f>VLOOKUP(G132,CostData!$A$4:$E$15,Production!H132,FALSE)</f>
        <v>7.6100000000000001E-2</v>
      </c>
      <c r="J132" s="2">
        <f>VLOOKUP(Production!G132,CostData!$A$33:$E$44,Production!H132,FALSE)</f>
        <v>45</v>
      </c>
      <c r="K132" s="2">
        <f>VLOOKUP(Production!B132,CostData!$A$21:$D$24,4,FALSE)</f>
        <v>633.36679179999999</v>
      </c>
      <c r="L132" s="2">
        <f>VLOOKUP(Production!B132,CostData!$A$21:$D$24,3,FALSE)</f>
        <v>143.83735709999999</v>
      </c>
      <c r="M132" s="4">
        <f t="shared" si="15"/>
        <v>34202.516474421122</v>
      </c>
      <c r="N132" s="4">
        <f t="shared" si="16"/>
        <v>2168.9645785191001</v>
      </c>
      <c r="O132" s="4">
        <f t="shared" si="17"/>
        <v>4906.8375990888044</v>
      </c>
      <c r="P132" s="2">
        <f t="shared" si="18"/>
        <v>92.082407680121747</v>
      </c>
      <c r="Q132" s="2">
        <f t="shared" si="19"/>
        <v>9.9616853333333317</v>
      </c>
      <c r="R132" s="5">
        <f t="shared" si="20"/>
        <v>0.95114754933163581</v>
      </c>
    </row>
    <row r="133" spans="1:18" x14ac:dyDescent="0.3">
      <c r="A133" s="3">
        <v>41406</v>
      </c>
      <c r="B133" s="2" t="s">
        <v>4</v>
      </c>
      <c r="C133" s="2">
        <v>4.7942041999999997E-2</v>
      </c>
      <c r="D133" s="2">
        <v>5.0529999999999999E-2</v>
      </c>
      <c r="E133" s="2">
        <v>7.0000000000000007E-2</v>
      </c>
      <c r="F133" s="2">
        <f>VLOOKUP(B133,CostData!$A$21:$D$24,2,FALSE)</f>
        <v>953.62134690000005</v>
      </c>
      <c r="G133" s="2">
        <f t="shared" si="14"/>
        <v>5</v>
      </c>
      <c r="H133" s="2">
        <f>VLOOKUP(B133,CostData!$H$5:$I$8,2,FALSE)</f>
        <v>4</v>
      </c>
      <c r="I133" s="2">
        <f>VLOOKUP(G133,CostData!$A$4:$E$15,Production!H133,FALSE)</f>
        <v>7.6100000000000001E-2</v>
      </c>
      <c r="J133" s="2">
        <f>VLOOKUP(Production!G133,CostData!$A$33:$E$44,Production!H133,FALSE)</f>
        <v>45</v>
      </c>
      <c r="K133" s="2">
        <f>VLOOKUP(Production!B133,CostData!$A$21:$D$24,4,FALSE)</f>
        <v>633.36679179999999</v>
      </c>
      <c r="L133" s="2">
        <f>VLOOKUP(Production!B133,CostData!$A$21:$D$24,3,FALSE)</f>
        <v>143.83735709999999</v>
      </c>
      <c r="M133" s="4">
        <f t="shared" si="15"/>
        <v>36669.916347390179</v>
      </c>
      <c r="N133" s="4">
        <f t="shared" si="16"/>
        <v>2168.9645785191001</v>
      </c>
      <c r="O133" s="4">
        <f t="shared" si="17"/>
        <v>5247.7468842107273</v>
      </c>
      <c r="P133" s="2">
        <f t="shared" si="18"/>
        <v>91.958176938145456</v>
      </c>
      <c r="Q133" s="2">
        <f t="shared" si="19"/>
        <v>10.653787111111111</v>
      </c>
      <c r="R133" s="5">
        <f t="shared" si="20"/>
        <v>0.94878373243617653</v>
      </c>
    </row>
    <row r="134" spans="1:18" x14ac:dyDescent="0.3">
      <c r="A134" s="3">
        <v>41407</v>
      </c>
      <c r="B134" s="2" t="s">
        <v>4</v>
      </c>
      <c r="C134" s="2">
        <v>4.7012030000000003E-2</v>
      </c>
      <c r="D134" s="2">
        <v>4.9759999999999999E-2</v>
      </c>
      <c r="E134" s="2">
        <v>7.0000000000000007E-2</v>
      </c>
      <c r="F134" s="2">
        <f>VLOOKUP(B134,CostData!$A$21:$D$24,2,FALSE)</f>
        <v>953.62134690000005</v>
      </c>
      <c r="G134" s="2">
        <f t="shared" si="14"/>
        <v>5</v>
      </c>
      <c r="H134" s="2">
        <f>VLOOKUP(B134,CostData!$H$5:$I$8,2,FALSE)</f>
        <v>4</v>
      </c>
      <c r="I134" s="2">
        <f>VLOOKUP(G134,CostData!$A$4:$E$15,Production!H134,FALSE)</f>
        <v>7.6100000000000001E-2</v>
      </c>
      <c r="J134" s="2">
        <f>VLOOKUP(Production!G134,CostData!$A$33:$E$44,Production!H134,FALSE)</f>
        <v>45</v>
      </c>
      <c r="K134" s="2">
        <f>VLOOKUP(Production!B134,CostData!$A$21:$D$24,4,FALSE)</f>
        <v>633.36679179999999</v>
      </c>
      <c r="L134" s="2">
        <f>VLOOKUP(Production!B134,CostData!$A$21:$D$24,3,FALSE)</f>
        <v>143.83735709999999</v>
      </c>
      <c r="M134" s="4">
        <f t="shared" si="15"/>
        <v>36111.122846747181</v>
      </c>
      <c r="N134" s="4">
        <f t="shared" si="16"/>
        <v>2168.9645785191001</v>
      </c>
      <c r="O134" s="4">
        <f t="shared" si="17"/>
        <v>5145.9475579476002</v>
      </c>
      <c r="P134" s="2">
        <f t="shared" si="18"/>
        <v>92.372175766955564</v>
      </c>
      <c r="Q134" s="2">
        <f t="shared" si="19"/>
        <v>10.447117777777779</v>
      </c>
      <c r="R134" s="5">
        <f t="shared" si="20"/>
        <v>0.94477552250803865</v>
      </c>
    </row>
    <row r="135" spans="1:18" x14ac:dyDescent="0.3">
      <c r="A135" s="3">
        <v>41408</v>
      </c>
      <c r="B135" s="2" t="s">
        <v>4</v>
      </c>
      <c r="C135" s="2">
        <v>4.7544878999999998E-2</v>
      </c>
      <c r="D135" s="2">
        <v>5.067E-2</v>
      </c>
      <c r="E135" s="2">
        <v>0</v>
      </c>
      <c r="F135" s="2">
        <f>VLOOKUP(B135,CostData!$A$21:$D$24,2,FALSE)</f>
        <v>953.62134690000005</v>
      </c>
      <c r="G135" s="2">
        <f t="shared" si="14"/>
        <v>5</v>
      </c>
      <c r="H135" s="2">
        <f>VLOOKUP(B135,CostData!$H$5:$I$8,2,FALSE)</f>
        <v>4</v>
      </c>
      <c r="I135" s="2">
        <f>VLOOKUP(G135,CostData!$A$4:$E$15,Production!H135,FALSE)</f>
        <v>7.6100000000000001E-2</v>
      </c>
      <c r="J135" s="2">
        <f>VLOOKUP(Production!G135,CostData!$A$33:$E$44,Production!H135,FALSE)</f>
        <v>45</v>
      </c>
      <c r="K135" s="2">
        <f>VLOOKUP(Production!B135,CostData!$A$21:$D$24,4,FALSE)</f>
        <v>633.36679179999999</v>
      </c>
      <c r="L135" s="2">
        <f>VLOOKUP(Production!B135,CostData!$A$21:$D$24,3,FALSE)</f>
        <v>143.83735709999999</v>
      </c>
      <c r="M135" s="4">
        <f t="shared" si="15"/>
        <v>36771.515165688907</v>
      </c>
      <c r="N135" s="4">
        <f t="shared" si="16"/>
        <v>2168.9645785191001</v>
      </c>
      <c r="O135" s="4">
        <f t="shared" si="17"/>
        <v>5204.2733313784593</v>
      </c>
      <c r="P135" s="2">
        <f t="shared" si="18"/>
        <v>92.84859695528192</v>
      </c>
      <c r="Q135" s="2">
        <f t="shared" si="19"/>
        <v>10.565528666666665</v>
      </c>
      <c r="R135" s="5">
        <f t="shared" si="20"/>
        <v>0.93832403789224395</v>
      </c>
    </row>
    <row r="136" spans="1:18" x14ac:dyDescent="0.3">
      <c r="A136" s="3">
        <v>41409</v>
      </c>
      <c r="B136" s="2" t="s">
        <v>4</v>
      </c>
      <c r="C136" s="2">
        <v>4.8624960000000002E-2</v>
      </c>
      <c r="D136" s="2">
        <v>5.1060000000000001E-2</v>
      </c>
      <c r="E136" s="2">
        <v>7.0000000000000007E-2</v>
      </c>
      <c r="F136" s="2">
        <f>VLOOKUP(B136,CostData!$A$21:$D$24,2,FALSE)</f>
        <v>953.62134690000005</v>
      </c>
      <c r="G136" s="2">
        <f t="shared" si="14"/>
        <v>5</v>
      </c>
      <c r="H136" s="2">
        <f>VLOOKUP(B136,CostData!$H$5:$I$8,2,FALSE)</f>
        <v>4</v>
      </c>
      <c r="I136" s="2">
        <f>VLOOKUP(G136,CostData!$A$4:$E$15,Production!H136,FALSE)</f>
        <v>7.6100000000000001E-2</v>
      </c>
      <c r="J136" s="2">
        <f>VLOOKUP(Production!G136,CostData!$A$33:$E$44,Production!H136,FALSE)</f>
        <v>45</v>
      </c>
      <c r="K136" s="2">
        <f>VLOOKUP(Production!B136,CostData!$A$21:$D$24,4,FALSE)</f>
        <v>633.36679179999999</v>
      </c>
      <c r="L136" s="2">
        <f>VLOOKUP(Production!B136,CostData!$A$21:$D$24,3,FALSE)</f>
        <v>143.83735709999999</v>
      </c>
      <c r="M136" s="4">
        <f t="shared" si="15"/>
        <v>37054.540445235354</v>
      </c>
      <c r="N136" s="4">
        <f t="shared" si="16"/>
        <v>2168.9645785191001</v>
      </c>
      <c r="O136" s="4">
        <f t="shared" si="17"/>
        <v>5322.4992447103368</v>
      </c>
      <c r="P136" s="2">
        <f t="shared" si="18"/>
        <v>91.611395193877357</v>
      </c>
      <c r="Q136" s="2">
        <f t="shared" si="19"/>
        <v>10.805546666666668</v>
      </c>
      <c r="R136" s="5">
        <f t="shared" si="20"/>
        <v>0.95231022326674497</v>
      </c>
    </row>
    <row r="137" spans="1:18" x14ac:dyDescent="0.3">
      <c r="A137" s="3">
        <v>41410</v>
      </c>
      <c r="B137" s="2" t="s">
        <v>4</v>
      </c>
      <c r="C137" s="2">
        <v>4.5387571000000002E-2</v>
      </c>
      <c r="D137" s="2">
        <v>4.8410000000000002E-2</v>
      </c>
      <c r="E137" s="2">
        <v>7.0000000000000007E-2</v>
      </c>
      <c r="F137" s="2">
        <f>VLOOKUP(B137,CostData!$A$21:$D$24,2,FALSE)</f>
        <v>953.62134690000005</v>
      </c>
      <c r="G137" s="2">
        <f t="shared" si="14"/>
        <v>5</v>
      </c>
      <c r="H137" s="2">
        <f>VLOOKUP(B137,CostData!$H$5:$I$8,2,FALSE)</f>
        <v>4</v>
      </c>
      <c r="I137" s="2">
        <f>VLOOKUP(G137,CostData!$A$4:$E$15,Production!H137,FALSE)</f>
        <v>7.6100000000000001E-2</v>
      </c>
      <c r="J137" s="2">
        <f>VLOOKUP(Production!G137,CostData!$A$33:$E$44,Production!H137,FALSE)</f>
        <v>45</v>
      </c>
      <c r="K137" s="2">
        <f>VLOOKUP(Production!B137,CostData!$A$21:$D$24,4,FALSE)</f>
        <v>633.36679179999999</v>
      </c>
      <c r="L137" s="2">
        <f>VLOOKUP(Production!B137,CostData!$A$21:$D$24,3,FALSE)</f>
        <v>143.83735709999999</v>
      </c>
      <c r="M137" s="4">
        <f t="shared" si="15"/>
        <v>35131.419956009471</v>
      </c>
      <c r="N137" s="4">
        <f t="shared" si="16"/>
        <v>2168.9645785191001</v>
      </c>
      <c r="O137" s="4">
        <f t="shared" si="17"/>
        <v>4968.1339042075679</v>
      </c>
      <c r="P137" s="2">
        <f t="shared" si="18"/>
        <v>93.127958838634797</v>
      </c>
      <c r="Q137" s="2">
        <f t="shared" si="19"/>
        <v>10.08612688888889</v>
      </c>
      <c r="R137" s="5">
        <f t="shared" si="20"/>
        <v>0.93756601941747575</v>
      </c>
    </row>
    <row r="138" spans="1:18" x14ac:dyDescent="0.3">
      <c r="A138" s="3">
        <v>41411</v>
      </c>
      <c r="B138" s="2" t="s">
        <v>4</v>
      </c>
      <c r="C138" s="2">
        <v>4.6125988999999999E-2</v>
      </c>
      <c r="D138" s="2">
        <v>4.8590000000000001E-2</v>
      </c>
      <c r="E138" s="2">
        <v>0</v>
      </c>
      <c r="F138" s="2">
        <f>VLOOKUP(B138,CostData!$A$21:$D$24,2,FALSE)</f>
        <v>953.62134690000005</v>
      </c>
      <c r="G138" s="2">
        <f t="shared" si="14"/>
        <v>5</v>
      </c>
      <c r="H138" s="2">
        <f>VLOOKUP(B138,CostData!$H$5:$I$8,2,FALSE)</f>
        <v>4</v>
      </c>
      <c r="I138" s="2">
        <f>VLOOKUP(G138,CostData!$A$4:$E$15,Production!H138,FALSE)</f>
        <v>7.6100000000000001E-2</v>
      </c>
      <c r="J138" s="2">
        <f>VLOOKUP(Production!G138,CostData!$A$33:$E$44,Production!H138,FALSE)</f>
        <v>45</v>
      </c>
      <c r="K138" s="2">
        <f>VLOOKUP(Production!B138,CostData!$A$21:$D$24,4,FALSE)</f>
        <v>633.36679179999999</v>
      </c>
      <c r="L138" s="2">
        <f>VLOOKUP(Production!B138,CostData!$A$21:$D$24,3,FALSE)</f>
        <v>143.83735709999999</v>
      </c>
      <c r="M138" s="4">
        <f t="shared" si="15"/>
        <v>35262.047008107838</v>
      </c>
      <c r="N138" s="4">
        <f t="shared" si="16"/>
        <v>2168.9645785191001</v>
      </c>
      <c r="O138" s="4">
        <f t="shared" si="17"/>
        <v>5048.9613074029739</v>
      </c>
      <c r="P138" s="2">
        <f t="shared" si="18"/>
        <v>92.095527521436807</v>
      </c>
      <c r="Q138" s="2">
        <f t="shared" si="19"/>
        <v>10.250219777777778</v>
      </c>
      <c r="R138" s="5">
        <f t="shared" si="20"/>
        <v>0.9492897509775674</v>
      </c>
    </row>
    <row r="139" spans="1:18" x14ac:dyDescent="0.3">
      <c r="A139" s="3">
        <v>41412</v>
      </c>
      <c r="B139" s="2" t="s">
        <v>4</v>
      </c>
      <c r="C139" s="2">
        <v>4.8210417999999998E-2</v>
      </c>
      <c r="D139" s="2">
        <v>5.1159999999999997E-2</v>
      </c>
      <c r="E139" s="2">
        <v>7.0000000000000007E-2</v>
      </c>
      <c r="F139" s="2">
        <f>VLOOKUP(B139,CostData!$A$21:$D$24,2,FALSE)</f>
        <v>953.62134690000005</v>
      </c>
      <c r="G139" s="2">
        <f t="shared" si="14"/>
        <v>5</v>
      </c>
      <c r="H139" s="2">
        <f>VLOOKUP(B139,CostData!$H$5:$I$8,2,FALSE)</f>
        <v>4</v>
      </c>
      <c r="I139" s="2">
        <f>VLOOKUP(G139,CostData!$A$4:$E$15,Production!H139,FALSE)</f>
        <v>7.6100000000000001E-2</v>
      </c>
      <c r="J139" s="2">
        <f>VLOOKUP(Production!G139,CostData!$A$33:$E$44,Production!H139,FALSE)</f>
        <v>45</v>
      </c>
      <c r="K139" s="2">
        <f>VLOOKUP(Production!B139,CostData!$A$21:$D$24,4,FALSE)</f>
        <v>633.36679179999999</v>
      </c>
      <c r="L139" s="2">
        <f>VLOOKUP(Production!B139,CostData!$A$21:$D$24,3,FALSE)</f>
        <v>143.83735709999999</v>
      </c>
      <c r="M139" s="4">
        <f t="shared" si="15"/>
        <v>37127.111029734442</v>
      </c>
      <c r="N139" s="4">
        <f t="shared" si="16"/>
        <v>2168.9645785191001</v>
      </c>
      <c r="O139" s="4">
        <f t="shared" si="17"/>
        <v>5277.1233825625695</v>
      </c>
      <c r="P139" s="2">
        <f t="shared" si="18"/>
        <v>92.455533139779277</v>
      </c>
      <c r="Q139" s="2">
        <f t="shared" si="19"/>
        <v>10.713426222222221</v>
      </c>
      <c r="R139" s="5">
        <f t="shared" si="20"/>
        <v>0.9423459343236904</v>
      </c>
    </row>
    <row r="140" spans="1:18" x14ac:dyDescent="0.3">
      <c r="A140" s="3">
        <v>41413</v>
      </c>
      <c r="B140" s="2" t="s">
        <v>4</v>
      </c>
      <c r="C140" s="2">
        <v>4.8597847E-2</v>
      </c>
      <c r="D140" s="2">
        <v>5.0979999999999998E-2</v>
      </c>
      <c r="E140" s="2">
        <v>0</v>
      </c>
      <c r="F140" s="2">
        <f>VLOOKUP(B140,CostData!$A$21:$D$24,2,FALSE)</f>
        <v>953.62134690000005</v>
      </c>
      <c r="G140" s="2">
        <f t="shared" si="14"/>
        <v>5</v>
      </c>
      <c r="H140" s="2">
        <f>VLOOKUP(B140,CostData!$H$5:$I$8,2,FALSE)</f>
        <v>4</v>
      </c>
      <c r="I140" s="2">
        <f>VLOOKUP(G140,CostData!$A$4:$E$15,Production!H140,FALSE)</f>
        <v>7.6100000000000001E-2</v>
      </c>
      <c r="J140" s="2">
        <f>VLOOKUP(Production!G140,CostData!$A$33:$E$44,Production!H140,FALSE)</f>
        <v>45</v>
      </c>
      <c r="K140" s="2">
        <f>VLOOKUP(Production!B140,CostData!$A$21:$D$24,4,FALSE)</f>
        <v>633.36679179999999</v>
      </c>
      <c r="L140" s="2">
        <f>VLOOKUP(Production!B140,CostData!$A$21:$D$24,3,FALSE)</f>
        <v>143.83735709999999</v>
      </c>
      <c r="M140" s="4">
        <f t="shared" si="15"/>
        <v>36996.483977636082</v>
      </c>
      <c r="N140" s="4">
        <f t="shared" si="16"/>
        <v>2168.9645785191001</v>
      </c>
      <c r="O140" s="4">
        <f t="shared" si="17"/>
        <v>5319.5314495281546</v>
      </c>
      <c r="P140" s="2">
        <f t="shared" si="18"/>
        <v>91.536935794055537</v>
      </c>
      <c r="Q140" s="2">
        <f t="shared" si="19"/>
        <v>10.799521555555556</v>
      </c>
      <c r="R140" s="5">
        <f t="shared" si="20"/>
        <v>0.95327279325225578</v>
      </c>
    </row>
    <row r="141" spans="1:18" x14ac:dyDescent="0.3">
      <c r="A141" s="3">
        <v>41414</v>
      </c>
      <c r="B141" s="2" t="s">
        <v>4</v>
      </c>
      <c r="C141" s="2">
        <v>4.8034937999999999E-2</v>
      </c>
      <c r="D141" s="2">
        <v>5.0540000000000002E-2</v>
      </c>
      <c r="E141" s="2">
        <v>0</v>
      </c>
      <c r="F141" s="2">
        <f>VLOOKUP(B141,CostData!$A$21:$D$24,2,FALSE)</f>
        <v>953.62134690000005</v>
      </c>
      <c r="G141" s="2">
        <f t="shared" si="14"/>
        <v>5</v>
      </c>
      <c r="H141" s="2">
        <f>VLOOKUP(B141,CostData!$H$5:$I$8,2,FALSE)</f>
        <v>4</v>
      </c>
      <c r="I141" s="2">
        <f>VLOOKUP(G141,CostData!$A$4:$E$15,Production!H141,FALSE)</f>
        <v>7.6100000000000001E-2</v>
      </c>
      <c r="J141" s="2">
        <f>VLOOKUP(Production!G141,CostData!$A$33:$E$44,Production!H141,FALSE)</f>
        <v>45</v>
      </c>
      <c r="K141" s="2">
        <f>VLOOKUP(Production!B141,CostData!$A$21:$D$24,4,FALSE)</f>
        <v>633.36679179999999</v>
      </c>
      <c r="L141" s="2">
        <f>VLOOKUP(Production!B141,CostData!$A$21:$D$24,3,FALSE)</f>
        <v>143.83735709999999</v>
      </c>
      <c r="M141" s="4">
        <f t="shared" si="15"/>
        <v>36677.173405840091</v>
      </c>
      <c r="N141" s="4">
        <f t="shared" si="16"/>
        <v>2168.9645785191001</v>
      </c>
      <c r="O141" s="4">
        <f t="shared" si="17"/>
        <v>5257.9153016209757</v>
      </c>
      <c r="P141" s="2">
        <f t="shared" si="18"/>
        <v>91.816613328365634</v>
      </c>
      <c r="Q141" s="2">
        <f t="shared" si="19"/>
        <v>10.674430666666666</v>
      </c>
      <c r="R141" s="5">
        <f t="shared" si="20"/>
        <v>0.95043407202216057</v>
      </c>
    </row>
    <row r="142" spans="1:18" x14ac:dyDescent="0.3">
      <c r="A142" s="3">
        <v>41415</v>
      </c>
      <c r="B142" s="2" t="s">
        <v>4</v>
      </c>
      <c r="C142" s="2">
        <v>4.8783244000000003E-2</v>
      </c>
      <c r="D142" s="2">
        <v>5.1650000000000001E-2</v>
      </c>
      <c r="E142" s="2">
        <v>7.0000000000000007E-2</v>
      </c>
      <c r="F142" s="2">
        <f>VLOOKUP(B142,CostData!$A$21:$D$24,2,FALSE)</f>
        <v>953.62134690000005</v>
      </c>
      <c r="G142" s="2">
        <f t="shared" si="14"/>
        <v>5</v>
      </c>
      <c r="H142" s="2">
        <f>VLOOKUP(B142,CostData!$H$5:$I$8,2,FALSE)</f>
        <v>4</v>
      </c>
      <c r="I142" s="2">
        <f>VLOOKUP(G142,CostData!$A$4:$E$15,Production!H142,FALSE)</f>
        <v>7.6100000000000001E-2</v>
      </c>
      <c r="J142" s="2">
        <f>VLOOKUP(Production!G142,CostData!$A$33:$E$44,Production!H142,FALSE)</f>
        <v>45</v>
      </c>
      <c r="K142" s="2">
        <f>VLOOKUP(Production!B142,CostData!$A$21:$D$24,4,FALSE)</f>
        <v>633.36679179999999</v>
      </c>
      <c r="L142" s="2">
        <f>VLOOKUP(Production!B142,CostData!$A$21:$D$24,3,FALSE)</f>
        <v>143.83735709999999</v>
      </c>
      <c r="M142" s="4">
        <f t="shared" si="15"/>
        <v>37482.706893779992</v>
      </c>
      <c r="N142" s="4">
        <f t="shared" si="16"/>
        <v>2168.9645785191001</v>
      </c>
      <c r="O142" s="4">
        <f t="shared" si="17"/>
        <v>5339.8250475582927</v>
      </c>
      <c r="P142" s="2">
        <f t="shared" si="18"/>
        <v>92.227356835591706</v>
      </c>
      <c r="Q142" s="2">
        <f t="shared" si="19"/>
        <v>10.840720888888889</v>
      </c>
      <c r="R142" s="5">
        <f t="shared" si="20"/>
        <v>0.94449649564375604</v>
      </c>
    </row>
    <row r="143" spans="1:18" x14ac:dyDescent="0.3">
      <c r="A143" s="3">
        <v>41416</v>
      </c>
      <c r="B143" s="2" t="s">
        <v>4</v>
      </c>
      <c r="C143" s="2">
        <v>4.7770144E-2</v>
      </c>
      <c r="D143" s="2">
        <v>5.0369999999999998E-2</v>
      </c>
      <c r="E143" s="2">
        <v>7.0000000000000007E-2</v>
      </c>
      <c r="F143" s="2">
        <f>VLOOKUP(B143,CostData!$A$21:$D$24,2,FALSE)</f>
        <v>953.62134690000005</v>
      </c>
      <c r="G143" s="2">
        <f t="shared" si="14"/>
        <v>5</v>
      </c>
      <c r="H143" s="2">
        <f>VLOOKUP(B143,CostData!$H$5:$I$8,2,FALSE)</f>
        <v>4</v>
      </c>
      <c r="I143" s="2">
        <f>VLOOKUP(G143,CostData!$A$4:$E$15,Production!H143,FALSE)</f>
        <v>7.6100000000000001E-2</v>
      </c>
      <c r="J143" s="2">
        <f>VLOOKUP(Production!G143,CostData!$A$33:$E$44,Production!H143,FALSE)</f>
        <v>45</v>
      </c>
      <c r="K143" s="2">
        <f>VLOOKUP(Production!B143,CostData!$A$21:$D$24,4,FALSE)</f>
        <v>633.36679179999999</v>
      </c>
      <c r="L143" s="2">
        <f>VLOOKUP(Production!B143,CostData!$A$21:$D$24,3,FALSE)</f>
        <v>143.83735709999999</v>
      </c>
      <c r="M143" s="4">
        <f t="shared" si="15"/>
        <v>36553.803412191635</v>
      </c>
      <c r="N143" s="4">
        <f t="shared" si="16"/>
        <v>2168.9645785191001</v>
      </c>
      <c r="O143" s="4">
        <f t="shared" si="17"/>
        <v>5228.9308898085274</v>
      </c>
      <c r="P143" s="2">
        <f t="shared" si="18"/>
        <v>92.006628408989641</v>
      </c>
      <c r="Q143" s="2">
        <f t="shared" si="19"/>
        <v>10.615587555555555</v>
      </c>
      <c r="R143" s="5">
        <f t="shared" si="20"/>
        <v>0.94838483224141357</v>
      </c>
    </row>
    <row r="144" spans="1:18" x14ac:dyDescent="0.3">
      <c r="A144" s="3">
        <v>41417</v>
      </c>
      <c r="B144" s="2" t="s">
        <v>4</v>
      </c>
      <c r="C144" s="2">
        <v>4.9227905000000002E-2</v>
      </c>
      <c r="D144" s="2">
        <v>5.2019999999999997E-2</v>
      </c>
      <c r="E144" s="2">
        <v>0</v>
      </c>
      <c r="F144" s="2">
        <f>VLOOKUP(B144,CostData!$A$21:$D$24,2,FALSE)</f>
        <v>953.62134690000005</v>
      </c>
      <c r="G144" s="2">
        <f t="shared" si="14"/>
        <v>5</v>
      </c>
      <c r="H144" s="2">
        <f>VLOOKUP(B144,CostData!$H$5:$I$8,2,FALSE)</f>
        <v>4</v>
      </c>
      <c r="I144" s="2">
        <f>VLOOKUP(G144,CostData!$A$4:$E$15,Production!H144,FALSE)</f>
        <v>7.6100000000000001E-2</v>
      </c>
      <c r="J144" s="2">
        <f>VLOOKUP(Production!G144,CostData!$A$33:$E$44,Production!H144,FALSE)</f>
        <v>45</v>
      </c>
      <c r="K144" s="2">
        <f>VLOOKUP(Production!B144,CostData!$A$21:$D$24,4,FALSE)</f>
        <v>633.36679179999999</v>
      </c>
      <c r="L144" s="2">
        <f>VLOOKUP(Production!B144,CostData!$A$21:$D$24,3,FALSE)</f>
        <v>143.83735709999999</v>
      </c>
      <c r="M144" s="4">
        <f t="shared" si="15"/>
        <v>37751.218056426616</v>
      </c>
      <c r="N144" s="4">
        <f t="shared" si="16"/>
        <v>2168.9645785191001</v>
      </c>
      <c r="O144" s="4">
        <f t="shared" si="17"/>
        <v>5388.497742335875</v>
      </c>
      <c r="P144" s="2">
        <f t="shared" si="18"/>
        <v>92.038611794025329</v>
      </c>
      <c r="Q144" s="2">
        <f t="shared" si="19"/>
        <v>10.939534444444446</v>
      </c>
      <c r="R144" s="5">
        <f t="shared" si="20"/>
        <v>0.94632650903498661</v>
      </c>
    </row>
    <row r="145" spans="1:18" x14ac:dyDescent="0.3">
      <c r="A145" s="3">
        <v>41418</v>
      </c>
      <c r="B145" s="2" t="s">
        <v>4</v>
      </c>
      <c r="C145" s="2">
        <v>4.8676146000000003E-2</v>
      </c>
      <c r="D145" s="2">
        <v>5.144E-2</v>
      </c>
      <c r="E145" s="2">
        <v>7.0000000000000007E-2</v>
      </c>
      <c r="F145" s="2">
        <f>VLOOKUP(B145,CostData!$A$21:$D$24,2,FALSE)</f>
        <v>953.62134690000005</v>
      </c>
      <c r="G145" s="2">
        <f t="shared" si="14"/>
        <v>5</v>
      </c>
      <c r="H145" s="2">
        <f>VLOOKUP(B145,CostData!$H$5:$I$8,2,FALSE)</f>
        <v>4</v>
      </c>
      <c r="I145" s="2">
        <f>VLOOKUP(G145,CostData!$A$4:$E$15,Production!H145,FALSE)</f>
        <v>7.6100000000000001E-2</v>
      </c>
      <c r="J145" s="2">
        <f>VLOOKUP(Production!G145,CostData!$A$33:$E$44,Production!H145,FALSE)</f>
        <v>45</v>
      </c>
      <c r="K145" s="2">
        <f>VLOOKUP(Production!B145,CostData!$A$21:$D$24,4,FALSE)</f>
        <v>633.36679179999999</v>
      </c>
      <c r="L145" s="2">
        <f>VLOOKUP(Production!B145,CostData!$A$21:$D$24,3,FALSE)</f>
        <v>143.83735709999999</v>
      </c>
      <c r="M145" s="4">
        <f t="shared" si="15"/>
        <v>37330.308666331897</v>
      </c>
      <c r="N145" s="4">
        <f t="shared" si="16"/>
        <v>2168.9645785191001</v>
      </c>
      <c r="O145" s="4">
        <f t="shared" si="17"/>
        <v>5328.1020759792937</v>
      </c>
      <c r="P145" s="2">
        <f t="shared" si="18"/>
        <v>92.093107208673203</v>
      </c>
      <c r="Q145" s="2">
        <f t="shared" si="19"/>
        <v>10.816921333333335</v>
      </c>
      <c r="R145" s="5">
        <f t="shared" si="20"/>
        <v>0.94627033437014008</v>
      </c>
    </row>
    <row r="146" spans="1:18" x14ac:dyDescent="0.3">
      <c r="A146" s="3">
        <v>41419</v>
      </c>
      <c r="B146" s="2" t="s">
        <v>4</v>
      </c>
      <c r="C146" s="2">
        <v>4.6750845999999999E-2</v>
      </c>
      <c r="D146" s="2">
        <v>4.8890000000000003E-2</v>
      </c>
      <c r="E146" s="2">
        <v>7.0000000000000007E-2</v>
      </c>
      <c r="F146" s="2">
        <f>VLOOKUP(B146,CostData!$A$21:$D$24,2,FALSE)</f>
        <v>953.62134690000005</v>
      </c>
      <c r="G146" s="2">
        <f t="shared" si="14"/>
        <v>5</v>
      </c>
      <c r="H146" s="2">
        <f>VLOOKUP(B146,CostData!$H$5:$I$8,2,FALSE)</f>
        <v>4</v>
      </c>
      <c r="I146" s="2">
        <f>VLOOKUP(G146,CostData!$A$4:$E$15,Production!H146,FALSE)</f>
        <v>7.6100000000000001E-2</v>
      </c>
      <c r="J146" s="2">
        <f>VLOOKUP(Production!G146,CostData!$A$33:$E$44,Production!H146,FALSE)</f>
        <v>45</v>
      </c>
      <c r="K146" s="2">
        <f>VLOOKUP(Production!B146,CostData!$A$21:$D$24,4,FALSE)</f>
        <v>633.36679179999999</v>
      </c>
      <c r="L146" s="2">
        <f>VLOOKUP(Production!B146,CostData!$A$21:$D$24,3,FALSE)</f>
        <v>143.83735709999999</v>
      </c>
      <c r="M146" s="4">
        <f t="shared" si="15"/>
        <v>35479.758761605102</v>
      </c>
      <c r="N146" s="4">
        <f t="shared" si="16"/>
        <v>2168.9645785191001</v>
      </c>
      <c r="O146" s="4">
        <f t="shared" si="17"/>
        <v>5117.3582975609497</v>
      </c>
      <c r="P146" s="2">
        <f t="shared" si="18"/>
        <v>91.47659410844706</v>
      </c>
      <c r="Q146" s="2">
        <f t="shared" si="19"/>
        <v>10.389076888888889</v>
      </c>
      <c r="R146" s="5">
        <f t="shared" si="20"/>
        <v>0.95624557169155233</v>
      </c>
    </row>
    <row r="147" spans="1:18" x14ac:dyDescent="0.3">
      <c r="A147" s="3">
        <v>41420</v>
      </c>
      <c r="B147" s="2" t="s">
        <v>4</v>
      </c>
      <c r="C147" s="2">
        <v>4.8848299999999997E-2</v>
      </c>
      <c r="D147" s="2">
        <v>5.2040000000000003E-2</v>
      </c>
      <c r="E147" s="2">
        <v>0</v>
      </c>
      <c r="F147" s="2">
        <f>VLOOKUP(B147,CostData!$A$21:$D$24,2,FALSE)</f>
        <v>953.62134690000005</v>
      </c>
      <c r="G147" s="2">
        <f t="shared" si="14"/>
        <v>5</v>
      </c>
      <c r="H147" s="2">
        <f>VLOOKUP(B147,CostData!$H$5:$I$8,2,FALSE)</f>
        <v>4</v>
      </c>
      <c r="I147" s="2">
        <f>VLOOKUP(G147,CostData!$A$4:$E$15,Production!H147,FALSE)</f>
        <v>7.6100000000000001E-2</v>
      </c>
      <c r="J147" s="2">
        <f>VLOOKUP(Production!G147,CostData!$A$33:$E$44,Production!H147,FALSE)</f>
        <v>45</v>
      </c>
      <c r="K147" s="2">
        <f>VLOOKUP(Production!B147,CostData!$A$21:$D$24,4,FALSE)</f>
        <v>633.36679179999999</v>
      </c>
      <c r="L147" s="2">
        <f>VLOOKUP(Production!B147,CostData!$A$21:$D$24,3,FALSE)</f>
        <v>143.83735709999999</v>
      </c>
      <c r="M147" s="4">
        <f t="shared" si="15"/>
        <v>37765.73217332644</v>
      </c>
      <c r="N147" s="4">
        <f t="shared" si="16"/>
        <v>2168.9645785191001</v>
      </c>
      <c r="O147" s="4">
        <f t="shared" si="17"/>
        <v>5346.9460922000544</v>
      </c>
      <c r="P147" s="2">
        <f t="shared" si="18"/>
        <v>92.698503006339209</v>
      </c>
      <c r="Q147" s="2">
        <f t="shared" si="19"/>
        <v>10.855177777777776</v>
      </c>
      <c r="R147" s="5">
        <f t="shared" si="20"/>
        <v>0.93866833205226741</v>
      </c>
    </row>
    <row r="148" spans="1:18" x14ac:dyDescent="0.3">
      <c r="A148" s="3">
        <v>41421</v>
      </c>
      <c r="B148" s="2" t="s">
        <v>4</v>
      </c>
      <c r="C148" s="2">
        <v>4.5643956999999999E-2</v>
      </c>
      <c r="D148" s="2">
        <v>4.8509999999999998E-2</v>
      </c>
      <c r="E148" s="2">
        <v>7.0000000000000007E-2</v>
      </c>
      <c r="F148" s="2">
        <f>VLOOKUP(B148,CostData!$A$21:$D$24,2,FALSE)</f>
        <v>953.62134690000005</v>
      </c>
      <c r="G148" s="2">
        <f t="shared" si="14"/>
        <v>5</v>
      </c>
      <c r="H148" s="2">
        <f>VLOOKUP(B148,CostData!$H$5:$I$8,2,FALSE)</f>
        <v>4</v>
      </c>
      <c r="I148" s="2">
        <f>VLOOKUP(G148,CostData!$A$4:$E$15,Production!H148,FALSE)</f>
        <v>7.6100000000000001E-2</v>
      </c>
      <c r="J148" s="2">
        <f>VLOOKUP(Production!G148,CostData!$A$33:$E$44,Production!H148,FALSE)</f>
        <v>45</v>
      </c>
      <c r="K148" s="2">
        <f>VLOOKUP(Production!B148,CostData!$A$21:$D$24,4,FALSE)</f>
        <v>633.36679179999999</v>
      </c>
      <c r="L148" s="2">
        <f>VLOOKUP(Production!B148,CostData!$A$21:$D$24,3,FALSE)</f>
        <v>143.83735709999999</v>
      </c>
      <c r="M148" s="4">
        <f t="shared" si="15"/>
        <v>35203.990540508559</v>
      </c>
      <c r="N148" s="4">
        <f t="shared" si="16"/>
        <v>2168.9645785191001</v>
      </c>
      <c r="O148" s="4">
        <f t="shared" si="17"/>
        <v>4996.1979744166592</v>
      </c>
      <c r="P148" s="2">
        <f t="shared" si="18"/>
        <v>92.825328648531325</v>
      </c>
      <c r="Q148" s="2">
        <f t="shared" si="19"/>
        <v>10.143101555555555</v>
      </c>
      <c r="R148" s="5">
        <f t="shared" si="20"/>
        <v>0.94091851164708307</v>
      </c>
    </row>
    <row r="149" spans="1:18" x14ac:dyDescent="0.3">
      <c r="A149" s="3">
        <v>41422</v>
      </c>
      <c r="B149" s="2" t="s">
        <v>4</v>
      </c>
      <c r="C149" s="2">
        <v>4.5568208999999998E-2</v>
      </c>
      <c r="D149" s="2">
        <v>4.8180000000000001E-2</v>
      </c>
      <c r="E149" s="2">
        <v>7.0000000000000007E-2</v>
      </c>
      <c r="F149" s="2">
        <f>VLOOKUP(B149,CostData!$A$21:$D$24,2,FALSE)</f>
        <v>953.62134690000005</v>
      </c>
      <c r="G149" s="2">
        <f t="shared" si="14"/>
        <v>5</v>
      </c>
      <c r="H149" s="2">
        <f>VLOOKUP(B149,CostData!$H$5:$I$8,2,FALSE)</f>
        <v>4</v>
      </c>
      <c r="I149" s="2">
        <f>VLOOKUP(G149,CostData!$A$4:$E$15,Production!H149,FALSE)</f>
        <v>7.6100000000000001E-2</v>
      </c>
      <c r="J149" s="2">
        <f>VLOOKUP(Production!G149,CostData!$A$33:$E$44,Production!H149,FALSE)</f>
        <v>45</v>
      </c>
      <c r="K149" s="2">
        <f>VLOOKUP(Production!B149,CostData!$A$21:$D$24,4,FALSE)</f>
        <v>633.36679179999999</v>
      </c>
      <c r="L149" s="2">
        <f>VLOOKUP(Production!B149,CostData!$A$21:$D$24,3,FALSE)</f>
        <v>143.83735709999999</v>
      </c>
      <c r="M149" s="4">
        <f t="shared" si="15"/>
        <v>34964.507611661567</v>
      </c>
      <c r="N149" s="4">
        <f t="shared" si="16"/>
        <v>2168.9645785191001</v>
      </c>
      <c r="O149" s="4">
        <f t="shared" si="17"/>
        <v>4987.9065810090697</v>
      </c>
      <c r="P149" s="2">
        <f t="shared" si="18"/>
        <v>92.435888299208202</v>
      </c>
      <c r="Q149" s="2">
        <f t="shared" si="19"/>
        <v>10.126268666666666</v>
      </c>
      <c r="R149" s="5">
        <f t="shared" si="20"/>
        <v>0.94579097135740964</v>
      </c>
    </row>
    <row r="150" spans="1:18" x14ac:dyDescent="0.3">
      <c r="A150" s="3">
        <v>41423</v>
      </c>
      <c r="B150" s="2" t="s">
        <v>4</v>
      </c>
      <c r="C150" s="2">
        <v>4.6795849E-2</v>
      </c>
      <c r="D150" s="2">
        <v>4.9119999999999997E-2</v>
      </c>
      <c r="E150" s="2">
        <v>7.0000000000000007E-2</v>
      </c>
      <c r="F150" s="2">
        <f>VLOOKUP(B150,CostData!$A$21:$D$24,2,FALSE)</f>
        <v>953.62134690000005</v>
      </c>
      <c r="G150" s="2">
        <f t="shared" si="14"/>
        <v>5</v>
      </c>
      <c r="H150" s="2">
        <f>VLOOKUP(B150,CostData!$H$5:$I$8,2,FALSE)</f>
        <v>4</v>
      </c>
      <c r="I150" s="2">
        <f>VLOOKUP(G150,CostData!$A$4:$E$15,Production!H150,FALSE)</f>
        <v>7.6100000000000001E-2</v>
      </c>
      <c r="J150" s="2">
        <f>VLOOKUP(Production!G150,CostData!$A$33:$E$44,Production!H150,FALSE)</f>
        <v>45</v>
      </c>
      <c r="K150" s="2">
        <f>VLOOKUP(Production!B150,CostData!$A$21:$D$24,4,FALSE)</f>
        <v>633.36679179999999</v>
      </c>
      <c r="L150" s="2">
        <f>VLOOKUP(Production!B150,CostData!$A$21:$D$24,3,FALSE)</f>
        <v>143.83735709999999</v>
      </c>
      <c r="M150" s="4">
        <f t="shared" si="15"/>
        <v>35646.671105953006</v>
      </c>
      <c r="N150" s="4">
        <f t="shared" si="16"/>
        <v>2168.9645785191001</v>
      </c>
      <c r="O150" s="4">
        <f t="shared" si="17"/>
        <v>5122.2843362355252</v>
      </c>
      <c r="P150" s="2">
        <f t="shared" si="18"/>
        <v>91.755830780434465</v>
      </c>
      <c r="Q150" s="2">
        <f t="shared" si="19"/>
        <v>10.399077555555555</v>
      </c>
      <c r="R150" s="5">
        <f t="shared" si="20"/>
        <v>0.95268422231270367</v>
      </c>
    </row>
    <row r="151" spans="1:18" x14ac:dyDescent="0.3">
      <c r="A151" s="3">
        <v>41424</v>
      </c>
      <c r="B151" s="2" t="s">
        <v>4</v>
      </c>
      <c r="C151" s="2">
        <v>4.9126178999999999E-2</v>
      </c>
      <c r="D151" s="2">
        <v>5.2130000000000003E-2</v>
      </c>
      <c r="E151" s="2">
        <v>0</v>
      </c>
      <c r="F151" s="2">
        <f>VLOOKUP(B151,CostData!$A$21:$D$24,2,FALSE)</f>
        <v>953.62134690000005</v>
      </c>
      <c r="G151" s="2">
        <f t="shared" si="14"/>
        <v>5</v>
      </c>
      <c r="H151" s="2">
        <f>VLOOKUP(B151,CostData!$H$5:$I$8,2,FALSE)</f>
        <v>4</v>
      </c>
      <c r="I151" s="2">
        <f>VLOOKUP(G151,CostData!$A$4:$E$15,Production!H151,FALSE)</f>
        <v>7.6100000000000001E-2</v>
      </c>
      <c r="J151" s="2">
        <f>VLOOKUP(Production!G151,CostData!$A$33:$E$44,Production!H151,FALSE)</f>
        <v>45</v>
      </c>
      <c r="K151" s="2">
        <f>VLOOKUP(Production!B151,CostData!$A$21:$D$24,4,FALSE)</f>
        <v>633.36679179999999</v>
      </c>
      <c r="L151" s="2">
        <f>VLOOKUP(Production!B151,CostData!$A$21:$D$24,3,FALSE)</f>
        <v>143.83735709999999</v>
      </c>
      <c r="M151" s="4">
        <f t="shared" si="15"/>
        <v>37831.045699375616</v>
      </c>
      <c r="N151" s="4">
        <f t="shared" si="16"/>
        <v>2168.9645785191001</v>
      </c>
      <c r="O151" s="4">
        <f t="shared" si="17"/>
        <v>5377.3627911057374</v>
      </c>
      <c r="P151" s="2">
        <f t="shared" si="18"/>
        <v>92.369026031925785</v>
      </c>
      <c r="Q151" s="2">
        <f t="shared" si="19"/>
        <v>10.916928666666665</v>
      </c>
      <c r="R151" s="5">
        <f t="shared" si="20"/>
        <v>0.94237826587377704</v>
      </c>
    </row>
    <row r="152" spans="1:18" x14ac:dyDescent="0.3">
      <c r="A152" s="3">
        <v>41425</v>
      </c>
      <c r="B152" s="2" t="s">
        <v>4</v>
      </c>
      <c r="C152" s="2">
        <v>4.6404322999999997E-2</v>
      </c>
      <c r="D152" s="2">
        <v>4.9450000000000001E-2</v>
      </c>
      <c r="E152" s="2">
        <v>0</v>
      </c>
      <c r="F152" s="2">
        <f>VLOOKUP(B152,CostData!$A$21:$D$24,2,FALSE)</f>
        <v>953.62134690000005</v>
      </c>
      <c r="G152" s="2">
        <f t="shared" si="14"/>
        <v>5</v>
      </c>
      <c r="H152" s="2">
        <f>VLOOKUP(B152,CostData!$H$5:$I$8,2,FALSE)</f>
        <v>4</v>
      </c>
      <c r="I152" s="2">
        <f>VLOOKUP(G152,CostData!$A$4:$E$15,Production!H152,FALSE)</f>
        <v>7.6100000000000001E-2</v>
      </c>
      <c r="J152" s="2">
        <f>VLOOKUP(Production!G152,CostData!$A$33:$E$44,Production!H152,FALSE)</f>
        <v>45</v>
      </c>
      <c r="K152" s="2">
        <f>VLOOKUP(Production!B152,CostData!$A$21:$D$24,4,FALSE)</f>
        <v>633.36679179999999</v>
      </c>
      <c r="L152" s="2">
        <f>VLOOKUP(Production!B152,CostData!$A$21:$D$24,3,FALSE)</f>
        <v>143.83735709999999</v>
      </c>
      <c r="M152" s="4">
        <f t="shared" si="15"/>
        <v>35886.154034800005</v>
      </c>
      <c r="N152" s="4">
        <f t="shared" si="16"/>
        <v>2168.9645785191001</v>
      </c>
      <c r="O152" s="4">
        <f t="shared" si="17"/>
        <v>5079.4278107127393</v>
      </c>
      <c r="P152" s="2">
        <f t="shared" si="18"/>
        <v>92.953724212358082</v>
      </c>
      <c r="Q152" s="2">
        <f t="shared" si="19"/>
        <v>10.312071777777778</v>
      </c>
      <c r="R152" s="5">
        <f t="shared" si="20"/>
        <v>0.93840895854398376</v>
      </c>
    </row>
    <row r="153" spans="1:18" x14ac:dyDescent="0.3">
      <c r="A153" s="3">
        <v>41426</v>
      </c>
      <c r="B153" s="2" t="s">
        <v>4</v>
      </c>
      <c r="C153" s="2">
        <v>4.8101613000000001E-2</v>
      </c>
      <c r="D153" s="2">
        <v>5.0299999999999997E-2</v>
      </c>
      <c r="E153" s="2">
        <v>7.0000000000000007E-2</v>
      </c>
      <c r="F153" s="2">
        <f>VLOOKUP(B153,CostData!$A$21:$D$24,2,FALSE)</f>
        <v>953.62134690000005</v>
      </c>
      <c r="G153" s="2">
        <f t="shared" si="14"/>
        <v>6</v>
      </c>
      <c r="H153" s="2">
        <f>VLOOKUP(B153,CostData!$H$5:$I$8,2,FALSE)</f>
        <v>4</v>
      </c>
      <c r="I153" s="2">
        <f>VLOOKUP(G153,CostData!$A$4:$E$15,Production!H153,FALSE)</f>
        <v>7.7499999999999999E-2</v>
      </c>
      <c r="J153" s="2">
        <f>VLOOKUP(Production!G153,CostData!$A$33:$E$44,Production!H153,FALSE)</f>
        <v>45</v>
      </c>
      <c r="K153" s="2">
        <f>VLOOKUP(Production!B153,CostData!$A$21:$D$24,4,FALSE)</f>
        <v>633.36679179999999</v>
      </c>
      <c r="L153" s="2">
        <f>VLOOKUP(Production!B153,CostData!$A$21:$D$24,3,FALSE)</f>
        <v>143.83735709999999</v>
      </c>
      <c r="M153" s="4">
        <f t="shared" si="15"/>
        <v>37174.544155529249</v>
      </c>
      <c r="N153" s="4">
        <f t="shared" si="16"/>
        <v>2208.8666864024999</v>
      </c>
      <c r="O153" s="4">
        <f t="shared" si="17"/>
        <v>5362.0768867794268</v>
      </c>
      <c r="P153" s="2">
        <f t="shared" si="18"/>
        <v>93.022842557714583</v>
      </c>
      <c r="Q153" s="2">
        <f t="shared" si="19"/>
        <v>10.689247333333334</v>
      </c>
      <c r="R153" s="5">
        <f t="shared" si="20"/>
        <v>0.95629449304174963</v>
      </c>
    </row>
    <row r="154" spans="1:18" x14ac:dyDescent="0.3">
      <c r="A154" s="3">
        <v>41427</v>
      </c>
      <c r="B154" s="2" t="s">
        <v>4</v>
      </c>
      <c r="C154" s="2">
        <v>4.6348062000000002E-2</v>
      </c>
      <c r="D154" s="2">
        <v>4.879E-2</v>
      </c>
      <c r="E154" s="2">
        <v>7.0000000000000007E-2</v>
      </c>
      <c r="F154" s="2">
        <f>VLOOKUP(B154,CostData!$A$21:$D$24,2,FALSE)</f>
        <v>953.62134690000005</v>
      </c>
      <c r="G154" s="2">
        <f t="shared" si="14"/>
        <v>6</v>
      </c>
      <c r="H154" s="2">
        <f>VLOOKUP(B154,CostData!$H$5:$I$8,2,FALSE)</f>
        <v>4</v>
      </c>
      <c r="I154" s="2">
        <f>VLOOKUP(G154,CostData!$A$4:$E$15,Production!H154,FALSE)</f>
        <v>7.7499999999999999E-2</v>
      </c>
      <c r="J154" s="2">
        <f>VLOOKUP(Production!G154,CostData!$A$33:$E$44,Production!H154,FALSE)</f>
        <v>45</v>
      </c>
      <c r="K154" s="2">
        <f>VLOOKUP(Production!B154,CostData!$A$21:$D$24,4,FALSE)</f>
        <v>633.36679179999999</v>
      </c>
      <c r="L154" s="2">
        <f>VLOOKUP(Production!B154,CostData!$A$21:$D$24,3,FALSE)</f>
        <v>143.83735709999999</v>
      </c>
      <c r="M154" s="4">
        <f t="shared" si="15"/>
        <v>36058.56877431953</v>
      </c>
      <c r="N154" s="4">
        <f t="shared" si="16"/>
        <v>2208.8666864024999</v>
      </c>
      <c r="O154" s="4">
        <f t="shared" si="17"/>
        <v>5166.6016272098796</v>
      </c>
      <c r="P154" s="2">
        <f t="shared" si="18"/>
        <v>93.712736226019345</v>
      </c>
      <c r="Q154" s="2">
        <f t="shared" si="19"/>
        <v>10.299569333333334</v>
      </c>
      <c r="R154" s="5">
        <f t="shared" si="20"/>
        <v>0.94995003074400497</v>
      </c>
    </row>
    <row r="155" spans="1:18" x14ac:dyDescent="0.3">
      <c r="A155" s="3">
        <v>41428</v>
      </c>
      <c r="B155" s="2" t="s">
        <v>4</v>
      </c>
      <c r="C155" s="2">
        <v>4.4786636999999997E-2</v>
      </c>
      <c r="D155" s="2">
        <v>4.7160000000000001E-2</v>
      </c>
      <c r="E155" s="2">
        <v>7.0000000000000007E-2</v>
      </c>
      <c r="F155" s="2">
        <f>VLOOKUP(B155,CostData!$A$21:$D$24,2,FALSE)</f>
        <v>953.62134690000005</v>
      </c>
      <c r="G155" s="2">
        <f t="shared" si="14"/>
        <v>6</v>
      </c>
      <c r="H155" s="2">
        <f>VLOOKUP(B155,CostData!$H$5:$I$8,2,FALSE)</f>
        <v>4</v>
      </c>
      <c r="I155" s="2">
        <f>VLOOKUP(G155,CostData!$A$4:$E$15,Production!H155,FALSE)</f>
        <v>7.7499999999999999E-2</v>
      </c>
      <c r="J155" s="2">
        <f>VLOOKUP(Production!G155,CostData!$A$33:$E$44,Production!H155,FALSE)</f>
        <v>45</v>
      </c>
      <c r="K155" s="2">
        <f>VLOOKUP(Production!B155,CostData!$A$21:$D$24,4,FALSE)</f>
        <v>633.36679179999999</v>
      </c>
      <c r="L155" s="2">
        <f>VLOOKUP(Production!B155,CostData!$A$21:$D$24,3,FALSE)</f>
        <v>143.83735709999999</v>
      </c>
      <c r="M155" s="4">
        <f t="shared" si="15"/>
        <v>34853.906607848105</v>
      </c>
      <c r="N155" s="4">
        <f t="shared" si="16"/>
        <v>2208.8666864024999</v>
      </c>
      <c r="O155" s="4">
        <f t="shared" si="17"/>
        <v>4992.5434120947302</v>
      </c>
      <c r="P155" s="2">
        <f t="shared" si="18"/>
        <v>93.901483842926936</v>
      </c>
      <c r="Q155" s="2">
        <f t="shared" si="19"/>
        <v>9.9525859999999984</v>
      </c>
      <c r="R155" s="5">
        <f t="shared" si="20"/>
        <v>0.9496742366412213</v>
      </c>
    </row>
    <row r="156" spans="1:18" x14ac:dyDescent="0.3">
      <c r="A156" s="3">
        <v>41429</v>
      </c>
      <c r="B156" s="2" t="s">
        <v>4</v>
      </c>
      <c r="C156" s="2">
        <v>4.5820752999999999E-2</v>
      </c>
      <c r="D156" s="2">
        <v>4.8730000000000002E-2</v>
      </c>
      <c r="E156" s="2">
        <v>0</v>
      </c>
      <c r="F156" s="2">
        <f>VLOOKUP(B156,CostData!$A$21:$D$24,2,FALSE)</f>
        <v>953.62134690000005</v>
      </c>
      <c r="G156" s="2">
        <f t="shared" si="14"/>
        <v>6</v>
      </c>
      <c r="H156" s="2">
        <f>VLOOKUP(B156,CostData!$H$5:$I$8,2,FALSE)</f>
        <v>4</v>
      </c>
      <c r="I156" s="2">
        <f>VLOOKUP(G156,CostData!$A$4:$E$15,Production!H156,FALSE)</f>
        <v>7.7499999999999999E-2</v>
      </c>
      <c r="J156" s="2">
        <f>VLOOKUP(Production!G156,CostData!$A$33:$E$44,Production!H156,FALSE)</f>
        <v>45</v>
      </c>
      <c r="K156" s="2">
        <f>VLOOKUP(Production!B156,CostData!$A$21:$D$24,4,FALSE)</f>
        <v>633.36679179999999</v>
      </c>
      <c r="L156" s="2">
        <f>VLOOKUP(Production!B156,CostData!$A$21:$D$24,3,FALSE)</f>
        <v>143.83735709999999</v>
      </c>
      <c r="M156" s="4">
        <f t="shared" si="15"/>
        <v>36014.22538168868</v>
      </c>
      <c r="N156" s="4">
        <f t="shared" si="16"/>
        <v>2208.8666864024999</v>
      </c>
      <c r="O156" s="4">
        <f t="shared" si="17"/>
        <v>5107.8204091852194</v>
      </c>
      <c r="P156" s="2">
        <f t="shared" si="18"/>
        <v>94.566129188833713</v>
      </c>
      <c r="Q156" s="2">
        <f t="shared" si="19"/>
        <v>10.182389555555554</v>
      </c>
      <c r="R156" s="5">
        <f t="shared" si="20"/>
        <v>0.94029864559819409</v>
      </c>
    </row>
    <row r="157" spans="1:18" x14ac:dyDescent="0.3">
      <c r="A157" s="3">
        <v>41430</v>
      </c>
      <c r="B157" s="2" t="s">
        <v>4</v>
      </c>
      <c r="C157" s="2">
        <v>4.9386038E-2</v>
      </c>
      <c r="D157" s="2">
        <v>5.2549999999999999E-2</v>
      </c>
      <c r="E157" s="2">
        <v>0</v>
      </c>
      <c r="F157" s="2">
        <f>VLOOKUP(B157,CostData!$A$21:$D$24,2,FALSE)</f>
        <v>953.62134690000005</v>
      </c>
      <c r="G157" s="2">
        <f t="shared" si="14"/>
        <v>6</v>
      </c>
      <c r="H157" s="2">
        <f>VLOOKUP(B157,CostData!$H$5:$I$8,2,FALSE)</f>
        <v>4</v>
      </c>
      <c r="I157" s="2">
        <f>VLOOKUP(G157,CostData!$A$4:$E$15,Production!H157,FALSE)</f>
        <v>7.7499999999999999E-2</v>
      </c>
      <c r="J157" s="2">
        <f>VLOOKUP(Production!G157,CostData!$A$33:$E$44,Production!H157,FALSE)</f>
        <v>45</v>
      </c>
      <c r="K157" s="2">
        <f>VLOOKUP(Production!B157,CostData!$A$21:$D$24,4,FALSE)</f>
        <v>633.36679179999999</v>
      </c>
      <c r="L157" s="2">
        <f>VLOOKUP(Production!B157,CostData!$A$21:$D$24,3,FALSE)</f>
        <v>143.83735709999999</v>
      </c>
      <c r="M157" s="4">
        <f t="shared" si="15"/>
        <v>38837.421379186126</v>
      </c>
      <c r="N157" s="4">
        <f t="shared" si="16"/>
        <v>2208.8666864024999</v>
      </c>
      <c r="O157" s="4">
        <f t="shared" si="17"/>
        <v>5505.2568172591318</v>
      </c>
      <c r="P157" s="2">
        <f t="shared" si="18"/>
        <v>94.260537528537441</v>
      </c>
      <c r="Q157" s="2">
        <f t="shared" si="19"/>
        <v>10.974675111111111</v>
      </c>
      <c r="R157" s="5">
        <f t="shared" si="20"/>
        <v>0.93979139866793526</v>
      </c>
    </row>
    <row r="158" spans="1:18" x14ac:dyDescent="0.3">
      <c r="A158" s="3">
        <v>41431</v>
      </c>
      <c r="B158" s="2" t="s">
        <v>4</v>
      </c>
      <c r="C158" s="2">
        <v>4.4953715999999998E-2</v>
      </c>
      <c r="D158" s="2">
        <v>4.7500000000000001E-2</v>
      </c>
      <c r="E158" s="2">
        <v>0</v>
      </c>
      <c r="F158" s="2">
        <f>VLOOKUP(B158,CostData!$A$21:$D$24,2,FALSE)</f>
        <v>953.62134690000005</v>
      </c>
      <c r="G158" s="2">
        <f t="shared" si="14"/>
        <v>6</v>
      </c>
      <c r="H158" s="2">
        <f>VLOOKUP(B158,CostData!$H$5:$I$8,2,FALSE)</f>
        <v>4</v>
      </c>
      <c r="I158" s="2">
        <f>VLOOKUP(G158,CostData!$A$4:$E$15,Production!H158,FALSE)</f>
        <v>7.7499999999999999E-2</v>
      </c>
      <c r="J158" s="2">
        <f>VLOOKUP(Production!G158,CostData!$A$33:$E$44,Production!H158,FALSE)</f>
        <v>45</v>
      </c>
      <c r="K158" s="2">
        <f>VLOOKUP(Production!B158,CostData!$A$21:$D$24,4,FALSE)</f>
        <v>633.36679179999999</v>
      </c>
      <c r="L158" s="2">
        <f>VLOOKUP(Production!B158,CostData!$A$21:$D$24,3,FALSE)</f>
        <v>143.83735709999999</v>
      </c>
      <c r="M158" s="4">
        <f t="shared" si="15"/>
        <v>35105.185832756251</v>
      </c>
      <c r="N158" s="4">
        <f t="shared" si="16"/>
        <v>2208.8666864024999</v>
      </c>
      <c r="O158" s="4">
        <f t="shared" si="17"/>
        <v>5011.1683684795871</v>
      </c>
      <c r="P158" s="2">
        <f t="shared" si="18"/>
        <v>94.152885798447329</v>
      </c>
      <c r="Q158" s="2">
        <f t="shared" si="19"/>
        <v>9.9897146666666661</v>
      </c>
      <c r="R158" s="5">
        <f t="shared" si="20"/>
        <v>0.94639402105263148</v>
      </c>
    </row>
    <row r="159" spans="1:18" x14ac:dyDescent="0.3">
      <c r="A159" s="3">
        <v>41432</v>
      </c>
      <c r="B159" s="2" t="s">
        <v>4</v>
      </c>
      <c r="C159" s="2">
        <v>4.7539655E-2</v>
      </c>
      <c r="D159" s="2">
        <v>4.972E-2</v>
      </c>
      <c r="E159" s="2">
        <v>7.0000000000000007E-2</v>
      </c>
      <c r="F159" s="2">
        <f>VLOOKUP(B159,CostData!$A$21:$D$24,2,FALSE)</f>
        <v>953.62134690000005</v>
      </c>
      <c r="G159" s="2">
        <f t="shared" si="14"/>
        <v>6</v>
      </c>
      <c r="H159" s="2">
        <f>VLOOKUP(B159,CostData!$H$5:$I$8,2,FALSE)</f>
        <v>4</v>
      </c>
      <c r="I159" s="2">
        <f>VLOOKUP(G159,CostData!$A$4:$E$15,Production!H159,FALSE)</f>
        <v>7.7499999999999999E-2</v>
      </c>
      <c r="J159" s="2">
        <f>VLOOKUP(Production!G159,CostData!$A$33:$E$44,Production!H159,FALSE)</f>
        <v>45</v>
      </c>
      <c r="K159" s="2">
        <f>VLOOKUP(Production!B159,CostData!$A$21:$D$24,4,FALSE)</f>
        <v>633.36679179999999</v>
      </c>
      <c r="L159" s="2">
        <f>VLOOKUP(Production!B159,CostData!$A$21:$D$24,3,FALSE)</f>
        <v>143.83735709999999</v>
      </c>
      <c r="M159" s="4">
        <f t="shared" si="15"/>
        <v>36745.891360097696</v>
      </c>
      <c r="N159" s="4">
        <f t="shared" si="16"/>
        <v>2208.8666864024999</v>
      </c>
      <c r="O159" s="4">
        <f t="shared" si="17"/>
        <v>5299.4332078004945</v>
      </c>
      <c r="P159" s="2">
        <f t="shared" si="18"/>
        <v>93.08900381018897</v>
      </c>
      <c r="Q159" s="2">
        <f t="shared" si="19"/>
        <v>10.564367777777777</v>
      </c>
      <c r="R159" s="5">
        <f t="shared" si="20"/>
        <v>0.95614752614641996</v>
      </c>
    </row>
    <row r="160" spans="1:18" x14ac:dyDescent="0.3">
      <c r="A160" s="3">
        <v>41433</v>
      </c>
      <c r="B160" s="2" t="s">
        <v>4</v>
      </c>
      <c r="C160" s="2">
        <v>4.9253697999999999E-2</v>
      </c>
      <c r="D160" s="2">
        <v>5.2380000000000003E-2</v>
      </c>
      <c r="E160" s="2">
        <v>7.0000000000000007E-2</v>
      </c>
      <c r="F160" s="2">
        <f>VLOOKUP(B160,CostData!$A$21:$D$24,2,FALSE)</f>
        <v>953.62134690000005</v>
      </c>
      <c r="G160" s="2">
        <f t="shared" si="14"/>
        <v>6</v>
      </c>
      <c r="H160" s="2">
        <f>VLOOKUP(B160,CostData!$H$5:$I$8,2,FALSE)</f>
        <v>4</v>
      </c>
      <c r="I160" s="2">
        <f>VLOOKUP(G160,CostData!$A$4:$E$15,Production!H160,FALSE)</f>
        <v>7.7499999999999999E-2</v>
      </c>
      <c r="J160" s="2">
        <f>VLOOKUP(Production!G160,CostData!$A$33:$E$44,Production!H160,FALSE)</f>
        <v>45</v>
      </c>
      <c r="K160" s="2">
        <f>VLOOKUP(Production!B160,CostData!$A$21:$D$24,4,FALSE)</f>
        <v>633.36679179999999</v>
      </c>
      <c r="L160" s="2">
        <f>VLOOKUP(Production!B160,CostData!$A$21:$D$24,3,FALSE)</f>
        <v>143.83735709999999</v>
      </c>
      <c r="M160" s="4">
        <f t="shared" si="15"/>
        <v>38711.781766732056</v>
      </c>
      <c r="N160" s="4">
        <f t="shared" si="16"/>
        <v>2208.8666864024999</v>
      </c>
      <c r="O160" s="4">
        <f t="shared" si="17"/>
        <v>5490.5043544842047</v>
      </c>
      <c r="P160" s="2">
        <f t="shared" si="18"/>
        <v>94.228767975185875</v>
      </c>
      <c r="Q160" s="2">
        <f t="shared" si="19"/>
        <v>10.945266222222221</v>
      </c>
      <c r="R160" s="5">
        <f t="shared" si="20"/>
        <v>0.94031496754486432</v>
      </c>
    </row>
    <row r="161" spans="1:18" x14ac:dyDescent="0.3">
      <c r="A161" s="3">
        <v>41434</v>
      </c>
      <c r="B161" s="2" t="s">
        <v>4</v>
      </c>
      <c r="C161" s="2">
        <v>4.6279397E-2</v>
      </c>
      <c r="D161" s="2">
        <v>4.9259999999999998E-2</v>
      </c>
      <c r="E161" s="2">
        <v>0</v>
      </c>
      <c r="F161" s="2">
        <f>VLOOKUP(B161,CostData!$A$21:$D$24,2,FALSE)</f>
        <v>953.62134690000005</v>
      </c>
      <c r="G161" s="2">
        <f t="shared" si="14"/>
        <v>6</v>
      </c>
      <c r="H161" s="2">
        <f>VLOOKUP(B161,CostData!$H$5:$I$8,2,FALSE)</f>
        <v>4</v>
      </c>
      <c r="I161" s="2">
        <f>VLOOKUP(G161,CostData!$A$4:$E$15,Production!H161,FALSE)</f>
        <v>7.7499999999999999E-2</v>
      </c>
      <c r="J161" s="2">
        <f>VLOOKUP(Production!G161,CostData!$A$33:$E$44,Production!H161,FALSE)</f>
        <v>45</v>
      </c>
      <c r="K161" s="2">
        <f>VLOOKUP(Production!B161,CostData!$A$21:$D$24,4,FALSE)</f>
        <v>633.36679179999999</v>
      </c>
      <c r="L161" s="2">
        <f>VLOOKUP(Production!B161,CostData!$A$21:$D$24,3,FALSE)</f>
        <v>143.83735709999999</v>
      </c>
      <c r="M161" s="4">
        <f t="shared" si="15"/>
        <v>36405.925349927849</v>
      </c>
      <c r="N161" s="4">
        <f t="shared" si="16"/>
        <v>2208.8666864024999</v>
      </c>
      <c r="O161" s="4">
        <f t="shared" si="17"/>
        <v>5158.9472683127924</v>
      </c>
      <c r="P161" s="2">
        <f t="shared" si="18"/>
        <v>94.585803061874671</v>
      </c>
      <c r="Q161" s="2">
        <f t="shared" si="19"/>
        <v>10.284310444444445</v>
      </c>
      <c r="R161" s="5">
        <f t="shared" si="20"/>
        <v>0.93949242793341459</v>
      </c>
    </row>
    <row r="162" spans="1:18" x14ac:dyDescent="0.3">
      <c r="A162" s="3">
        <v>41435</v>
      </c>
      <c r="B162" s="2" t="s">
        <v>4</v>
      </c>
      <c r="C162" s="2">
        <v>4.7330733999999999E-2</v>
      </c>
      <c r="D162" s="2">
        <v>4.9619999999999997E-2</v>
      </c>
      <c r="E162" s="2">
        <v>0</v>
      </c>
      <c r="F162" s="2">
        <f>VLOOKUP(B162,CostData!$A$21:$D$24,2,FALSE)</f>
        <v>953.62134690000005</v>
      </c>
      <c r="G162" s="2">
        <f t="shared" si="14"/>
        <v>6</v>
      </c>
      <c r="H162" s="2">
        <f>VLOOKUP(B162,CostData!$H$5:$I$8,2,FALSE)</f>
        <v>4</v>
      </c>
      <c r="I162" s="2">
        <f>VLOOKUP(G162,CostData!$A$4:$E$15,Production!H162,FALSE)</f>
        <v>7.7499999999999999E-2</v>
      </c>
      <c r="J162" s="2">
        <f>VLOOKUP(Production!G162,CostData!$A$33:$E$44,Production!H162,FALSE)</f>
        <v>45</v>
      </c>
      <c r="K162" s="2">
        <f>VLOOKUP(Production!B162,CostData!$A$21:$D$24,4,FALSE)</f>
        <v>633.36679179999999</v>
      </c>
      <c r="L162" s="2">
        <f>VLOOKUP(Production!B162,CostData!$A$21:$D$24,3,FALSE)</f>
        <v>143.83735709999999</v>
      </c>
      <c r="M162" s="4">
        <f t="shared" si="15"/>
        <v>36671.985705712948</v>
      </c>
      <c r="N162" s="4">
        <f t="shared" si="16"/>
        <v>2208.8666864024999</v>
      </c>
      <c r="O162" s="4">
        <f t="shared" si="17"/>
        <v>5276.14395832641</v>
      </c>
      <c r="P162" s="2">
        <f t="shared" si="18"/>
        <v>93.29455222570995</v>
      </c>
      <c r="Q162" s="2">
        <f t="shared" si="19"/>
        <v>10.517940888888889</v>
      </c>
      <c r="R162" s="5">
        <f t="shared" si="20"/>
        <v>0.95386404675534064</v>
      </c>
    </row>
    <row r="163" spans="1:18" x14ac:dyDescent="0.3">
      <c r="A163" s="3">
        <v>41436</v>
      </c>
      <c r="B163" s="2" t="s">
        <v>4</v>
      </c>
      <c r="C163" s="2">
        <v>4.8375647000000001E-2</v>
      </c>
      <c r="D163" s="2">
        <v>5.0860000000000002E-2</v>
      </c>
      <c r="E163" s="2">
        <v>7.0000000000000007E-2</v>
      </c>
      <c r="F163" s="2">
        <f>VLOOKUP(B163,CostData!$A$21:$D$24,2,FALSE)</f>
        <v>953.62134690000005</v>
      </c>
      <c r="G163" s="2">
        <f t="shared" si="14"/>
        <v>6</v>
      </c>
      <c r="H163" s="2">
        <f>VLOOKUP(B163,CostData!$H$5:$I$8,2,FALSE)</f>
        <v>4</v>
      </c>
      <c r="I163" s="2">
        <f>VLOOKUP(G163,CostData!$A$4:$E$15,Production!H163,FALSE)</f>
        <v>7.7499999999999999E-2</v>
      </c>
      <c r="J163" s="2">
        <f>VLOOKUP(Production!G163,CostData!$A$33:$E$44,Production!H163,FALSE)</f>
        <v>45</v>
      </c>
      <c r="K163" s="2">
        <f>VLOOKUP(Production!B163,CostData!$A$21:$D$24,4,FALSE)</f>
        <v>633.36679179999999</v>
      </c>
      <c r="L163" s="2">
        <f>VLOOKUP(Production!B163,CostData!$A$21:$D$24,3,FALSE)</f>
        <v>143.83735709999999</v>
      </c>
      <c r="M163" s="4">
        <f t="shared" si="15"/>
        <v>37588.41582008385</v>
      </c>
      <c r="N163" s="4">
        <f t="shared" si="16"/>
        <v>2208.8666864024999</v>
      </c>
      <c r="O163" s="4">
        <f t="shared" si="17"/>
        <v>5392.6245396739714</v>
      </c>
      <c r="P163" s="2">
        <f t="shared" si="18"/>
        <v>93.414579129371262</v>
      </c>
      <c r="Q163" s="2">
        <f t="shared" si="19"/>
        <v>10.750143777777778</v>
      </c>
      <c r="R163" s="5">
        <f t="shared" si="20"/>
        <v>0.95115310656704677</v>
      </c>
    </row>
    <row r="164" spans="1:18" x14ac:dyDescent="0.3">
      <c r="A164" s="3">
        <v>41437</v>
      </c>
      <c r="B164" s="2" t="s">
        <v>4</v>
      </c>
      <c r="C164" s="2">
        <v>4.8571374E-2</v>
      </c>
      <c r="D164" s="2">
        <v>5.1290000000000002E-2</v>
      </c>
      <c r="E164" s="2">
        <v>7.0000000000000007E-2</v>
      </c>
      <c r="F164" s="2">
        <f>VLOOKUP(B164,CostData!$A$21:$D$24,2,FALSE)</f>
        <v>953.62134690000005</v>
      </c>
      <c r="G164" s="2">
        <f t="shared" si="14"/>
        <v>6</v>
      </c>
      <c r="H164" s="2">
        <f>VLOOKUP(B164,CostData!$H$5:$I$8,2,FALSE)</f>
        <v>4</v>
      </c>
      <c r="I164" s="2">
        <f>VLOOKUP(G164,CostData!$A$4:$E$15,Production!H164,FALSE)</f>
        <v>7.7499999999999999E-2</v>
      </c>
      <c r="J164" s="2">
        <f>VLOOKUP(Production!G164,CostData!$A$33:$E$44,Production!H164,FALSE)</f>
        <v>45</v>
      </c>
      <c r="K164" s="2">
        <f>VLOOKUP(Production!B164,CostData!$A$21:$D$24,4,FALSE)</f>
        <v>633.36679179999999</v>
      </c>
      <c r="L164" s="2">
        <f>VLOOKUP(Production!B164,CostData!$A$21:$D$24,3,FALSE)</f>
        <v>143.83735709999999</v>
      </c>
      <c r="M164" s="4">
        <f t="shared" si="15"/>
        <v>37906.210133938279</v>
      </c>
      <c r="N164" s="4">
        <f t="shared" si="16"/>
        <v>2208.8666864024999</v>
      </c>
      <c r="O164" s="4">
        <f t="shared" si="17"/>
        <v>5414.443001828633</v>
      </c>
      <c r="P164" s="2">
        <f t="shared" si="18"/>
        <v>93.737352009373708</v>
      </c>
      <c r="Q164" s="2">
        <f t="shared" si="19"/>
        <v>10.793638666666668</v>
      </c>
      <c r="R164" s="5">
        <f t="shared" si="20"/>
        <v>0.94699500877364007</v>
      </c>
    </row>
    <row r="165" spans="1:18" x14ac:dyDescent="0.3">
      <c r="A165" s="3">
        <v>41438</v>
      </c>
      <c r="B165" s="2" t="s">
        <v>4</v>
      </c>
      <c r="C165" s="2">
        <v>4.5167150000000003E-2</v>
      </c>
      <c r="D165" s="2">
        <v>4.7469999999999998E-2</v>
      </c>
      <c r="E165" s="2">
        <v>7.0000000000000007E-2</v>
      </c>
      <c r="F165" s="2">
        <f>VLOOKUP(B165,CostData!$A$21:$D$24,2,FALSE)</f>
        <v>953.62134690000005</v>
      </c>
      <c r="G165" s="2">
        <f t="shared" si="14"/>
        <v>6</v>
      </c>
      <c r="H165" s="2">
        <f>VLOOKUP(B165,CostData!$H$5:$I$8,2,FALSE)</f>
        <v>4</v>
      </c>
      <c r="I165" s="2">
        <f>VLOOKUP(G165,CostData!$A$4:$E$15,Production!H165,FALSE)</f>
        <v>7.7499999999999999E-2</v>
      </c>
      <c r="J165" s="2">
        <f>VLOOKUP(Production!G165,CostData!$A$33:$E$44,Production!H165,FALSE)</f>
        <v>45</v>
      </c>
      <c r="K165" s="2">
        <f>VLOOKUP(Production!B165,CostData!$A$21:$D$24,4,FALSE)</f>
        <v>633.36679179999999</v>
      </c>
      <c r="L165" s="2">
        <f>VLOOKUP(Production!B165,CostData!$A$21:$D$24,3,FALSE)</f>
        <v>143.83735709999999</v>
      </c>
      <c r="M165" s="4">
        <f t="shared" si="15"/>
        <v>35083.014136440826</v>
      </c>
      <c r="N165" s="4">
        <f t="shared" si="16"/>
        <v>2208.8666864024999</v>
      </c>
      <c r="O165" s="4">
        <f t="shared" si="17"/>
        <v>5034.9606998979298</v>
      </c>
      <c r="P165" s="2">
        <f t="shared" si="18"/>
        <v>93.711561439544568</v>
      </c>
      <c r="Q165" s="2">
        <f t="shared" si="19"/>
        <v>10.037144444444445</v>
      </c>
      <c r="R165" s="5">
        <f t="shared" si="20"/>
        <v>0.95148830840530874</v>
      </c>
    </row>
    <row r="166" spans="1:18" x14ac:dyDescent="0.3">
      <c r="A166" s="3">
        <v>41439</v>
      </c>
      <c r="B166" s="2" t="s">
        <v>4</v>
      </c>
      <c r="C166" s="2">
        <v>4.7982915000000001E-2</v>
      </c>
      <c r="D166" s="2">
        <v>5.0569999999999997E-2</v>
      </c>
      <c r="E166" s="2">
        <v>7.0000000000000007E-2</v>
      </c>
      <c r="F166" s="2">
        <f>VLOOKUP(B166,CostData!$A$21:$D$24,2,FALSE)</f>
        <v>953.62134690000005</v>
      </c>
      <c r="G166" s="2">
        <f t="shared" si="14"/>
        <v>6</v>
      </c>
      <c r="H166" s="2">
        <f>VLOOKUP(B166,CostData!$H$5:$I$8,2,FALSE)</f>
        <v>4</v>
      </c>
      <c r="I166" s="2">
        <f>VLOOKUP(G166,CostData!$A$4:$E$15,Production!H166,FALSE)</f>
        <v>7.7499999999999999E-2</v>
      </c>
      <c r="J166" s="2">
        <f>VLOOKUP(Production!G166,CostData!$A$33:$E$44,Production!H166,FALSE)</f>
        <v>45</v>
      </c>
      <c r="K166" s="2">
        <f>VLOOKUP(Production!B166,CostData!$A$21:$D$24,4,FALSE)</f>
        <v>633.36679179999999</v>
      </c>
      <c r="L166" s="2">
        <f>VLOOKUP(Production!B166,CostData!$A$21:$D$24,3,FALSE)</f>
        <v>143.83735709999999</v>
      </c>
      <c r="M166" s="4">
        <f t="shared" si="15"/>
        <v>37374.089422368073</v>
      </c>
      <c r="N166" s="4">
        <f t="shared" si="16"/>
        <v>2208.8666864024999</v>
      </c>
      <c r="O166" s="4">
        <f t="shared" si="17"/>
        <v>5348.8451516543082</v>
      </c>
      <c r="P166" s="2">
        <f t="shared" si="18"/>
        <v>93.641249724875777</v>
      </c>
      <c r="Q166" s="2">
        <f t="shared" si="19"/>
        <v>10.66287</v>
      </c>
      <c r="R166" s="5">
        <f t="shared" si="20"/>
        <v>0.94884150682222668</v>
      </c>
    </row>
    <row r="167" spans="1:18" x14ac:dyDescent="0.3">
      <c r="A167" s="3">
        <v>41440</v>
      </c>
      <c r="B167" s="2" t="s">
        <v>4</v>
      </c>
      <c r="C167" s="2">
        <v>4.6041143E-2</v>
      </c>
      <c r="D167" s="2">
        <v>4.8259999999999997E-2</v>
      </c>
      <c r="E167" s="2">
        <v>0</v>
      </c>
      <c r="F167" s="2">
        <f>VLOOKUP(B167,CostData!$A$21:$D$24,2,FALSE)</f>
        <v>953.62134690000005</v>
      </c>
      <c r="G167" s="2">
        <f t="shared" si="14"/>
        <v>6</v>
      </c>
      <c r="H167" s="2">
        <f>VLOOKUP(B167,CostData!$H$5:$I$8,2,FALSE)</f>
        <v>4</v>
      </c>
      <c r="I167" s="2">
        <f>VLOOKUP(G167,CostData!$A$4:$E$15,Production!H167,FALSE)</f>
        <v>7.7499999999999999E-2</v>
      </c>
      <c r="J167" s="2">
        <f>VLOOKUP(Production!G167,CostData!$A$33:$E$44,Production!H167,FALSE)</f>
        <v>45</v>
      </c>
      <c r="K167" s="2">
        <f>VLOOKUP(Production!B167,CostData!$A$21:$D$24,4,FALSE)</f>
        <v>633.36679179999999</v>
      </c>
      <c r="L167" s="2">
        <f>VLOOKUP(Production!B167,CostData!$A$21:$D$24,3,FALSE)</f>
        <v>143.83735709999999</v>
      </c>
      <c r="M167" s="4">
        <f t="shared" si="15"/>
        <v>35666.868806080354</v>
      </c>
      <c r="N167" s="4">
        <f t="shared" si="16"/>
        <v>2208.8666864024999</v>
      </c>
      <c r="O167" s="4">
        <f t="shared" si="17"/>
        <v>5132.3881534119528</v>
      </c>
      <c r="P167" s="2">
        <f t="shared" si="18"/>
        <v>93.412371725642885</v>
      </c>
      <c r="Q167" s="2">
        <f t="shared" si="19"/>
        <v>10.231365111111112</v>
      </c>
      <c r="R167" s="5">
        <f t="shared" si="20"/>
        <v>0.95402285536676346</v>
      </c>
    </row>
    <row r="168" spans="1:18" x14ac:dyDescent="0.3">
      <c r="A168" s="3">
        <v>41441</v>
      </c>
      <c r="B168" s="2" t="s">
        <v>4</v>
      </c>
      <c r="C168" s="2">
        <v>4.8154675000000001E-2</v>
      </c>
      <c r="D168" s="2">
        <v>5.076E-2</v>
      </c>
      <c r="E168" s="2">
        <v>0</v>
      </c>
      <c r="F168" s="2">
        <f>VLOOKUP(B168,CostData!$A$21:$D$24,2,FALSE)</f>
        <v>953.62134690000005</v>
      </c>
      <c r="G168" s="2">
        <f t="shared" si="14"/>
        <v>6</v>
      </c>
      <c r="H168" s="2">
        <f>VLOOKUP(B168,CostData!$H$5:$I$8,2,FALSE)</f>
        <v>4</v>
      </c>
      <c r="I168" s="2">
        <f>VLOOKUP(G168,CostData!$A$4:$E$15,Production!H168,FALSE)</f>
        <v>7.7499999999999999E-2</v>
      </c>
      <c r="J168" s="2">
        <f>VLOOKUP(Production!G168,CostData!$A$33:$E$44,Production!H168,FALSE)</f>
        <v>45</v>
      </c>
      <c r="K168" s="2">
        <f>VLOOKUP(Production!B168,CostData!$A$21:$D$24,4,FALSE)</f>
        <v>633.36679179999999</v>
      </c>
      <c r="L168" s="2">
        <f>VLOOKUP(Production!B168,CostData!$A$21:$D$24,3,FALSE)</f>
        <v>143.83735709999999</v>
      </c>
      <c r="M168" s="4">
        <f t="shared" si="15"/>
        <v>37514.510165699096</v>
      </c>
      <c r="N168" s="4">
        <f t="shared" si="16"/>
        <v>2208.8666864024999</v>
      </c>
      <c r="O168" s="4">
        <f t="shared" si="17"/>
        <v>5367.9919176073172</v>
      </c>
      <c r="P168" s="2">
        <f t="shared" si="18"/>
        <v>93.638610933847872</v>
      </c>
      <c r="Q168" s="2">
        <f t="shared" si="19"/>
        <v>10.70103888888889</v>
      </c>
      <c r="R168" s="5">
        <f t="shared" si="20"/>
        <v>0.94867366036249012</v>
      </c>
    </row>
    <row r="169" spans="1:18" x14ac:dyDescent="0.3">
      <c r="A169" s="3">
        <v>41442</v>
      </c>
      <c r="B169" s="2" t="s">
        <v>4</v>
      </c>
      <c r="C169" s="2">
        <v>4.6327732000000003E-2</v>
      </c>
      <c r="D169" s="2">
        <v>4.9110000000000001E-2</v>
      </c>
      <c r="E169" s="2">
        <v>0</v>
      </c>
      <c r="F169" s="2">
        <f>VLOOKUP(B169,CostData!$A$21:$D$24,2,FALSE)</f>
        <v>953.62134690000005</v>
      </c>
      <c r="G169" s="2">
        <f t="shared" si="14"/>
        <v>6</v>
      </c>
      <c r="H169" s="2">
        <f>VLOOKUP(B169,CostData!$H$5:$I$8,2,FALSE)</f>
        <v>4</v>
      </c>
      <c r="I169" s="2">
        <f>VLOOKUP(G169,CostData!$A$4:$E$15,Production!H169,FALSE)</f>
        <v>7.7499999999999999E-2</v>
      </c>
      <c r="J169" s="2">
        <f>VLOOKUP(Production!G169,CostData!$A$33:$E$44,Production!H169,FALSE)</f>
        <v>45</v>
      </c>
      <c r="K169" s="2">
        <f>VLOOKUP(Production!B169,CostData!$A$21:$D$24,4,FALSE)</f>
        <v>633.36679179999999</v>
      </c>
      <c r="L169" s="2">
        <f>VLOOKUP(Production!B169,CostData!$A$21:$D$24,3,FALSE)</f>
        <v>143.83735709999999</v>
      </c>
      <c r="M169" s="4">
        <f t="shared" si="15"/>
        <v>36295.066868350732</v>
      </c>
      <c r="N169" s="4">
        <f t="shared" si="16"/>
        <v>2208.8666864024999</v>
      </c>
      <c r="O169" s="4">
        <f t="shared" si="17"/>
        <v>5164.3353617707498</v>
      </c>
      <c r="P169" s="2">
        <f t="shared" si="18"/>
        <v>94.259457632253557</v>
      </c>
      <c r="Q169" s="2">
        <f t="shared" si="19"/>
        <v>10.295051555555556</v>
      </c>
      <c r="R169" s="5">
        <f t="shared" si="20"/>
        <v>0.94334620240276934</v>
      </c>
    </row>
    <row r="170" spans="1:18" x14ac:dyDescent="0.3">
      <c r="A170" s="3">
        <v>41443</v>
      </c>
      <c r="B170" s="2" t="s">
        <v>4</v>
      </c>
      <c r="C170" s="2">
        <v>4.7452976000000001E-2</v>
      </c>
      <c r="D170" s="2">
        <v>4.9919999999999999E-2</v>
      </c>
      <c r="E170" s="2">
        <v>0</v>
      </c>
      <c r="F170" s="2">
        <f>VLOOKUP(B170,CostData!$A$21:$D$24,2,FALSE)</f>
        <v>953.62134690000005</v>
      </c>
      <c r="G170" s="2">
        <f t="shared" si="14"/>
        <v>6</v>
      </c>
      <c r="H170" s="2">
        <f>VLOOKUP(B170,CostData!$H$5:$I$8,2,FALSE)</f>
        <v>4</v>
      </c>
      <c r="I170" s="2">
        <f>VLOOKUP(G170,CostData!$A$4:$E$15,Production!H170,FALSE)</f>
        <v>7.7499999999999999E-2</v>
      </c>
      <c r="J170" s="2">
        <f>VLOOKUP(Production!G170,CostData!$A$33:$E$44,Production!H170,FALSE)</f>
        <v>45</v>
      </c>
      <c r="K170" s="2">
        <f>VLOOKUP(Production!B170,CostData!$A$21:$D$24,4,FALSE)</f>
        <v>633.36679179999999</v>
      </c>
      <c r="L170" s="2">
        <f>VLOOKUP(Production!B170,CostData!$A$21:$D$24,3,FALSE)</f>
        <v>143.83735709999999</v>
      </c>
      <c r="M170" s="4">
        <f t="shared" si="15"/>
        <v>36893.702668867198</v>
      </c>
      <c r="N170" s="4">
        <f t="shared" si="16"/>
        <v>2208.8666864024999</v>
      </c>
      <c r="O170" s="4">
        <f t="shared" si="17"/>
        <v>5289.7707571365409</v>
      </c>
      <c r="P170" s="2">
        <f t="shared" si="18"/>
        <v>93.550170831026989</v>
      </c>
      <c r="Q170" s="2">
        <f t="shared" si="19"/>
        <v>10.545105777777778</v>
      </c>
      <c r="R170" s="5">
        <f t="shared" si="20"/>
        <v>0.95058044871794878</v>
      </c>
    </row>
    <row r="171" spans="1:18" x14ac:dyDescent="0.3">
      <c r="A171" s="3">
        <v>41444</v>
      </c>
      <c r="B171" s="2" t="s">
        <v>4</v>
      </c>
      <c r="C171" s="2">
        <v>4.6811468000000002E-2</v>
      </c>
      <c r="D171" s="2">
        <v>4.9299999999999997E-2</v>
      </c>
      <c r="E171" s="2">
        <v>7.0000000000000007E-2</v>
      </c>
      <c r="F171" s="2">
        <f>VLOOKUP(B171,CostData!$A$21:$D$24,2,FALSE)</f>
        <v>953.62134690000005</v>
      </c>
      <c r="G171" s="2">
        <f t="shared" si="14"/>
        <v>6</v>
      </c>
      <c r="H171" s="2">
        <f>VLOOKUP(B171,CostData!$H$5:$I$8,2,FALSE)</f>
        <v>4</v>
      </c>
      <c r="I171" s="2">
        <f>VLOOKUP(G171,CostData!$A$4:$E$15,Production!H171,FALSE)</f>
        <v>7.7499999999999999E-2</v>
      </c>
      <c r="J171" s="2">
        <f>VLOOKUP(Production!G171,CostData!$A$33:$E$44,Production!H171,FALSE)</f>
        <v>45</v>
      </c>
      <c r="K171" s="2">
        <f>VLOOKUP(Production!B171,CostData!$A$21:$D$24,4,FALSE)</f>
        <v>633.36679179999999</v>
      </c>
      <c r="L171" s="2">
        <f>VLOOKUP(Production!B171,CostData!$A$21:$D$24,3,FALSE)</f>
        <v>143.83735709999999</v>
      </c>
      <c r="M171" s="4">
        <f t="shared" si="15"/>
        <v>36435.487611681754</v>
      </c>
      <c r="N171" s="4">
        <f t="shared" si="16"/>
        <v>2208.8666864024999</v>
      </c>
      <c r="O171" s="4">
        <f t="shared" si="17"/>
        <v>5218.2593252956976</v>
      </c>
      <c r="P171" s="2">
        <f t="shared" si="18"/>
        <v>93.700572738671525</v>
      </c>
      <c r="Q171" s="2">
        <f t="shared" si="19"/>
        <v>10.402548444444445</v>
      </c>
      <c r="R171" s="5">
        <f t="shared" si="20"/>
        <v>0.94952267748478714</v>
      </c>
    </row>
    <row r="172" spans="1:18" x14ac:dyDescent="0.3">
      <c r="A172" s="3">
        <v>41445</v>
      </c>
      <c r="B172" s="2" t="s">
        <v>4</v>
      </c>
      <c r="C172" s="2">
        <v>4.8365193000000001E-2</v>
      </c>
      <c r="D172" s="2">
        <v>5.108E-2</v>
      </c>
      <c r="E172" s="2">
        <v>7.0000000000000007E-2</v>
      </c>
      <c r="F172" s="2">
        <f>VLOOKUP(B172,CostData!$A$21:$D$24,2,FALSE)</f>
        <v>953.62134690000005</v>
      </c>
      <c r="G172" s="2">
        <f t="shared" si="14"/>
        <v>6</v>
      </c>
      <c r="H172" s="2">
        <f>VLOOKUP(B172,CostData!$H$5:$I$8,2,FALSE)</f>
        <v>4</v>
      </c>
      <c r="I172" s="2">
        <f>VLOOKUP(G172,CostData!$A$4:$E$15,Production!H172,FALSE)</f>
        <v>7.7499999999999999E-2</v>
      </c>
      <c r="J172" s="2">
        <f>VLOOKUP(Production!G172,CostData!$A$33:$E$44,Production!H172,FALSE)</f>
        <v>45</v>
      </c>
      <c r="K172" s="2">
        <f>VLOOKUP(Production!B172,CostData!$A$21:$D$24,4,FALSE)</f>
        <v>633.36679179999999</v>
      </c>
      <c r="L172" s="2">
        <f>VLOOKUP(Production!B172,CostData!$A$21:$D$24,3,FALSE)</f>
        <v>143.83735709999999</v>
      </c>
      <c r="M172" s="4">
        <f t="shared" si="15"/>
        <v>37751.008259730304</v>
      </c>
      <c r="N172" s="4">
        <f t="shared" si="16"/>
        <v>2208.8666864024999</v>
      </c>
      <c r="O172" s="4">
        <f t="shared" si="17"/>
        <v>5391.4591909823503</v>
      </c>
      <c r="P172" s="2">
        <f t="shared" si="18"/>
        <v>93.768537504058244</v>
      </c>
      <c r="Q172" s="2">
        <f t="shared" si="19"/>
        <v>10.747820666666666</v>
      </c>
      <c r="R172" s="5">
        <f t="shared" si="20"/>
        <v>0.94685185982772124</v>
      </c>
    </row>
    <row r="173" spans="1:18" x14ac:dyDescent="0.3">
      <c r="A173" s="3">
        <v>41446</v>
      </c>
      <c r="B173" s="2" t="s">
        <v>4</v>
      </c>
      <c r="C173" s="2">
        <v>4.6099923000000001E-2</v>
      </c>
      <c r="D173" s="2">
        <v>4.827E-2</v>
      </c>
      <c r="E173" s="2">
        <v>0</v>
      </c>
      <c r="F173" s="2">
        <f>VLOOKUP(B173,CostData!$A$21:$D$24,2,FALSE)</f>
        <v>953.62134690000005</v>
      </c>
      <c r="G173" s="2">
        <f t="shared" si="14"/>
        <v>6</v>
      </c>
      <c r="H173" s="2">
        <f>VLOOKUP(B173,CostData!$H$5:$I$8,2,FALSE)</f>
        <v>4</v>
      </c>
      <c r="I173" s="2">
        <f>VLOOKUP(G173,CostData!$A$4:$E$15,Production!H173,FALSE)</f>
        <v>7.7499999999999999E-2</v>
      </c>
      <c r="J173" s="2">
        <f>VLOOKUP(Production!G173,CostData!$A$33:$E$44,Production!H173,FALSE)</f>
        <v>45</v>
      </c>
      <c r="K173" s="2">
        <f>VLOOKUP(Production!B173,CostData!$A$21:$D$24,4,FALSE)</f>
        <v>633.36679179999999</v>
      </c>
      <c r="L173" s="2">
        <f>VLOOKUP(Production!B173,CostData!$A$21:$D$24,3,FALSE)</f>
        <v>143.83735709999999</v>
      </c>
      <c r="M173" s="4">
        <f t="shared" si="15"/>
        <v>35674.259371518827</v>
      </c>
      <c r="N173" s="4">
        <f t="shared" si="16"/>
        <v>2208.8666864024999</v>
      </c>
      <c r="O173" s="4">
        <f t="shared" si="17"/>
        <v>5138.940592295965</v>
      </c>
      <c r="P173" s="2">
        <f t="shared" si="18"/>
        <v>93.323510866205325</v>
      </c>
      <c r="Q173" s="2">
        <f t="shared" si="19"/>
        <v>10.244427333333334</v>
      </c>
      <c r="R173" s="5">
        <f t="shared" si="20"/>
        <v>0.95504294592914851</v>
      </c>
    </row>
    <row r="174" spans="1:18" x14ac:dyDescent="0.3">
      <c r="A174" s="3">
        <v>41447</v>
      </c>
      <c r="B174" s="2" t="s">
        <v>4</v>
      </c>
      <c r="C174" s="2">
        <v>4.8234151000000003E-2</v>
      </c>
      <c r="D174" s="2">
        <v>5.0909999999999997E-2</v>
      </c>
      <c r="E174" s="2">
        <v>7.0000000000000007E-2</v>
      </c>
      <c r="F174" s="2">
        <f>VLOOKUP(B174,CostData!$A$21:$D$24,2,FALSE)</f>
        <v>953.62134690000005</v>
      </c>
      <c r="G174" s="2">
        <f t="shared" si="14"/>
        <v>6</v>
      </c>
      <c r="H174" s="2">
        <f>VLOOKUP(B174,CostData!$H$5:$I$8,2,FALSE)</f>
        <v>4</v>
      </c>
      <c r="I174" s="2">
        <f>VLOOKUP(G174,CostData!$A$4:$E$15,Production!H174,FALSE)</f>
        <v>7.7499999999999999E-2</v>
      </c>
      <c r="J174" s="2">
        <f>VLOOKUP(Production!G174,CostData!$A$33:$E$44,Production!H174,FALSE)</f>
        <v>45</v>
      </c>
      <c r="K174" s="2">
        <f>VLOOKUP(Production!B174,CostData!$A$21:$D$24,4,FALSE)</f>
        <v>633.36679179999999</v>
      </c>
      <c r="L174" s="2">
        <f>VLOOKUP(Production!B174,CostData!$A$21:$D$24,3,FALSE)</f>
        <v>143.83735709999999</v>
      </c>
      <c r="M174" s="4">
        <f t="shared" si="15"/>
        <v>37625.368647276227</v>
      </c>
      <c r="N174" s="4">
        <f t="shared" si="16"/>
        <v>2208.8666864024999</v>
      </c>
      <c r="O174" s="4">
        <f t="shared" si="17"/>
        <v>5376.8514213968001</v>
      </c>
      <c r="P174" s="2">
        <f t="shared" si="18"/>
        <v>93.732523155793757</v>
      </c>
      <c r="Q174" s="2">
        <f t="shared" si="19"/>
        <v>10.718700222222223</v>
      </c>
      <c r="R174" s="5">
        <f t="shared" si="20"/>
        <v>0.94743961893537632</v>
      </c>
    </row>
    <row r="175" spans="1:18" x14ac:dyDescent="0.3">
      <c r="A175" s="3">
        <v>41448</v>
      </c>
      <c r="B175" s="2" t="s">
        <v>4</v>
      </c>
      <c r="C175" s="2">
        <v>4.6861492999999997E-2</v>
      </c>
      <c r="D175" s="2">
        <v>4.9189999999999998E-2</v>
      </c>
      <c r="E175" s="2">
        <v>0</v>
      </c>
      <c r="F175" s="2">
        <f>VLOOKUP(B175,CostData!$A$21:$D$24,2,FALSE)</f>
        <v>953.62134690000005</v>
      </c>
      <c r="G175" s="2">
        <f t="shared" si="14"/>
        <v>6</v>
      </c>
      <c r="H175" s="2">
        <f>VLOOKUP(B175,CostData!$H$5:$I$8,2,FALSE)</f>
        <v>4</v>
      </c>
      <c r="I175" s="2">
        <f>VLOOKUP(G175,CostData!$A$4:$E$15,Production!H175,FALSE)</f>
        <v>7.7499999999999999E-2</v>
      </c>
      <c r="J175" s="2">
        <f>VLOOKUP(Production!G175,CostData!$A$33:$E$44,Production!H175,FALSE)</f>
        <v>45</v>
      </c>
      <c r="K175" s="2">
        <f>VLOOKUP(Production!B175,CostData!$A$21:$D$24,4,FALSE)</f>
        <v>633.36679179999999</v>
      </c>
      <c r="L175" s="2">
        <f>VLOOKUP(Production!B175,CostData!$A$21:$D$24,3,FALSE)</f>
        <v>143.83735709999999</v>
      </c>
      <c r="M175" s="4">
        <f t="shared" si="15"/>
        <v>36354.191391858527</v>
      </c>
      <c r="N175" s="4">
        <f t="shared" si="16"/>
        <v>2208.8666864024999</v>
      </c>
      <c r="O175" s="4">
        <f t="shared" si="17"/>
        <v>5223.8358097321161</v>
      </c>
      <c r="P175" s="2">
        <f t="shared" si="18"/>
        <v>93.438964669762328</v>
      </c>
      <c r="Q175" s="2">
        <f t="shared" si="19"/>
        <v>10.41366511111111</v>
      </c>
      <c r="R175" s="5">
        <f t="shared" si="20"/>
        <v>0.95266300060988007</v>
      </c>
    </row>
    <row r="176" spans="1:18" x14ac:dyDescent="0.3">
      <c r="A176" s="3">
        <v>41449</v>
      </c>
      <c r="B176" s="2" t="s">
        <v>4</v>
      </c>
      <c r="C176" s="2">
        <v>4.8515058E-2</v>
      </c>
      <c r="D176" s="2">
        <v>5.1069999999999997E-2</v>
      </c>
      <c r="E176" s="2">
        <v>0</v>
      </c>
      <c r="F176" s="2">
        <f>VLOOKUP(B176,CostData!$A$21:$D$24,2,FALSE)</f>
        <v>953.62134690000005</v>
      </c>
      <c r="G176" s="2">
        <f t="shared" si="14"/>
        <v>6</v>
      </c>
      <c r="H176" s="2">
        <f>VLOOKUP(B176,CostData!$H$5:$I$8,2,FALSE)</f>
        <v>4</v>
      </c>
      <c r="I176" s="2">
        <f>VLOOKUP(G176,CostData!$A$4:$E$15,Production!H176,FALSE)</f>
        <v>7.7499999999999999E-2</v>
      </c>
      <c r="J176" s="2">
        <f>VLOOKUP(Production!G176,CostData!$A$33:$E$44,Production!H176,FALSE)</f>
        <v>45</v>
      </c>
      <c r="K176" s="2">
        <f>VLOOKUP(Production!B176,CostData!$A$21:$D$24,4,FALSE)</f>
        <v>633.36679179999999</v>
      </c>
      <c r="L176" s="2">
        <f>VLOOKUP(Production!B176,CostData!$A$21:$D$24,3,FALSE)</f>
        <v>143.83735709999999</v>
      </c>
      <c r="M176" s="4">
        <f t="shared" si="15"/>
        <v>37743.617694291825</v>
      </c>
      <c r="N176" s="4">
        <f t="shared" si="16"/>
        <v>2208.8666864024999</v>
      </c>
      <c r="O176" s="4">
        <f t="shared" si="17"/>
        <v>5408.1652347617382</v>
      </c>
      <c r="P176" s="2">
        <f t="shared" si="18"/>
        <v>93.498083863892447</v>
      </c>
      <c r="Q176" s="2">
        <f t="shared" si="19"/>
        <v>10.781124</v>
      </c>
      <c r="R176" s="5">
        <f t="shared" si="20"/>
        <v>0.94997176424515373</v>
      </c>
    </row>
    <row r="177" spans="1:18" x14ac:dyDescent="0.3">
      <c r="A177" s="3">
        <v>41450</v>
      </c>
      <c r="B177" s="2" t="s">
        <v>4</v>
      </c>
      <c r="C177" s="2">
        <v>4.8782513E-2</v>
      </c>
      <c r="D177" s="2">
        <v>5.1150000000000001E-2</v>
      </c>
      <c r="E177" s="2">
        <v>7.0000000000000007E-2</v>
      </c>
      <c r="F177" s="2">
        <f>VLOOKUP(B177,CostData!$A$21:$D$24,2,FALSE)</f>
        <v>953.62134690000005</v>
      </c>
      <c r="G177" s="2">
        <f t="shared" si="14"/>
        <v>6</v>
      </c>
      <c r="H177" s="2">
        <f>VLOOKUP(B177,CostData!$H$5:$I$8,2,FALSE)</f>
        <v>4</v>
      </c>
      <c r="I177" s="2">
        <f>VLOOKUP(G177,CostData!$A$4:$E$15,Production!H177,FALSE)</f>
        <v>7.7499999999999999E-2</v>
      </c>
      <c r="J177" s="2">
        <f>VLOOKUP(Production!G177,CostData!$A$33:$E$44,Production!H177,FALSE)</f>
        <v>45</v>
      </c>
      <c r="K177" s="2">
        <f>VLOOKUP(Production!B177,CostData!$A$21:$D$24,4,FALSE)</f>
        <v>633.36679179999999</v>
      </c>
      <c r="L177" s="2">
        <f>VLOOKUP(Production!B177,CostData!$A$21:$D$24,3,FALSE)</f>
        <v>143.83735709999999</v>
      </c>
      <c r="M177" s="4">
        <f t="shared" si="15"/>
        <v>37802.742217799627</v>
      </c>
      <c r="N177" s="4">
        <f t="shared" si="16"/>
        <v>2208.8666864024999</v>
      </c>
      <c r="O177" s="4">
        <f t="shared" si="17"/>
        <v>5437.9795005277028</v>
      </c>
      <c r="P177" s="2">
        <f t="shared" si="18"/>
        <v>93.167788229216129</v>
      </c>
      <c r="Q177" s="2">
        <f t="shared" si="19"/>
        <v>10.840558444444444</v>
      </c>
      <c r="R177" s="5">
        <f t="shared" si="20"/>
        <v>0.95371481915933531</v>
      </c>
    </row>
    <row r="178" spans="1:18" x14ac:dyDescent="0.3">
      <c r="A178" s="3">
        <v>41451</v>
      </c>
      <c r="B178" s="2" t="s">
        <v>4</v>
      </c>
      <c r="C178" s="2">
        <v>4.9194288000000003E-2</v>
      </c>
      <c r="D178" s="2">
        <v>5.2130000000000003E-2</v>
      </c>
      <c r="E178" s="2">
        <v>7.0000000000000007E-2</v>
      </c>
      <c r="F178" s="2">
        <f>VLOOKUP(B178,CostData!$A$21:$D$24,2,FALSE)</f>
        <v>953.62134690000005</v>
      </c>
      <c r="G178" s="2">
        <f t="shared" si="14"/>
        <v>6</v>
      </c>
      <c r="H178" s="2">
        <f>VLOOKUP(B178,CostData!$H$5:$I$8,2,FALSE)</f>
        <v>4</v>
      </c>
      <c r="I178" s="2">
        <f>VLOOKUP(G178,CostData!$A$4:$E$15,Production!H178,FALSE)</f>
        <v>7.7499999999999999E-2</v>
      </c>
      <c r="J178" s="2">
        <f>VLOOKUP(Production!G178,CostData!$A$33:$E$44,Production!H178,FALSE)</f>
        <v>45</v>
      </c>
      <c r="K178" s="2">
        <f>VLOOKUP(Production!B178,CostData!$A$21:$D$24,4,FALSE)</f>
        <v>633.36679179999999</v>
      </c>
      <c r="L178" s="2">
        <f>VLOOKUP(Production!B178,CostData!$A$21:$D$24,3,FALSE)</f>
        <v>143.83735709999999</v>
      </c>
      <c r="M178" s="4">
        <f t="shared" si="15"/>
        <v>38527.017630770177</v>
      </c>
      <c r="N178" s="4">
        <f t="shared" si="16"/>
        <v>2208.8666864024999</v>
      </c>
      <c r="O178" s="4">
        <f t="shared" si="17"/>
        <v>5483.8816870105902</v>
      </c>
      <c r="P178" s="2">
        <f t="shared" si="18"/>
        <v>93.953521604344104</v>
      </c>
      <c r="Q178" s="2">
        <f t="shared" si="19"/>
        <v>10.932064</v>
      </c>
      <c r="R178" s="5">
        <f t="shared" si="20"/>
        <v>0.94368478802992517</v>
      </c>
    </row>
    <row r="179" spans="1:18" x14ac:dyDescent="0.3">
      <c r="A179" s="3">
        <v>41452</v>
      </c>
      <c r="B179" s="2" t="s">
        <v>4</v>
      </c>
      <c r="C179" s="2">
        <v>4.7805462999999999E-2</v>
      </c>
      <c r="D179" s="2">
        <v>5.0880000000000002E-2</v>
      </c>
      <c r="E179" s="2">
        <v>7.0000000000000007E-2</v>
      </c>
      <c r="F179" s="2">
        <f>VLOOKUP(B179,CostData!$A$21:$D$24,2,FALSE)</f>
        <v>953.62134690000005</v>
      </c>
      <c r="G179" s="2">
        <f t="shared" si="14"/>
        <v>6</v>
      </c>
      <c r="H179" s="2">
        <f>VLOOKUP(B179,CostData!$H$5:$I$8,2,FALSE)</f>
        <v>4</v>
      </c>
      <c r="I179" s="2">
        <f>VLOOKUP(G179,CostData!$A$4:$E$15,Production!H179,FALSE)</f>
        <v>7.7499999999999999E-2</v>
      </c>
      <c r="J179" s="2">
        <f>VLOOKUP(Production!G179,CostData!$A$33:$E$44,Production!H179,FALSE)</f>
        <v>45</v>
      </c>
      <c r="K179" s="2">
        <f>VLOOKUP(Production!B179,CostData!$A$21:$D$24,4,FALSE)</f>
        <v>633.36679179999999</v>
      </c>
      <c r="L179" s="2">
        <f>VLOOKUP(Production!B179,CostData!$A$21:$D$24,3,FALSE)</f>
        <v>143.83735709999999</v>
      </c>
      <c r="M179" s="4">
        <f t="shared" si="15"/>
        <v>37603.196950960802</v>
      </c>
      <c r="N179" s="4">
        <f t="shared" si="16"/>
        <v>2208.8666864024999</v>
      </c>
      <c r="O179" s="4">
        <f t="shared" si="17"/>
        <v>5329.0638759679232</v>
      </c>
      <c r="P179" s="2">
        <f t="shared" si="18"/>
        <v>94.42671335142434</v>
      </c>
      <c r="Q179" s="2">
        <f t="shared" si="19"/>
        <v>10.623436222222221</v>
      </c>
      <c r="R179" s="5">
        <f t="shared" si="20"/>
        <v>0.93957277908805026</v>
      </c>
    </row>
    <row r="180" spans="1:18" x14ac:dyDescent="0.3">
      <c r="A180" s="3">
        <v>41453</v>
      </c>
      <c r="B180" s="2" t="s">
        <v>4</v>
      </c>
      <c r="C180" s="2">
        <v>4.5374428000000001E-2</v>
      </c>
      <c r="D180" s="2">
        <v>4.7980000000000002E-2</v>
      </c>
      <c r="E180" s="2">
        <v>7.0000000000000007E-2</v>
      </c>
      <c r="F180" s="2">
        <f>VLOOKUP(B180,CostData!$A$21:$D$24,2,FALSE)</f>
        <v>953.62134690000005</v>
      </c>
      <c r="G180" s="2">
        <f t="shared" si="14"/>
        <v>6</v>
      </c>
      <c r="H180" s="2">
        <f>VLOOKUP(B180,CostData!$H$5:$I$8,2,FALSE)</f>
        <v>4</v>
      </c>
      <c r="I180" s="2">
        <f>VLOOKUP(G180,CostData!$A$4:$E$15,Production!H180,FALSE)</f>
        <v>7.7499999999999999E-2</v>
      </c>
      <c r="J180" s="2">
        <f>VLOOKUP(Production!G180,CostData!$A$33:$E$44,Production!H180,FALSE)</f>
        <v>45</v>
      </c>
      <c r="K180" s="2">
        <f>VLOOKUP(Production!B180,CostData!$A$21:$D$24,4,FALSE)</f>
        <v>633.36679179999999</v>
      </c>
      <c r="L180" s="2">
        <f>VLOOKUP(Production!B180,CostData!$A$21:$D$24,3,FALSE)</f>
        <v>143.83735709999999</v>
      </c>
      <c r="M180" s="4">
        <f t="shared" si="15"/>
        <v>35459.932973803057</v>
      </c>
      <c r="N180" s="4">
        <f t="shared" si="16"/>
        <v>2208.8666864024999</v>
      </c>
      <c r="O180" s="4">
        <f t="shared" si="17"/>
        <v>5058.0667976692848</v>
      </c>
      <c r="P180" s="2">
        <f t="shared" si="18"/>
        <v>94.165080070816188</v>
      </c>
      <c r="Q180" s="2">
        <f t="shared" si="19"/>
        <v>10.083206222222222</v>
      </c>
      <c r="R180" s="5">
        <f t="shared" si="20"/>
        <v>0.94569462275948313</v>
      </c>
    </row>
    <row r="181" spans="1:18" x14ac:dyDescent="0.3">
      <c r="A181" s="3">
        <v>41454</v>
      </c>
      <c r="B181" s="2" t="s">
        <v>4</v>
      </c>
      <c r="C181" s="2">
        <v>4.7016806000000001E-2</v>
      </c>
      <c r="D181" s="2">
        <v>4.9959999999999997E-2</v>
      </c>
      <c r="E181" s="2">
        <v>0</v>
      </c>
      <c r="F181" s="2">
        <f>VLOOKUP(B181,CostData!$A$21:$D$24,2,FALSE)</f>
        <v>953.62134690000005</v>
      </c>
      <c r="G181" s="2">
        <f t="shared" si="14"/>
        <v>6</v>
      </c>
      <c r="H181" s="2">
        <f>VLOOKUP(B181,CostData!$H$5:$I$8,2,FALSE)</f>
        <v>4</v>
      </c>
      <c r="I181" s="2">
        <f>VLOOKUP(G181,CostData!$A$4:$E$15,Production!H181,FALSE)</f>
        <v>7.7499999999999999E-2</v>
      </c>
      <c r="J181" s="2">
        <f>VLOOKUP(Production!G181,CostData!$A$33:$E$44,Production!H181,FALSE)</f>
        <v>45</v>
      </c>
      <c r="K181" s="2">
        <f>VLOOKUP(Production!B181,CostData!$A$21:$D$24,4,FALSE)</f>
        <v>633.36679179999999</v>
      </c>
      <c r="L181" s="2">
        <f>VLOOKUP(Production!B181,CostData!$A$21:$D$24,3,FALSE)</f>
        <v>143.83735709999999</v>
      </c>
      <c r="M181" s="4">
        <f t="shared" si="15"/>
        <v>36923.264930621095</v>
      </c>
      <c r="N181" s="4">
        <f t="shared" si="16"/>
        <v>2208.8666864024999</v>
      </c>
      <c r="O181" s="4">
        <f t="shared" si="17"/>
        <v>5241.1491636006522</v>
      </c>
      <c r="P181" s="2">
        <f t="shared" si="18"/>
        <v>94.377488723126461</v>
      </c>
      <c r="Q181" s="2">
        <f t="shared" si="19"/>
        <v>10.448179111111111</v>
      </c>
      <c r="R181" s="5">
        <f t="shared" si="20"/>
        <v>0.94108899119295442</v>
      </c>
    </row>
    <row r="182" spans="1:18" x14ac:dyDescent="0.3">
      <c r="A182" s="3">
        <v>41455</v>
      </c>
      <c r="B182" s="2" t="s">
        <v>4</v>
      </c>
      <c r="C182" s="2">
        <v>4.4785220000000001E-2</v>
      </c>
      <c r="D182" s="2">
        <v>4.7109999999999999E-2</v>
      </c>
      <c r="E182" s="2">
        <v>0</v>
      </c>
      <c r="F182" s="2">
        <f>VLOOKUP(B182,CostData!$A$21:$D$24,2,FALSE)</f>
        <v>953.62134690000005</v>
      </c>
      <c r="G182" s="2">
        <f t="shared" si="14"/>
        <v>6</v>
      </c>
      <c r="H182" s="2">
        <f>VLOOKUP(B182,CostData!$H$5:$I$8,2,FALSE)</f>
        <v>4</v>
      </c>
      <c r="I182" s="2">
        <f>VLOOKUP(G182,CostData!$A$4:$E$15,Production!H182,FALSE)</f>
        <v>7.7499999999999999E-2</v>
      </c>
      <c r="J182" s="2">
        <f>VLOOKUP(Production!G182,CostData!$A$33:$E$44,Production!H182,FALSE)</f>
        <v>45</v>
      </c>
      <c r="K182" s="2">
        <f>VLOOKUP(Production!B182,CostData!$A$21:$D$24,4,FALSE)</f>
        <v>633.36679179999999</v>
      </c>
      <c r="L182" s="2">
        <f>VLOOKUP(Production!B182,CostData!$A$21:$D$24,3,FALSE)</f>
        <v>143.83735709999999</v>
      </c>
      <c r="M182" s="4">
        <f t="shared" si="15"/>
        <v>34816.953780655727</v>
      </c>
      <c r="N182" s="4">
        <f t="shared" si="16"/>
        <v>2208.8666864024999</v>
      </c>
      <c r="O182" s="4">
        <f t="shared" si="17"/>
        <v>4992.3854535050987</v>
      </c>
      <c r="P182" s="2">
        <f t="shared" si="18"/>
        <v>93.821590963633369</v>
      </c>
      <c r="Q182" s="2">
        <f t="shared" si="19"/>
        <v>9.9522711111111111</v>
      </c>
      <c r="R182" s="5">
        <f t="shared" si="20"/>
        <v>0.95065209085119939</v>
      </c>
    </row>
    <row r="183" spans="1:18" x14ac:dyDescent="0.3">
      <c r="A183" s="3">
        <v>41456</v>
      </c>
      <c r="B183" s="2" t="s">
        <v>4</v>
      </c>
      <c r="C183" s="2">
        <v>4.6866137000000002E-2</v>
      </c>
      <c r="D183" s="2">
        <v>4.9639999999999997E-2</v>
      </c>
      <c r="E183" s="2">
        <v>0</v>
      </c>
      <c r="F183" s="2">
        <f>VLOOKUP(B183,CostData!$A$21:$D$24,2,FALSE)</f>
        <v>953.62134690000005</v>
      </c>
      <c r="G183" s="2">
        <f t="shared" si="14"/>
        <v>7</v>
      </c>
      <c r="H183" s="2">
        <f>VLOOKUP(B183,CostData!$H$5:$I$8,2,FALSE)</f>
        <v>4</v>
      </c>
      <c r="I183" s="2">
        <f>VLOOKUP(G183,CostData!$A$4:$E$15,Production!H183,FALSE)</f>
        <v>8.5699999999999998E-2</v>
      </c>
      <c r="J183" s="2">
        <f>VLOOKUP(Production!G183,CostData!$A$33:$E$44,Production!H183,FALSE)</f>
        <v>45</v>
      </c>
      <c r="K183" s="2">
        <f>VLOOKUP(Production!B183,CostData!$A$21:$D$24,4,FALSE)</f>
        <v>633.36679179999999</v>
      </c>
      <c r="L183" s="2">
        <f>VLOOKUP(Production!B183,CostData!$A$21:$D$24,3,FALSE)</f>
        <v>143.83735709999999</v>
      </c>
      <c r="M183" s="4">
        <f t="shared" si="15"/>
        <v>40568.463456719408</v>
      </c>
      <c r="N183" s="4">
        <f t="shared" si="16"/>
        <v>2442.5790325766998</v>
      </c>
      <c r="O183" s="4">
        <f t="shared" si="17"/>
        <v>5777.1238000165094</v>
      </c>
      <c r="P183" s="2">
        <f t="shared" si="18"/>
        <v>104.10110457645062</v>
      </c>
      <c r="Q183" s="2">
        <f t="shared" si="19"/>
        <v>10.414697111111112</v>
      </c>
      <c r="R183" s="5">
        <f t="shared" si="20"/>
        <v>0.94412040692989541</v>
      </c>
    </row>
    <row r="184" spans="1:18" x14ac:dyDescent="0.3">
      <c r="A184" s="3">
        <v>41457</v>
      </c>
      <c r="B184" s="2" t="s">
        <v>4</v>
      </c>
      <c r="C184" s="2">
        <v>4.8762251E-2</v>
      </c>
      <c r="D184" s="2">
        <v>5.1240000000000001E-2</v>
      </c>
      <c r="E184" s="2">
        <v>0</v>
      </c>
      <c r="F184" s="2">
        <f>VLOOKUP(B184,CostData!$A$21:$D$24,2,FALSE)</f>
        <v>953.62134690000005</v>
      </c>
      <c r="G184" s="2">
        <f t="shared" si="14"/>
        <v>7</v>
      </c>
      <c r="H184" s="2">
        <f>VLOOKUP(B184,CostData!$H$5:$I$8,2,FALSE)</f>
        <v>4</v>
      </c>
      <c r="I184" s="2">
        <f>VLOOKUP(G184,CostData!$A$4:$E$15,Production!H184,FALSE)</f>
        <v>8.5699999999999998E-2</v>
      </c>
      <c r="J184" s="2">
        <f>VLOOKUP(Production!G184,CostData!$A$33:$E$44,Production!H184,FALSE)</f>
        <v>45</v>
      </c>
      <c r="K184" s="2">
        <f>VLOOKUP(Production!B184,CostData!$A$21:$D$24,4,FALSE)</f>
        <v>633.36679179999999</v>
      </c>
      <c r="L184" s="2">
        <f>VLOOKUP(Production!B184,CostData!$A$21:$D$24,3,FALSE)</f>
        <v>143.83735709999999</v>
      </c>
      <c r="M184" s="4">
        <f t="shared" si="15"/>
        <v>41876.069047588695</v>
      </c>
      <c r="N184" s="4">
        <f t="shared" si="16"/>
        <v>2442.5790325766998</v>
      </c>
      <c r="O184" s="4">
        <f t="shared" si="17"/>
        <v>6010.855146744414</v>
      </c>
      <c r="P184" s="2">
        <f t="shared" si="18"/>
        <v>103.21406865919666</v>
      </c>
      <c r="Q184" s="2">
        <f t="shared" si="19"/>
        <v>10.836055777777776</v>
      </c>
      <c r="R184" s="5">
        <f t="shared" si="20"/>
        <v>0.95164424277907878</v>
      </c>
    </row>
    <row r="185" spans="1:18" x14ac:dyDescent="0.3">
      <c r="A185" s="3">
        <v>41458</v>
      </c>
      <c r="B185" s="2" t="s">
        <v>4</v>
      </c>
      <c r="C185" s="2">
        <v>4.6796628999999999E-2</v>
      </c>
      <c r="D185" s="2">
        <v>4.9790000000000001E-2</v>
      </c>
      <c r="E185" s="2">
        <v>0</v>
      </c>
      <c r="F185" s="2">
        <f>VLOOKUP(B185,CostData!$A$21:$D$24,2,FALSE)</f>
        <v>953.62134690000005</v>
      </c>
      <c r="G185" s="2">
        <f t="shared" si="14"/>
        <v>7</v>
      </c>
      <c r="H185" s="2">
        <f>VLOOKUP(B185,CostData!$H$5:$I$8,2,FALSE)</f>
        <v>4</v>
      </c>
      <c r="I185" s="2">
        <f>VLOOKUP(G185,CostData!$A$4:$E$15,Production!H185,FALSE)</f>
        <v>8.5699999999999998E-2</v>
      </c>
      <c r="J185" s="2">
        <f>VLOOKUP(Production!G185,CostData!$A$33:$E$44,Production!H185,FALSE)</f>
        <v>45</v>
      </c>
      <c r="K185" s="2">
        <f>VLOOKUP(Production!B185,CostData!$A$21:$D$24,4,FALSE)</f>
        <v>633.36679179999999</v>
      </c>
      <c r="L185" s="2">
        <f>VLOOKUP(Production!B185,CostData!$A$21:$D$24,3,FALSE)</f>
        <v>143.83735709999999</v>
      </c>
      <c r="M185" s="4">
        <f t="shared" si="15"/>
        <v>40691.051480863411</v>
      </c>
      <c r="N185" s="4">
        <f t="shared" si="16"/>
        <v>2442.5790325766998</v>
      </c>
      <c r="O185" s="4">
        <f t="shared" si="17"/>
        <v>5768.5556451226776</v>
      </c>
      <c r="P185" s="2">
        <f t="shared" si="18"/>
        <v>104.49937784741459</v>
      </c>
      <c r="Q185" s="2">
        <f t="shared" si="19"/>
        <v>10.39925088888889</v>
      </c>
      <c r="R185" s="5">
        <f t="shared" si="20"/>
        <v>0.93988007632054626</v>
      </c>
    </row>
    <row r="186" spans="1:18" x14ac:dyDescent="0.3">
      <c r="A186" s="3">
        <v>41459</v>
      </c>
      <c r="B186" s="2" t="s">
        <v>4</v>
      </c>
      <c r="C186" s="2">
        <v>4.9353323999999997E-2</v>
      </c>
      <c r="D186" s="2">
        <v>5.228E-2</v>
      </c>
      <c r="E186" s="2">
        <v>0</v>
      </c>
      <c r="F186" s="2">
        <f>VLOOKUP(B186,CostData!$A$21:$D$24,2,FALSE)</f>
        <v>953.62134690000005</v>
      </c>
      <c r="G186" s="2">
        <f t="shared" si="14"/>
        <v>7</v>
      </c>
      <c r="H186" s="2">
        <f>VLOOKUP(B186,CostData!$H$5:$I$8,2,FALSE)</f>
        <v>4</v>
      </c>
      <c r="I186" s="2">
        <f>VLOOKUP(G186,CostData!$A$4:$E$15,Production!H186,FALSE)</f>
        <v>8.5699999999999998E-2</v>
      </c>
      <c r="J186" s="2">
        <f>VLOOKUP(Production!G186,CostData!$A$33:$E$44,Production!H186,FALSE)</f>
        <v>45</v>
      </c>
      <c r="K186" s="2">
        <f>VLOOKUP(Production!B186,CostData!$A$21:$D$24,4,FALSE)</f>
        <v>633.36679179999999</v>
      </c>
      <c r="L186" s="2">
        <f>VLOOKUP(Production!B186,CostData!$A$21:$D$24,3,FALSE)</f>
        <v>143.83735709999999</v>
      </c>
      <c r="M186" s="4">
        <f t="shared" si="15"/>
        <v>42726.012681653723</v>
      </c>
      <c r="N186" s="4">
        <f t="shared" si="16"/>
        <v>2442.5790325766998</v>
      </c>
      <c r="O186" s="4">
        <f t="shared" si="17"/>
        <v>6083.7158968388194</v>
      </c>
      <c r="P186" s="2">
        <f t="shared" si="18"/>
        <v>103.84773194014093</v>
      </c>
      <c r="Q186" s="2">
        <f t="shared" si="19"/>
        <v>10.967405333333334</v>
      </c>
      <c r="R186" s="5">
        <f t="shared" si="20"/>
        <v>0.94401920428462116</v>
      </c>
    </row>
    <row r="187" spans="1:18" x14ac:dyDescent="0.3">
      <c r="A187" s="3">
        <v>41460</v>
      </c>
      <c r="B187" s="2" t="s">
        <v>4</v>
      </c>
      <c r="C187" s="2">
        <v>4.5162993999999998E-2</v>
      </c>
      <c r="D187" s="2">
        <v>4.7669999999999997E-2</v>
      </c>
      <c r="E187" s="2">
        <v>7.0000000000000007E-2</v>
      </c>
      <c r="F187" s="2">
        <f>VLOOKUP(B187,CostData!$A$21:$D$24,2,FALSE)</f>
        <v>953.62134690000005</v>
      </c>
      <c r="G187" s="2">
        <f t="shared" si="14"/>
        <v>7</v>
      </c>
      <c r="H187" s="2">
        <f>VLOOKUP(B187,CostData!$H$5:$I$8,2,FALSE)</f>
        <v>4</v>
      </c>
      <c r="I187" s="2">
        <f>VLOOKUP(G187,CostData!$A$4:$E$15,Production!H187,FALSE)</f>
        <v>8.5699999999999998E-2</v>
      </c>
      <c r="J187" s="2">
        <f>VLOOKUP(Production!G187,CostData!$A$33:$E$44,Production!H187,FALSE)</f>
        <v>45</v>
      </c>
      <c r="K187" s="2">
        <f>VLOOKUP(Production!B187,CostData!$A$21:$D$24,4,FALSE)</f>
        <v>633.36679179999999</v>
      </c>
      <c r="L187" s="2">
        <f>VLOOKUP(Production!B187,CostData!$A$21:$D$24,3,FALSE)</f>
        <v>143.83735709999999</v>
      </c>
      <c r="M187" s="4">
        <f t="shared" si="15"/>
        <v>38958.47407296161</v>
      </c>
      <c r="N187" s="4">
        <f t="shared" si="16"/>
        <v>2442.5790325766998</v>
      </c>
      <c r="O187" s="4">
        <f t="shared" si="17"/>
        <v>5567.1797212004649</v>
      </c>
      <c r="P187" s="2">
        <f t="shared" si="18"/>
        <v>103.99716375477405</v>
      </c>
      <c r="Q187" s="2">
        <f t="shared" si="19"/>
        <v>10.036220888888888</v>
      </c>
      <c r="R187" s="5">
        <f t="shared" si="20"/>
        <v>0.94740914621355155</v>
      </c>
    </row>
    <row r="188" spans="1:18" x14ac:dyDescent="0.3">
      <c r="A188" s="3">
        <v>41461</v>
      </c>
      <c r="B188" s="2" t="s">
        <v>4</v>
      </c>
      <c r="C188" s="2">
        <v>4.8449691000000003E-2</v>
      </c>
      <c r="D188" s="2">
        <v>5.0770000000000003E-2</v>
      </c>
      <c r="E188" s="2">
        <v>7.0000000000000007E-2</v>
      </c>
      <c r="F188" s="2">
        <f>VLOOKUP(B188,CostData!$A$21:$D$24,2,FALSE)</f>
        <v>953.62134690000005</v>
      </c>
      <c r="G188" s="2">
        <f t="shared" si="14"/>
        <v>7</v>
      </c>
      <c r="H188" s="2">
        <f>VLOOKUP(B188,CostData!$H$5:$I$8,2,FALSE)</f>
        <v>4</v>
      </c>
      <c r="I188" s="2">
        <f>VLOOKUP(G188,CostData!$A$4:$E$15,Production!H188,FALSE)</f>
        <v>8.5699999999999998E-2</v>
      </c>
      <c r="J188" s="2">
        <f>VLOOKUP(Production!G188,CostData!$A$33:$E$44,Production!H188,FALSE)</f>
        <v>45</v>
      </c>
      <c r="K188" s="2">
        <f>VLOOKUP(Production!B188,CostData!$A$21:$D$24,4,FALSE)</f>
        <v>633.36679179999999</v>
      </c>
      <c r="L188" s="2">
        <f>VLOOKUP(Production!B188,CostData!$A$21:$D$24,3,FALSE)</f>
        <v>143.83735709999999</v>
      </c>
      <c r="M188" s="4">
        <f t="shared" si="15"/>
        <v>41491.959905270844</v>
      </c>
      <c r="N188" s="4">
        <f t="shared" si="16"/>
        <v>2442.5790325766998</v>
      </c>
      <c r="O188" s="4">
        <f t="shared" si="17"/>
        <v>5972.3263084291693</v>
      </c>
      <c r="P188" s="2">
        <f t="shared" si="18"/>
        <v>103.00760276526161</v>
      </c>
      <c r="Q188" s="2">
        <f t="shared" si="19"/>
        <v>10.766598</v>
      </c>
      <c r="R188" s="5">
        <f t="shared" si="20"/>
        <v>0.95429763639944853</v>
      </c>
    </row>
    <row r="189" spans="1:18" x14ac:dyDescent="0.3">
      <c r="A189" s="3">
        <v>41462</v>
      </c>
      <c r="B189" s="2" t="s">
        <v>4</v>
      </c>
      <c r="C189" s="2">
        <v>4.4779000999999999E-2</v>
      </c>
      <c r="D189" s="2">
        <v>4.7199999999999999E-2</v>
      </c>
      <c r="E189" s="2">
        <v>7.0000000000000007E-2</v>
      </c>
      <c r="F189" s="2">
        <f>VLOOKUP(B189,CostData!$A$21:$D$24,2,FALSE)</f>
        <v>953.62134690000005</v>
      </c>
      <c r="G189" s="2">
        <f t="shared" si="14"/>
        <v>7</v>
      </c>
      <c r="H189" s="2">
        <f>VLOOKUP(B189,CostData!$H$5:$I$8,2,FALSE)</f>
        <v>4</v>
      </c>
      <c r="I189" s="2">
        <f>VLOOKUP(G189,CostData!$A$4:$E$15,Production!H189,FALSE)</f>
        <v>8.5699999999999998E-2</v>
      </c>
      <c r="J189" s="2">
        <f>VLOOKUP(Production!G189,CostData!$A$33:$E$44,Production!H189,FALSE)</f>
        <v>45</v>
      </c>
      <c r="K189" s="2">
        <f>VLOOKUP(Production!B189,CostData!$A$21:$D$24,4,FALSE)</f>
        <v>633.36679179999999</v>
      </c>
      <c r="L189" s="2">
        <f>VLOOKUP(Production!B189,CostData!$A$21:$D$24,3,FALSE)</f>
        <v>143.83735709999999</v>
      </c>
      <c r="M189" s="4">
        <f t="shared" si="15"/>
        <v>38574.364930643758</v>
      </c>
      <c r="N189" s="4">
        <f t="shared" si="16"/>
        <v>2442.5790325766998</v>
      </c>
      <c r="O189" s="4">
        <f t="shared" si="17"/>
        <v>5519.8454359074458</v>
      </c>
      <c r="P189" s="2">
        <f t="shared" si="18"/>
        <v>103.92547479817138</v>
      </c>
      <c r="Q189" s="2">
        <f t="shared" si="19"/>
        <v>9.9508891111111115</v>
      </c>
      <c r="R189" s="5">
        <f t="shared" si="20"/>
        <v>0.94870764830508469</v>
      </c>
    </row>
    <row r="190" spans="1:18" x14ac:dyDescent="0.3">
      <c r="A190" s="3">
        <v>41463</v>
      </c>
      <c r="B190" s="2" t="s">
        <v>4</v>
      </c>
      <c r="C190" s="2">
        <v>4.7635379999999998E-2</v>
      </c>
      <c r="D190" s="2">
        <v>5.0160000000000003E-2</v>
      </c>
      <c r="E190" s="2">
        <v>0</v>
      </c>
      <c r="F190" s="2">
        <f>VLOOKUP(B190,CostData!$A$21:$D$24,2,FALSE)</f>
        <v>953.62134690000005</v>
      </c>
      <c r="G190" s="2">
        <f t="shared" si="14"/>
        <v>7</v>
      </c>
      <c r="H190" s="2">
        <f>VLOOKUP(B190,CostData!$H$5:$I$8,2,FALSE)</f>
        <v>4</v>
      </c>
      <c r="I190" s="2">
        <f>VLOOKUP(G190,CostData!$A$4:$E$15,Production!H190,FALSE)</f>
        <v>8.5699999999999998E-2</v>
      </c>
      <c r="J190" s="2">
        <f>VLOOKUP(Production!G190,CostData!$A$33:$E$44,Production!H190,FALSE)</f>
        <v>45</v>
      </c>
      <c r="K190" s="2">
        <f>VLOOKUP(Production!B190,CostData!$A$21:$D$24,4,FALSE)</f>
        <v>633.36679179999999</v>
      </c>
      <c r="L190" s="2">
        <f>VLOOKUP(Production!B190,CostData!$A$21:$D$24,3,FALSE)</f>
        <v>143.83735709999999</v>
      </c>
      <c r="M190" s="4">
        <f t="shared" si="15"/>
        <v>40993.435273751929</v>
      </c>
      <c r="N190" s="4">
        <f t="shared" si="16"/>
        <v>2442.5790325766998</v>
      </c>
      <c r="O190" s="4">
        <f t="shared" si="17"/>
        <v>5871.9473192516471</v>
      </c>
      <c r="P190" s="2">
        <f t="shared" si="18"/>
        <v>103.51121713646512</v>
      </c>
      <c r="Q190" s="2">
        <f t="shared" si="19"/>
        <v>10.58564</v>
      </c>
      <c r="R190" s="5">
        <f t="shared" si="20"/>
        <v>0.94966866028708119</v>
      </c>
    </row>
    <row r="191" spans="1:18" x14ac:dyDescent="0.3">
      <c r="A191" s="3">
        <v>41464</v>
      </c>
      <c r="B191" s="2" t="s">
        <v>4</v>
      </c>
      <c r="C191" s="2">
        <v>4.9047450999999999E-2</v>
      </c>
      <c r="D191" s="2">
        <v>5.1389999999999998E-2</v>
      </c>
      <c r="E191" s="2">
        <v>7.0000000000000007E-2</v>
      </c>
      <c r="F191" s="2">
        <f>VLOOKUP(B191,CostData!$A$21:$D$24,2,FALSE)</f>
        <v>953.62134690000005</v>
      </c>
      <c r="G191" s="2">
        <f t="shared" si="14"/>
        <v>7</v>
      </c>
      <c r="H191" s="2">
        <f>VLOOKUP(B191,CostData!$H$5:$I$8,2,FALSE)</f>
        <v>4</v>
      </c>
      <c r="I191" s="2">
        <f>VLOOKUP(G191,CostData!$A$4:$E$15,Production!H191,FALSE)</f>
        <v>8.5699999999999998E-2</v>
      </c>
      <c r="J191" s="2">
        <f>VLOOKUP(Production!G191,CostData!$A$33:$E$44,Production!H191,FALSE)</f>
        <v>45</v>
      </c>
      <c r="K191" s="2">
        <f>VLOOKUP(Production!B191,CostData!$A$21:$D$24,4,FALSE)</f>
        <v>633.36679179999999</v>
      </c>
      <c r="L191" s="2">
        <f>VLOOKUP(Production!B191,CostData!$A$21:$D$24,3,FALSE)</f>
        <v>143.83735709999999</v>
      </c>
      <c r="M191" s="4">
        <f t="shared" si="15"/>
        <v>41998.65707173269</v>
      </c>
      <c r="N191" s="4">
        <f t="shared" si="16"/>
        <v>2442.5790325766998</v>
      </c>
      <c r="O191" s="4">
        <f t="shared" si="17"/>
        <v>6046.0113557523109</v>
      </c>
      <c r="P191" s="2">
        <f t="shared" si="18"/>
        <v>102.93551740346649</v>
      </c>
      <c r="Q191" s="2">
        <f t="shared" si="19"/>
        <v>10.899433555555555</v>
      </c>
      <c r="R191" s="5">
        <f t="shared" si="20"/>
        <v>0.95441624829733407</v>
      </c>
    </row>
    <row r="192" spans="1:18" x14ac:dyDescent="0.3">
      <c r="A192" s="3">
        <v>41465</v>
      </c>
      <c r="B192" s="2" t="s">
        <v>4</v>
      </c>
      <c r="C192" s="2">
        <v>4.6797051999999999E-2</v>
      </c>
      <c r="D192" s="2">
        <v>4.9390000000000003E-2</v>
      </c>
      <c r="E192" s="2">
        <v>7.0000000000000007E-2</v>
      </c>
      <c r="F192" s="2">
        <f>VLOOKUP(B192,CostData!$A$21:$D$24,2,FALSE)</f>
        <v>953.62134690000005</v>
      </c>
      <c r="G192" s="2">
        <f t="shared" si="14"/>
        <v>7</v>
      </c>
      <c r="H192" s="2">
        <f>VLOOKUP(B192,CostData!$H$5:$I$8,2,FALSE)</f>
        <v>4</v>
      </c>
      <c r="I192" s="2">
        <f>VLOOKUP(G192,CostData!$A$4:$E$15,Production!H192,FALSE)</f>
        <v>8.5699999999999998E-2</v>
      </c>
      <c r="J192" s="2">
        <f>VLOOKUP(Production!G192,CostData!$A$33:$E$44,Production!H192,FALSE)</f>
        <v>45</v>
      </c>
      <c r="K192" s="2">
        <f>VLOOKUP(Production!B192,CostData!$A$21:$D$24,4,FALSE)</f>
        <v>633.36679179999999</v>
      </c>
      <c r="L192" s="2">
        <f>VLOOKUP(Production!B192,CostData!$A$21:$D$24,3,FALSE)</f>
        <v>143.83735709999999</v>
      </c>
      <c r="M192" s="4">
        <f t="shared" si="15"/>
        <v>40364.150083146094</v>
      </c>
      <c r="N192" s="4">
        <f t="shared" si="16"/>
        <v>2442.5790325766998</v>
      </c>
      <c r="O192" s="4">
        <f t="shared" si="17"/>
        <v>5768.6077877468369</v>
      </c>
      <c r="P192" s="2">
        <f t="shared" si="18"/>
        <v>103.79999343435058</v>
      </c>
      <c r="Q192" s="2">
        <f t="shared" si="19"/>
        <v>10.399344888888889</v>
      </c>
      <c r="R192" s="5">
        <f t="shared" si="20"/>
        <v>0.94750054666936623</v>
      </c>
    </row>
    <row r="193" spans="1:18" x14ac:dyDescent="0.3">
      <c r="A193" s="3">
        <v>41466</v>
      </c>
      <c r="B193" s="2" t="s">
        <v>4</v>
      </c>
      <c r="C193" s="2">
        <v>4.5287694000000003E-2</v>
      </c>
      <c r="D193" s="2">
        <v>4.7759999999999997E-2</v>
      </c>
      <c r="E193" s="2">
        <v>7.0000000000000007E-2</v>
      </c>
      <c r="F193" s="2">
        <f>VLOOKUP(B193,CostData!$A$21:$D$24,2,FALSE)</f>
        <v>953.62134690000005</v>
      </c>
      <c r="G193" s="2">
        <f t="shared" si="14"/>
        <v>7</v>
      </c>
      <c r="H193" s="2">
        <f>VLOOKUP(B193,CostData!$H$5:$I$8,2,FALSE)</f>
        <v>4</v>
      </c>
      <c r="I193" s="2">
        <f>VLOOKUP(G193,CostData!$A$4:$E$15,Production!H193,FALSE)</f>
        <v>8.5699999999999998E-2</v>
      </c>
      <c r="J193" s="2">
        <f>VLOOKUP(Production!G193,CostData!$A$33:$E$44,Production!H193,FALSE)</f>
        <v>45</v>
      </c>
      <c r="K193" s="2">
        <f>VLOOKUP(Production!B193,CostData!$A$21:$D$24,4,FALSE)</f>
        <v>633.36679179999999</v>
      </c>
      <c r="L193" s="2">
        <f>VLOOKUP(Production!B193,CostData!$A$21:$D$24,3,FALSE)</f>
        <v>143.83735709999999</v>
      </c>
      <c r="M193" s="4">
        <f t="shared" si="15"/>
        <v>39032.026887448003</v>
      </c>
      <c r="N193" s="4">
        <f t="shared" si="16"/>
        <v>2442.5790325766998</v>
      </c>
      <c r="O193" s="4">
        <f t="shared" si="17"/>
        <v>5582.551317495293</v>
      </c>
      <c r="P193" s="2">
        <f t="shared" si="18"/>
        <v>103.90716126442648</v>
      </c>
      <c r="Q193" s="2">
        <f t="shared" si="19"/>
        <v>10.063932000000001</v>
      </c>
      <c r="R193" s="5">
        <f t="shared" si="20"/>
        <v>0.94823479899497498</v>
      </c>
    </row>
    <row r="194" spans="1:18" x14ac:dyDescent="0.3">
      <c r="A194" s="3">
        <v>41467</v>
      </c>
      <c r="B194" s="2" t="s">
        <v>4</v>
      </c>
      <c r="C194" s="2">
        <v>4.7510321000000001E-2</v>
      </c>
      <c r="D194" s="2">
        <v>5.0110000000000002E-2</v>
      </c>
      <c r="E194" s="2">
        <v>7.0000000000000007E-2</v>
      </c>
      <c r="F194" s="2">
        <f>VLOOKUP(B194,CostData!$A$21:$D$24,2,FALSE)</f>
        <v>953.62134690000005</v>
      </c>
      <c r="G194" s="2">
        <f t="shared" si="14"/>
        <v>7</v>
      </c>
      <c r="H194" s="2">
        <f>VLOOKUP(B194,CostData!$H$5:$I$8,2,FALSE)</f>
        <v>4</v>
      </c>
      <c r="I194" s="2">
        <f>VLOOKUP(G194,CostData!$A$4:$E$15,Production!H194,FALSE)</f>
        <v>8.5699999999999998E-2</v>
      </c>
      <c r="J194" s="2">
        <f>VLOOKUP(Production!G194,CostData!$A$33:$E$44,Production!H194,FALSE)</f>
        <v>45</v>
      </c>
      <c r="K194" s="2">
        <f>VLOOKUP(Production!B194,CostData!$A$21:$D$24,4,FALSE)</f>
        <v>633.36679179999999</v>
      </c>
      <c r="L194" s="2">
        <f>VLOOKUP(Production!B194,CostData!$A$21:$D$24,3,FALSE)</f>
        <v>143.83735709999999</v>
      </c>
      <c r="M194" s="4">
        <f t="shared" si="15"/>
        <v>40952.572599037274</v>
      </c>
      <c r="N194" s="4">
        <f t="shared" si="16"/>
        <v>2442.5790325766998</v>
      </c>
      <c r="O194" s="4">
        <f t="shared" si="17"/>
        <v>5856.5314695240231</v>
      </c>
      <c r="P194" s="2">
        <f t="shared" si="18"/>
        <v>103.66522907967303</v>
      </c>
      <c r="Q194" s="2">
        <f t="shared" si="19"/>
        <v>10.557849111111111</v>
      </c>
      <c r="R194" s="5">
        <f t="shared" si="20"/>
        <v>0.94812055477948509</v>
      </c>
    </row>
    <row r="195" spans="1:18" x14ac:dyDescent="0.3">
      <c r="A195" s="3">
        <v>41468</v>
      </c>
      <c r="B195" s="2" t="s">
        <v>4</v>
      </c>
      <c r="C195" s="2">
        <v>4.8072109000000002E-2</v>
      </c>
      <c r="D195" s="2">
        <v>5.0290000000000001E-2</v>
      </c>
      <c r="E195" s="2">
        <v>7.0000000000000007E-2</v>
      </c>
      <c r="F195" s="2">
        <f>VLOOKUP(B195,CostData!$A$21:$D$24,2,FALSE)</f>
        <v>953.62134690000005</v>
      </c>
      <c r="G195" s="2">
        <f t="shared" ref="G195:G258" si="21">MONTH(A195)</f>
        <v>7</v>
      </c>
      <c r="H195" s="2">
        <f>VLOOKUP(B195,CostData!$H$5:$I$8,2,FALSE)</f>
        <v>4</v>
      </c>
      <c r="I195" s="2">
        <f>VLOOKUP(G195,CostData!$A$4:$E$15,Production!H195,FALSE)</f>
        <v>8.5699999999999998E-2</v>
      </c>
      <c r="J195" s="2">
        <f>VLOOKUP(Production!G195,CostData!$A$33:$E$44,Production!H195,FALSE)</f>
        <v>45</v>
      </c>
      <c r="K195" s="2">
        <f>VLOOKUP(Production!B195,CostData!$A$21:$D$24,4,FALSE)</f>
        <v>633.36679179999999</v>
      </c>
      <c r="L195" s="2">
        <f>VLOOKUP(Production!B195,CostData!$A$21:$D$24,3,FALSE)</f>
        <v>143.83735709999999</v>
      </c>
      <c r="M195" s="4">
        <f t="shared" ref="M195:M258" si="22">D195*F195*I195*10000</f>
        <v>41099.67822801006</v>
      </c>
      <c r="N195" s="4">
        <f t="shared" ref="N195:N258" si="23">I195*J195*K195</f>
        <v>2442.5790325766998</v>
      </c>
      <c r="O195" s="4">
        <f t="shared" ref="O195:O258" si="24">C195*I195*L195*10000</f>
        <v>5925.7822982271373</v>
      </c>
      <c r="P195" s="2">
        <f t="shared" ref="P195:P258" si="25">(M195+N195+O195)/C195/10000</f>
        <v>102.9038263305941</v>
      </c>
      <c r="Q195" s="2">
        <f t="shared" ref="Q195:Q258" si="26">C195*10000/J195</f>
        <v>10.682690888888889</v>
      </c>
      <c r="R195" s="5">
        <f t="shared" ref="R195:R258" si="27">C195/D195</f>
        <v>0.95589797176377012</v>
      </c>
    </row>
    <row r="196" spans="1:18" x14ac:dyDescent="0.3">
      <c r="A196" s="3">
        <v>41469</v>
      </c>
      <c r="B196" s="2" t="s">
        <v>4</v>
      </c>
      <c r="C196" s="2">
        <v>4.9153531E-2</v>
      </c>
      <c r="D196" s="2">
        <v>5.2220000000000003E-2</v>
      </c>
      <c r="E196" s="2">
        <v>0</v>
      </c>
      <c r="F196" s="2">
        <f>VLOOKUP(B196,CostData!$A$21:$D$24,2,FALSE)</f>
        <v>953.62134690000005</v>
      </c>
      <c r="G196" s="2">
        <f t="shared" si="21"/>
        <v>7</v>
      </c>
      <c r="H196" s="2">
        <f>VLOOKUP(B196,CostData!$H$5:$I$8,2,FALSE)</f>
        <v>4</v>
      </c>
      <c r="I196" s="2">
        <f>VLOOKUP(G196,CostData!$A$4:$E$15,Production!H196,FALSE)</f>
        <v>8.5699999999999998E-2</v>
      </c>
      <c r="J196" s="2">
        <f>VLOOKUP(Production!G196,CostData!$A$33:$E$44,Production!H196,FALSE)</f>
        <v>45</v>
      </c>
      <c r="K196" s="2">
        <f>VLOOKUP(Production!B196,CostData!$A$21:$D$24,4,FALSE)</f>
        <v>633.36679179999999</v>
      </c>
      <c r="L196" s="2">
        <f>VLOOKUP(Production!B196,CostData!$A$21:$D$24,3,FALSE)</f>
        <v>143.83735709999999</v>
      </c>
      <c r="M196" s="4">
        <f t="shared" si="22"/>
        <v>42676.977471996128</v>
      </c>
      <c r="N196" s="4">
        <f t="shared" si="23"/>
        <v>2442.5790325766998</v>
      </c>
      <c r="O196" s="4">
        <f t="shared" si="24"/>
        <v>6059.0876904351935</v>
      </c>
      <c r="P196" s="2">
        <f t="shared" si="25"/>
        <v>104.11997501259476</v>
      </c>
      <c r="Q196" s="2">
        <f t="shared" si="26"/>
        <v>10.923006888888889</v>
      </c>
      <c r="R196" s="5">
        <f t="shared" si="27"/>
        <v>0.94127788203753349</v>
      </c>
    </row>
    <row r="197" spans="1:18" x14ac:dyDescent="0.3">
      <c r="A197" s="3">
        <v>41470</v>
      </c>
      <c r="B197" s="2" t="s">
        <v>4</v>
      </c>
      <c r="C197" s="2">
        <v>4.8898656999999998E-2</v>
      </c>
      <c r="D197" s="2">
        <v>5.1580000000000001E-2</v>
      </c>
      <c r="E197" s="2">
        <v>0</v>
      </c>
      <c r="F197" s="2">
        <f>VLOOKUP(B197,CostData!$A$21:$D$24,2,FALSE)</f>
        <v>953.62134690000005</v>
      </c>
      <c r="G197" s="2">
        <f t="shared" si="21"/>
        <v>7</v>
      </c>
      <c r="H197" s="2">
        <f>VLOOKUP(B197,CostData!$H$5:$I$8,2,FALSE)</f>
        <v>4</v>
      </c>
      <c r="I197" s="2">
        <f>VLOOKUP(G197,CostData!$A$4:$E$15,Production!H197,FALSE)</f>
        <v>8.5699999999999998E-2</v>
      </c>
      <c r="J197" s="2">
        <f>VLOOKUP(Production!G197,CostData!$A$33:$E$44,Production!H197,FALSE)</f>
        <v>45</v>
      </c>
      <c r="K197" s="2">
        <f>VLOOKUP(Production!B197,CostData!$A$21:$D$24,4,FALSE)</f>
        <v>633.36679179999999</v>
      </c>
      <c r="L197" s="2">
        <f>VLOOKUP(Production!B197,CostData!$A$21:$D$24,3,FALSE)</f>
        <v>143.83735709999999</v>
      </c>
      <c r="M197" s="4">
        <f t="shared" si="22"/>
        <v>42153.935235648416</v>
      </c>
      <c r="N197" s="4">
        <f t="shared" si="23"/>
        <v>2442.5790325766998</v>
      </c>
      <c r="O197" s="4">
        <f t="shared" si="24"/>
        <v>6027.6697254468381</v>
      </c>
      <c r="P197" s="2">
        <f t="shared" si="25"/>
        <v>103.52878197385249</v>
      </c>
      <c r="Q197" s="2">
        <f t="shared" si="26"/>
        <v>10.866368222222222</v>
      </c>
      <c r="R197" s="5">
        <f t="shared" si="27"/>
        <v>0.94801583947266377</v>
      </c>
    </row>
    <row r="198" spans="1:18" x14ac:dyDescent="0.3">
      <c r="A198" s="3">
        <v>41471</v>
      </c>
      <c r="B198" s="2" t="s">
        <v>4</v>
      </c>
      <c r="C198" s="2">
        <v>4.5753993E-2</v>
      </c>
      <c r="D198" s="2">
        <v>4.8120000000000003E-2</v>
      </c>
      <c r="E198" s="2">
        <v>7.0000000000000007E-2</v>
      </c>
      <c r="F198" s="2">
        <f>VLOOKUP(B198,CostData!$A$21:$D$24,2,FALSE)</f>
        <v>953.62134690000005</v>
      </c>
      <c r="G198" s="2">
        <f t="shared" si="21"/>
        <v>7</v>
      </c>
      <c r="H198" s="2">
        <f>VLOOKUP(B198,CostData!$H$5:$I$8,2,FALSE)</f>
        <v>4</v>
      </c>
      <c r="I198" s="2">
        <f>VLOOKUP(G198,CostData!$A$4:$E$15,Production!H198,FALSE)</f>
        <v>8.5699999999999998E-2</v>
      </c>
      <c r="J198" s="2">
        <f>VLOOKUP(Production!G198,CostData!$A$33:$E$44,Production!H198,FALSE)</f>
        <v>45</v>
      </c>
      <c r="K198" s="2">
        <f>VLOOKUP(Production!B198,CostData!$A$21:$D$24,4,FALSE)</f>
        <v>633.36679179999999</v>
      </c>
      <c r="L198" s="2">
        <f>VLOOKUP(Production!B198,CostData!$A$21:$D$24,3,FALSE)</f>
        <v>143.83735709999999</v>
      </c>
      <c r="M198" s="4">
        <f t="shared" si="22"/>
        <v>39326.238145393596</v>
      </c>
      <c r="N198" s="4">
        <f t="shared" si="23"/>
        <v>2442.5790325766998</v>
      </c>
      <c r="O198" s="4">
        <f t="shared" si="24"/>
        <v>5640.0313494173579</v>
      </c>
      <c r="P198" s="2">
        <f t="shared" si="25"/>
        <v>103.61685487731673</v>
      </c>
      <c r="Q198" s="2">
        <f t="shared" si="26"/>
        <v>10.167553999999999</v>
      </c>
      <c r="R198" s="5">
        <f t="shared" si="27"/>
        <v>0.95083110972568574</v>
      </c>
    </row>
    <row r="199" spans="1:18" x14ac:dyDescent="0.3">
      <c r="A199" s="3">
        <v>41472</v>
      </c>
      <c r="B199" s="2" t="s">
        <v>4</v>
      </c>
      <c r="C199" s="2">
        <v>4.6547410999999997E-2</v>
      </c>
      <c r="D199" s="2">
        <v>4.956E-2</v>
      </c>
      <c r="E199" s="2">
        <v>0</v>
      </c>
      <c r="F199" s="2">
        <f>VLOOKUP(B199,CostData!$A$21:$D$24,2,FALSE)</f>
        <v>953.62134690000005</v>
      </c>
      <c r="G199" s="2">
        <f t="shared" si="21"/>
        <v>7</v>
      </c>
      <c r="H199" s="2">
        <f>VLOOKUP(B199,CostData!$H$5:$I$8,2,FALSE)</f>
        <v>4</v>
      </c>
      <c r="I199" s="2">
        <f>VLOOKUP(G199,CostData!$A$4:$E$15,Production!H199,FALSE)</f>
        <v>8.5699999999999998E-2</v>
      </c>
      <c r="J199" s="2">
        <f>VLOOKUP(Production!G199,CostData!$A$33:$E$44,Production!H199,FALSE)</f>
        <v>45</v>
      </c>
      <c r="K199" s="2">
        <f>VLOOKUP(Production!B199,CostData!$A$21:$D$24,4,FALSE)</f>
        <v>633.36679179999999</v>
      </c>
      <c r="L199" s="2">
        <f>VLOOKUP(Production!B199,CostData!$A$21:$D$24,3,FALSE)</f>
        <v>143.83735709999999</v>
      </c>
      <c r="M199" s="4">
        <f t="shared" si="22"/>
        <v>40503.083177175948</v>
      </c>
      <c r="N199" s="4">
        <f t="shared" si="23"/>
        <v>2442.5790325766998</v>
      </c>
      <c r="O199" s="4">
        <f t="shared" si="24"/>
        <v>5737.8348874209587</v>
      </c>
      <c r="P199" s="2">
        <f t="shared" si="25"/>
        <v>104.58905458173304</v>
      </c>
      <c r="Q199" s="2">
        <f t="shared" si="26"/>
        <v>10.343869111111111</v>
      </c>
      <c r="R199" s="5">
        <f t="shared" si="27"/>
        <v>0.93921329701372069</v>
      </c>
    </row>
    <row r="200" spans="1:18" x14ac:dyDescent="0.3">
      <c r="A200" s="3">
        <v>41473</v>
      </c>
      <c r="B200" s="2" t="s">
        <v>4</v>
      </c>
      <c r="C200" s="2">
        <v>4.6478914000000003E-2</v>
      </c>
      <c r="D200" s="2">
        <v>4.9570000000000003E-2</v>
      </c>
      <c r="E200" s="2">
        <v>0</v>
      </c>
      <c r="F200" s="2">
        <f>VLOOKUP(B200,CostData!$A$21:$D$24,2,FALSE)</f>
        <v>953.62134690000005</v>
      </c>
      <c r="G200" s="2">
        <f t="shared" si="21"/>
        <v>7</v>
      </c>
      <c r="H200" s="2">
        <f>VLOOKUP(B200,CostData!$H$5:$I$8,2,FALSE)</f>
        <v>4</v>
      </c>
      <c r="I200" s="2">
        <f>VLOOKUP(G200,CostData!$A$4:$E$15,Production!H200,FALSE)</f>
        <v>8.5699999999999998E-2</v>
      </c>
      <c r="J200" s="2">
        <f>VLOOKUP(Production!G200,CostData!$A$33:$E$44,Production!H200,FALSE)</f>
        <v>45</v>
      </c>
      <c r="K200" s="2">
        <f>VLOOKUP(Production!B200,CostData!$A$21:$D$24,4,FALSE)</f>
        <v>633.36679179999999</v>
      </c>
      <c r="L200" s="2">
        <f>VLOOKUP(Production!B200,CostData!$A$21:$D$24,3,FALSE)</f>
        <v>143.83735709999999</v>
      </c>
      <c r="M200" s="4">
        <f t="shared" si="22"/>
        <v>40511.25571211888</v>
      </c>
      <c r="N200" s="4">
        <f t="shared" si="23"/>
        <v>2442.5790325766998</v>
      </c>
      <c r="O200" s="4">
        <f t="shared" si="24"/>
        <v>5729.3913570969289</v>
      </c>
      <c r="P200" s="2">
        <f t="shared" si="25"/>
        <v>104.74260672655241</v>
      </c>
      <c r="Q200" s="2">
        <f t="shared" si="26"/>
        <v>10.328647555555555</v>
      </c>
      <c r="R200" s="5">
        <f t="shared" si="27"/>
        <v>0.93764200121040953</v>
      </c>
    </row>
    <row r="201" spans="1:18" x14ac:dyDescent="0.3">
      <c r="A201" s="3">
        <v>41474</v>
      </c>
      <c r="B201" s="2" t="s">
        <v>4</v>
      </c>
      <c r="C201" s="2">
        <v>4.5269922999999997E-2</v>
      </c>
      <c r="D201" s="2">
        <v>4.7640000000000002E-2</v>
      </c>
      <c r="E201" s="2">
        <v>7.0000000000000007E-2</v>
      </c>
      <c r="F201" s="2">
        <f>VLOOKUP(B201,CostData!$A$21:$D$24,2,FALSE)</f>
        <v>953.62134690000005</v>
      </c>
      <c r="G201" s="2">
        <f t="shared" si="21"/>
        <v>7</v>
      </c>
      <c r="H201" s="2">
        <f>VLOOKUP(B201,CostData!$H$5:$I$8,2,FALSE)</f>
        <v>4</v>
      </c>
      <c r="I201" s="2">
        <f>VLOOKUP(G201,CostData!$A$4:$E$15,Production!H201,FALSE)</f>
        <v>8.5699999999999998E-2</v>
      </c>
      <c r="J201" s="2">
        <f>VLOOKUP(Production!G201,CostData!$A$33:$E$44,Production!H201,FALSE)</f>
        <v>45</v>
      </c>
      <c r="K201" s="2">
        <f>VLOOKUP(Production!B201,CostData!$A$21:$D$24,4,FALSE)</f>
        <v>633.36679179999999</v>
      </c>
      <c r="L201" s="2">
        <f>VLOOKUP(Production!B201,CostData!$A$21:$D$24,3,FALSE)</f>
        <v>143.83735709999999</v>
      </c>
      <c r="M201" s="4">
        <f t="shared" si="22"/>
        <v>38933.956468132812</v>
      </c>
      <c r="N201" s="4">
        <f t="shared" si="23"/>
        <v>2442.5790325766998</v>
      </c>
      <c r="O201" s="4">
        <f t="shared" si="24"/>
        <v>5580.3607109375107</v>
      </c>
      <c r="P201" s="2">
        <f t="shared" si="25"/>
        <v>103.72647687438528</v>
      </c>
      <c r="Q201" s="2">
        <f t="shared" si="26"/>
        <v>10.059982888888888</v>
      </c>
      <c r="R201" s="5">
        <f t="shared" si="27"/>
        <v>0.95025027287993269</v>
      </c>
    </row>
    <row r="202" spans="1:18" x14ac:dyDescent="0.3">
      <c r="A202" s="3">
        <v>41475</v>
      </c>
      <c r="B202" s="2" t="s">
        <v>4</v>
      </c>
      <c r="C202" s="2">
        <v>4.5251208000000001E-2</v>
      </c>
      <c r="D202" s="2">
        <v>4.8129999999999999E-2</v>
      </c>
      <c r="E202" s="2">
        <v>0</v>
      </c>
      <c r="F202" s="2">
        <f>VLOOKUP(B202,CostData!$A$21:$D$24,2,FALSE)</f>
        <v>953.62134690000005</v>
      </c>
      <c r="G202" s="2">
        <f t="shared" si="21"/>
        <v>7</v>
      </c>
      <c r="H202" s="2">
        <f>VLOOKUP(B202,CostData!$H$5:$I$8,2,FALSE)</f>
        <v>4</v>
      </c>
      <c r="I202" s="2">
        <f>VLOOKUP(G202,CostData!$A$4:$E$15,Production!H202,FALSE)</f>
        <v>8.5699999999999998E-2</v>
      </c>
      <c r="J202" s="2">
        <f>VLOOKUP(Production!G202,CostData!$A$33:$E$44,Production!H202,FALSE)</f>
        <v>45</v>
      </c>
      <c r="K202" s="2">
        <f>VLOOKUP(Production!B202,CostData!$A$21:$D$24,4,FALSE)</f>
        <v>633.36679179999999</v>
      </c>
      <c r="L202" s="2">
        <f>VLOOKUP(Production!B202,CostData!$A$21:$D$24,3,FALSE)</f>
        <v>143.83735709999999</v>
      </c>
      <c r="M202" s="4">
        <f t="shared" si="22"/>
        <v>39334.410680336528</v>
      </c>
      <c r="N202" s="4">
        <f t="shared" si="23"/>
        <v>2442.5790325766998</v>
      </c>
      <c r="O202" s="4">
        <f t="shared" si="24"/>
        <v>5578.0537388071371</v>
      </c>
      <c r="P202" s="2">
        <f t="shared" si="25"/>
        <v>104.64923599767849</v>
      </c>
      <c r="Q202" s="2">
        <f t="shared" si="26"/>
        <v>10.055824000000001</v>
      </c>
      <c r="R202" s="5">
        <f t="shared" si="27"/>
        <v>0.94018715977560774</v>
      </c>
    </row>
    <row r="203" spans="1:18" x14ac:dyDescent="0.3">
      <c r="A203" s="3">
        <v>41476</v>
      </c>
      <c r="B203" s="2" t="s">
        <v>4</v>
      </c>
      <c r="C203" s="2">
        <v>4.5664097000000001E-2</v>
      </c>
      <c r="D203" s="2">
        <v>4.7919999999999997E-2</v>
      </c>
      <c r="E203" s="2">
        <v>7.0000000000000007E-2</v>
      </c>
      <c r="F203" s="2">
        <f>VLOOKUP(B203,CostData!$A$21:$D$24,2,FALSE)</f>
        <v>953.62134690000005</v>
      </c>
      <c r="G203" s="2">
        <f t="shared" si="21"/>
        <v>7</v>
      </c>
      <c r="H203" s="2">
        <f>VLOOKUP(B203,CostData!$H$5:$I$8,2,FALSE)</f>
        <v>4</v>
      </c>
      <c r="I203" s="2">
        <f>VLOOKUP(G203,CostData!$A$4:$E$15,Production!H203,FALSE)</f>
        <v>8.5699999999999998E-2</v>
      </c>
      <c r="J203" s="2">
        <f>VLOOKUP(Production!G203,CostData!$A$33:$E$44,Production!H203,FALSE)</f>
        <v>45</v>
      </c>
      <c r="K203" s="2">
        <f>VLOOKUP(Production!B203,CostData!$A$21:$D$24,4,FALSE)</f>
        <v>633.36679179999999</v>
      </c>
      <c r="L203" s="2">
        <f>VLOOKUP(Production!B203,CostData!$A$21:$D$24,3,FALSE)</f>
        <v>143.83735709999999</v>
      </c>
      <c r="M203" s="4">
        <f t="shared" si="22"/>
        <v>39162.78744653493</v>
      </c>
      <c r="N203" s="4">
        <f t="shared" si="23"/>
        <v>2442.5790325766998</v>
      </c>
      <c r="O203" s="4">
        <f t="shared" si="24"/>
        <v>5628.9499940001997</v>
      </c>
      <c r="P203" s="2">
        <f t="shared" si="25"/>
        <v>103.43863029441233</v>
      </c>
      <c r="Q203" s="2">
        <f t="shared" si="26"/>
        <v>10.147577111111111</v>
      </c>
      <c r="R203" s="5">
        <f t="shared" si="27"/>
        <v>0.95292356010016699</v>
      </c>
    </row>
    <row r="204" spans="1:18" x14ac:dyDescent="0.3">
      <c r="A204" s="3">
        <v>41477</v>
      </c>
      <c r="B204" s="2" t="s">
        <v>4</v>
      </c>
      <c r="C204" s="2">
        <v>4.6450549000000001E-2</v>
      </c>
      <c r="D204" s="2">
        <v>4.8939999999999997E-2</v>
      </c>
      <c r="E204" s="2">
        <v>0</v>
      </c>
      <c r="F204" s="2">
        <f>VLOOKUP(B204,CostData!$A$21:$D$24,2,FALSE)</f>
        <v>953.62134690000005</v>
      </c>
      <c r="G204" s="2">
        <f t="shared" si="21"/>
        <v>7</v>
      </c>
      <c r="H204" s="2">
        <f>VLOOKUP(B204,CostData!$H$5:$I$8,2,FALSE)</f>
        <v>4</v>
      </c>
      <c r="I204" s="2">
        <f>VLOOKUP(G204,CostData!$A$4:$E$15,Production!H204,FALSE)</f>
        <v>8.5699999999999998E-2</v>
      </c>
      <c r="J204" s="2">
        <f>VLOOKUP(Production!G204,CostData!$A$33:$E$44,Production!H204,FALSE)</f>
        <v>45</v>
      </c>
      <c r="K204" s="2">
        <f>VLOOKUP(Production!B204,CostData!$A$21:$D$24,4,FALSE)</f>
        <v>633.36679179999999</v>
      </c>
      <c r="L204" s="2">
        <f>VLOOKUP(Production!B204,CostData!$A$21:$D$24,3,FALSE)</f>
        <v>143.83735709999999</v>
      </c>
      <c r="M204" s="4">
        <f t="shared" si="22"/>
        <v>39996.386010714101</v>
      </c>
      <c r="N204" s="4">
        <f t="shared" si="23"/>
        <v>2442.5790325766998</v>
      </c>
      <c r="O204" s="4">
        <f t="shared" si="24"/>
        <v>5725.8948428314698</v>
      </c>
      <c r="P204" s="2">
        <f t="shared" si="25"/>
        <v>103.69061490774257</v>
      </c>
      <c r="Q204" s="2">
        <f t="shared" si="26"/>
        <v>10.322344222222222</v>
      </c>
      <c r="R204" s="5">
        <f t="shared" si="27"/>
        <v>0.94913259092766655</v>
      </c>
    </row>
    <row r="205" spans="1:18" x14ac:dyDescent="0.3">
      <c r="A205" s="3">
        <v>41478</v>
      </c>
      <c r="B205" s="2" t="s">
        <v>4</v>
      </c>
      <c r="C205" s="2">
        <v>4.5308022000000003E-2</v>
      </c>
      <c r="D205" s="2">
        <v>4.7579999999999997E-2</v>
      </c>
      <c r="E205" s="2">
        <v>0</v>
      </c>
      <c r="F205" s="2">
        <f>VLOOKUP(B205,CostData!$A$21:$D$24,2,FALSE)</f>
        <v>953.62134690000005</v>
      </c>
      <c r="G205" s="2">
        <f t="shared" si="21"/>
        <v>7</v>
      </c>
      <c r="H205" s="2">
        <f>VLOOKUP(B205,CostData!$H$5:$I$8,2,FALSE)</f>
        <v>4</v>
      </c>
      <c r="I205" s="2">
        <f>VLOOKUP(G205,CostData!$A$4:$E$15,Production!H205,FALSE)</f>
        <v>8.5699999999999998E-2</v>
      </c>
      <c r="J205" s="2">
        <f>VLOOKUP(Production!G205,CostData!$A$33:$E$44,Production!H205,FALSE)</f>
        <v>45</v>
      </c>
      <c r="K205" s="2">
        <f>VLOOKUP(Production!B205,CostData!$A$21:$D$24,4,FALSE)</f>
        <v>633.36679179999999</v>
      </c>
      <c r="L205" s="2">
        <f>VLOOKUP(Production!B205,CostData!$A$21:$D$24,3,FALSE)</f>
        <v>143.83735709999999</v>
      </c>
      <c r="M205" s="4">
        <f t="shared" si="22"/>
        <v>38884.921258475217</v>
      </c>
      <c r="N205" s="4">
        <f t="shared" si="23"/>
        <v>2442.5790325766998</v>
      </c>
      <c r="O205" s="4">
        <f t="shared" si="24"/>
        <v>5585.0571219017183</v>
      </c>
      <c r="P205" s="2">
        <f t="shared" si="25"/>
        <v>103.54139364758328</v>
      </c>
      <c r="Q205" s="2">
        <f t="shared" si="26"/>
        <v>10.068449333333335</v>
      </c>
      <c r="R205" s="5">
        <f t="shared" si="27"/>
        <v>0.95224930643127381</v>
      </c>
    </row>
    <row r="206" spans="1:18" x14ac:dyDescent="0.3">
      <c r="A206" s="3">
        <v>41479</v>
      </c>
      <c r="B206" s="2" t="s">
        <v>4</v>
      </c>
      <c r="C206" s="2">
        <v>4.7302604999999998E-2</v>
      </c>
      <c r="D206" s="2">
        <v>4.9889999999999997E-2</v>
      </c>
      <c r="E206" s="2">
        <v>7.0000000000000007E-2</v>
      </c>
      <c r="F206" s="2">
        <f>VLOOKUP(B206,CostData!$A$21:$D$24,2,FALSE)</f>
        <v>953.62134690000005</v>
      </c>
      <c r="G206" s="2">
        <f t="shared" si="21"/>
        <v>7</v>
      </c>
      <c r="H206" s="2">
        <f>VLOOKUP(B206,CostData!$H$5:$I$8,2,FALSE)</f>
        <v>4</v>
      </c>
      <c r="I206" s="2">
        <f>VLOOKUP(G206,CostData!$A$4:$E$15,Production!H206,FALSE)</f>
        <v>8.5699999999999998E-2</v>
      </c>
      <c r="J206" s="2">
        <f>VLOOKUP(Production!G206,CostData!$A$33:$E$44,Production!H206,FALSE)</f>
        <v>45</v>
      </c>
      <c r="K206" s="2">
        <f>VLOOKUP(Production!B206,CostData!$A$21:$D$24,4,FALSE)</f>
        <v>633.36679179999999</v>
      </c>
      <c r="L206" s="2">
        <f>VLOOKUP(Production!B206,CostData!$A$21:$D$24,3,FALSE)</f>
        <v>143.83735709999999</v>
      </c>
      <c r="M206" s="4">
        <f t="shared" si="22"/>
        <v>40772.776830292736</v>
      </c>
      <c r="N206" s="4">
        <f t="shared" si="23"/>
        <v>2442.5790325766998</v>
      </c>
      <c r="O206" s="4">
        <f t="shared" si="24"/>
        <v>5830.9266058834755</v>
      </c>
      <c r="P206" s="2">
        <f t="shared" si="25"/>
        <v>103.6862186950442</v>
      </c>
      <c r="Q206" s="2">
        <f t="shared" si="26"/>
        <v>10.51169</v>
      </c>
      <c r="R206" s="5">
        <f t="shared" si="27"/>
        <v>0.94813800360793743</v>
      </c>
    </row>
    <row r="207" spans="1:18" x14ac:dyDescent="0.3">
      <c r="A207" s="3">
        <v>41480</v>
      </c>
      <c r="B207" s="2" t="s">
        <v>4</v>
      </c>
      <c r="C207" s="2">
        <v>4.7325185999999998E-2</v>
      </c>
      <c r="D207" s="2">
        <v>4.9970000000000001E-2</v>
      </c>
      <c r="E207" s="2">
        <v>7.0000000000000007E-2</v>
      </c>
      <c r="F207" s="2">
        <f>VLOOKUP(B207,CostData!$A$21:$D$24,2,FALSE)</f>
        <v>953.62134690000005</v>
      </c>
      <c r="G207" s="2">
        <f t="shared" si="21"/>
        <v>7</v>
      </c>
      <c r="H207" s="2">
        <f>VLOOKUP(B207,CostData!$H$5:$I$8,2,FALSE)</f>
        <v>4</v>
      </c>
      <c r="I207" s="2">
        <f>VLOOKUP(G207,CostData!$A$4:$E$15,Production!H207,FALSE)</f>
        <v>8.5699999999999998E-2</v>
      </c>
      <c r="J207" s="2">
        <f>VLOOKUP(Production!G207,CostData!$A$33:$E$44,Production!H207,FALSE)</f>
        <v>45</v>
      </c>
      <c r="K207" s="2">
        <f>VLOOKUP(Production!B207,CostData!$A$21:$D$24,4,FALSE)</f>
        <v>633.36679179999999</v>
      </c>
      <c r="L207" s="2">
        <f>VLOOKUP(Production!B207,CostData!$A$21:$D$24,3,FALSE)</f>
        <v>143.83735709999999</v>
      </c>
      <c r="M207" s="4">
        <f t="shared" si="22"/>
        <v>40838.157109836196</v>
      </c>
      <c r="N207" s="4">
        <f t="shared" si="23"/>
        <v>2442.5790325766998</v>
      </c>
      <c r="O207" s="4">
        <f t="shared" si="24"/>
        <v>5833.7101344795738</v>
      </c>
      <c r="P207" s="2">
        <f t="shared" si="25"/>
        <v>103.78077811863744</v>
      </c>
      <c r="Q207" s="2">
        <f t="shared" si="26"/>
        <v>10.516708</v>
      </c>
      <c r="R207" s="5">
        <f t="shared" si="27"/>
        <v>0.94707196317790665</v>
      </c>
    </row>
    <row r="208" spans="1:18" x14ac:dyDescent="0.3">
      <c r="A208" s="3">
        <v>41481</v>
      </c>
      <c r="B208" s="2" t="s">
        <v>4</v>
      </c>
      <c r="C208" s="2">
        <v>4.5716213999999998E-2</v>
      </c>
      <c r="D208" s="2">
        <v>4.8320000000000002E-2</v>
      </c>
      <c r="E208" s="2">
        <v>0</v>
      </c>
      <c r="F208" s="2">
        <f>VLOOKUP(B208,CostData!$A$21:$D$24,2,FALSE)</f>
        <v>953.62134690000005</v>
      </c>
      <c r="G208" s="2">
        <f t="shared" si="21"/>
        <v>7</v>
      </c>
      <c r="H208" s="2">
        <f>VLOOKUP(B208,CostData!$H$5:$I$8,2,FALSE)</f>
        <v>4</v>
      </c>
      <c r="I208" s="2">
        <f>VLOOKUP(G208,CostData!$A$4:$E$15,Production!H208,FALSE)</f>
        <v>8.5699999999999998E-2</v>
      </c>
      <c r="J208" s="2">
        <f>VLOOKUP(Production!G208,CostData!$A$33:$E$44,Production!H208,FALSE)</f>
        <v>45</v>
      </c>
      <c r="K208" s="2">
        <f>VLOOKUP(Production!B208,CostData!$A$21:$D$24,4,FALSE)</f>
        <v>633.36679179999999</v>
      </c>
      <c r="L208" s="2">
        <f>VLOOKUP(Production!B208,CostData!$A$21:$D$24,3,FALSE)</f>
        <v>143.83735709999999</v>
      </c>
      <c r="M208" s="4">
        <f t="shared" si="22"/>
        <v>39489.688844252254</v>
      </c>
      <c r="N208" s="4">
        <f t="shared" si="23"/>
        <v>2442.5790325766998</v>
      </c>
      <c r="O208" s="4">
        <f t="shared" si="24"/>
        <v>5635.3743844099627</v>
      </c>
      <c r="P208" s="2">
        <f t="shared" si="25"/>
        <v>104.04982849463194</v>
      </c>
      <c r="Q208" s="2">
        <f t="shared" si="26"/>
        <v>10.159158666666666</v>
      </c>
      <c r="R208" s="5">
        <f t="shared" si="27"/>
        <v>0.94611370033112574</v>
      </c>
    </row>
    <row r="209" spans="1:18" x14ac:dyDescent="0.3">
      <c r="A209" s="3">
        <v>41482</v>
      </c>
      <c r="B209" s="2" t="s">
        <v>4</v>
      </c>
      <c r="C209" s="2">
        <v>4.7733167E-2</v>
      </c>
      <c r="D209" s="2">
        <v>4.999E-2</v>
      </c>
      <c r="E209" s="2">
        <v>7.0000000000000007E-2</v>
      </c>
      <c r="F209" s="2">
        <f>VLOOKUP(B209,CostData!$A$21:$D$24,2,FALSE)</f>
        <v>953.62134690000005</v>
      </c>
      <c r="G209" s="2">
        <f t="shared" si="21"/>
        <v>7</v>
      </c>
      <c r="H209" s="2">
        <f>VLOOKUP(B209,CostData!$H$5:$I$8,2,FALSE)</f>
        <v>4</v>
      </c>
      <c r="I209" s="2">
        <f>VLOOKUP(G209,CostData!$A$4:$E$15,Production!H209,FALSE)</f>
        <v>8.5699999999999998E-2</v>
      </c>
      <c r="J209" s="2">
        <f>VLOOKUP(Production!G209,CostData!$A$33:$E$44,Production!H209,FALSE)</f>
        <v>45</v>
      </c>
      <c r="K209" s="2">
        <f>VLOOKUP(Production!B209,CostData!$A$21:$D$24,4,FALSE)</f>
        <v>633.36679179999999</v>
      </c>
      <c r="L209" s="2">
        <f>VLOOKUP(Production!B209,CostData!$A$21:$D$24,3,FALSE)</f>
        <v>143.83735709999999</v>
      </c>
      <c r="M209" s="4">
        <f t="shared" si="22"/>
        <v>40854.502179722069</v>
      </c>
      <c r="N209" s="4">
        <f t="shared" si="23"/>
        <v>2442.5790325766998</v>
      </c>
      <c r="O209" s="4">
        <f t="shared" si="24"/>
        <v>5884.0013873100452</v>
      </c>
      <c r="P209" s="2">
        <f t="shared" si="25"/>
        <v>103.03335330674543</v>
      </c>
      <c r="Q209" s="2">
        <f t="shared" si="26"/>
        <v>10.607370444444443</v>
      </c>
      <c r="R209" s="5">
        <f t="shared" si="27"/>
        <v>0.95485431086217243</v>
      </c>
    </row>
    <row r="210" spans="1:18" x14ac:dyDescent="0.3">
      <c r="A210" s="3">
        <v>41483</v>
      </c>
      <c r="B210" s="2" t="s">
        <v>4</v>
      </c>
      <c r="C210" s="2">
        <v>4.8844217000000002E-2</v>
      </c>
      <c r="D210" s="2">
        <v>5.1220000000000002E-2</v>
      </c>
      <c r="E210" s="2">
        <v>7.0000000000000007E-2</v>
      </c>
      <c r="F210" s="2">
        <f>VLOOKUP(B210,CostData!$A$21:$D$24,2,FALSE)</f>
        <v>953.62134690000005</v>
      </c>
      <c r="G210" s="2">
        <f t="shared" si="21"/>
        <v>7</v>
      </c>
      <c r="H210" s="2">
        <f>VLOOKUP(B210,CostData!$H$5:$I$8,2,FALSE)</f>
        <v>4</v>
      </c>
      <c r="I210" s="2">
        <f>VLOOKUP(G210,CostData!$A$4:$E$15,Production!H210,FALSE)</f>
        <v>8.5699999999999998E-2</v>
      </c>
      <c r="J210" s="2">
        <f>VLOOKUP(Production!G210,CostData!$A$33:$E$44,Production!H210,FALSE)</f>
        <v>45</v>
      </c>
      <c r="K210" s="2">
        <f>VLOOKUP(Production!B210,CostData!$A$21:$D$24,4,FALSE)</f>
        <v>633.36679179999999</v>
      </c>
      <c r="L210" s="2">
        <f>VLOOKUP(Production!B210,CostData!$A$21:$D$24,3,FALSE)</f>
        <v>143.83735709999999</v>
      </c>
      <c r="M210" s="4">
        <f t="shared" si="22"/>
        <v>41859.72397770283</v>
      </c>
      <c r="N210" s="4">
        <f t="shared" si="23"/>
        <v>2442.5790325766998</v>
      </c>
      <c r="O210" s="4">
        <f t="shared" si="24"/>
        <v>6020.9589820443498</v>
      </c>
      <c r="P210" s="2">
        <f t="shared" si="25"/>
        <v>103.02808619559585</v>
      </c>
      <c r="Q210" s="2">
        <f t="shared" si="26"/>
        <v>10.854270444444445</v>
      </c>
      <c r="R210" s="5">
        <f t="shared" si="27"/>
        <v>0.9536161069894572</v>
      </c>
    </row>
    <row r="211" spans="1:18" x14ac:dyDescent="0.3">
      <c r="A211" s="3">
        <v>41484</v>
      </c>
      <c r="B211" s="2" t="s">
        <v>4</v>
      </c>
      <c r="C211" s="2">
        <v>4.5104019000000002E-2</v>
      </c>
      <c r="D211" s="2">
        <v>4.7160000000000001E-2</v>
      </c>
      <c r="E211" s="2">
        <v>0</v>
      </c>
      <c r="F211" s="2">
        <f>VLOOKUP(B211,CostData!$A$21:$D$24,2,FALSE)</f>
        <v>953.62134690000005</v>
      </c>
      <c r="G211" s="2">
        <f t="shared" si="21"/>
        <v>7</v>
      </c>
      <c r="H211" s="2">
        <f>VLOOKUP(B211,CostData!$H$5:$I$8,2,FALSE)</f>
        <v>4</v>
      </c>
      <c r="I211" s="2">
        <f>VLOOKUP(G211,CostData!$A$4:$E$15,Production!H211,FALSE)</f>
        <v>8.5699999999999998E-2</v>
      </c>
      <c r="J211" s="2">
        <f>VLOOKUP(Production!G211,CostData!$A$33:$E$44,Production!H211,FALSE)</f>
        <v>45</v>
      </c>
      <c r="K211" s="2">
        <f>VLOOKUP(Production!B211,CostData!$A$21:$D$24,4,FALSE)</f>
        <v>633.36679179999999</v>
      </c>
      <c r="L211" s="2">
        <f>VLOOKUP(Production!B211,CostData!$A$21:$D$24,3,FALSE)</f>
        <v>143.83735709999999</v>
      </c>
      <c r="M211" s="4">
        <f t="shared" si="22"/>
        <v>38541.674790872028</v>
      </c>
      <c r="N211" s="4">
        <f t="shared" si="23"/>
        <v>2442.5790325766998</v>
      </c>
      <c r="O211" s="4">
        <f t="shared" si="24"/>
        <v>5559.9099546287944</v>
      </c>
      <c r="P211" s="2">
        <f t="shared" si="25"/>
        <v>103.19294113918654</v>
      </c>
      <c r="Q211" s="2">
        <f t="shared" si="26"/>
        <v>10.023115333333333</v>
      </c>
      <c r="R211" s="5">
        <f t="shared" si="27"/>
        <v>0.95640413486005094</v>
      </c>
    </row>
    <row r="212" spans="1:18" x14ac:dyDescent="0.3">
      <c r="A212" s="3">
        <v>41485</v>
      </c>
      <c r="B212" s="2" t="s">
        <v>4</v>
      </c>
      <c r="C212" s="2">
        <v>4.7421919E-2</v>
      </c>
      <c r="D212" s="2">
        <v>4.9770000000000002E-2</v>
      </c>
      <c r="E212" s="2">
        <v>7.0000000000000007E-2</v>
      </c>
      <c r="F212" s="2">
        <f>VLOOKUP(B212,CostData!$A$21:$D$24,2,FALSE)</f>
        <v>953.62134690000005</v>
      </c>
      <c r="G212" s="2">
        <f t="shared" si="21"/>
        <v>7</v>
      </c>
      <c r="H212" s="2">
        <f>VLOOKUP(B212,CostData!$H$5:$I$8,2,FALSE)</f>
        <v>4</v>
      </c>
      <c r="I212" s="2">
        <f>VLOOKUP(G212,CostData!$A$4:$E$15,Production!H212,FALSE)</f>
        <v>8.5699999999999998E-2</v>
      </c>
      <c r="J212" s="2">
        <f>VLOOKUP(Production!G212,CostData!$A$33:$E$44,Production!H212,FALSE)</f>
        <v>45</v>
      </c>
      <c r="K212" s="2">
        <f>VLOOKUP(Production!B212,CostData!$A$21:$D$24,4,FALSE)</f>
        <v>633.36679179999999</v>
      </c>
      <c r="L212" s="2">
        <f>VLOOKUP(Production!B212,CostData!$A$21:$D$24,3,FALSE)</f>
        <v>143.83735709999999</v>
      </c>
      <c r="M212" s="4">
        <f t="shared" si="22"/>
        <v>40674.706410977546</v>
      </c>
      <c r="N212" s="4">
        <f t="shared" si="23"/>
        <v>2442.5790325766998</v>
      </c>
      <c r="O212" s="4">
        <f t="shared" si="24"/>
        <v>5845.6342774177247</v>
      </c>
      <c r="P212" s="2">
        <f t="shared" si="25"/>
        <v>103.24955369472073</v>
      </c>
      <c r="Q212" s="2">
        <f t="shared" si="26"/>
        <v>10.538204222222223</v>
      </c>
      <c r="R212" s="5">
        <f t="shared" si="27"/>
        <v>0.95282135824794045</v>
      </c>
    </row>
    <row r="213" spans="1:18" x14ac:dyDescent="0.3">
      <c r="A213" s="3">
        <v>41486</v>
      </c>
      <c r="B213" s="2" t="s">
        <v>4</v>
      </c>
      <c r="C213" s="2">
        <v>4.7932203E-2</v>
      </c>
      <c r="D213" s="2">
        <v>5.0479999999999997E-2</v>
      </c>
      <c r="E213" s="2">
        <v>0</v>
      </c>
      <c r="F213" s="2">
        <f>VLOOKUP(B213,CostData!$A$21:$D$24,2,FALSE)</f>
        <v>953.62134690000005</v>
      </c>
      <c r="G213" s="2">
        <f t="shared" si="21"/>
        <v>7</v>
      </c>
      <c r="H213" s="2">
        <f>VLOOKUP(B213,CostData!$H$5:$I$8,2,FALSE)</f>
        <v>4</v>
      </c>
      <c r="I213" s="2">
        <f>VLOOKUP(G213,CostData!$A$4:$E$15,Production!H213,FALSE)</f>
        <v>8.5699999999999998E-2</v>
      </c>
      <c r="J213" s="2">
        <f>VLOOKUP(Production!G213,CostData!$A$33:$E$44,Production!H213,FALSE)</f>
        <v>45</v>
      </c>
      <c r="K213" s="2">
        <f>VLOOKUP(Production!B213,CostData!$A$21:$D$24,4,FALSE)</f>
        <v>633.36679179999999</v>
      </c>
      <c r="L213" s="2">
        <f>VLOOKUP(Production!B213,CostData!$A$21:$D$24,3,FALSE)</f>
        <v>143.83735709999999</v>
      </c>
      <c r="M213" s="4">
        <f t="shared" si="22"/>
        <v>41254.956391925778</v>
      </c>
      <c r="N213" s="4">
        <f t="shared" si="23"/>
        <v>2442.5790325766998</v>
      </c>
      <c r="O213" s="4">
        <f t="shared" si="24"/>
        <v>5908.5362793720933</v>
      </c>
      <c r="P213" s="2">
        <f t="shared" si="25"/>
        <v>103.49215892262363</v>
      </c>
      <c r="Q213" s="2">
        <f t="shared" si="26"/>
        <v>10.651600666666667</v>
      </c>
      <c r="R213" s="5">
        <f t="shared" si="27"/>
        <v>0.94952858557844699</v>
      </c>
    </row>
    <row r="214" spans="1:18" x14ac:dyDescent="0.3">
      <c r="A214" s="3">
        <v>41487</v>
      </c>
      <c r="B214" s="2" t="s">
        <v>4</v>
      </c>
      <c r="C214" s="2">
        <v>4.8200337000000003E-2</v>
      </c>
      <c r="D214" s="2">
        <v>5.0540000000000002E-2</v>
      </c>
      <c r="E214" s="2">
        <v>0</v>
      </c>
      <c r="F214" s="2">
        <f>VLOOKUP(B214,CostData!$A$21:$D$24,2,FALSE)</f>
        <v>953.62134690000005</v>
      </c>
      <c r="G214" s="2">
        <f t="shared" si="21"/>
        <v>8</v>
      </c>
      <c r="H214" s="2">
        <f>VLOOKUP(B214,CostData!$H$5:$I$8,2,FALSE)</f>
        <v>4</v>
      </c>
      <c r="I214" s="2">
        <f>VLOOKUP(G214,CostData!$A$4:$E$15,Production!H214,FALSE)</f>
        <v>8.09E-2</v>
      </c>
      <c r="J214" s="2">
        <f>VLOOKUP(Production!G214,CostData!$A$33:$E$44,Production!H214,FALSE)</f>
        <v>45</v>
      </c>
      <c r="K214" s="2">
        <f>VLOOKUP(Production!B214,CostData!$A$21:$D$24,4,FALSE)</f>
        <v>633.36679179999999</v>
      </c>
      <c r="L214" s="2">
        <f>VLOOKUP(Production!B214,CostData!$A$21:$D$24,3,FALSE)</f>
        <v>143.83735709999999</v>
      </c>
      <c r="M214" s="4">
        <f t="shared" si="22"/>
        <v>38990.582503711739</v>
      </c>
      <c r="N214" s="4">
        <f t="shared" si="23"/>
        <v>2305.7718055478999</v>
      </c>
      <c r="O214" s="4">
        <f t="shared" si="24"/>
        <v>5608.8043500961585</v>
      </c>
      <c r="P214" s="2">
        <f t="shared" si="25"/>
        <v>97.312926794175297</v>
      </c>
      <c r="Q214" s="2">
        <f t="shared" si="26"/>
        <v>10.711186</v>
      </c>
      <c r="R214" s="5">
        <f t="shared" si="27"/>
        <v>0.95370670755836962</v>
      </c>
    </row>
    <row r="215" spans="1:18" x14ac:dyDescent="0.3">
      <c r="A215" s="3">
        <v>41488</v>
      </c>
      <c r="B215" s="2" t="s">
        <v>4</v>
      </c>
      <c r="C215" s="2">
        <v>4.8108506000000002E-2</v>
      </c>
      <c r="D215" s="2">
        <v>5.1139999999999998E-2</v>
      </c>
      <c r="E215" s="2">
        <v>0</v>
      </c>
      <c r="F215" s="2">
        <f>VLOOKUP(B215,CostData!$A$21:$D$24,2,FALSE)</f>
        <v>953.62134690000005</v>
      </c>
      <c r="G215" s="2">
        <f t="shared" si="21"/>
        <v>8</v>
      </c>
      <c r="H215" s="2">
        <f>VLOOKUP(B215,CostData!$H$5:$I$8,2,FALSE)</f>
        <v>4</v>
      </c>
      <c r="I215" s="2">
        <f>VLOOKUP(G215,CostData!$A$4:$E$15,Production!H215,FALSE)</f>
        <v>8.09E-2</v>
      </c>
      <c r="J215" s="2">
        <f>VLOOKUP(Production!G215,CostData!$A$33:$E$44,Production!H215,FALSE)</f>
        <v>45</v>
      </c>
      <c r="K215" s="2">
        <f>VLOOKUP(Production!B215,CostData!$A$21:$D$24,4,FALSE)</f>
        <v>633.36679179999999</v>
      </c>
      <c r="L215" s="2">
        <f>VLOOKUP(Production!B215,CostData!$A$21:$D$24,3,FALSE)</f>
        <v>143.83735709999999</v>
      </c>
      <c r="M215" s="4">
        <f t="shared" si="22"/>
        <v>39453.470305496994</v>
      </c>
      <c r="N215" s="4">
        <f t="shared" si="23"/>
        <v>2305.7718055478999</v>
      </c>
      <c r="O215" s="4">
        <f t="shared" si="24"/>
        <v>5598.1184888692196</v>
      </c>
      <c r="P215" s="2">
        <f t="shared" si="25"/>
        <v>98.438643261784335</v>
      </c>
      <c r="Q215" s="2">
        <f t="shared" si="26"/>
        <v>10.690779111111111</v>
      </c>
      <c r="R215" s="5">
        <f t="shared" si="27"/>
        <v>0.94072166601486129</v>
      </c>
    </row>
    <row r="216" spans="1:18" x14ac:dyDescent="0.3">
      <c r="A216" s="3">
        <v>41489</v>
      </c>
      <c r="B216" s="2" t="s">
        <v>4</v>
      </c>
      <c r="C216" s="2">
        <v>4.5559826999999997E-2</v>
      </c>
      <c r="D216" s="2">
        <v>4.8410000000000002E-2</v>
      </c>
      <c r="E216" s="2">
        <v>0</v>
      </c>
      <c r="F216" s="2">
        <f>VLOOKUP(B216,CostData!$A$21:$D$24,2,FALSE)</f>
        <v>953.62134690000005</v>
      </c>
      <c r="G216" s="2">
        <f t="shared" si="21"/>
        <v>8</v>
      </c>
      <c r="H216" s="2">
        <f>VLOOKUP(B216,CostData!$H$5:$I$8,2,FALSE)</f>
        <v>4</v>
      </c>
      <c r="I216" s="2">
        <f>VLOOKUP(G216,CostData!$A$4:$E$15,Production!H216,FALSE)</f>
        <v>8.09E-2</v>
      </c>
      <c r="J216" s="2">
        <f>VLOOKUP(Production!G216,CostData!$A$33:$E$44,Production!H216,FALSE)</f>
        <v>45</v>
      </c>
      <c r="K216" s="2">
        <f>VLOOKUP(Production!B216,CostData!$A$21:$D$24,4,FALSE)</f>
        <v>633.36679179999999</v>
      </c>
      <c r="L216" s="2">
        <f>VLOOKUP(Production!B216,CostData!$A$21:$D$24,3,FALSE)</f>
        <v>143.83735709999999</v>
      </c>
      <c r="M216" s="4">
        <f t="shared" si="22"/>
        <v>37347.330807374063</v>
      </c>
      <c r="N216" s="4">
        <f t="shared" si="23"/>
        <v>2305.7718055478999</v>
      </c>
      <c r="O216" s="4">
        <f t="shared" si="24"/>
        <v>5301.5429304410955</v>
      </c>
      <c r="P216" s="2">
        <f t="shared" si="25"/>
        <v>98.671677448123447</v>
      </c>
      <c r="Q216" s="2">
        <f t="shared" si="26"/>
        <v>10.124405999999999</v>
      </c>
      <c r="R216" s="5">
        <f t="shared" si="27"/>
        <v>0.94112429250154916</v>
      </c>
    </row>
    <row r="217" spans="1:18" x14ac:dyDescent="0.3">
      <c r="A217" s="3">
        <v>41490</v>
      </c>
      <c r="B217" s="2" t="s">
        <v>4</v>
      </c>
      <c r="C217" s="2">
        <v>4.6754692E-2</v>
      </c>
      <c r="D217" s="2">
        <v>4.8939999999999997E-2</v>
      </c>
      <c r="E217" s="2">
        <v>7.0000000000000007E-2</v>
      </c>
      <c r="F217" s="2">
        <f>VLOOKUP(B217,CostData!$A$21:$D$24,2,FALSE)</f>
        <v>953.62134690000005</v>
      </c>
      <c r="G217" s="2">
        <f t="shared" si="21"/>
        <v>8</v>
      </c>
      <c r="H217" s="2">
        <f>VLOOKUP(B217,CostData!$H$5:$I$8,2,FALSE)</f>
        <v>4</v>
      </c>
      <c r="I217" s="2">
        <f>VLOOKUP(G217,CostData!$A$4:$E$15,Production!H217,FALSE)</f>
        <v>8.09E-2</v>
      </c>
      <c r="J217" s="2">
        <f>VLOOKUP(Production!G217,CostData!$A$33:$E$44,Production!H217,FALSE)</f>
        <v>45</v>
      </c>
      <c r="K217" s="2">
        <f>VLOOKUP(Production!B217,CostData!$A$21:$D$24,4,FALSE)</f>
        <v>633.36679179999999</v>
      </c>
      <c r="L217" s="2">
        <f>VLOOKUP(Production!B217,CostData!$A$21:$D$24,3,FALSE)</f>
        <v>143.83735709999999</v>
      </c>
      <c r="M217" s="4">
        <f t="shared" si="22"/>
        <v>37756.215032284374</v>
      </c>
      <c r="N217" s="4">
        <f t="shared" si="23"/>
        <v>2305.7718055478999</v>
      </c>
      <c r="O217" s="4">
        <f t="shared" si="24"/>
        <v>5440.5827054073507</v>
      </c>
      <c r="P217" s="2">
        <f t="shared" si="25"/>
        <v>97.321931974740892</v>
      </c>
      <c r="Q217" s="2">
        <f t="shared" si="26"/>
        <v>10.389931555555556</v>
      </c>
      <c r="R217" s="5">
        <f t="shared" si="27"/>
        <v>0.95534720065386192</v>
      </c>
    </row>
    <row r="218" spans="1:18" x14ac:dyDescent="0.3">
      <c r="A218" s="3">
        <v>41491</v>
      </c>
      <c r="B218" s="2" t="s">
        <v>4</v>
      </c>
      <c r="C218" s="2">
        <v>4.8535556000000001E-2</v>
      </c>
      <c r="D218" s="2">
        <v>5.0900000000000001E-2</v>
      </c>
      <c r="E218" s="2">
        <v>0</v>
      </c>
      <c r="F218" s="2">
        <f>VLOOKUP(B218,CostData!$A$21:$D$24,2,FALSE)</f>
        <v>953.62134690000005</v>
      </c>
      <c r="G218" s="2">
        <f t="shared" si="21"/>
        <v>8</v>
      </c>
      <c r="H218" s="2">
        <f>VLOOKUP(B218,CostData!$H$5:$I$8,2,FALSE)</f>
        <v>4</v>
      </c>
      <c r="I218" s="2">
        <f>VLOOKUP(G218,CostData!$A$4:$E$15,Production!H218,FALSE)</f>
        <v>8.09E-2</v>
      </c>
      <c r="J218" s="2">
        <f>VLOOKUP(Production!G218,CostData!$A$33:$E$44,Production!H218,FALSE)</f>
        <v>45</v>
      </c>
      <c r="K218" s="2">
        <f>VLOOKUP(Production!B218,CostData!$A$21:$D$24,4,FALSE)</f>
        <v>633.36679179999999</v>
      </c>
      <c r="L218" s="2">
        <f>VLOOKUP(Production!B218,CostData!$A$21:$D$24,3,FALSE)</f>
        <v>143.83735709999999</v>
      </c>
      <c r="M218" s="4">
        <f t="shared" si="22"/>
        <v>39268.315184782892</v>
      </c>
      <c r="N218" s="4">
        <f t="shared" si="23"/>
        <v>2305.7718055478999</v>
      </c>
      <c r="O218" s="4">
        <f t="shared" si="24"/>
        <v>5647.8119152390091</v>
      </c>
      <c r="P218" s="2">
        <f t="shared" si="25"/>
        <v>97.293412906549989</v>
      </c>
      <c r="Q218" s="2">
        <f t="shared" si="26"/>
        <v>10.785679111111111</v>
      </c>
      <c r="R218" s="5">
        <f t="shared" si="27"/>
        <v>0.95354726915520627</v>
      </c>
    </row>
    <row r="219" spans="1:18" x14ac:dyDescent="0.3">
      <c r="A219" s="3">
        <v>41492</v>
      </c>
      <c r="B219" s="2" t="s">
        <v>4</v>
      </c>
      <c r="C219" s="2">
        <v>4.7712007000000001E-2</v>
      </c>
      <c r="D219" s="2">
        <v>5.0110000000000002E-2</v>
      </c>
      <c r="E219" s="2">
        <v>7.0000000000000007E-2</v>
      </c>
      <c r="F219" s="2">
        <f>VLOOKUP(B219,CostData!$A$21:$D$24,2,FALSE)</f>
        <v>953.62134690000005</v>
      </c>
      <c r="G219" s="2">
        <f t="shared" si="21"/>
        <v>8</v>
      </c>
      <c r="H219" s="2">
        <f>VLOOKUP(B219,CostData!$H$5:$I$8,2,FALSE)</f>
        <v>4</v>
      </c>
      <c r="I219" s="2">
        <f>VLOOKUP(G219,CostData!$A$4:$E$15,Production!H219,FALSE)</f>
        <v>8.09E-2</v>
      </c>
      <c r="J219" s="2">
        <f>VLOOKUP(Production!G219,CostData!$A$33:$E$44,Production!H219,FALSE)</f>
        <v>45</v>
      </c>
      <c r="K219" s="2">
        <f>VLOOKUP(Production!B219,CostData!$A$21:$D$24,4,FALSE)</f>
        <v>633.36679179999999</v>
      </c>
      <c r="L219" s="2">
        <f>VLOOKUP(Production!B219,CostData!$A$21:$D$24,3,FALSE)</f>
        <v>143.83735709999999</v>
      </c>
      <c r="M219" s="4">
        <f t="shared" si="22"/>
        <v>38658.846245765635</v>
      </c>
      <c r="N219" s="4">
        <f t="shared" si="23"/>
        <v>2305.7718055478999</v>
      </c>
      <c r="O219" s="4">
        <f t="shared" si="24"/>
        <v>5551.9801119527101</v>
      </c>
      <c r="P219" s="2">
        <f t="shared" si="25"/>
        <v>97.494532483754554</v>
      </c>
      <c r="Q219" s="2">
        <f t="shared" si="26"/>
        <v>10.602668222222222</v>
      </c>
      <c r="R219" s="5">
        <f t="shared" si="27"/>
        <v>0.95214542007583314</v>
      </c>
    </row>
    <row r="220" spans="1:18" x14ac:dyDescent="0.3">
      <c r="A220" s="3">
        <v>41493</v>
      </c>
      <c r="B220" s="2" t="s">
        <v>4</v>
      </c>
      <c r="C220" s="2">
        <v>4.8719220000000001E-2</v>
      </c>
      <c r="D220" s="2">
        <v>5.1589999999999997E-2</v>
      </c>
      <c r="E220" s="2">
        <v>7.0000000000000007E-2</v>
      </c>
      <c r="F220" s="2">
        <f>VLOOKUP(B220,CostData!$A$21:$D$24,2,FALSE)</f>
        <v>953.62134690000005</v>
      </c>
      <c r="G220" s="2">
        <f t="shared" si="21"/>
        <v>8</v>
      </c>
      <c r="H220" s="2">
        <f>VLOOKUP(B220,CostData!$H$5:$I$8,2,FALSE)</f>
        <v>4</v>
      </c>
      <c r="I220" s="2">
        <f>VLOOKUP(G220,CostData!$A$4:$E$15,Production!H220,FALSE)</f>
        <v>8.09E-2</v>
      </c>
      <c r="J220" s="2">
        <f>VLOOKUP(Production!G220,CostData!$A$33:$E$44,Production!H220,FALSE)</f>
        <v>45</v>
      </c>
      <c r="K220" s="2">
        <f>VLOOKUP(Production!B220,CostData!$A$21:$D$24,4,FALSE)</f>
        <v>633.36679179999999</v>
      </c>
      <c r="L220" s="2">
        <f>VLOOKUP(Production!B220,CostData!$A$21:$D$24,3,FALSE)</f>
        <v>143.83735709999999</v>
      </c>
      <c r="M220" s="4">
        <f t="shared" si="22"/>
        <v>39800.636156835935</v>
      </c>
      <c r="N220" s="4">
        <f t="shared" si="23"/>
        <v>2305.7718055478999</v>
      </c>
      <c r="O220" s="4">
        <f t="shared" si="24"/>
        <v>5669.1838704217298</v>
      </c>
      <c r="P220" s="2">
        <f t="shared" si="25"/>
        <v>98.063129567356711</v>
      </c>
      <c r="Q220" s="2">
        <f t="shared" si="26"/>
        <v>10.826493333333334</v>
      </c>
      <c r="R220" s="5">
        <f t="shared" si="27"/>
        <v>0.94435394456289989</v>
      </c>
    </row>
    <row r="221" spans="1:18" x14ac:dyDescent="0.3">
      <c r="A221" s="3">
        <v>41494</v>
      </c>
      <c r="B221" s="2" t="s">
        <v>4</v>
      </c>
      <c r="C221" s="2">
        <v>4.5887571000000002E-2</v>
      </c>
      <c r="D221" s="2">
        <v>4.888E-2</v>
      </c>
      <c r="E221" s="2">
        <v>0</v>
      </c>
      <c r="F221" s="2">
        <f>VLOOKUP(B221,CostData!$A$21:$D$24,2,FALSE)</f>
        <v>953.62134690000005</v>
      </c>
      <c r="G221" s="2">
        <f t="shared" si="21"/>
        <v>8</v>
      </c>
      <c r="H221" s="2">
        <f>VLOOKUP(B221,CostData!$H$5:$I$8,2,FALSE)</f>
        <v>4</v>
      </c>
      <c r="I221" s="2">
        <f>VLOOKUP(G221,CostData!$A$4:$E$15,Production!H221,FALSE)</f>
        <v>8.09E-2</v>
      </c>
      <c r="J221" s="2">
        <f>VLOOKUP(Production!G221,CostData!$A$33:$E$44,Production!H221,FALSE)</f>
        <v>45</v>
      </c>
      <c r="K221" s="2">
        <f>VLOOKUP(Production!B221,CostData!$A$21:$D$24,4,FALSE)</f>
        <v>633.36679179999999</v>
      </c>
      <c r="L221" s="2">
        <f>VLOOKUP(Production!B221,CostData!$A$21:$D$24,3,FALSE)</f>
        <v>143.83735709999999</v>
      </c>
      <c r="M221" s="4">
        <f t="shared" si="22"/>
        <v>37709.926252105848</v>
      </c>
      <c r="N221" s="4">
        <f t="shared" si="23"/>
        <v>2305.7718055478999</v>
      </c>
      <c r="O221" s="4">
        <f t="shared" si="24"/>
        <v>5339.680671530291</v>
      </c>
      <c r="P221" s="2">
        <f t="shared" si="25"/>
        <v>98.840225666300853</v>
      </c>
      <c r="Q221" s="2">
        <f t="shared" si="26"/>
        <v>10.197238</v>
      </c>
      <c r="R221" s="5">
        <f t="shared" si="27"/>
        <v>0.93878009410801966</v>
      </c>
    </row>
    <row r="222" spans="1:18" x14ac:dyDescent="0.3">
      <c r="A222" s="3">
        <v>41495</v>
      </c>
      <c r="B222" s="2" t="s">
        <v>4</v>
      </c>
      <c r="C222" s="2">
        <v>4.8028619000000002E-2</v>
      </c>
      <c r="D222" s="2">
        <v>5.0979999999999998E-2</v>
      </c>
      <c r="E222" s="2">
        <v>0</v>
      </c>
      <c r="F222" s="2">
        <f>VLOOKUP(B222,CostData!$A$21:$D$24,2,FALSE)</f>
        <v>953.62134690000005</v>
      </c>
      <c r="G222" s="2">
        <f t="shared" si="21"/>
        <v>8</v>
      </c>
      <c r="H222" s="2">
        <f>VLOOKUP(B222,CostData!$H$5:$I$8,2,FALSE)</f>
        <v>4</v>
      </c>
      <c r="I222" s="2">
        <f>VLOOKUP(G222,CostData!$A$4:$E$15,Production!H222,FALSE)</f>
        <v>8.09E-2</v>
      </c>
      <c r="J222" s="2">
        <f>VLOOKUP(Production!G222,CostData!$A$33:$E$44,Production!H222,FALSE)</f>
        <v>45</v>
      </c>
      <c r="K222" s="2">
        <f>VLOOKUP(Production!B222,CostData!$A$21:$D$24,4,FALSE)</f>
        <v>633.36679179999999</v>
      </c>
      <c r="L222" s="2">
        <f>VLOOKUP(Production!B222,CostData!$A$21:$D$24,3,FALSE)</f>
        <v>143.83735709999999</v>
      </c>
      <c r="M222" s="4">
        <f t="shared" si="22"/>
        <v>39330.033558354255</v>
      </c>
      <c r="N222" s="4">
        <f t="shared" si="23"/>
        <v>2305.7718055478999</v>
      </c>
      <c r="O222" s="4">
        <f t="shared" si="24"/>
        <v>5588.8224842973814</v>
      </c>
      <c r="P222" s="2">
        <f t="shared" si="25"/>
        <v>98.326016511529374</v>
      </c>
      <c r="Q222" s="2">
        <f t="shared" si="26"/>
        <v>10.673026444444446</v>
      </c>
      <c r="R222" s="5">
        <f t="shared" si="27"/>
        <v>0.9421070812083171</v>
      </c>
    </row>
    <row r="223" spans="1:18" x14ac:dyDescent="0.3">
      <c r="A223" s="3">
        <v>41496</v>
      </c>
      <c r="B223" s="2" t="s">
        <v>4</v>
      </c>
      <c r="C223" s="2">
        <v>4.5441043E-2</v>
      </c>
      <c r="D223" s="2">
        <v>4.8169999999999998E-2</v>
      </c>
      <c r="E223" s="2">
        <v>7.0000000000000007E-2</v>
      </c>
      <c r="F223" s="2">
        <f>VLOOKUP(B223,CostData!$A$21:$D$24,2,FALSE)</f>
        <v>953.62134690000005</v>
      </c>
      <c r="G223" s="2">
        <f t="shared" si="21"/>
        <v>8</v>
      </c>
      <c r="H223" s="2">
        <f>VLOOKUP(B223,CostData!$H$5:$I$8,2,FALSE)</f>
        <v>4</v>
      </c>
      <c r="I223" s="2">
        <f>VLOOKUP(G223,CostData!$A$4:$E$15,Production!H223,FALSE)</f>
        <v>8.09E-2</v>
      </c>
      <c r="J223" s="2">
        <f>VLOOKUP(Production!G223,CostData!$A$33:$E$44,Production!H223,FALSE)</f>
        <v>45</v>
      </c>
      <c r="K223" s="2">
        <f>VLOOKUP(Production!B223,CostData!$A$21:$D$24,4,FALSE)</f>
        <v>633.36679179999999</v>
      </c>
      <c r="L223" s="2">
        <f>VLOOKUP(Production!B223,CostData!$A$21:$D$24,3,FALSE)</f>
        <v>143.83735709999999</v>
      </c>
      <c r="M223" s="4">
        <f t="shared" si="22"/>
        <v>37162.175686659953</v>
      </c>
      <c r="N223" s="4">
        <f t="shared" si="23"/>
        <v>2305.7718055478999</v>
      </c>
      <c r="O223" s="4">
        <f t="shared" si="24"/>
        <v>5287.7206989508504</v>
      </c>
      <c r="P223" s="2">
        <f t="shared" si="25"/>
        <v>98.491727382134911</v>
      </c>
      <c r="Q223" s="2">
        <f t="shared" si="26"/>
        <v>10.098009555555556</v>
      </c>
      <c r="R223" s="5">
        <f t="shared" si="27"/>
        <v>0.94334737388416035</v>
      </c>
    </row>
    <row r="224" spans="1:18" x14ac:dyDescent="0.3">
      <c r="A224" s="3">
        <v>41497</v>
      </c>
      <c r="B224" s="2" t="s">
        <v>4</v>
      </c>
      <c r="C224" s="2">
        <v>4.8128065999999997E-2</v>
      </c>
      <c r="D224" s="2">
        <v>5.0380000000000001E-2</v>
      </c>
      <c r="E224" s="2">
        <v>7.0000000000000007E-2</v>
      </c>
      <c r="F224" s="2">
        <f>VLOOKUP(B224,CostData!$A$21:$D$24,2,FALSE)</f>
        <v>953.62134690000005</v>
      </c>
      <c r="G224" s="2">
        <f t="shared" si="21"/>
        <v>8</v>
      </c>
      <c r="H224" s="2">
        <f>VLOOKUP(B224,CostData!$H$5:$I$8,2,FALSE)</f>
        <v>4</v>
      </c>
      <c r="I224" s="2">
        <f>VLOOKUP(G224,CostData!$A$4:$E$15,Production!H224,FALSE)</f>
        <v>8.09E-2</v>
      </c>
      <c r="J224" s="2">
        <f>VLOOKUP(Production!G224,CostData!$A$33:$E$44,Production!H224,FALSE)</f>
        <v>45</v>
      </c>
      <c r="K224" s="2">
        <f>VLOOKUP(Production!B224,CostData!$A$21:$D$24,4,FALSE)</f>
        <v>633.36679179999999</v>
      </c>
      <c r="L224" s="2">
        <f>VLOOKUP(Production!B224,CostData!$A$21:$D$24,3,FALSE)</f>
        <v>143.83735709999999</v>
      </c>
      <c r="M224" s="4">
        <f t="shared" si="22"/>
        <v>38867.145756569</v>
      </c>
      <c r="N224" s="4">
        <f t="shared" si="23"/>
        <v>2305.7718055478999</v>
      </c>
      <c r="O224" s="4">
        <f t="shared" si="24"/>
        <v>5600.3945769614638</v>
      </c>
      <c r="P224" s="2">
        <f t="shared" si="25"/>
        <v>97.185106376554515</v>
      </c>
      <c r="Q224" s="2">
        <f t="shared" si="26"/>
        <v>10.695125777777777</v>
      </c>
      <c r="R224" s="5">
        <f t="shared" si="27"/>
        <v>0.95530103215561724</v>
      </c>
    </row>
    <row r="225" spans="1:18" x14ac:dyDescent="0.3">
      <c r="A225" s="3">
        <v>41498</v>
      </c>
      <c r="B225" s="2" t="s">
        <v>4</v>
      </c>
      <c r="C225" s="2">
        <v>4.6211488000000002E-2</v>
      </c>
      <c r="D225" s="2">
        <v>4.861E-2</v>
      </c>
      <c r="E225" s="2">
        <v>0</v>
      </c>
      <c r="F225" s="2">
        <f>VLOOKUP(B225,CostData!$A$21:$D$24,2,FALSE)</f>
        <v>953.62134690000005</v>
      </c>
      <c r="G225" s="2">
        <f t="shared" si="21"/>
        <v>8</v>
      </c>
      <c r="H225" s="2">
        <f>VLOOKUP(B225,CostData!$H$5:$I$8,2,FALSE)</f>
        <v>4</v>
      </c>
      <c r="I225" s="2">
        <f>VLOOKUP(G225,CostData!$A$4:$E$15,Production!H225,FALSE)</f>
        <v>8.09E-2</v>
      </c>
      <c r="J225" s="2">
        <f>VLOOKUP(Production!G225,CostData!$A$33:$E$44,Production!H225,FALSE)</f>
        <v>45</v>
      </c>
      <c r="K225" s="2">
        <f>VLOOKUP(Production!B225,CostData!$A$21:$D$24,4,FALSE)</f>
        <v>633.36679179999999</v>
      </c>
      <c r="L225" s="2">
        <f>VLOOKUP(Production!B225,CostData!$A$21:$D$24,3,FALSE)</f>
        <v>143.83735709999999</v>
      </c>
      <c r="M225" s="4">
        <f t="shared" si="22"/>
        <v>37501.626741302483</v>
      </c>
      <c r="N225" s="4">
        <f t="shared" si="23"/>
        <v>2305.7718055478999</v>
      </c>
      <c r="O225" s="4">
        <f t="shared" si="24"/>
        <v>5377.3730859768966</v>
      </c>
      <c r="P225" s="2">
        <f t="shared" si="25"/>
        <v>97.778222663652983</v>
      </c>
      <c r="Q225" s="2">
        <f t="shared" si="26"/>
        <v>10.269219555555557</v>
      </c>
      <c r="R225" s="5">
        <f t="shared" si="27"/>
        <v>0.95065805389837488</v>
      </c>
    </row>
    <row r="226" spans="1:18" x14ac:dyDescent="0.3">
      <c r="A226" s="3">
        <v>41499</v>
      </c>
      <c r="B226" s="2" t="s">
        <v>4</v>
      </c>
      <c r="C226" s="2">
        <v>4.7046805999999997E-2</v>
      </c>
      <c r="D226" s="2">
        <v>4.9390000000000003E-2</v>
      </c>
      <c r="E226" s="2">
        <v>7.0000000000000007E-2</v>
      </c>
      <c r="F226" s="2">
        <f>VLOOKUP(B226,CostData!$A$21:$D$24,2,FALSE)</f>
        <v>953.62134690000005</v>
      </c>
      <c r="G226" s="2">
        <f t="shared" si="21"/>
        <v>8</v>
      </c>
      <c r="H226" s="2">
        <f>VLOOKUP(B226,CostData!$H$5:$I$8,2,FALSE)</f>
        <v>4</v>
      </c>
      <c r="I226" s="2">
        <f>VLOOKUP(G226,CostData!$A$4:$E$15,Production!H226,FALSE)</f>
        <v>8.09E-2</v>
      </c>
      <c r="J226" s="2">
        <f>VLOOKUP(Production!G226,CostData!$A$33:$E$44,Production!H226,FALSE)</f>
        <v>45</v>
      </c>
      <c r="K226" s="2">
        <f>VLOOKUP(Production!B226,CostData!$A$21:$D$24,4,FALSE)</f>
        <v>633.36679179999999</v>
      </c>
      <c r="L226" s="2">
        <f>VLOOKUP(Production!B226,CostData!$A$21:$D$24,3,FALSE)</f>
        <v>143.83735709999999</v>
      </c>
      <c r="M226" s="4">
        <f t="shared" si="22"/>
        <v>38103.380883623329</v>
      </c>
      <c r="N226" s="4">
        <f t="shared" si="23"/>
        <v>2305.7718055478999</v>
      </c>
      <c r="O226" s="4">
        <f t="shared" si="24"/>
        <v>5474.5743821444648</v>
      </c>
      <c r="P226" s="2">
        <f t="shared" si="25"/>
        <v>97.527825951278601</v>
      </c>
      <c r="Q226" s="2">
        <f t="shared" si="26"/>
        <v>10.454845777777777</v>
      </c>
      <c r="R226" s="5">
        <f t="shared" si="27"/>
        <v>0.95255731929540377</v>
      </c>
    </row>
    <row r="227" spans="1:18" x14ac:dyDescent="0.3">
      <c r="A227" s="3">
        <v>41500</v>
      </c>
      <c r="B227" s="2" t="s">
        <v>4</v>
      </c>
      <c r="C227" s="2">
        <v>4.5129054000000002E-2</v>
      </c>
      <c r="D227" s="2">
        <v>4.761E-2</v>
      </c>
      <c r="E227" s="2">
        <v>0</v>
      </c>
      <c r="F227" s="2">
        <f>VLOOKUP(B227,CostData!$A$21:$D$24,2,FALSE)</f>
        <v>953.62134690000005</v>
      </c>
      <c r="G227" s="2">
        <f t="shared" si="21"/>
        <v>8</v>
      </c>
      <c r="H227" s="2">
        <f>VLOOKUP(B227,CostData!$H$5:$I$8,2,FALSE)</f>
        <v>4</v>
      </c>
      <c r="I227" s="2">
        <f>VLOOKUP(G227,CostData!$A$4:$E$15,Production!H227,FALSE)</f>
        <v>8.09E-2</v>
      </c>
      <c r="J227" s="2">
        <f>VLOOKUP(Production!G227,CostData!$A$33:$E$44,Production!H227,FALSE)</f>
        <v>45</v>
      </c>
      <c r="K227" s="2">
        <f>VLOOKUP(Production!B227,CostData!$A$21:$D$24,4,FALSE)</f>
        <v>633.36679179999999</v>
      </c>
      <c r="L227" s="2">
        <f>VLOOKUP(Production!B227,CostData!$A$21:$D$24,3,FALSE)</f>
        <v>143.83735709999999</v>
      </c>
      <c r="M227" s="4">
        <f t="shared" si="22"/>
        <v>36730.147071660387</v>
      </c>
      <c r="N227" s="4">
        <f t="shared" si="23"/>
        <v>2305.7718055478999</v>
      </c>
      <c r="O227" s="4">
        <f t="shared" si="24"/>
        <v>5251.416279328595</v>
      </c>
      <c r="P227" s="2">
        <f t="shared" si="25"/>
        <v>98.134862646438094</v>
      </c>
      <c r="Q227" s="2">
        <f t="shared" si="26"/>
        <v>10.028678666666668</v>
      </c>
      <c r="R227" s="5">
        <f t="shared" si="27"/>
        <v>0.94789023314429743</v>
      </c>
    </row>
    <row r="228" spans="1:18" x14ac:dyDescent="0.3">
      <c r="A228" s="3">
        <v>41501</v>
      </c>
      <c r="B228" s="2" t="s">
        <v>4</v>
      </c>
      <c r="C228" s="2">
        <v>4.6934204E-2</v>
      </c>
      <c r="D228" s="2">
        <v>4.9209999999999997E-2</v>
      </c>
      <c r="E228" s="2">
        <v>7.0000000000000007E-2</v>
      </c>
      <c r="F228" s="2">
        <f>VLOOKUP(B228,CostData!$A$21:$D$24,2,FALSE)</f>
        <v>953.62134690000005</v>
      </c>
      <c r="G228" s="2">
        <f t="shared" si="21"/>
        <v>8</v>
      </c>
      <c r="H228" s="2">
        <f>VLOOKUP(B228,CostData!$H$5:$I$8,2,FALSE)</f>
        <v>4</v>
      </c>
      <c r="I228" s="2">
        <f>VLOOKUP(G228,CostData!$A$4:$E$15,Production!H228,FALSE)</f>
        <v>8.09E-2</v>
      </c>
      <c r="J228" s="2">
        <f>VLOOKUP(Production!G228,CostData!$A$33:$E$44,Production!H228,FALSE)</f>
        <v>45</v>
      </c>
      <c r="K228" s="2">
        <f>VLOOKUP(Production!B228,CostData!$A$21:$D$24,4,FALSE)</f>
        <v>633.36679179999999</v>
      </c>
      <c r="L228" s="2">
        <f>VLOOKUP(Production!B228,CostData!$A$21:$D$24,3,FALSE)</f>
        <v>143.83735709999999</v>
      </c>
      <c r="M228" s="4">
        <f t="shared" si="22"/>
        <v>37964.514543087738</v>
      </c>
      <c r="N228" s="4">
        <f t="shared" si="23"/>
        <v>2305.7718055478999</v>
      </c>
      <c r="O228" s="4">
        <f t="shared" si="24"/>
        <v>5461.4715155103686</v>
      </c>
      <c r="P228" s="2">
        <f t="shared" si="25"/>
        <v>97.438017408681318</v>
      </c>
      <c r="Q228" s="2">
        <f t="shared" si="26"/>
        <v>10.42982311111111</v>
      </c>
      <c r="R228" s="5">
        <f t="shared" si="27"/>
        <v>0.95375338345864669</v>
      </c>
    </row>
    <row r="229" spans="1:18" x14ac:dyDescent="0.3">
      <c r="A229" s="3">
        <v>41502</v>
      </c>
      <c r="B229" s="2" t="s">
        <v>4</v>
      </c>
      <c r="C229" s="2">
        <v>4.7692320000000003E-2</v>
      </c>
      <c r="D229" s="2">
        <v>0.05</v>
      </c>
      <c r="E229" s="2">
        <v>0</v>
      </c>
      <c r="F229" s="2">
        <f>VLOOKUP(B229,CostData!$A$21:$D$24,2,FALSE)</f>
        <v>953.62134690000005</v>
      </c>
      <c r="G229" s="2">
        <f t="shared" si="21"/>
        <v>8</v>
      </c>
      <c r="H229" s="2">
        <f>VLOOKUP(B229,CostData!$H$5:$I$8,2,FALSE)</f>
        <v>4</v>
      </c>
      <c r="I229" s="2">
        <f>VLOOKUP(G229,CostData!$A$4:$E$15,Production!H229,FALSE)</f>
        <v>8.09E-2</v>
      </c>
      <c r="J229" s="2">
        <f>VLOOKUP(Production!G229,CostData!$A$33:$E$44,Production!H229,FALSE)</f>
        <v>45</v>
      </c>
      <c r="K229" s="2">
        <f>VLOOKUP(Production!B229,CostData!$A$21:$D$24,4,FALSE)</f>
        <v>633.36679179999999</v>
      </c>
      <c r="L229" s="2">
        <f>VLOOKUP(Production!B229,CostData!$A$21:$D$24,3,FALSE)</f>
        <v>143.83735709999999</v>
      </c>
      <c r="M229" s="4">
        <f t="shared" si="22"/>
        <v>38573.983482105003</v>
      </c>
      <c r="N229" s="4">
        <f t="shared" si="23"/>
        <v>2305.7718055478999</v>
      </c>
      <c r="O229" s="4">
        <f t="shared" si="24"/>
        <v>5549.6892455788848</v>
      </c>
      <c r="P229" s="2">
        <f t="shared" si="25"/>
        <v>97.352035994960573</v>
      </c>
      <c r="Q229" s="2">
        <f t="shared" si="26"/>
        <v>10.598293333333334</v>
      </c>
      <c r="R229" s="5">
        <f t="shared" si="27"/>
        <v>0.95384639999999998</v>
      </c>
    </row>
    <row r="230" spans="1:18" x14ac:dyDescent="0.3">
      <c r="A230" s="3">
        <v>41503</v>
      </c>
      <c r="B230" s="2" t="s">
        <v>4</v>
      </c>
      <c r="C230" s="2">
        <v>4.8825228999999998E-2</v>
      </c>
      <c r="D230" s="2">
        <v>5.1400000000000001E-2</v>
      </c>
      <c r="E230" s="2">
        <v>0</v>
      </c>
      <c r="F230" s="2">
        <f>VLOOKUP(B230,CostData!$A$21:$D$24,2,FALSE)</f>
        <v>953.62134690000005</v>
      </c>
      <c r="G230" s="2">
        <f t="shared" si="21"/>
        <v>8</v>
      </c>
      <c r="H230" s="2">
        <f>VLOOKUP(B230,CostData!$H$5:$I$8,2,FALSE)</f>
        <v>4</v>
      </c>
      <c r="I230" s="2">
        <f>VLOOKUP(G230,CostData!$A$4:$E$15,Production!H230,FALSE)</f>
        <v>8.09E-2</v>
      </c>
      <c r="J230" s="2">
        <f>VLOOKUP(Production!G230,CostData!$A$33:$E$44,Production!H230,FALSE)</f>
        <v>45</v>
      </c>
      <c r="K230" s="2">
        <f>VLOOKUP(Production!B230,CostData!$A$21:$D$24,4,FALSE)</f>
        <v>633.36679179999999</v>
      </c>
      <c r="L230" s="2">
        <f>VLOOKUP(Production!B230,CostData!$A$21:$D$24,3,FALSE)</f>
        <v>143.83735709999999</v>
      </c>
      <c r="M230" s="4">
        <f t="shared" si="22"/>
        <v>39654.055019603948</v>
      </c>
      <c r="N230" s="4">
        <f t="shared" si="23"/>
        <v>2305.7718055478999</v>
      </c>
      <c r="O230" s="4">
        <f t="shared" si="24"/>
        <v>5681.5195464222816</v>
      </c>
      <c r="P230" s="2">
        <f t="shared" si="25"/>
        <v>97.575264565731217</v>
      </c>
      <c r="Q230" s="2">
        <f t="shared" si="26"/>
        <v>10.850050888888887</v>
      </c>
      <c r="R230" s="5">
        <f t="shared" si="27"/>
        <v>0.94990717898832677</v>
      </c>
    </row>
    <row r="231" spans="1:18" x14ac:dyDescent="0.3">
      <c r="A231" s="3">
        <v>41504</v>
      </c>
      <c r="B231" s="2" t="s">
        <v>4</v>
      </c>
      <c r="C231" s="2">
        <v>4.8597993999999999E-2</v>
      </c>
      <c r="D231" s="2">
        <v>5.1200000000000002E-2</v>
      </c>
      <c r="E231" s="2">
        <v>7.0000000000000007E-2</v>
      </c>
      <c r="F231" s="2">
        <f>VLOOKUP(B231,CostData!$A$21:$D$24,2,FALSE)</f>
        <v>953.62134690000005</v>
      </c>
      <c r="G231" s="2">
        <f t="shared" si="21"/>
        <v>8</v>
      </c>
      <c r="H231" s="2">
        <f>VLOOKUP(B231,CostData!$H$5:$I$8,2,FALSE)</f>
        <v>4</v>
      </c>
      <c r="I231" s="2">
        <f>VLOOKUP(G231,CostData!$A$4:$E$15,Production!H231,FALSE)</f>
        <v>8.09E-2</v>
      </c>
      <c r="J231" s="2">
        <f>VLOOKUP(Production!G231,CostData!$A$33:$E$44,Production!H231,FALSE)</f>
        <v>45</v>
      </c>
      <c r="K231" s="2">
        <f>VLOOKUP(Production!B231,CostData!$A$21:$D$24,4,FALSE)</f>
        <v>633.36679179999999</v>
      </c>
      <c r="L231" s="2">
        <f>VLOOKUP(Production!B231,CostData!$A$21:$D$24,3,FALSE)</f>
        <v>143.83735709999999</v>
      </c>
      <c r="M231" s="4">
        <f t="shared" si="22"/>
        <v>39499.75908567552</v>
      </c>
      <c r="N231" s="4">
        <f t="shared" si="23"/>
        <v>2305.7718055478999</v>
      </c>
      <c r="O231" s="4">
        <f t="shared" si="24"/>
        <v>5655.0774770132202</v>
      </c>
      <c r="P231" s="2">
        <f t="shared" si="25"/>
        <v>97.659603744625002</v>
      </c>
      <c r="Q231" s="2">
        <f t="shared" si="26"/>
        <v>10.799554222222222</v>
      </c>
      <c r="R231" s="5">
        <f t="shared" si="27"/>
        <v>0.94917957031249989</v>
      </c>
    </row>
    <row r="232" spans="1:18" x14ac:dyDescent="0.3">
      <c r="A232" s="3">
        <v>41505</v>
      </c>
      <c r="B232" s="2" t="s">
        <v>4</v>
      </c>
      <c r="C232" s="2">
        <v>4.5079910000000001E-2</v>
      </c>
      <c r="D232" s="2">
        <v>4.7780000000000003E-2</v>
      </c>
      <c r="E232" s="2">
        <v>0</v>
      </c>
      <c r="F232" s="2">
        <f>VLOOKUP(B232,CostData!$A$21:$D$24,2,FALSE)</f>
        <v>953.62134690000005</v>
      </c>
      <c r="G232" s="2">
        <f t="shared" si="21"/>
        <v>8</v>
      </c>
      <c r="H232" s="2">
        <f>VLOOKUP(B232,CostData!$H$5:$I$8,2,FALSE)</f>
        <v>4</v>
      </c>
      <c r="I232" s="2">
        <f>VLOOKUP(G232,CostData!$A$4:$E$15,Production!H232,FALSE)</f>
        <v>8.09E-2</v>
      </c>
      <c r="J232" s="2">
        <f>VLOOKUP(Production!G232,CostData!$A$33:$E$44,Production!H232,FALSE)</f>
        <v>45</v>
      </c>
      <c r="K232" s="2">
        <f>VLOOKUP(Production!B232,CostData!$A$21:$D$24,4,FALSE)</f>
        <v>633.36679179999999</v>
      </c>
      <c r="L232" s="2">
        <f>VLOOKUP(Production!B232,CostData!$A$21:$D$24,3,FALSE)</f>
        <v>143.83735709999999</v>
      </c>
      <c r="M232" s="4">
        <f t="shared" si="22"/>
        <v>36861.298615499545</v>
      </c>
      <c r="N232" s="4">
        <f t="shared" si="23"/>
        <v>2305.7718055478999</v>
      </c>
      <c r="O232" s="4">
        <f t="shared" si="24"/>
        <v>5245.6976661790413</v>
      </c>
      <c r="P232" s="2">
        <f t="shared" si="25"/>
        <v>98.520090406627887</v>
      </c>
      <c r="Q232" s="2">
        <f t="shared" si="26"/>
        <v>10.017757777777778</v>
      </c>
      <c r="R232" s="5">
        <f t="shared" si="27"/>
        <v>0.94348911678526581</v>
      </c>
    </row>
    <row r="233" spans="1:18" x14ac:dyDescent="0.3">
      <c r="A233" s="3">
        <v>41506</v>
      </c>
      <c r="B233" s="2" t="s">
        <v>4</v>
      </c>
      <c r="C233" s="2">
        <v>4.4933186999999999E-2</v>
      </c>
      <c r="D233" s="2">
        <v>4.7530000000000003E-2</v>
      </c>
      <c r="E233" s="2">
        <v>7.0000000000000007E-2</v>
      </c>
      <c r="F233" s="2">
        <f>VLOOKUP(B233,CostData!$A$21:$D$24,2,FALSE)</f>
        <v>953.62134690000005</v>
      </c>
      <c r="G233" s="2">
        <f t="shared" si="21"/>
        <v>8</v>
      </c>
      <c r="H233" s="2">
        <f>VLOOKUP(B233,CostData!$H$5:$I$8,2,FALSE)</f>
        <v>4</v>
      </c>
      <c r="I233" s="2">
        <f>VLOOKUP(G233,CostData!$A$4:$E$15,Production!H233,FALSE)</f>
        <v>8.09E-2</v>
      </c>
      <c r="J233" s="2">
        <f>VLOOKUP(Production!G233,CostData!$A$33:$E$44,Production!H233,FALSE)</f>
        <v>45</v>
      </c>
      <c r="K233" s="2">
        <f>VLOOKUP(Production!B233,CostData!$A$21:$D$24,4,FALSE)</f>
        <v>633.36679179999999</v>
      </c>
      <c r="L233" s="2">
        <f>VLOOKUP(Production!B233,CostData!$A$21:$D$24,3,FALSE)</f>
        <v>143.83735709999999</v>
      </c>
      <c r="M233" s="4">
        <f t="shared" si="22"/>
        <v>36668.428698089017</v>
      </c>
      <c r="N233" s="4">
        <f t="shared" si="23"/>
        <v>2305.7718055478999</v>
      </c>
      <c r="O233" s="4">
        <f t="shared" si="24"/>
        <v>5228.6243291055025</v>
      </c>
      <c r="P233" s="2">
        <f t="shared" si="25"/>
        <v>98.374559616130526</v>
      </c>
      <c r="Q233" s="2">
        <f t="shared" si="26"/>
        <v>9.9851526666666661</v>
      </c>
      <c r="R233" s="5">
        <f t="shared" si="27"/>
        <v>0.94536475909951601</v>
      </c>
    </row>
    <row r="234" spans="1:18" x14ac:dyDescent="0.3">
      <c r="A234" s="3">
        <v>41507</v>
      </c>
      <c r="B234" s="2" t="s">
        <v>4</v>
      </c>
      <c r="C234" s="2">
        <v>4.6018244E-2</v>
      </c>
      <c r="D234" s="2">
        <v>4.8730000000000002E-2</v>
      </c>
      <c r="E234" s="2">
        <v>7.0000000000000007E-2</v>
      </c>
      <c r="F234" s="2">
        <f>VLOOKUP(B234,CostData!$A$21:$D$24,2,FALSE)</f>
        <v>953.62134690000005</v>
      </c>
      <c r="G234" s="2">
        <f t="shared" si="21"/>
        <v>8</v>
      </c>
      <c r="H234" s="2">
        <f>VLOOKUP(B234,CostData!$H$5:$I$8,2,FALSE)</f>
        <v>4</v>
      </c>
      <c r="I234" s="2">
        <f>VLOOKUP(G234,CostData!$A$4:$E$15,Production!H234,FALSE)</f>
        <v>8.09E-2</v>
      </c>
      <c r="J234" s="2">
        <f>VLOOKUP(Production!G234,CostData!$A$33:$E$44,Production!H234,FALSE)</f>
        <v>45</v>
      </c>
      <c r="K234" s="2">
        <f>VLOOKUP(Production!B234,CostData!$A$21:$D$24,4,FALSE)</f>
        <v>633.36679179999999</v>
      </c>
      <c r="L234" s="2">
        <f>VLOOKUP(Production!B234,CostData!$A$21:$D$24,3,FALSE)</f>
        <v>143.83735709999999</v>
      </c>
      <c r="M234" s="4">
        <f t="shared" si="22"/>
        <v>37594.204301659534</v>
      </c>
      <c r="N234" s="4">
        <f t="shared" si="23"/>
        <v>2305.7718055478999</v>
      </c>
      <c r="O234" s="4">
        <f t="shared" si="24"/>
        <v>5354.8863596324318</v>
      </c>
      <c r="P234" s="2">
        <f t="shared" si="25"/>
        <v>98.341132849049743</v>
      </c>
      <c r="Q234" s="2">
        <f t="shared" si="26"/>
        <v>10.226276444444444</v>
      </c>
      <c r="R234" s="5">
        <f t="shared" si="27"/>
        <v>0.9443514057049045</v>
      </c>
    </row>
    <row r="235" spans="1:18" x14ac:dyDescent="0.3">
      <c r="A235" s="3">
        <v>41508</v>
      </c>
      <c r="B235" s="2" t="s">
        <v>4</v>
      </c>
      <c r="C235" s="2">
        <v>4.6710586999999998E-2</v>
      </c>
      <c r="D235" s="2">
        <v>4.972E-2</v>
      </c>
      <c r="E235" s="2">
        <v>7.0000000000000007E-2</v>
      </c>
      <c r="F235" s="2">
        <f>VLOOKUP(B235,CostData!$A$21:$D$24,2,FALSE)</f>
        <v>953.62134690000005</v>
      </c>
      <c r="G235" s="2">
        <f t="shared" si="21"/>
        <v>8</v>
      </c>
      <c r="H235" s="2">
        <f>VLOOKUP(B235,CostData!$H$5:$I$8,2,FALSE)</f>
        <v>4</v>
      </c>
      <c r="I235" s="2">
        <f>VLOOKUP(G235,CostData!$A$4:$E$15,Production!H235,FALSE)</f>
        <v>8.09E-2</v>
      </c>
      <c r="J235" s="2">
        <f>VLOOKUP(Production!G235,CostData!$A$33:$E$44,Production!H235,FALSE)</f>
        <v>45</v>
      </c>
      <c r="K235" s="2">
        <f>VLOOKUP(Production!B235,CostData!$A$21:$D$24,4,FALSE)</f>
        <v>633.36679179999999</v>
      </c>
      <c r="L235" s="2">
        <f>VLOOKUP(Production!B235,CostData!$A$21:$D$24,3,FALSE)</f>
        <v>143.83735709999999</v>
      </c>
      <c r="M235" s="4">
        <f t="shared" si="22"/>
        <v>38357.969174605212</v>
      </c>
      <c r="N235" s="4">
        <f t="shared" si="23"/>
        <v>2305.7718055478999</v>
      </c>
      <c r="O235" s="4">
        <f t="shared" si="24"/>
        <v>5435.4504525797201</v>
      </c>
      <c r="P235" s="2">
        <f t="shared" si="25"/>
        <v>98.691098514203702</v>
      </c>
      <c r="Q235" s="2">
        <f t="shared" si="26"/>
        <v>10.380130444444443</v>
      </c>
      <c r="R235" s="5">
        <f t="shared" si="27"/>
        <v>0.93947278761061948</v>
      </c>
    </row>
    <row r="236" spans="1:18" x14ac:dyDescent="0.3">
      <c r="A236" s="3">
        <v>41509</v>
      </c>
      <c r="B236" s="2" t="s">
        <v>4</v>
      </c>
      <c r="C236" s="2">
        <v>4.6670225000000003E-2</v>
      </c>
      <c r="D236" s="2">
        <v>4.9360000000000001E-2</v>
      </c>
      <c r="E236" s="2">
        <v>7.0000000000000007E-2</v>
      </c>
      <c r="F236" s="2">
        <f>VLOOKUP(B236,CostData!$A$21:$D$24,2,FALSE)</f>
        <v>953.62134690000005</v>
      </c>
      <c r="G236" s="2">
        <f t="shared" si="21"/>
        <v>8</v>
      </c>
      <c r="H236" s="2">
        <f>VLOOKUP(B236,CostData!$H$5:$I$8,2,FALSE)</f>
        <v>4</v>
      </c>
      <c r="I236" s="2">
        <f>VLOOKUP(G236,CostData!$A$4:$E$15,Production!H236,FALSE)</f>
        <v>8.09E-2</v>
      </c>
      <c r="J236" s="2">
        <f>VLOOKUP(Production!G236,CostData!$A$33:$E$44,Production!H236,FALSE)</f>
        <v>45</v>
      </c>
      <c r="K236" s="2">
        <f>VLOOKUP(Production!B236,CostData!$A$21:$D$24,4,FALSE)</f>
        <v>633.36679179999999</v>
      </c>
      <c r="L236" s="2">
        <f>VLOOKUP(Production!B236,CostData!$A$21:$D$24,3,FALSE)</f>
        <v>143.83735709999999</v>
      </c>
      <c r="M236" s="4">
        <f t="shared" si="22"/>
        <v>38080.236493534059</v>
      </c>
      <c r="N236" s="4">
        <f t="shared" si="23"/>
        <v>2305.7718055478999</v>
      </c>
      <c r="O236" s="4">
        <f t="shared" si="24"/>
        <v>5430.7537517832397</v>
      </c>
      <c r="P236" s="2">
        <f t="shared" si="25"/>
        <v>98.171290262400049</v>
      </c>
      <c r="Q236" s="2">
        <f t="shared" si="26"/>
        <v>10.371161111111112</v>
      </c>
      <c r="R236" s="5">
        <f t="shared" si="27"/>
        <v>0.94550698946515399</v>
      </c>
    </row>
    <row r="237" spans="1:18" x14ac:dyDescent="0.3">
      <c r="A237" s="3">
        <v>41510</v>
      </c>
      <c r="B237" s="2" t="s">
        <v>4</v>
      </c>
      <c r="C237" s="2">
        <v>4.6833292999999998E-2</v>
      </c>
      <c r="D237" s="2">
        <v>4.9799999999999997E-2</v>
      </c>
      <c r="E237" s="2">
        <v>7.0000000000000007E-2</v>
      </c>
      <c r="F237" s="2">
        <f>VLOOKUP(B237,CostData!$A$21:$D$24,2,FALSE)</f>
        <v>953.62134690000005</v>
      </c>
      <c r="G237" s="2">
        <f t="shared" si="21"/>
        <v>8</v>
      </c>
      <c r="H237" s="2">
        <f>VLOOKUP(B237,CostData!$H$5:$I$8,2,FALSE)</f>
        <v>4</v>
      </c>
      <c r="I237" s="2">
        <f>VLOOKUP(G237,CostData!$A$4:$E$15,Production!H237,FALSE)</f>
        <v>8.09E-2</v>
      </c>
      <c r="J237" s="2">
        <f>VLOOKUP(Production!G237,CostData!$A$33:$E$44,Production!H237,FALSE)</f>
        <v>45</v>
      </c>
      <c r="K237" s="2">
        <f>VLOOKUP(Production!B237,CostData!$A$21:$D$24,4,FALSE)</f>
        <v>633.36679179999999</v>
      </c>
      <c r="L237" s="2">
        <f>VLOOKUP(Production!B237,CostData!$A$21:$D$24,3,FALSE)</f>
        <v>143.83735709999999</v>
      </c>
      <c r="M237" s="4">
        <f t="shared" si="22"/>
        <v>38419.687548176575</v>
      </c>
      <c r="N237" s="4">
        <f t="shared" si="23"/>
        <v>2305.7718055478999</v>
      </c>
      <c r="O237" s="4">
        <f t="shared" si="24"/>
        <v>5449.7290653326336</v>
      </c>
      <c r="P237" s="2">
        <f t="shared" si="25"/>
        <v>98.594793278911879</v>
      </c>
      <c r="Q237" s="2">
        <f t="shared" si="26"/>
        <v>10.407398444444445</v>
      </c>
      <c r="R237" s="5">
        <f t="shared" si="27"/>
        <v>0.94042757028112456</v>
      </c>
    </row>
    <row r="238" spans="1:18" x14ac:dyDescent="0.3">
      <c r="A238" s="3">
        <v>41511</v>
      </c>
      <c r="B238" s="2" t="s">
        <v>4</v>
      </c>
      <c r="C238" s="2">
        <v>4.8486392000000003E-2</v>
      </c>
      <c r="D238" s="2">
        <v>5.0970000000000001E-2</v>
      </c>
      <c r="E238" s="2">
        <v>7.0000000000000007E-2</v>
      </c>
      <c r="F238" s="2">
        <f>VLOOKUP(B238,CostData!$A$21:$D$24,2,FALSE)</f>
        <v>953.62134690000005</v>
      </c>
      <c r="G238" s="2">
        <f t="shared" si="21"/>
        <v>8</v>
      </c>
      <c r="H238" s="2">
        <f>VLOOKUP(B238,CostData!$H$5:$I$8,2,FALSE)</f>
        <v>4</v>
      </c>
      <c r="I238" s="2">
        <f>VLOOKUP(G238,CostData!$A$4:$E$15,Production!H238,FALSE)</f>
        <v>8.09E-2</v>
      </c>
      <c r="J238" s="2">
        <f>VLOOKUP(Production!G238,CostData!$A$33:$E$44,Production!H238,FALSE)</f>
        <v>45</v>
      </c>
      <c r="K238" s="2">
        <f>VLOOKUP(Production!B238,CostData!$A$21:$D$24,4,FALSE)</f>
        <v>633.36679179999999</v>
      </c>
      <c r="L238" s="2">
        <f>VLOOKUP(Production!B238,CostData!$A$21:$D$24,3,FALSE)</f>
        <v>143.83735709999999</v>
      </c>
      <c r="M238" s="4">
        <f t="shared" si="22"/>
        <v>39322.318761657836</v>
      </c>
      <c r="N238" s="4">
        <f t="shared" si="23"/>
        <v>2305.7718055478999</v>
      </c>
      <c r="O238" s="4">
        <f t="shared" si="24"/>
        <v>5642.0909748010172</v>
      </c>
      <c r="P238" s="2">
        <f t="shared" si="25"/>
        <v>97.491645783845399</v>
      </c>
      <c r="Q238" s="2">
        <f t="shared" si="26"/>
        <v>10.774753777777779</v>
      </c>
      <c r="R238" s="5">
        <f t="shared" si="27"/>
        <v>0.95127314106337069</v>
      </c>
    </row>
    <row r="239" spans="1:18" x14ac:dyDescent="0.3">
      <c r="A239" s="3">
        <v>41512</v>
      </c>
      <c r="B239" s="2" t="s">
        <v>4</v>
      </c>
      <c r="C239" s="2">
        <v>4.8288032000000002E-2</v>
      </c>
      <c r="D239" s="2">
        <v>5.1310000000000001E-2</v>
      </c>
      <c r="E239" s="2">
        <v>0</v>
      </c>
      <c r="F239" s="2">
        <f>VLOOKUP(B239,CostData!$A$21:$D$24,2,FALSE)</f>
        <v>953.62134690000005</v>
      </c>
      <c r="G239" s="2">
        <f t="shared" si="21"/>
        <v>8</v>
      </c>
      <c r="H239" s="2">
        <f>VLOOKUP(B239,CostData!$H$5:$I$8,2,FALSE)</f>
        <v>4</v>
      </c>
      <c r="I239" s="2">
        <f>VLOOKUP(G239,CostData!$A$4:$E$15,Production!H239,FALSE)</f>
        <v>8.09E-2</v>
      </c>
      <c r="J239" s="2">
        <f>VLOOKUP(Production!G239,CostData!$A$33:$E$44,Production!H239,FALSE)</f>
        <v>45</v>
      </c>
      <c r="K239" s="2">
        <f>VLOOKUP(Production!B239,CostData!$A$21:$D$24,4,FALSE)</f>
        <v>633.36679179999999</v>
      </c>
      <c r="L239" s="2">
        <f>VLOOKUP(Production!B239,CostData!$A$21:$D$24,3,FALSE)</f>
        <v>143.83735709999999</v>
      </c>
      <c r="M239" s="4">
        <f t="shared" si="22"/>
        <v>39584.621849336152</v>
      </c>
      <c r="N239" s="4">
        <f t="shared" si="23"/>
        <v>2305.7718055478999</v>
      </c>
      <c r="O239" s="4">
        <f t="shared" si="24"/>
        <v>5619.0089280741431</v>
      </c>
      <c r="P239" s="2">
        <f t="shared" si="25"/>
        <v>98.387531268530878</v>
      </c>
      <c r="Q239" s="2">
        <f t="shared" si="26"/>
        <v>10.730673777777779</v>
      </c>
      <c r="R239" s="5">
        <f t="shared" si="27"/>
        <v>0.94110372247125318</v>
      </c>
    </row>
    <row r="240" spans="1:18" x14ac:dyDescent="0.3">
      <c r="A240" s="3">
        <v>41513</v>
      </c>
      <c r="B240" s="2" t="s">
        <v>4</v>
      </c>
      <c r="C240" s="2">
        <v>4.6845506000000002E-2</v>
      </c>
      <c r="D240" s="2">
        <v>4.9919999999999999E-2</v>
      </c>
      <c r="E240" s="2">
        <v>7.0000000000000007E-2</v>
      </c>
      <c r="F240" s="2">
        <f>VLOOKUP(B240,CostData!$A$21:$D$24,2,FALSE)</f>
        <v>953.62134690000005</v>
      </c>
      <c r="G240" s="2">
        <f t="shared" si="21"/>
        <v>8</v>
      </c>
      <c r="H240" s="2">
        <f>VLOOKUP(B240,CostData!$H$5:$I$8,2,FALSE)</f>
        <v>4</v>
      </c>
      <c r="I240" s="2">
        <f>VLOOKUP(G240,CostData!$A$4:$E$15,Production!H240,FALSE)</f>
        <v>8.09E-2</v>
      </c>
      <c r="J240" s="2">
        <f>VLOOKUP(Production!G240,CostData!$A$33:$E$44,Production!H240,FALSE)</f>
        <v>45</v>
      </c>
      <c r="K240" s="2">
        <f>VLOOKUP(Production!B240,CostData!$A$21:$D$24,4,FALSE)</f>
        <v>633.36679179999999</v>
      </c>
      <c r="L240" s="2">
        <f>VLOOKUP(Production!B240,CostData!$A$21:$D$24,3,FALSE)</f>
        <v>143.83735709999999</v>
      </c>
      <c r="M240" s="4">
        <f t="shared" si="22"/>
        <v>38512.265108533633</v>
      </c>
      <c r="N240" s="4">
        <f t="shared" si="23"/>
        <v>2305.7718055478999</v>
      </c>
      <c r="O240" s="4">
        <f t="shared" si="24"/>
        <v>5451.150224017224</v>
      </c>
      <c r="P240" s="2">
        <f t="shared" si="25"/>
        <v>98.769745678697021</v>
      </c>
      <c r="Q240" s="2">
        <f t="shared" si="26"/>
        <v>10.410112444444444</v>
      </c>
      <c r="R240" s="5">
        <f t="shared" si="27"/>
        <v>0.93841157852564105</v>
      </c>
    </row>
    <row r="241" spans="1:18" x14ac:dyDescent="0.3">
      <c r="A241" s="3">
        <v>41514</v>
      </c>
      <c r="B241" s="2" t="s">
        <v>4</v>
      </c>
      <c r="C241" s="2">
        <v>4.6581405999999999E-2</v>
      </c>
      <c r="D241" s="2">
        <v>4.9410000000000003E-2</v>
      </c>
      <c r="E241" s="2">
        <v>7.0000000000000007E-2</v>
      </c>
      <c r="F241" s="2">
        <f>VLOOKUP(B241,CostData!$A$21:$D$24,2,FALSE)</f>
        <v>953.62134690000005</v>
      </c>
      <c r="G241" s="2">
        <f t="shared" si="21"/>
        <v>8</v>
      </c>
      <c r="H241" s="2">
        <f>VLOOKUP(B241,CostData!$H$5:$I$8,2,FALSE)</f>
        <v>4</v>
      </c>
      <c r="I241" s="2">
        <f>VLOOKUP(G241,CostData!$A$4:$E$15,Production!H241,FALSE)</f>
        <v>8.09E-2</v>
      </c>
      <c r="J241" s="2">
        <f>VLOOKUP(Production!G241,CostData!$A$33:$E$44,Production!H241,FALSE)</f>
        <v>45</v>
      </c>
      <c r="K241" s="2">
        <f>VLOOKUP(Production!B241,CostData!$A$21:$D$24,4,FALSE)</f>
        <v>633.36679179999999</v>
      </c>
      <c r="L241" s="2">
        <f>VLOOKUP(Production!B241,CostData!$A$21:$D$24,3,FALSE)</f>
        <v>143.83735709999999</v>
      </c>
      <c r="M241" s="4">
        <f t="shared" si="22"/>
        <v>38118.810477016166</v>
      </c>
      <c r="N241" s="4">
        <f t="shared" si="23"/>
        <v>2305.7718055478999</v>
      </c>
      <c r="O241" s="4">
        <f t="shared" si="24"/>
        <v>5420.4183801950448</v>
      </c>
      <c r="P241" s="2">
        <f t="shared" si="25"/>
        <v>98.419100236603228</v>
      </c>
      <c r="Q241" s="2">
        <f t="shared" si="26"/>
        <v>10.351423555555556</v>
      </c>
      <c r="R241" s="5">
        <f t="shared" si="27"/>
        <v>0.94275260068811972</v>
      </c>
    </row>
    <row r="242" spans="1:18" x14ac:dyDescent="0.3">
      <c r="A242" s="3">
        <v>41515</v>
      </c>
      <c r="B242" s="2" t="s">
        <v>4</v>
      </c>
      <c r="C242" s="2">
        <v>4.4814646E-2</v>
      </c>
      <c r="D242" s="2">
        <v>4.7050000000000002E-2</v>
      </c>
      <c r="E242" s="2">
        <v>7.0000000000000007E-2</v>
      </c>
      <c r="F242" s="2">
        <f>VLOOKUP(B242,CostData!$A$21:$D$24,2,FALSE)</f>
        <v>953.62134690000005</v>
      </c>
      <c r="G242" s="2">
        <f t="shared" si="21"/>
        <v>8</v>
      </c>
      <c r="H242" s="2">
        <f>VLOOKUP(B242,CostData!$H$5:$I$8,2,FALSE)</f>
        <v>4</v>
      </c>
      <c r="I242" s="2">
        <f>VLOOKUP(G242,CostData!$A$4:$E$15,Production!H242,FALSE)</f>
        <v>8.09E-2</v>
      </c>
      <c r="J242" s="2">
        <f>VLOOKUP(Production!G242,CostData!$A$33:$E$44,Production!H242,FALSE)</f>
        <v>45</v>
      </c>
      <c r="K242" s="2">
        <f>VLOOKUP(Production!B242,CostData!$A$21:$D$24,4,FALSE)</f>
        <v>633.36679179999999</v>
      </c>
      <c r="L242" s="2">
        <f>VLOOKUP(Production!B242,CostData!$A$21:$D$24,3,FALSE)</f>
        <v>143.83735709999999</v>
      </c>
      <c r="M242" s="4">
        <f t="shared" si="22"/>
        <v>36298.118456660806</v>
      </c>
      <c r="N242" s="4">
        <f t="shared" si="23"/>
        <v>2305.7718055478999</v>
      </c>
      <c r="O242" s="4">
        <f t="shared" si="24"/>
        <v>5214.8303741697773</v>
      </c>
      <c r="P242" s="2">
        <f t="shared" si="25"/>
        <v>97.777678833786794</v>
      </c>
      <c r="Q242" s="2">
        <f t="shared" si="26"/>
        <v>9.9588102222222226</v>
      </c>
      <c r="R242" s="5">
        <f t="shared" si="27"/>
        <v>0.95248981934112642</v>
      </c>
    </row>
    <row r="243" spans="1:18" x14ac:dyDescent="0.3">
      <c r="A243" s="3">
        <v>41516</v>
      </c>
      <c r="B243" s="2" t="s">
        <v>4</v>
      </c>
      <c r="C243" s="2">
        <v>4.5620725000000001E-2</v>
      </c>
      <c r="D243" s="2">
        <v>4.8230000000000002E-2</v>
      </c>
      <c r="E243" s="2">
        <v>7.0000000000000007E-2</v>
      </c>
      <c r="F243" s="2">
        <f>VLOOKUP(B243,CostData!$A$21:$D$24,2,FALSE)</f>
        <v>953.62134690000005</v>
      </c>
      <c r="G243" s="2">
        <f t="shared" si="21"/>
        <v>8</v>
      </c>
      <c r="H243" s="2">
        <f>VLOOKUP(B243,CostData!$H$5:$I$8,2,FALSE)</f>
        <v>4</v>
      </c>
      <c r="I243" s="2">
        <f>VLOOKUP(G243,CostData!$A$4:$E$15,Production!H243,FALSE)</f>
        <v>8.09E-2</v>
      </c>
      <c r="J243" s="2">
        <f>VLOOKUP(Production!G243,CostData!$A$33:$E$44,Production!H243,FALSE)</f>
        <v>45</v>
      </c>
      <c r="K243" s="2">
        <f>VLOOKUP(Production!B243,CostData!$A$21:$D$24,4,FALSE)</f>
        <v>633.36679179999999</v>
      </c>
      <c r="L243" s="2">
        <f>VLOOKUP(Production!B243,CostData!$A$21:$D$24,3,FALSE)</f>
        <v>143.83735709999999</v>
      </c>
      <c r="M243" s="4">
        <f t="shared" si="22"/>
        <v>37208.464466838486</v>
      </c>
      <c r="N243" s="4">
        <f t="shared" si="23"/>
        <v>2305.7718055478999</v>
      </c>
      <c r="O243" s="4">
        <f t="shared" si="24"/>
        <v>5308.6292910055909</v>
      </c>
      <c r="P243" s="2">
        <f t="shared" si="25"/>
        <v>98.251103119014388</v>
      </c>
      <c r="Q243" s="2">
        <f t="shared" si="26"/>
        <v>10.137938888888888</v>
      </c>
      <c r="R243" s="5">
        <f t="shared" si="27"/>
        <v>0.94589933651254399</v>
      </c>
    </row>
    <row r="244" spans="1:18" x14ac:dyDescent="0.3">
      <c r="A244" s="3">
        <v>41517</v>
      </c>
      <c r="B244" s="2" t="s">
        <v>4</v>
      </c>
      <c r="C244" s="2">
        <v>4.7144911999999997E-2</v>
      </c>
      <c r="D244" s="2">
        <v>4.9709999999999997E-2</v>
      </c>
      <c r="E244" s="2">
        <v>7.0000000000000007E-2</v>
      </c>
      <c r="F244" s="2">
        <f>VLOOKUP(B244,CostData!$A$21:$D$24,2,FALSE)</f>
        <v>953.62134690000005</v>
      </c>
      <c r="G244" s="2">
        <f t="shared" si="21"/>
        <v>8</v>
      </c>
      <c r="H244" s="2">
        <f>VLOOKUP(B244,CostData!$H$5:$I$8,2,FALSE)</f>
        <v>4</v>
      </c>
      <c r="I244" s="2">
        <f>VLOOKUP(G244,CostData!$A$4:$E$15,Production!H244,FALSE)</f>
        <v>8.09E-2</v>
      </c>
      <c r="J244" s="2">
        <f>VLOOKUP(Production!G244,CostData!$A$33:$E$44,Production!H244,FALSE)</f>
        <v>45</v>
      </c>
      <c r="K244" s="2">
        <f>VLOOKUP(Production!B244,CostData!$A$21:$D$24,4,FALSE)</f>
        <v>633.36679179999999</v>
      </c>
      <c r="L244" s="2">
        <f>VLOOKUP(Production!B244,CostData!$A$21:$D$24,3,FALSE)</f>
        <v>143.83735709999999</v>
      </c>
      <c r="M244" s="4">
        <f t="shared" si="22"/>
        <v>38350.254377908794</v>
      </c>
      <c r="N244" s="4">
        <f t="shared" si="23"/>
        <v>2305.7718055478999</v>
      </c>
      <c r="O244" s="4">
        <f t="shared" si="24"/>
        <v>5485.990430118788</v>
      </c>
      <c r="P244" s="2">
        <f t="shared" si="25"/>
        <v>97.872738872808753</v>
      </c>
      <c r="Q244" s="2">
        <f t="shared" si="26"/>
        <v>10.476647111111111</v>
      </c>
      <c r="R244" s="5">
        <f t="shared" si="27"/>
        <v>0.94839895393281026</v>
      </c>
    </row>
    <row r="245" spans="1:18" x14ac:dyDescent="0.3">
      <c r="A245" s="3">
        <v>41518</v>
      </c>
      <c r="B245" s="2" t="s">
        <v>4</v>
      </c>
      <c r="C245" s="2">
        <v>4.8728286000000003E-2</v>
      </c>
      <c r="D245" s="2">
        <v>5.1229999999999998E-2</v>
      </c>
      <c r="E245" s="2">
        <v>7.0000000000000007E-2</v>
      </c>
      <c r="F245" s="2">
        <f>VLOOKUP(B245,CostData!$A$21:$D$24,2,FALSE)</f>
        <v>953.62134690000005</v>
      </c>
      <c r="G245" s="2">
        <f t="shared" si="21"/>
        <v>9</v>
      </c>
      <c r="H245" s="2">
        <f>VLOOKUP(B245,CostData!$H$5:$I$8,2,FALSE)</f>
        <v>4</v>
      </c>
      <c r="I245" s="2">
        <f>VLOOKUP(G245,CostData!$A$4:$E$15,Production!H245,FALSE)</f>
        <v>7.7600000000000002E-2</v>
      </c>
      <c r="J245" s="2">
        <f>VLOOKUP(Production!G245,CostData!$A$33:$E$44,Production!H245,FALSE)</f>
        <v>45</v>
      </c>
      <c r="K245" s="2">
        <f>VLOOKUP(Production!B245,CostData!$A$21:$D$24,4,FALSE)</f>
        <v>633.36679179999999</v>
      </c>
      <c r="L245" s="2">
        <f>VLOOKUP(Production!B245,CostData!$A$21:$D$24,3,FALSE)</f>
        <v>143.83735709999999</v>
      </c>
      <c r="M245" s="4">
        <f t="shared" si="22"/>
        <v>37910.720762909114</v>
      </c>
      <c r="N245" s="4">
        <f t="shared" si="23"/>
        <v>2211.7168369656001</v>
      </c>
      <c r="O245" s="4">
        <f t="shared" si="24"/>
        <v>5438.9435504202747</v>
      </c>
      <c r="P245" s="2">
        <f t="shared" si="25"/>
        <v>93.500890120155233</v>
      </c>
      <c r="Q245" s="2">
        <f t="shared" si="26"/>
        <v>10.828508000000001</v>
      </c>
      <c r="R245" s="5">
        <f t="shared" si="27"/>
        <v>0.95116701151668959</v>
      </c>
    </row>
    <row r="246" spans="1:18" x14ac:dyDescent="0.3">
      <c r="A246" s="3">
        <v>41519</v>
      </c>
      <c r="B246" s="2" t="s">
        <v>4</v>
      </c>
      <c r="C246" s="2">
        <v>4.8194147999999999E-2</v>
      </c>
      <c r="D246" s="2">
        <v>5.0430000000000003E-2</v>
      </c>
      <c r="E246" s="2">
        <v>7.0000000000000007E-2</v>
      </c>
      <c r="F246" s="2">
        <f>VLOOKUP(B246,CostData!$A$21:$D$24,2,FALSE)</f>
        <v>953.62134690000005</v>
      </c>
      <c r="G246" s="2">
        <f t="shared" si="21"/>
        <v>9</v>
      </c>
      <c r="H246" s="2">
        <f>VLOOKUP(B246,CostData!$H$5:$I$8,2,FALSE)</f>
        <v>4</v>
      </c>
      <c r="I246" s="2">
        <f>VLOOKUP(G246,CostData!$A$4:$E$15,Production!H246,FALSE)</f>
        <v>7.7600000000000002E-2</v>
      </c>
      <c r="J246" s="2">
        <f>VLOOKUP(Production!G246,CostData!$A$33:$E$44,Production!H246,FALSE)</f>
        <v>45</v>
      </c>
      <c r="K246" s="2">
        <f>VLOOKUP(Production!B246,CostData!$A$21:$D$24,4,FALSE)</f>
        <v>633.36679179999999</v>
      </c>
      <c r="L246" s="2">
        <f>VLOOKUP(Production!B246,CostData!$A$21:$D$24,3,FALSE)</f>
        <v>143.83735709999999</v>
      </c>
      <c r="M246" s="4">
        <f t="shared" si="22"/>
        <v>37318.712630753602</v>
      </c>
      <c r="N246" s="4">
        <f t="shared" si="23"/>
        <v>2211.7168369656001</v>
      </c>
      <c r="O246" s="4">
        <f t="shared" si="24"/>
        <v>5379.3242477808499</v>
      </c>
      <c r="P246" s="2">
        <f t="shared" si="25"/>
        <v>93.18507656883996</v>
      </c>
      <c r="Q246" s="2">
        <f t="shared" si="26"/>
        <v>10.709810666666668</v>
      </c>
      <c r="R246" s="5">
        <f t="shared" si="27"/>
        <v>0.95566424747174294</v>
      </c>
    </row>
    <row r="247" spans="1:18" x14ac:dyDescent="0.3">
      <c r="A247" s="3">
        <v>41520</v>
      </c>
      <c r="B247" s="2" t="s">
        <v>4</v>
      </c>
      <c r="C247" s="2">
        <v>4.4938454000000003E-2</v>
      </c>
      <c r="D247" s="2">
        <v>4.7239999999999997E-2</v>
      </c>
      <c r="E247" s="2">
        <v>0</v>
      </c>
      <c r="F247" s="2">
        <f>VLOOKUP(B247,CostData!$A$21:$D$24,2,FALSE)</f>
        <v>953.62134690000005</v>
      </c>
      <c r="G247" s="2">
        <f t="shared" si="21"/>
        <v>9</v>
      </c>
      <c r="H247" s="2">
        <f>VLOOKUP(B247,CostData!$H$5:$I$8,2,FALSE)</f>
        <v>4</v>
      </c>
      <c r="I247" s="2">
        <f>VLOOKUP(G247,CostData!$A$4:$E$15,Production!H247,FALSE)</f>
        <v>7.7600000000000002E-2</v>
      </c>
      <c r="J247" s="2">
        <f>VLOOKUP(Production!G247,CostData!$A$33:$E$44,Production!H247,FALSE)</f>
        <v>45</v>
      </c>
      <c r="K247" s="2">
        <f>VLOOKUP(Production!B247,CostData!$A$21:$D$24,4,FALSE)</f>
        <v>633.36679179999999</v>
      </c>
      <c r="L247" s="2">
        <f>VLOOKUP(Production!B247,CostData!$A$21:$D$24,3,FALSE)</f>
        <v>143.83735709999999</v>
      </c>
      <c r="M247" s="4">
        <f t="shared" si="22"/>
        <v>34958.080203783458</v>
      </c>
      <c r="N247" s="4">
        <f t="shared" si="23"/>
        <v>2211.7168369656001</v>
      </c>
      <c r="O247" s="4">
        <f t="shared" si="24"/>
        <v>5015.9308814834612</v>
      </c>
      <c r="P247" s="2">
        <f t="shared" si="25"/>
        <v>93.874453095855301</v>
      </c>
      <c r="Q247" s="2">
        <f t="shared" si="26"/>
        <v>9.9863231111111119</v>
      </c>
      <c r="R247" s="5">
        <f t="shared" si="27"/>
        <v>0.95127972057578336</v>
      </c>
    </row>
    <row r="248" spans="1:18" x14ac:dyDescent="0.3">
      <c r="A248" s="3">
        <v>41521</v>
      </c>
      <c r="B248" s="2" t="s">
        <v>4</v>
      </c>
      <c r="C248" s="2">
        <v>4.8987360000000001E-2</v>
      </c>
      <c r="D248" s="2">
        <v>5.1470000000000002E-2</v>
      </c>
      <c r="E248" s="2">
        <v>0</v>
      </c>
      <c r="F248" s="2">
        <f>VLOOKUP(B248,CostData!$A$21:$D$24,2,FALSE)</f>
        <v>953.62134690000005</v>
      </c>
      <c r="G248" s="2">
        <f t="shared" si="21"/>
        <v>9</v>
      </c>
      <c r="H248" s="2">
        <f>VLOOKUP(B248,CostData!$H$5:$I$8,2,FALSE)</f>
        <v>4</v>
      </c>
      <c r="I248" s="2">
        <f>VLOOKUP(G248,CostData!$A$4:$E$15,Production!H248,FALSE)</f>
        <v>7.7600000000000002E-2</v>
      </c>
      <c r="J248" s="2">
        <f>VLOOKUP(Production!G248,CostData!$A$33:$E$44,Production!H248,FALSE)</f>
        <v>45</v>
      </c>
      <c r="K248" s="2">
        <f>VLOOKUP(Production!B248,CostData!$A$21:$D$24,4,FALSE)</f>
        <v>633.36679179999999</v>
      </c>
      <c r="L248" s="2">
        <f>VLOOKUP(Production!B248,CostData!$A$21:$D$24,3,FALSE)</f>
        <v>143.83735709999999</v>
      </c>
      <c r="M248" s="4">
        <f t="shared" si="22"/>
        <v>38088.323202555774</v>
      </c>
      <c r="N248" s="4">
        <f t="shared" si="23"/>
        <v>2211.7168369656001</v>
      </c>
      <c r="O248" s="4">
        <f t="shared" si="24"/>
        <v>5467.8608175160552</v>
      </c>
      <c r="P248" s="2">
        <f t="shared" si="25"/>
        <v>93.427979905505069</v>
      </c>
      <c r="Q248" s="2">
        <f t="shared" si="26"/>
        <v>10.88608</v>
      </c>
      <c r="R248" s="5">
        <f t="shared" si="27"/>
        <v>0.95176530017485916</v>
      </c>
    </row>
    <row r="249" spans="1:18" x14ac:dyDescent="0.3">
      <c r="A249" s="3">
        <v>41522</v>
      </c>
      <c r="B249" s="2" t="s">
        <v>4</v>
      </c>
      <c r="C249" s="2">
        <v>4.5378725000000002E-2</v>
      </c>
      <c r="D249" s="2">
        <v>4.7640000000000002E-2</v>
      </c>
      <c r="E249" s="2">
        <v>0</v>
      </c>
      <c r="F249" s="2">
        <f>VLOOKUP(B249,CostData!$A$21:$D$24,2,FALSE)</f>
        <v>953.62134690000005</v>
      </c>
      <c r="G249" s="2">
        <f t="shared" si="21"/>
        <v>9</v>
      </c>
      <c r="H249" s="2">
        <f>VLOOKUP(B249,CostData!$H$5:$I$8,2,FALSE)</f>
        <v>4</v>
      </c>
      <c r="I249" s="2">
        <f>VLOOKUP(G249,CostData!$A$4:$E$15,Production!H249,FALSE)</f>
        <v>7.7600000000000002E-2</v>
      </c>
      <c r="J249" s="2">
        <f>VLOOKUP(Production!G249,CostData!$A$33:$E$44,Production!H249,FALSE)</f>
        <v>45</v>
      </c>
      <c r="K249" s="2">
        <f>VLOOKUP(Production!B249,CostData!$A$21:$D$24,4,FALSE)</f>
        <v>633.36679179999999</v>
      </c>
      <c r="L249" s="2">
        <f>VLOOKUP(Production!B249,CostData!$A$21:$D$24,3,FALSE)</f>
        <v>143.83735709999999</v>
      </c>
      <c r="M249" s="4">
        <f t="shared" si="22"/>
        <v>35254.084269861218</v>
      </c>
      <c r="N249" s="4">
        <f t="shared" si="23"/>
        <v>2211.7168369656001</v>
      </c>
      <c r="O249" s="4">
        <f t="shared" si="24"/>
        <v>5065.072957112533</v>
      </c>
      <c r="P249" s="2">
        <f t="shared" si="25"/>
        <v>93.724259692045877</v>
      </c>
      <c r="Q249" s="2">
        <f t="shared" si="26"/>
        <v>10.084161111111111</v>
      </c>
      <c r="R249" s="5">
        <f t="shared" si="27"/>
        <v>0.95253410999160371</v>
      </c>
    </row>
    <row r="250" spans="1:18" x14ac:dyDescent="0.3">
      <c r="A250" s="3">
        <v>41523</v>
      </c>
      <c r="B250" s="2" t="s">
        <v>4</v>
      </c>
      <c r="C250" s="2">
        <v>4.5759886E-2</v>
      </c>
      <c r="D250" s="2">
        <v>4.8800000000000003E-2</v>
      </c>
      <c r="E250" s="2">
        <v>7.0000000000000007E-2</v>
      </c>
      <c r="F250" s="2">
        <f>VLOOKUP(B250,CostData!$A$21:$D$24,2,FALSE)</f>
        <v>953.62134690000005</v>
      </c>
      <c r="G250" s="2">
        <f t="shared" si="21"/>
        <v>9</v>
      </c>
      <c r="H250" s="2">
        <f>VLOOKUP(B250,CostData!$H$5:$I$8,2,FALSE)</f>
        <v>4</v>
      </c>
      <c r="I250" s="2">
        <f>VLOOKUP(G250,CostData!$A$4:$E$15,Production!H250,FALSE)</f>
        <v>7.7600000000000002E-2</v>
      </c>
      <c r="J250" s="2">
        <f>VLOOKUP(Production!G250,CostData!$A$33:$E$44,Production!H250,FALSE)</f>
        <v>45</v>
      </c>
      <c r="K250" s="2">
        <f>VLOOKUP(Production!B250,CostData!$A$21:$D$24,4,FALSE)</f>
        <v>633.36679179999999</v>
      </c>
      <c r="L250" s="2">
        <f>VLOOKUP(Production!B250,CostData!$A$21:$D$24,3,FALSE)</f>
        <v>143.83735709999999</v>
      </c>
      <c r="M250" s="4">
        <f t="shared" si="22"/>
        <v>36112.496061486723</v>
      </c>
      <c r="N250" s="4">
        <f t="shared" si="23"/>
        <v>2211.7168369656001</v>
      </c>
      <c r="O250" s="4">
        <f t="shared" si="24"/>
        <v>5107.617305227338</v>
      </c>
      <c r="P250" s="2">
        <f t="shared" si="25"/>
        <v>94.912452805672771</v>
      </c>
      <c r="Q250" s="2">
        <f t="shared" si="26"/>
        <v>10.168863555555555</v>
      </c>
      <c r="R250" s="5">
        <f t="shared" si="27"/>
        <v>0.93770258196721301</v>
      </c>
    </row>
    <row r="251" spans="1:18" x14ac:dyDescent="0.3">
      <c r="A251" s="3">
        <v>41524</v>
      </c>
      <c r="B251" s="2" t="s">
        <v>4</v>
      </c>
      <c r="C251" s="2">
        <v>4.7935515999999997E-2</v>
      </c>
      <c r="D251" s="2">
        <v>5.074E-2</v>
      </c>
      <c r="E251" s="2">
        <v>0</v>
      </c>
      <c r="F251" s="2">
        <f>VLOOKUP(B251,CostData!$A$21:$D$24,2,FALSE)</f>
        <v>953.62134690000005</v>
      </c>
      <c r="G251" s="2">
        <f t="shared" si="21"/>
        <v>9</v>
      </c>
      <c r="H251" s="2">
        <f>VLOOKUP(B251,CostData!$H$5:$I$8,2,FALSE)</f>
        <v>4</v>
      </c>
      <c r="I251" s="2">
        <f>VLOOKUP(G251,CostData!$A$4:$E$15,Production!H251,FALSE)</f>
        <v>7.7600000000000002E-2</v>
      </c>
      <c r="J251" s="2">
        <f>VLOOKUP(Production!G251,CostData!$A$33:$E$44,Production!H251,FALSE)</f>
        <v>45</v>
      </c>
      <c r="K251" s="2">
        <f>VLOOKUP(Production!B251,CostData!$A$21:$D$24,4,FALSE)</f>
        <v>633.36679179999999</v>
      </c>
      <c r="L251" s="2">
        <f>VLOOKUP(Production!B251,CostData!$A$21:$D$24,3,FALSE)</f>
        <v>143.83735709999999</v>
      </c>
      <c r="M251" s="4">
        <f t="shared" si="22"/>
        <v>37548.115781963861</v>
      </c>
      <c r="N251" s="4">
        <f t="shared" si="23"/>
        <v>2211.7168369656001</v>
      </c>
      <c r="O251" s="4">
        <f t="shared" si="24"/>
        <v>5350.456315747856</v>
      </c>
      <c r="P251" s="2">
        <f t="shared" si="25"/>
        <v>94.106192441273222</v>
      </c>
      <c r="Q251" s="2">
        <f t="shared" si="26"/>
        <v>10.652336888888888</v>
      </c>
      <c r="R251" s="5">
        <f t="shared" si="27"/>
        <v>0.94472834055971611</v>
      </c>
    </row>
    <row r="252" spans="1:18" x14ac:dyDescent="0.3">
      <c r="A252" s="3">
        <v>41525</v>
      </c>
      <c r="B252" s="2" t="s">
        <v>4</v>
      </c>
      <c r="C252" s="2">
        <v>4.5668076000000002E-2</v>
      </c>
      <c r="D252" s="2">
        <v>4.87E-2</v>
      </c>
      <c r="E252" s="2">
        <v>0</v>
      </c>
      <c r="F252" s="2">
        <f>VLOOKUP(B252,CostData!$A$21:$D$24,2,FALSE)</f>
        <v>953.62134690000005</v>
      </c>
      <c r="G252" s="2">
        <f t="shared" si="21"/>
        <v>9</v>
      </c>
      <c r="H252" s="2">
        <f>VLOOKUP(B252,CostData!$H$5:$I$8,2,FALSE)</f>
        <v>4</v>
      </c>
      <c r="I252" s="2">
        <f>VLOOKUP(G252,CostData!$A$4:$E$15,Production!H252,FALSE)</f>
        <v>7.7600000000000002E-2</v>
      </c>
      <c r="J252" s="2">
        <f>VLOOKUP(Production!G252,CostData!$A$33:$E$44,Production!H252,FALSE)</f>
        <v>45</v>
      </c>
      <c r="K252" s="2">
        <f>VLOOKUP(Production!B252,CostData!$A$21:$D$24,4,FALSE)</f>
        <v>633.36679179999999</v>
      </c>
      <c r="L252" s="2">
        <f>VLOOKUP(Production!B252,CostData!$A$21:$D$24,3,FALSE)</f>
        <v>143.83735709999999</v>
      </c>
      <c r="M252" s="4">
        <f t="shared" si="22"/>
        <v>36038.495044967283</v>
      </c>
      <c r="N252" s="4">
        <f t="shared" si="23"/>
        <v>2211.7168369656001</v>
      </c>
      <c r="O252" s="4">
        <f t="shared" si="24"/>
        <v>5097.3696760091843</v>
      </c>
      <c r="P252" s="2">
        <f t="shared" si="25"/>
        <v>94.918782122421945</v>
      </c>
      <c r="Q252" s="2">
        <f t="shared" si="26"/>
        <v>10.148461333333334</v>
      </c>
      <c r="R252" s="5">
        <f t="shared" si="27"/>
        <v>0.93774283367556477</v>
      </c>
    </row>
    <row r="253" spans="1:18" x14ac:dyDescent="0.3">
      <c r="A253" s="3">
        <v>41526</v>
      </c>
      <c r="B253" s="2" t="s">
        <v>4</v>
      </c>
      <c r="C253" s="2">
        <v>4.6032453000000001E-2</v>
      </c>
      <c r="D253" s="2">
        <v>4.8619999999999997E-2</v>
      </c>
      <c r="E253" s="2">
        <v>0</v>
      </c>
      <c r="F253" s="2">
        <f>VLOOKUP(B253,CostData!$A$21:$D$24,2,FALSE)</f>
        <v>953.62134690000005</v>
      </c>
      <c r="G253" s="2">
        <f t="shared" si="21"/>
        <v>9</v>
      </c>
      <c r="H253" s="2">
        <f>VLOOKUP(B253,CostData!$H$5:$I$8,2,FALSE)</f>
        <v>4</v>
      </c>
      <c r="I253" s="2">
        <f>VLOOKUP(G253,CostData!$A$4:$E$15,Production!H253,FALSE)</f>
        <v>7.7600000000000002E-2</v>
      </c>
      <c r="J253" s="2">
        <f>VLOOKUP(Production!G253,CostData!$A$33:$E$44,Production!H253,FALSE)</f>
        <v>45</v>
      </c>
      <c r="K253" s="2">
        <f>VLOOKUP(Production!B253,CostData!$A$21:$D$24,4,FALSE)</f>
        <v>633.36679179999999</v>
      </c>
      <c r="L253" s="2">
        <f>VLOOKUP(Production!B253,CostData!$A$21:$D$24,3,FALSE)</f>
        <v>143.83735709999999</v>
      </c>
      <c r="M253" s="4">
        <f t="shared" si="22"/>
        <v>35979.29423175173</v>
      </c>
      <c r="N253" s="4">
        <f t="shared" si="23"/>
        <v>2211.7168369656001</v>
      </c>
      <c r="O253" s="4">
        <f t="shared" si="24"/>
        <v>5138.0406311515735</v>
      </c>
      <c r="P253" s="2">
        <f t="shared" si="25"/>
        <v>94.127183923630795</v>
      </c>
      <c r="Q253" s="2">
        <f t="shared" si="26"/>
        <v>10.229433999999999</v>
      </c>
      <c r="R253" s="5">
        <f t="shared" si="27"/>
        <v>0.94678019333607577</v>
      </c>
    </row>
    <row r="254" spans="1:18" x14ac:dyDescent="0.3">
      <c r="A254" s="3">
        <v>41527</v>
      </c>
      <c r="B254" s="2" t="s">
        <v>4</v>
      </c>
      <c r="C254" s="2">
        <v>4.6928285E-2</v>
      </c>
      <c r="D254" s="2">
        <v>4.9970000000000001E-2</v>
      </c>
      <c r="E254" s="2">
        <v>7.0000000000000007E-2</v>
      </c>
      <c r="F254" s="2">
        <f>VLOOKUP(B254,CostData!$A$21:$D$24,2,FALSE)</f>
        <v>953.62134690000005</v>
      </c>
      <c r="G254" s="2">
        <f t="shared" si="21"/>
        <v>9</v>
      </c>
      <c r="H254" s="2">
        <f>VLOOKUP(B254,CostData!$H$5:$I$8,2,FALSE)</f>
        <v>4</v>
      </c>
      <c r="I254" s="2">
        <f>VLOOKUP(G254,CostData!$A$4:$E$15,Production!H254,FALSE)</f>
        <v>7.7600000000000002E-2</v>
      </c>
      <c r="J254" s="2">
        <f>VLOOKUP(Production!G254,CostData!$A$33:$E$44,Production!H254,FALSE)</f>
        <v>45</v>
      </c>
      <c r="K254" s="2">
        <f>VLOOKUP(Production!B254,CostData!$A$21:$D$24,4,FALSE)</f>
        <v>633.36679179999999</v>
      </c>
      <c r="L254" s="2">
        <f>VLOOKUP(Production!B254,CostData!$A$21:$D$24,3,FALSE)</f>
        <v>143.83735709999999</v>
      </c>
      <c r="M254" s="4">
        <f t="shared" si="22"/>
        <v>36978.307954764168</v>
      </c>
      <c r="N254" s="4">
        <f t="shared" si="23"/>
        <v>2211.7168369656001</v>
      </c>
      <c r="O254" s="4">
        <f t="shared" si="24"/>
        <v>5238.0314184052049</v>
      </c>
      <c r="P254" s="2">
        <f t="shared" si="25"/>
        <v>94.672234900838532</v>
      </c>
      <c r="Q254" s="2">
        <f t="shared" si="26"/>
        <v>10.428507777777778</v>
      </c>
      <c r="R254" s="5">
        <f t="shared" si="27"/>
        <v>0.93912917750650393</v>
      </c>
    </row>
    <row r="255" spans="1:18" x14ac:dyDescent="0.3">
      <c r="A255" s="3">
        <v>41528</v>
      </c>
      <c r="B255" s="2" t="s">
        <v>4</v>
      </c>
      <c r="C255" s="2">
        <v>4.6375157E-2</v>
      </c>
      <c r="D255" s="2">
        <v>4.931E-2</v>
      </c>
      <c r="E255" s="2">
        <v>7.0000000000000007E-2</v>
      </c>
      <c r="F255" s="2">
        <f>VLOOKUP(B255,CostData!$A$21:$D$24,2,FALSE)</f>
        <v>953.62134690000005</v>
      </c>
      <c r="G255" s="2">
        <f t="shared" si="21"/>
        <v>9</v>
      </c>
      <c r="H255" s="2">
        <f>VLOOKUP(B255,CostData!$H$5:$I$8,2,FALSE)</f>
        <v>4</v>
      </c>
      <c r="I255" s="2">
        <f>VLOOKUP(G255,CostData!$A$4:$E$15,Production!H255,FALSE)</f>
        <v>7.7600000000000002E-2</v>
      </c>
      <c r="J255" s="2">
        <f>VLOOKUP(Production!G255,CostData!$A$33:$E$44,Production!H255,FALSE)</f>
        <v>45</v>
      </c>
      <c r="K255" s="2">
        <f>VLOOKUP(Production!B255,CostData!$A$21:$D$24,4,FALSE)</f>
        <v>633.36679179999999</v>
      </c>
      <c r="L255" s="2">
        <f>VLOOKUP(Production!B255,CostData!$A$21:$D$24,3,FALSE)</f>
        <v>143.83735709999999</v>
      </c>
      <c r="M255" s="4">
        <f t="shared" si="22"/>
        <v>36489.901245735869</v>
      </c>
      <c r="N255" s="4">
        <f t="shared" si="23"/>
        <v>2211.7168369656001</v>
      </c>
      <c r="O255" s="4">
        <f t="shared" si="24"/>
        <v>5176.2924939505901</v>
      </c>
      <c r="P255" s="2">
        <f t="shared" si="25"/>
        <v>94.615120282292651</v>
      </c>
      <c r="Q255" s="2">
        <f t="shared" si="26"/>
        <v>10.305590444444444</v>
      </c>
      <c r="R255" s="5">
        <f t="shared" si="27"/>
        <v>0.94048178868383692</v>
      </c>
    </row>
    <row r="256" spans="1:18" x14ac:dyDescent="0.3">
      <c r="A256" s="3">
        <v>41529</v>
      </c>
      <c r="B256" s="2" t="s">
        <v>4</v>
      </c>
      <c r="C256" s="2">
        <v>4.8123402000000003E-2</v>
      </c>
      <c r="D256" s="2">
        <v>5.1200000000000002E-2</v>
      </c>
      <c r="E256" s="2">
        <v>7.0000000000000007E-2</v>
      </c>
      <c r="F256" s="2">
        <f>VLOOKUP(B256,CostData!$A$21:$D$24,2,FALSE)</f>
        <v>953.62134690000005</v>
      </c>
      <c r="G256" s="2">
        <f t="shared" si="21"/>
        <v>9</v>
      </c>
      <c r="H256" s="2">
        <f>VLOOKUP(B256,CostData!$H$5:$I$8,2,FALSE)</f>
        <v>4</v>
      </c>
      <c r="I256" s="2">
        <f>VLOOKUP(G256,CostData!$A$4:$E$15,Production!H256,FALSE)</f>
        <v>7.7600000000000002E-2</v>
      </c>
      <c r="J256" s="2">
        <f>VLOOKUP(Production!G256,CostData!$A$33:$E$44,Production!H256,FALSE)</f>
        <v>45</v>
      </c>
      <c r="K256" s="2">
        <f>VLOOKUP(Production!B256,CostData!$A$21:$D$24,4,FALSE)</f>
        <v>633.36679179999999</v>
      </c>
      <c r="L256" s="2">
        <f>VLOOKUP(Production!B256,CostData!$A$21:$D$24,3,FALSE)</f>
        <v>143.83735709999999</v>
      </c>
      <c r="M256" s="4">
        <f t="shared" si="22"/>
        <v>37888.52045795328</v>
      </c>
      <c r="N256" s="4">
        <f t="shared" si="23"/>
        <v>2211.7168369656001</v>
      </c>
      <c r="O256" s="4">
        <f t="shared" si="24"/>
        <v>5371.4277356725024</v>
      </c>
      <c r="P256" s="2">
        <f t="shared" si="25"/>
        <v>94.489714236311428</v>
      </c>
      <c r="Q256" s="2">
        <f t="shared" si="26"/>
        <v>10.694089333333334</v>
      </c>
      <c r="R256" s="5">
        <f t="shared" si="27"/>
        <v>0.93991019531249997</v>
      </c>
    </row>
    <row r="257" spans="1:18" x14ac:dyDescent="0.3">
      <c r="A257" s="3">
        <v>41530</v>
      </c>
      <c r="B257" s="2" t="s">
        <v>4</v>
      </c>
      <c r="C257" s="2">
        <v>4.8762772000000003E-2</v>
      </c>
      <c r="D257" s="2">
        <v>5.1810000000000002E-2</v>
      </c>
      <c r="E257" s="2">
        <v>7.0000000000000007E-2</v>
      </c>
      <c r="F257" s="2">
        <f>VLOOKUP(B257,CostData!$A$21:$D$24,2,FALSE)</f>
        <v>953.62134690000005</v>
      </c>
      <c r="G257" s="2">
        <f t="shared" si="21"/>
        <v>9</v>
      </c>
      <c r="H257" s="2">
        <f>VLOOKUP(B257,CostData!$H$5:$I$8,2,FALSE)</f>
        <v>4</v>
      </c>
      <c r="I257" s="2">
        <f>VLOOKUP(G257,CostData!$A$4:$E$15,Production!H257,FALSE)</f>
        <v>7.7600000000000002E-2</v>
      </c>
      <c r="J257" s="2">
        <f>VLOOKUP(Production!G257,CostData!$A$33:$E$44,Production!H257,FALSE)</f>
        <v>45</v>
      </c>
      <c r="K257" s="2">
        <f>VLOOKUP(Production!B257,CostData!$A$21:$D$24,4,FALSE)</f>
        <v>633.36679179999999</v>
      </c>
      <c r="L257" s="2">
        <f>VLOOKUP(Production!B257,CostData!$A$21:$D$24,3,FALSE)</f>
        <v>143.83735709999999</v>
      </c>
      <c r="M257" s="4">
        <f t="shared" si="22"/>
        <v>38339.926658721866</v>
      </c>
      <c r="N257" s="4">
        <f t="shared" si="23"/>
        <v>2211.7168369656001</v>
      </c>
      <c r="O257" s="4">
        <f t="shared" si="24"/>
        <v>5442.7928014955078</v>
      </c>
      <c r="P257" s="2">
        <f t="shared" si="25"/>
        <v>94.322850015956789</v>
      </c>
      <c r="Q257" s="2">
        <f t="shared" si="26"/>
        <v>10.836171555555556</v>
      </c>
      <c r="R257" s="5">
        <f t="shared" si="27"/>
        <v>0.94118455896545072</v>
      </c>
    </row>
    <row r="258" spans="1:18" x14ac:dyDescent="0.3">
      <c r="A258" s="3">
        <v>41531</v>
      </c>
      <c r="B258" s="2" t="s">
        <v>4</v>
      </c>
      <c r="C258" s="2">
        <v>4.7879430000000001E-2</v>
      </c>
      <c r="D258" s="2">
        <v>5.0680000000000003E-2</v>
      </c>
      <c r="E258" s="2">
        <v>0</v>
      </c>
      <c r="F258" s="2">
        <f>VLOOKUP(B258,CostData!$A$21:$D$24,2,FALSE)</f>
        <v>953.62134690000005</v>
      </c>
      <c r="G258" s="2">
        <f t="shared" si="21"/>
        <v>9</v>
      </c>
      <c r="H258" s="2">
        <f>VLOOKUP(B258,CostData!$H$5:$I$8,2,FALSE)</f>
        <v>4</v>
      </c>
      <c r="I258" s="2">
        <f>VLOOKUP(G258,CostData!$A$4:$E$15,Production!H258,FALSE)</f>
        <v>7.7600000000000002E-2</v>
      </c>
      <c r="J258" s="2">
        <f>VLOOKUP(Production!G258,CostData!$A$33:$E$44,Production!H258,FALSE)</f>
        <v>45</v>
      </c>
      <c r="K258" s="2">
        <f>VLOOKUP(Production!B258,CostData!$A$21:$D$24,4,FALSE)</f>
        <v>633.36679179999999</v>
      </c>
      <c r="L258" s="2">
        <f>VLOOKUP(Production!B258,CostData!$A$21:$D$24,3,FALSE)</f>
        <v>143.83735709999999</v>
      </c>
      <c r="M258" s="4">
        <f t="shared" si="22"/>
        <v>37503.715172052194</v>
      </c>
      <c r="N258" s="4">
        <f t="shared" si="23"/>
        <v>2211.7168369656001</v>
      </c>
      <c r="O258" s="4">
        <f t="shared" si="24"/>
        <v>5344.196120427855</v>
      </c>
      <c r="P258" s="2">
        <f t="shared" si="25"/>
        <v>94.110619381737948</v>
      </c>
      <c r="Q258" s="2">
        <f t="shared" si="26"/>
        <v>10.639873333333334</v>
      </c>
      <c r="R258" s="5">
        <f t="shared" si="27"/>
        <v>0.94474013417521696</v>
      </c>
    </row>
    <row r="259" spans="1:18" x14ac:dyDescent="0.3">
      <c r="A259" s="3">
        <v>41532</v>
      </c>
      <c r="B259" s="2" t="s">
        <v>4</v>
      </c>
      <c r="C259" s="2">
        <v>4.5273792E-2</v>
      </c>
      <c r="D259" s="2">
        <v>4.795E-2</v>
      </c>
      <c r="E259" s="2">
        <v>0</v>
      </c>
      <c r="F259" s="2">
        <f>VLOOKUP(B259,CostData!$A$21:$D$24,2,FALSE)</f>
        <v>953.62134690000005</v>
      </c>
      <c r="G259" s="2">
        <f t="shared" ref="G259:G322" si="28">MONTH(A259)</f>
        <v>9</v>
      </c>
      <c r="H259" s="2">
        <f>VLOOKUP(B259,CostData!$H$5:$I$8,2,FALSE)</f>
        <v>4</v>
      </c>
      <c r="I259" s="2">
        <f>VLOOKUP(G259,CostData!$A$4:$E$15,Production!H259,FALSE)</f>
        <v>7.7600000000000002E-2</v>
      </c>
      <c r="J259" s="2">
        <f>VLOOKUP(Production!G259,CostData!$A$33:$E$44,Production!H259,FALSE)</f>
        <v>45</v>
      </c>
      <c r="K259" s="2">
        <f>VLOOKUP(Production!B259,CostData!$A$21:$D$24,4,FALSE)</f>
        <v>633.36679179999999</v>
      </c>
      <c r="L259" s="2">
        <f>VLOOKUP(Production!B259,CostData!$A$21:$D$24,3,FALSE)</f>
        <v>143.83735709999999</v>
      </c>
      <c r="M259" s="4">
        <f t="shared" ref="M259:M322" si="29">D259*F259*I259*10000</f>
        <v>35483.487421071477</v>
      </c>
      <c r="N259" s="4">
        <f t="shared" ref="N259:N322" si="30">I259*J259*K259</f>
        <v>2211.7168369656001</v>
      </c>
      <c r="O259" s="4">
        <f t="shared" ref="O259:O322" si="31">C259*I259*L259*10000</f>
        <v>5053.3605676478956</v>
      </c>
      <c r="P259" s="2">
        <f t="shared" ref="P259:P322" si="32">(M259+N259+O259)/C259/10000</f>
        <v>94.422320148674487</v>
      </c>
      <c r="Q259" s="2">
        <f t="shared" ref="Q259:Q322" si="33">C259*10000/J259</f>
        <v>10.060842666666666</v>
      </c>
      <c r="R259" s="5">
        <f t="shared" ref="R259:R322" si="34">C259/D259</f>
        <v>0.94418752867570388</v>
      </c>
    </row>
    <row r="260" spans="1:18" x14ac:dyDescent="0.3">
      <c r="A260" s="3">
        <v>41533</v>
      </c>
      <c r="B260" s="2" t="s">
        <v>4</v>
      </c>
      <c r="C260" s="2">
        <v>4.6010887E-2</v>
      </c>
      <c r="D260" s="2">
        <v>4.8300000000000003E-2</v>
      </c>
      <c r="E260" s="2">
        <v>7.0000000000000007E-2</v>
      </c>
      <c r="F260" s="2">
        <f>VLOOKUP(B260,CostData!$A$21:$D$24,2,FALSE)</f>
        <v>953.62134690000005</v>
      </c>
      <c r="G260" s="2">
        <f t="shared" si="28"/>
        <v>9</v>
      </c>
      <c r="H260" s="2">
        <f>VLOOKUP(B260,CostData!$H$5:$I$8,2,FALSE)</f>
        <v>4</v>
      </c>
      <c r="I260" s="2">
        <f>VLOOKUP(G260,CostData!$A$4:$E$15,Production!H260,FALSE)</f>
        <v>7.7600000000000002E-2</v>
      </c>
      <c r="J260" s="2">
        <f>VLOOKUP(Production!G260,CostData!$A$33:$E$44,Production!H260,FALSE)</f>
        <v>45</v>
      </c>
      <c r="K260" s="2">
        <f>VLOOKUP(Production!B260,CostData!$A$21:$D$24,4,FALSE)</f>
        <v>633.36679179999999</v>
      </c>
      <c r="L260" s="2">
        <f>VLOOKUP(Production!B260,CostData!$A$21:$D$24,3,FALSE)</f>
        <v>143.83735709999999</v>
      </c>
      <c r="M260" s="4">
        <f t="shared" si="29"/>
        <v>35742.490978889524</v>
      </c>
      <c r="N260" s="4">
        <f t="shared" si="30"/>
        <v>2211.7168369656001</v>
      </c>
      <c r="O260" s="4">
        <f t="shared" si="31"/>
        <v>5135.6334819116364</v>
      </c>
      <c r="P260" s="2">
        <f t="shared" si="32"/>
        <v>93.651403194567322</v>
      </c>
      <c r="Q260" s="2">
        <f t="shared" si="33"/>
        <v>10.224641555555555</v>
      </c>
      <c r="R260" s="5">
        <f t="shared" si="34"/>
        <v>0.95260635610766042</v>
      </c>
    </row>
    <row r="261" spans="1:18" x14ac:dyDescent="0.3">
      <c r="A261" s="3">
        <v>41534</v>
      </c>
      <c r="B261" s="2" t="s">
        <v>4</v>
      </c>
      <c r="C261" s="2">
        <v>4.5402947999999999E-2</v>
      </c>
      <c r="D261" s="2">
        <v>4.7789999999999999E-2</v>
      </c>
      <c r="E261" s="2">
        <v>0</v>
      </c>
      <c r="F261" s="2">
        <f>VLOOKUP(B261,CostData!$A$21:$D$24,2,FALSE)</f>
        <v>953.62134690000005</v>
      </c>
      <c r="G261" s="2">
        <f t="shared" si="28"/>
        <v>9</v>
      </c>
      <c r="H261" s="2">
        <f>VLOOKUP(B261,CostData!$H$5:$I$8,2,FALSE)</f>
        <v>4</v>
      </c>
      <c r="I261" s="2">
        <f>VLOOKUP(G261,CostData!$A$4:$E$15,Production!H261,FALSE)</f>
        <v>7.7600000000000002E-2</v>
      </c>
      <c r="J261" s="2">
        <f>VLOOKUP(Production!G261,CostData!$A$33:$E$44,Production!H261,FALSE)</f>
        <v>45</v>
      </c>
      <c r="K261" s="2">
        <f>VLOOKUP(Production!B261,CostData!$A$21:$D$24,4,FALSE)</f>
        <v>633.36679179999999</v>
      </c>
      <c r="L261" s="2">
        <f>VLOOKUP(Production!B261,CostData!$A$21:$D$24,3,FALSE)</f>
        <v>143.83735709999999</v>
      </c>
      <c r="M261" s="4">
        <f t="shared" si="29"/>
        <v>35365.085794640378</v>
      </c>
      <c r="N261" s="4">
        <f t="shared" si="30"/>
        <v>2211.7168369656001</v>
      </c>
      <c r="O261" s="4">
        <f t="shared" si="31"/>
        <v>5067.7766748181339</v>
      </c>
      <c r="P261" s="2">
        <f t="shared" si="32"/>
        <v>93.924692525304977</v>
      </c>
      <c r="Q261" s="2">
        <f t="shared" si="33"/>
        <v>10.089544</v>
      </c>
      <c r="R261" s="5">
        <f t="shared" si="34"/>
        <v>0.95005122410546139</v>
      </c>
    </row>
    <row r="262" spans="1:18" x14ac:dyDescent="0.3">
      <c r="A262" s="3">
        <v>41535</v>
      </c>
      <c r="B262" s="2" t="s">
        <v>4</v>
      </c>
      <c r="C262" s="2">
        <v>4.9417528000000002E-2</v>
      </c>
      <c r="D262" s="2">
        <v>5.1799999999999999E-2</v>
      </c>
      <c r="E262" s="2">
        <v>7.0000000000000007E-2</v>
      </c>
      <c r="F262" s="2">
        <f>VLOOKUP(B262,CostData!$A$21:$D$24,2,FALSE)</f>
        <v>953.62134690000005</v>
      </c>
      <c r="G262" s="2">
        <f t="shared" si="28"/>
        <v>9</v>
      </c>
      <c r="H262" s="2">
        <f>VLOOKUP(B262,CostData!$H$5:$I$8,2,FALSE)</f>
        <v>4</v>
      </c>
      <c r="I262" s="2">
        <f>VLOOKUP(G262,CostData!$A$4:$E$15,Production!H262,FALSE)</f>
        <v>7.7600000000000002E-2</v>
      </c>
      <c r="J262" s="2">
        <f>VLOOKUP(Production!G262,CostData!$A$33:$E$44,Production!H262,FALSE)</f>
        <v>45</v>
      </c>
      <c r="K262" s="2">
        <f>VLOOKUP(Production!B262,CostData!$A$21:$D$24,4,FALSE)</f>
        <v>633.36679179999999</v>
      </c>
      <c r="L262" s="2">
        <f>VLOOKUP(Production!B262,CostData!$A$21:$D$24,3,FALSE)</f>
        <v>143.83735709999999</v>
      </c>
      <c r="M262" s="4">
        <f t="shared" si="29"/>
        <v>38332.526557069927</v>
      </c>
      <c r="N262" s="4">
        <f t="shared" si="30"/>
        <v>2211.7168369656001</v>
      </c>
      <c r="O262" s="4">
        <f t="shared" si="31"/>
        <v>5515.8752186217534</v>
      </c>
      <c r="P262" s="2">
        <f t="shared" si="32"/>
        <v>93.206035341665157</v>
      </c>
      <c r="Q262" s="2">
        <f t="shared" si="33"/>
        <v>10.981672888888889</v>
      </c>
      <c r="R262" s="5">
        <f t="shared" si="34"/>
        <v>0.95400633204633212</v>
      </c>
    </row>
    <row r="263" spans="1:18" x14ac:dyDescent="0.3">
      <c r="A263" s="3">
        <v>41536</v>
      </c>
      <c r="B263" s="2" t="s">
        <v>4</v>
      </c>
      <c r="C263" s="2">
        <v>4.9031654000000001E-2</v>
      </c>
      <c r="D263" s="2">
        <v>5.2179999999999997E-2</v>
      </c>
      <c r="E263" s="2">
        <v>7.0000000000000007E-2</v>
      </c>
      <c r="F263" s="2">
        <f>VLOOKUP(B263,CostData!$A$21:$D$24,2,FALSE)</f>
        <v>953.62134690000005</v>
      </c>
      <c r="G263" s="2">
        <f t="shared" si="28"/>
        <v>9</v>
      </c>
      <c r="H263" s="2">
        <f>VLOOKUP(B263,CostData!$H$5:$I$8,2,FALSE)</f>
        <v>4</v>
      </c>
      <c r="I263" s="2">
        <f>VLOOKUP(G263,CostData!$A$4:$E$15,Production!H263,FALSE)</f>
        <v>7.7600000000000002E-2</v>
      </c>
      <c r="J263" s="2">
        <f>VLOOKUP(Production!G263,CostData!$A$33:$E$44,Production!H263,FALSE)</f>
        <v>45</v>
      </c>
      <c r="K263" s="2">
        <f>VLOOKUP(Production!B263,CostData!$A$21:$D$24,4,FALSE)</f>
        <v>633.36679179999999</v>
      </c>
      <c r="L263" s="2">
        <f>VLOOKUP(Production!B263,CostData!$A$21:$D$24,3,FALSE)</f>
        <v>143.83735709999999</v>
      </c>
      <c r="M263" s="4">
        <f t="shared" si="29"/>
        <v>38613.730419843792</v>
      </c>
      <c r="N263" s="4">
        <f t="shared" si="30"/>
        <v>2211.7168369656001</v>
      </c>
      <c r="O263" s="4">
        <f t="shared" si="31"/>
        <v>5472.8048158668753</v>
      </c>
      <c r="P263" s="2">
        <f t="shared" si="32"/>
        <v>94.425230021153823</v>
      </c>
      <c r="Q263" s="2">
        <f t="shared" si="33"/>
        <v>10.895923111111111</v>
      </c>
      <c r="R263" s="5">
        <f t="shared" si="34"/>
        <v>0.93966374089689542</v>
      </c>
    </row>
    <row r="264" spans="1:18" x14ac:dyDescent="0.3">
      <c r="A264" s="3">
        <v>41537</v>
      </c>
      <c r="B264" s="2" t="s">
        <v>4</v>
      </c>
      <c r="C264" s="2">
        <v>4.4811806000000003E-2</v>
      </c>
      <c r="D264" s="2">
        <v>4.7750000000000001E-2</v>
      </c>
      <c r="E264" s="2">
        <v>7.0000000000000007E-2</v>
      </c>
      <c r="F264" s="2">
        <f>VLOOKUP(B264,CostData!$A$21:$D$24,2,FALSE)</f>
        <v>953.62134690000005</v>
      </c>
      <c r="G264" s="2">
        <f t="shared" si="28"/>
        <v>9</v>
      </c>
      <c r="H264" s="2">
        <f>VLOOKUP(B264,CostData!$H$5:$I$8,2,FALSE)</f>
        <v>4</v>
      </c>
      <c r="I264" s="2">
        <f>VLOOKUP(G264,CostData!$A$4:$E$15,Production!H264,FALSE)</f>
        <v>7.7600000000000002E-2</v>
      </c>
      <c r="J264" s="2">
        <f>VLOOKUP(Production!G264,CostData!$A$33:$E$44,Production!H264,FALSE)</f>
        <v>45</v>
      </c>
      <c r="K264" s="2">
        <f>VLOOKUP(Production!B264,CostData!$A$21:$D$24,4,FALSE)</f>
        <v>633.36679179999999</v>
      </c>
      <c r="L264" s="2">
        <f>VLOOKUP(Production!B264,CostData!$A$21:$D$24,3,FALSE)</f>
        <v>143.83735709999999</v>
      </c>
      <c r="M264" s="4">
        <f t="shared" si="29"/>
        <v>35335.485388032597</v>
      </c>
      <c r="N264" s="4">
        <f t="shared" si="30"/>
        <v>2211.7168369656001</v>
      </c>
      <c r="O264" s="4">
        <f t="shared" si="31"/>
        <v>5001.7947117283084</v>
      </c>
      <c r="P264" s="2">
        <f t="shared" si="32"/>
        <v>94.950417612551718</v>
      </c>
      <c r="Q264" s="2">
        <f t="shared" si="33"/>
        <v>9.9581791111111109</v>
      </c>
      <c r="R264" s="5">
        <f t="shared" si="34"/>
        <v>0.93846714136125653</v>
      </c>
    </row>
    <row r="265" spans="1:18" x14ac:dyDescent="0.3">
      <c r="A265" s="3">
        <v>41538</v>
      </c>
      <c r="B265" s="2" t="s">
        <v>4</v>
      </c>
      <c r="C265" s="2">
        <v>4.9390809000000001E-2</v>
      </c>
      <c r="D265" s="2">
        <v>5.246E-2</v>
      </c>
      <c r="E265" s="2">
        <v>7.0000000000000007E-2</v>
      </c>
      <c r="F265" s="2">
        <f>VLOOKUP(B265,CostData!$A$21:$D$24,2,FALSE)</f>
        <v>953.62134690000005</v>
      </c>
      <c r="G265" s="2">
        <f t="shared" si="28"/>
        <v>9</v>
      </c>
      <c r="H265" s="2">
        <f>VLOOKUP(B265,CostData!$H$5:$I$8,2,FALSE)</f>
        <v>4</v>
      </c>
      <c r="I265" s="2">
        <f>VLOOKUP(G265,CostData!$A$4:$E$15,Production!H265,FALSE)</f>
        <v>7.7600000000000002E-2</v>
      </c>
      <c r="J265" s="2">
        <f>VLOOKUP(Production!G265,CostData!$A$33:$E$44,Production!H265,FALSE)</f>
        <v>45</v>
      </c>
      <c r="K265" s="2">
        <f>VLOOKUP(Production!B265,CostData!$A$21:$D$24,4,FALSE)</f>
        <v>633.36679179999999</v>
      </c>
      <c r="L265" s="2">
        <f>VLOOKUP(Production!B265,CostData!$A$21:$D$24,3,FALSE)</f>
        <v>143.83735709999999</v>
      </c>
      <c r="M265" s="4">
        <f t="shared" si="29"/>
        <v>38820.933266098225</v>
      </c>
      <c r="N265" s="4">
        <f t="shared" si="30"/>
        <v>2211.7168369656001</v>
      </c>
      <c r="O265" s="4">
        <f t="shared" si="31"/>
        <v>5512.8929029145338</v>
      </c>
      <c r="P265" s="2">
        <f t="shared" si="32"/>
        <v>94.239280441789006</v>
      </c>
      <c r="Q265" s="2">
        <f t="shared" si="33"/>
        <v>10.975735333333335</v>
      </c>
      <c r="R265" s="5">
        <f t="shared" si="34"/>
        <v>0.94149464353793366</v>
      </c>
    </row>
    <row r="266" spans="1:18" x14ac:dyDescent="0.3">
      <c r="A266" s="3">
        <v>41539</v>
      </c>
      <c r="B266" s="2" t="s">
        <v>4</v>
      </c>
      <c r="C266" s="2">
        <v>4.6499507000000002E-2</v>
      </c>
      <c r="D266" s="2">
        <v>4.9349999999999998E-2</v>
      </c>
      <c r="E266" s="2">
        <v>7.0000000000000007E-2</v>
      </c>
      <c r="F266" s="2">
        <f>VLOOKUP(B266,CostData!$A$21:$D$24,2,FALSE)</f>
        <v>953.62134690000005</v>
      </c>
      <c r="G266" s="2">
        <f t="shared" si="28"/>
        <v>9</v>
      </c>
      <c r="H266" s="2">
        <f>VLOOKUP(B266,CostData!$H$5:$I$8,2,FALSE)</f>
        <v>4</v>
      </c>
      <c r="I266" s="2">
        <f>VLOOKUP(G266,CostData!$A$4:$E$15,Production!H266,FALSE)</f>
        <v>7.7600000000000002E-2</v>
      </c>
      <c r="J266" s="2">
        <f>VLOOKUP(Production!G266,CostData!$A$33:$E$44,Production!H266,FALSE)</f>
        <v>45</v>
      </c>
      <c r="K266" s="2">
        <f>VLOOKUP(Production!B266,CostData!$A$21:$D$24,4,FALSE)</f>
        <v>633.36679179999999</v>
      </c>
      <c r="L266" s="2">
        <f>VLOOKUP(Production!B266,CostData!$A$21:$D$24,3,FALSE)</f>
        <v>143.83735709999999</v>
      </c>
      <c r="M266" s="4">
        <f t="shared" si="29"/>
        <v>36519.501652343642</v>
      </c>
      <c r="N266" s="4">
        <f t="shared" si="30"/>
        <v>2211.7168369656001</v>
      </c>
      <c r="O266" s="4">
        <f t="shared" si="31"/>
        <v>5190.1721660263693</v>
      </c>
      <c r="P266" s="2">
        <f t="shared" si="32"/>
        <v>94.455604992404773</v>
      </c>
      <c r="Q266" s="2">
        <f t="shared" si="33"/>
        <v>10.333223777777778</v>
      </c>
      <c r="R266" s="5">
        <f t="shared" si="34"/>
        <v>0.94223925025329291</v>
      </c>
    </row>
    <row r="267" spans="1:18" x14ac:dyDescent="0.3">
      <c r="A267" s="3">
        <v>41540</v>
      </c>
      <c r="B267" s="2" t="s">
        <v>4</v>
      </c>
      <c r="C267" s="2">
        <v>4.8931893999999997E-2</v>
      </c>
      <c r="D267" s="2">
        <v>5.1999999999999998E-2</v>
      </c>
      <c r="E267" s="2">
        <v>0</v>
      </c>
      <c r="F267" s="2">
        <f>VLOOKUP(B267,CostData!$A$21:$D$24,2,FALSE)</f>
        <v>953.62134690000005</v>
      </c>
      <c r="G267" s="2">
        <f t="shared" si="28"/>
        <v>9</v>
      </c>
      <c r="H267" s="2">
        <f>VLOOKUP(B267,CostData!$H$5:$I$8,2,FALSE)</f>
        <v>4</v>
      </c>
      <c r="I267" s="2">
        <f>VLOOKUP(G267,CostData!$A$4:$E$15,Production!H267,FALSE)</f>
        <v>7.7600000000000002E-2</v>
      </c>
      <c r="J267" s="2">
        <f>VLOOKUP(Production!G267,CostData!$A$33:$E$44,Production!H267,FALSE)</f>
        <v>45</v>
      </c>
      <c r="K267" s="2">
        <f>VLOOKUP(Production!B267,CostData!$A$21:$D$24,4,FALSE)</f>
        <v>633.36679179999999</v>
      </c>
      <c r="L267" s="2">
        <f>VLOOKUP(Production!B267,CostData!$A$21:$D$24,3,FALSE)</f>
        <v>143.83735709999999</v>
      </c>
      <c r="M267" s="4">
        <f t="shared" si="29"/>
        <v>38480.528590108799</v>
      </c>
      <c r="N267" s="4">
        <f t="shared" si="30"/>
        <v>2211.7168369656001</v>
      </c>
      <c r="O267" s="4">
        <f t="shared" si="31"/>
        <v>5461.6698252253</v>
      </c>
      <c r="P267" s="2">
        <f t="shared" si="32"/>
        <v>94.322764723351398</v>
      </c>
      <c r="Q267" s="2">
        <f t="shared" si="33"/>
        <v>10.873754222222221</v>
      </c>
      <c r="R267" s="5">
        <f t="shared" si="34"/>
        <v>0.94099796153846149</v>
      </c>
    </row>
    <row r="268" spans="1:18" x14ac:dyDescent="0.3">
      <c r="A268" s="3">
        <v>41541</v>
      </c>
      <c r="B268" s="2" t="s">
        <v>4</v>
      </c>
      <c r="C268" s="2">
        <v>4.6177493E-2</v>
      </c>
      <c r="D268" s="2">
        <v>4.8370000000000003E-2</v>
      </c>
      <c r="E268" s="2">
        <v>7.0000000000000007E-2</v>
      </c>
      <c r="F268" s="2">
        <f>VLOOKUP(B268,CostData!$A$21:$D$24,2,FALSE)</f>
        <v>953.62134690000005</v>
      </c>
      <c r="G268" s="2">
        <f t="shared" si="28"/>
        <v>9</v>
      </c>
      <c r="H268" s="2">
        <f>VLOOKUP(B268,CostData!$H$5:$I$8,2,FALSE)</f>
        <v>4</v>
      </c>
      <c r="I268" s="2">
        <f>VLOOKUP(G268,CostData!$A$4:$E$15,Production!H268,FALSE)</f>
        <v>7.7600000000000002E-2</v>
      </c>
      <c r="J268" s="2">
        <f>VLOOKUP(Production!G268,CostData!$A$33:$E$44,Production!H268,FALSE)</f>
        <v>45</v>
      </c>
      <c r="K268" s="2">
        <f>VLOOKUP(Production!B268,CostData!$A$21:$D$24,4,FALSE)</f>
        <v>633.36679179999999</v>
      </c>
      <c r="L268" s="2">
        <f>VLOOKUP(Production!B268,CostData!$A$21:$D$24,3,FALSE)</f>
        <v>143.83735709999999</v>
      </c>
      <c r="M268" s="4">
        <f t="shared" si="29"/>
        <v>35794.291690453138</v>
      </c>
      <c r="N268" s="4">
        <f t="shared" si="30"/>
        <v>2211.7168369656001</v>
      </c>
      <c r="O268" s="4">
        <f t="shared" si="31"/>
        <v>5154.2296752840302</v>
      </c>
      <c r="P268" s="2">
        <f t="shared" si="32"/>
        <v>93.465962309176817</v>
      </c>
      <c r="Q268" s="2">
        <f t="shared" si="33"/>
        <v>10.26166511111111</v>
      </c>
      <c r="R268" s="5">
        <f t="shared" si="34"/>
        <v>0.95467217283440142</v>
      </c>
    </row>
    <row r="269" spans="1:18" x14ac:dyDescent="0.3">
      <c r="A269" s="3">
        <v>41542</v>
      </c>
      <c r="B269" s="2" t="s">
        <v>4</v>
      </c>
      <c r="C269" s="2">
        <v>4.5903140000000002E-2</v>
      </c>
      <c r="D269" s="2">
        <v>4.8619999999999997E-2</v>
      </c>
      <c r="E269" s="2">
        <v>0</v>
      </c>
      <c r="F269" s="2">
        <f>VLOOKUP(B269,CostData!$A$21:$D$24,2,FALSE)</f>
        <v>953.62134690000005</v>
      </c>
      <c r="G269" s="2">
        <f t="shared" si="28"/>
        <v>9</v>
      </c>
      <c r="H269" s="2">
        <f>VLOOKUP(B269,CostData!$H$5:$I$8,2,FALSE)</f>
        <v>4</v>
      </c>
      <c r="I269" s="2">
        <f>VLOOKUP(G269,CostData!$A$4:$E$15,Production!H269,FALSE)</f>
        <v>7.7600000000000002E-2</v>
      </c>
      <c r="J269" s="2">
        <f>VLOOKUP(Production!G269,CostData!$A$33:$E$44,Production!H269,FALSE)</f>
        <v>45</v>
      </c>
      <c r="K269" s="2">
        <f>VLOOKUP(Production!B269,CostData!$A$21:$D$24,4,FALSE)</f>
        <v>633.36679179999999</v>
      </c>
      <c r="L269" s="2">
        <f>VLOOKUP(Production!B269,CostData!$A$21:$D$24,3,FALSE)</f>
        <v>143.83735709999999</v>
      </c>
      <c r="M269" s="4">
        <f t="shared" si="29"/>
        <v>35979.29423175173</v>
      </c>
      <c r="N269" s="4">
        <f t="shared" si="30"/>
        <v>2211.7168369656001</v>
      </c>
      <c r="O269" s="4">
        <f t="shared" si="31"/>
        <v>5123.6069999884439</v>
      </c>
      <c r="P269" s="2">
        <f t="shared" si="32"/>
        <v>94.360904436397533</v>
      </c>
      <c r="Q269" s="2">
        <f t="shared" si="33"/>
        <v>10.200697777777778</v>
      </c>
      <c r="R269" s="5">
        <f t="shared" si="34"/>
        <v>0.94412052653229139</v>
      </c>
    </row>
    <row r="270" spans="1:18" x14ac:dyDescent="0.3">
      <c r="A270" s="3">
        <v>41543</v>
      </c>
      <c r="B270" s="2" t="s">
        <v>4</v>
      </c>
      <c r="C270" s="2">
        <v>4.6039180999999998E-2</v>
      </c>
      <c r="D270" s="2">
        <v>4.8869999999999997E-2</v>
      </c>
      <c r="E270" s="2">
        <v>7.0000000000000007E-2</v>
      </c>
      <c r="F270" s="2">
        <f>VLOOKUP(B270,CostData!$A$21:$D$24,2,FALSE)</f>
        <v>953.62134690000005</v>
      </c>
      <c r="G270" s="2">
        <f t="shared" si="28"/>
        <v>9</v>
      </c>
      <c r="H270" s="2">
        <f>VLOOKUP(B270,CostData!$H$5:$I$8,2,FALSE)</f>
        <v>4</v>
      </c>
      <c r="I270" s="2">
        <f>VLOOKUP(G270,CostData!$A$4:$E$15,Production!H270,FALSE)</f>
        <v>7.7600000000000002E-2</v>
      </c>
      <c r="J270" s="2">
        <f>VLOOKUP(Production!G270,CostData!$A$33:$E$44,Production!H270,FALSE)</f>
        <v>45</v>
      </c>
      <c r="K270" s="2">
        <f>VLOOKUP(Production!B270,CostData!$A$21:$D$24,4,FALSE)</f>
        <v>633.36679179999999</v>
      </c>
      <c r="L270" s="2">
        <f>VLOOKUP(Production!B270,CostData!$A$21:$D$24,3,FALSE)</f>
        <v>143.83735709999999</v>
      </c>
      <c r="M270" s="4">
        <f t="shared" si="29"/>
        <v>36164.29677305033</v>
      </c>
      <c r="N270" s="4">
        <f t="shared" si="30"/>
        <v>2211.7168369656001</v>
      </c>
      <c r="O270" s="4">
        <f t="shared" si="31"/>
        <v>5138.7915956367024</v>
      </c>
      <c r="P270" s="2">
        <f t="shared" si="32"/>
        <v>94.51689682675422</v>
      </c>
      <c r="Q270" s="2">
        <f t="shared" si="33"/>
        <v>10.230929111111111</v>
      </c>
      <c r="R270" s="5">
        <f t="shared" si="34"/>
        <v>0.94207450378555357</v>
      </c>
    </row>
    <row r="271" spans="1:18" x14ac:dyDescent="0.3">
      <c r="A271" s="3">
        <v>41544</v>
      </c>
      <c r="B271" s="2" t="s">
        <v>4</v>
      </c>
      <c r="C271" s="2">
        <v>4.7625595E-2</v>
      </c>
      <c r="D271" s="2">
        <v>4.9939999999999998E-2</v>
      </c>
      <c r="E271" s="2">
        <v>0</v>
      </c>
      <c r="F271" s="2">
        <f>VLOOKUP(B271,CostData!$A$21:$D$24,2,FALSE)</f>
        <v>953.62134690000005</v>
      </c>
      <c r="G271" s="2">
        <f t="shared" si="28"/>
        <v>9</v>
      </c>
      <c r="H271" s="2">
        <f>VLOOKUP(B271,CostData!$H$5:$I$8,2,FALSE)</f>
        <v>4</v>
      </c>
      <c r="I271" s="2">
        <f>VLOOKUP(G271,CostData!$A$4:$E$15,Production!H271,FALSE)</f>
        <v>7.7600000000000002E-2</v>
      </c>
      <c r="J271" s="2">
        <f>VLOOKUP(Production!G271,CostData!$A$33:$E$44,Production!H271,FALSE)</f>
        <v>45</v>
      </c>
      <c r="K271" s="2">
        <f>VLOOKUP(Production!B271,CostData!$A$21:$D$24,4,FALSE)</f>
        <v>633.36679179999999</v>
      </c>
      <c r="L271" s="2">
        <f>VLOOKUP(Production!B271,CostData!$A$21:$D$24,3,FALSE)</f>
        <v>143.83735709999999</v>
      </c>
      <c r="M271" s="4">
        <f t="shared" si="29"/>
        <v>36956.107649808335</v>
      </c>
      <c r="N271" s="4">
        <f t="shared" si="30"/>
        <v>2211.7168369656001</v>
      </c>
      <c r="O271" s="4">
        <f t="shared" si="31"/>
        <v>5315.8636189292192</v>
      </c>
      <c r="P271" s="2">
        <f t="shared" si="32"/>
        <v>93.402902589885031</v>
      </c>
      <c r="Q271" s="2">
        <f t="shared" si="33"/>
        <v>10.583465555555556</v>
      </c>
      <c r="R271" s="5">
        <f t="shared" si="34"/>
        <v>0.95365628754505405</v>
      </c>
    </row>
    <row r="272" spans="1:18" x14ac:dyDescent="0.3">
      <c r="A272" s="3">
        <v>41545</v>
      </c>
      <c r="B272" s="2" t="s">
        <v>4</v>
      </c>
      <c r="C272" s="2">
        <v>4.6817439000000002E-2</v>
      </c>
      <c r="D272" s="2">
        <v>4.947E-2</v>
      </c>
      <c r="E272" s="2">
        <v>0</v>
      </c>
      <c r="F272" s="2">
        <f>VLOOKUP(B272,CostData!$A$21:$D$24,2,FALSE)</f>
        <v>953.62134690000005</v>
      </c>
      <c r="G272" s="2">
        <f t="shared" si="28"/>
        <v>9</v>
      </c>
      <c r="H272" s="2">
        <f>VLOOKUP(B272,CostData!$H$5:$I$8,2,FALSE)</f>
        <v>4</v>
      </c>
      <c r="I272" s="2">
        <f>VLOOKUP(G272,CostData!$A$4:$E$15,Production!H272,FALSE)</f>
        <v>7.7600000000000002E-2</v>
      </c>
      <c r="J272" s="2">
        <f>VLOOKUP(Production!G272,CostData!$A$33:$E$44,Production!H272,FALSE)</f>
        <v>45</v>
      </c>
      <c r="K272" s="2">
        <f>VLOOKUP(Production!B272,CostData!$A$21:$D$24,4,FALSE)</f>
        <v>633.36679179999999</v>
      </c>
      <c r="L272" s="2">
        <f>VLOOKUP(Production!B272,CostData!$A$21:$D$24,3,FALSE)</f>
        <v>143.83735709999999</v>
      </c>
      <c r="M272" s="4">
        <f t="shared" si="29"/>
        <v>36608.302872166976</v>
      </c>
      <c r="N272" s="4">
        <f t="shared" si="30"/>
        <v>2211.7168369656001</v>
      </c>
      <c r="O272" s="4">
        <f t="shared" si="31"/>
        <v>5225.659032953562</v>
      </c>
      <c r="P272" s="2">
        <f t="shared" si="32"/>
        <v>94.079641438922224</v>
      </c>
      <c r="Q272" s="2">
        <f t="shared" si="33"/>
        <v>10.403875333333334</v>
      </c>
      <c r="R272" s="5">
        <f t="shared" si="34"/>
        <v>0.94638041237113402</v>
      </c>
    </row>
    <row r="273" spans="1:18" x14ac:dyDescent="0.3">
      <c r="A273" s="3">
        <v>41546</v>
      </c>
      <c r="B273" s="2" t="s">
        <v>4</v>
      </c>
      <c r="C273" s="2">
        <v>4.5096628E-2</v>
      </c>
      <c r="D273" s="2">
        <v>4.752E-2</v>
      </c>
      <c r="E273" s="2">
        <v>0</v>
      </c>
      <c r="F273" s="2">
        <f>VLOOKUP(B273,CostData!$A$21:$D$24,2,FALSE)</f>
        <v>953.62134690000005</v>
      </c>
      <c r="G273" s="2">
        <f t="shared" si="28"/>
        <v>9</v>
      </c>
      <c r="H273" s="2">
        <f>VLOOKUP(B273,CostData!$H$5:$I$8,2,FALSE)</f>
        <v>4</v>
      </c>
      <c r="I273" s="2">
        <f>VLOOKUP(G273,CostData!$A$4:$E$15,Production!H273,FALSE)</f>
        <v>7.7600000000000002E-2</v>
      </c>
      <c r="J273" s="2">
        <f>VLOOKUP(Production!G273,CostData!$A$33:$E$44,Production!H273,FALSE)</f>
        <v>45</v>
      </c>
      <c r="K273" s="2">
        <f>VLOOKUP(Production!B273,CostData!$A$21:$D$24,4,FALSE)</f>
        <v>633.36679179999999</v>
      </c>
      <c r="L273" s="2">
        <f>VLOOKUP(Production!B273,CostData!$A$21:$D$24,3,FALSE)</f>
        <v>143.83735709999999</v>
      </c>
      <c r="M273" s="4">
        <f t="shared" si="29"/>
        <v>35165.283050037891</v>
      </c>
      <c r="N273" s="4">
        <f t="shared" si="30"/>
        <v>2211.7168369656001</v>
      </c>
      <c r="O273" s="4">
        <f t="shared" si="31"/>
        <v>5033.5859136580821</v>
      </c>
      <c r="P273" s="2">
        <f t="shared" si="32"/>
        <v>94.043807001848506</v>
      </c>
      <c r="Q273" s="2">
        <f t="shared" si="33"/>
        <v>10.021472888888889</v>
      </c>
      <c r="R273" s="5">
        <f t="shared" si="34"/>
        <v>0.94900311447811447</v>
      </c>
    </row>
    <row r="274" spans="1:18" x14ac:dyDescent="0.3">
      <c r="A274" s="3">
        <v>41547</v>
      </c>
      <c r="B274" s="2" t="s">
        <v>4</v>
      </c>
      <c r="C274" s="2">
        <v>4.8286373E-2</v>
      </c>
      <c r="D274" s="2">
        <v>5.067E-2</v>
      </c>
      <c r="E274" s="2">
        <v>7.0000000000000007E-2</v>
      </c>
      <c r="F274" s="2">
        <f>VLOOKUP(B274,CostData!$A$21:$D$24,2,FALSE)</f>
        <v>953.62134690000005</v>
      </c>
      <c r="G274" s="2">
        <f t="shared" si="28"/>
        <v>9</v>
      </c>
      <c r="H274" s="2">
        <f>VLOOKUP(B274,CostData!$H$5:$I$8,2,FALSE)</f>
        <v>4</v>
      </c>
      <c r="I274" s="2">
        <f>VLOOKUP(G274,CostData!$A$4:$E$15,Production!H274,FALSE)</f>
        <v>7.7600000000000002E-2</v>
      </c>
      <c r="J274" s="2">
        <f>VLOOKUP(Production!G274,CostData!$A$33:$E$44,Production!H274,FALSE)</f>
        <v>45</v>
      </c>
      <c r="K274" s="2">
        <f>VLOOKUP(Production!B274,CostData!$A$21:$D$24,4,FALSE)</f>
        <v>633.36679179999999</v>
      </c>
      <c r="L274" s="2">
        <f>VLOOKUP(Production!B274,CostData!$A$21:$D$24,3,FALSE)</f>
        <v>143.83735709999999</v>
      </c>
      <c r="M274" s="4">
        <f t="shared" si="29"/>
        <v>37496.315070400255</v>
      </c>
      <c r="N274" s="4">
        <f t="shared" si="30"/>
        <v>2211.7168369656001</v>
      </c>
      <c r="O274" s="4">
        <f t="shared" si="31"/>
        <v>5389.618198381484</v>
      </c>
      <c r="P274" s="2">
        <f t="shared" si="32"/>
        <v>93.396226106581537</v>
      </c>
      <c r="Q274" s="2">
        <f t="shared" si="33"/>
        <v>10.730305111111111</v>
      </c>
      <c r="R274" s="5">
        <f t="shared" si="34"/>
        <v>0.95295782514308269</v>
      </c>
    </row>
    <row r="275" spans="1:18" x14ac:dyDescent="0.3">
      <c r="A275" s="3">
        <v>41548</v>
      </c>
      <c r="B275" s="2" t="s">
        <v>4</v>
      </c>
      <c r="C275" s="2">
        <v>4.7659606E-2</v>
      </c>
      <c r="D275" s="2">
        <v>5.0139999999999997E-2</v>
      </c>
      <c r="E275" s="2">
        <v>7.0000000000000007E-2</v>
      </c>
      <c r="F275" s="2">
        <f>VLOOKUP(B275,CostData!$A$21:$D$24,2,FALSE)</f>
        <v>953.62134690000005</v>
      </c>
      <c r="G275" s="2">
        <f t="shared" si="28"/>
        <v>10</v>
      </c>
      <c r="H275" s="2">
        <f>VLOOKUP(B275,CostData!$H$5:$I$8,2,FALSE)</f>
        <v>4</v>
      </c>
      <c r="I275" s="2">
        <f>VLOOKUP(G275,CostData!$A$4:$E$15,Production!H275,FALSE)</f>
        <v>7.2099999999999997E-2</v>
      </c>
      <c r="J275" s="2">
        <f>VLOOKUP(Production!G275,CostData!$A$33:$E$44,Production!H275,FALSE)</f>
        <v>45</v>
      </c>
      <c r="K275" s="2">
        <f>VLOOKUP(Production!B275,CostData!$A$21:$D$24,4,FALSE)</f>
        <v>633.36679179999999</v>
      </c>
      <c r="L275" s="2">
        <f>VLOOKUP(Production!B275,CostData!$A$21:$D$24,3,FALSE)</f>
        <v>143.83735709999999</v>
      </c>
      <c r="M275" s="4">
        <f t="shared" si="29"/>
        <v>34474.308094501088</v>
      </c>
      <c r="N275" s="4">
        <f t="shared" si="30"/>
        <v>2054.9585559951001</v>
      </c>
      <c r="O275" s="4">
        <f t="shared" si="31"/>
        <v>4942.6221043439245</v>
      </c>
      <c r="P275" s="2">
        <f t="shared" si="32"/>
        <v>87.016851869988415</v>
      </c>
      <c r="Q275" s="2">
        <f t="shared" si="33"/>
        <v>10.591023555555555</v>
      </c>
      <c r="R275" s="5">
        <f t="shared" si="34"/>
        <v>0.95053063422417239</v>
      </c>
    </row>
    <row r="276" spans="1:18" x14ac:dyDescent="0.3">
      <c r="A276" s="3">
        <v>41549</v>
      </c>
      <c r="B276" s="2" t="s">
        <v>4</v>
      </c>
      <c r="C276" s="2">
        <v>4.6518072000000001E-2</v>
      </c>
      <c r="D276" s="2">
        <v>4.9399999999999999E-2</v>
      </c>
      <c r="E276" s="2">
        <v>0</v>
      </c>
      <c r="F276" s="2">
        <f>VLOOKUP(B276,CostData!$A$21:$D$24,2,FALSE)</f>
        <v>953.62134690000005</v>
      </c>
      <c r="G276" s="2">
        <f t="shared" si="28"/>
        <v>10</v>
      </c>
      <c r="H276" s="2">
        <f>VLOOKUP(B276,CostData!$H$5:$I$8,2,FALSE)</f>
        <v>4</v>
      </c>
      <c r="I276" s="2">
        <f>VLOOKUP(G276,CostData!$A$4:$E$15,Production!H276,FALSE)</f>
        <v>7.2099999999999997E-2</v>
      </c>
      <c r="J276" s="2">
        <f>VLOOKUP(Production!G276,CostData!$A$33:$E$44,Production!H276,FALSE)</f>
        <v>45</v>
      </c>
      <c r="K276" s="2">
        <f>VLOOKUP(Production!B276,CostData!$A$21:$D$24,4,FALSE)</f>
        <v>633.36679179999999</v>
      </c>
      <c r="L276" s="2">
        <f>VLOOKUP(Production!B276,CostData!$A$21:$D$24,3,FALSE)</f>
        <v>143.83735709999999</v>
      </c>
      <c r="M276" s="4">
        <f t="shared" si="29"/>
        <v>33965.512961076056</v>
      </c>
      <c r="N276" s="4">
        <f t="shared" si="30"/>
        <v>2054.9585559951001</v>
      </c>
      <c r="O276" s="4">
        <f t="shared" si="31"/>
        <v>4824.2373409184756</v>
      </c>
      <c r="P276" s="2">
        <f t="shared" si="32"/>
        <v>87.803958981768687</v>
      </c>
      <c r="Q276" s="2">
        <f t="shared" si="33"/>
        <v>10.337349333333334</v>
      </c>
      <c r="R276" s="5">
        <f t="shared" si="34"/>
        <v>0.94166137651821868</v>
      </c>
    </row>
    <row r="277" spans="1:18" x14ac:dyDescent="0.3">
      <c r="A277" s="3">
        <v>41550</v>
      </c>
      <c r="B277" s="2" t="s">
        <v>4</v>
      </c>
      <c r="C277" s="2">
        <v>4.8678551E-2</v>
      </c>
      <c r="D277" s="2">
        <v>5.1400000000000001E-2</v>
      </c>
      <c r="E277" s="2">
        <v>7.0000000000000007E-2</v>
      </c>
      <c r="F277" s="2">
        <f>VLOOKUP(B277,CostData!$A$21:$D$24,2,FALSE)</f>
        <v>953.62134690000005</v>
      </c>
      <c r="G277" s="2">
        <f t="shared" si="28"/>
        <v>10</v>
      </c>
      <c r="H277" s="2">
        <f>VLOOKUP(B277,CostData!$H$5:$I$8,2,FALSE)</f>
        <v>4</v>
      </c>
      <c r="I277" s="2">
        <f>VLOOKUP(G277,CostData!$A$4:$E$15,Production!H277,FALSE)</f>
        <v>7.2099999999999997E-2</v>
      </c>
      <c r="J277" s="2">
        <f>VLOOKUP(Production!G277,CostData!$A$33:$E$44,Production!H277,FALSE)</f>
        <v>45</v>
      </c>
      <c r="K277" s="2">
        <f>VLOOKUP(Production!B277,CostData!$A$21:$D$24,4,FALSE)</f>
        <v>633.36679179999999</v>
      </c>
      <c r="L277" s="2">
        <f>VLOOKUP(Production!B277,CostData!$A$21:$D$24,3,FALSE)</f>
        <v>143.83735709999999</v>
      </c>
      <c r="M277" s="4">
        <f t="shared" si="29"/>
        <v>35340.634943305864</v>
      </c>
      <c r="N277" s="4">
        <f t="shared" si="30"/>
        <v>2054.9585559951001</v>
      </c>
      <c r="O277" s="4">
        <f t="shared" si="31"/>
        <v>5048.293562897542</v>
      </c>
      <c r="P277" s="2">
        <f t="shared" si="32"/>
        <v>87.192174356624747</v>
      </c>
      <c r="Q277" s="2">
        <f t="shared" si="33"/>
        <v>10.817455777777777</v>
      </c>
      <c r="R277" s="5">
        <f t="shared" si="34"/>
        <v>0.94705352140077814</v>
      </c>
    </row>
    <row r="278" spans="1:18" x14ac:dyDescent="0.3">
      <c r="A278" s="3">
        <v>41551</v>
      </c>
      <c r="B278" s="2" t="s">
        <v>4</v>
      </c>
      <c r="C278" s="2">
        <v>4.5547604999999998E-2</v>
      </c>
      <c r="D278" s="2">
        <v>4.8570000000000002E-2</v>
      </c>
      <c r="E278" s="2">
        <v>7.0000000000000007E-2</v>
      </c>
      <c r="F278" s="2">
        <f>VLOOKUP(B278,CostData!$A$21:$D$24,2,FALSE)</f>
        <v>953.62134690000005</v>
      </c>
      <c r="G278" s="2">
        <f t="shared" si="28"/>
        <v>10</v>
      </c>
      <c r="H278" s="2">
        <f>VLOOKUP(B278,CostData!$H$5:$I$8,2,FALSE)</f>
        <v>4</v>
      </c>
      <c r="I278" s="2">
        <f>VLOOKUP(G278,CostData!$A$4:$E$15,Production!H278,FALSE)</f>
        <v>7.2099999999999997E-2</v>
      </c>
      <c r="J278" s="2">
        <f>VLOOKUP(Production!G278,CostData!$A$33:$E$44,Production!H278,FALSE)</f>
        <v>45</v>
      </c>
      <c r="K278" s="2">
        <f>VLOOKUP(Production!B278,CostData!$A$21:$D$24,4,FALSE)</f>
        <v>633.36679179999999</v>
      </c>
      <c r="L278" s="2">
        <f>VLOOKUP(Production!B278,CostData!$A$21:$D$24,3,FALSE)</f>
        <v>143.83735709999999</v>
      </c>
      <c r="M278" s="4">
        <f t="shared" si="29"/>
        <v>33394.837338450692</v>
      </c>
      <c r="N278" s="4">
        <f t="shared" si="30"/>
        <v>2054.9585559951001</v>
      </c>
      <c r="O278" s="4">
        <f t="shared" si="31"/>
        <v>4723.5933774384512</v>
      </c>
      <c r="P278" s="2">
        <f t="shared" si="32"/>
        <v>88.200881850723533</v>
      </c>
      <c r="Q278" s="2">
        <f t="shared" si="33"/>
        <v>10.121689999999999</v>
      </c>
      <c r="R278" s="5">
        <f t="shared" si="34"/>
        <v>0.93777239036442239</v>
      </c>
    </row>
    <row r="279" spans="1:18" x14ac:dyDescent="0.3">
      <c r="A279" s="3">
        <v>41552</v>
      </c>
      <c r="B279" s="2" t="s">
        <v>4</v>
      </c>
      <c r="C279" s="2">
        <v>4.9101789999999999E-2</v>
      </c>
      <c r="D279" s="2">
        <v>5.1670000000000001E-2</v>
      </c>
      <c r="E279" s="2">
        <v>0</v>
      </c>
      <c r="F279" s="2">
        <f>VLOOKUP(B279,CostData!$A$21:$D$24,2,FALSE)</f>
        <v>953.62134690000005</v>
      </c>
      <c r="G279" s="2">
        <f t="shared" si="28"/>
        <v>10</v>
      </c>
      <c r="H279" s="2">
        <f>VLOOKUP(B279,CostData!$H$5:$I$8,2,FALSE)</f>
        <v>4</v>
      </c>
      <c r="I279" s="2">
        <f>VLOOKUP(G279,CostData!$A$4:$E$15,Production!H279,FALSE)</f>
        <v>7.2099999999999997E-2</v>
      </c>
      <c r="J279" s="2">
        <f>VLOOKUP(Production!G279,CostData!$A$33:$E$44,Production!H279,FALSE)</f>
        <v>45</v>
      </c>
      <c r="K279" s="2">
        <f>VLOOKUP(Production!B279,CostData!$A$21:$D$24,4,FALSE)</f>
        <v>633.36679179999999</v>
      </c>
      <c r="L279" s="2">
        <f>VLOOKUP(Production!B279,CostData!$A$21:$D$24,3,FALSE)</f>
        <v>143.83735709999999</v>
      </c>
      <c r="M279" s="4">
        <f t="shared" si="29"/>
        <v>35526.276410906881</v>
      </c>
      <c r="N279" s="4">
        <f t="shared" si="30"/>
        <v>2054.9585559951001</v>
      </c>
      <c r="O279" s="4">
        <f t="shared" si="31"/>
        <v>5092.1862974875085</v>
      </c>
      <c r="P279" s="2">
        <f t="shared" si="32"/>
        <v>86.908076598408101</v>
      </c>
      <c r="Q279" s="2">
        <f t="shared" si="33"/>
        <v>10.911508888888889</v>
      </c>
      <c r="R279" s="5">
        <f t="shared" si="34"/>
        <v>0.95029591639249078</v>
      </c>
    </row>
    <row r="280" spans="1:18" x14ac:dyDescent="0.3">
      <c r="A280" s="3">
        <v>41553</v>
      </c>
      <c r="B280" s="2" t="s">
        <v>4</v>
      </c>
      <c r="C280" s="2">
        <v>4.7386862000000002E-2</v>
      </c>
      <c r="D280" s="2">
        <v>4.9549999999999997E-2</v>
      </c>
      <c r="E280" s="2">
        <v>0</v>
      </c>
      <c r="F280" s="2">
        <f>VLOOKUP(B280,CostData!$A$21:$D$24,2,FALSE)</f>
        <v>953.62134690000005</v>
      </c>
      <c r="G280" s="2">
        <f t="shared" si="28"/>
        <v>10</v>
      </c>
      <c r="H280" s="2">
        <f>VLOOKUP(B280,CostData!$H$5:$I$8,2,FALSE)</f>
        <v>4</v>
      </c>
      <c r="I280" s="2">
        <f>VLOOKUP(G280,CostData!$A$4:$E$15,Production!H280,FALSE)</f>
        <v>7.2099999999999997E-2</v>
      </c>
      <c r="J280" s="2">
        <f>VLOOKUP(Production!G280,CostData!$A$33:$E$44,Production!H280,FALSE)</f>
        <v>45</v>
      </c>
      <c r="K280" s="2">
        <f>VLOOKUP(Production!B280,CostData!$A$21:$D$24,4,FALSE)</f>
        <v>633.36679179999999</v>
      </c>
      <c r="L280" s="2">
        <f>VLOOKUP(Production!B280,CostData!$A$21:$D$24,3,FALSE)</f>
        <v>143.83735709999999</v>
      </c>
      <c r="M280" s="4">
        <f t="shared" si="29"/>
        <v>34068.647109743295</v>
      </c>
      <c r="N280" s="4">
        <f t="shared" si="30"/>
        <v>2054.9585559951001</v>
      </c>
      <c r="O280" s="4">
        <f t="shared" si="31"/>
        <v>4914.3367147578847</v>
      </c>
      <c r="P280" s="2">
        <f t="shared" si="32"/>
        <v>86.601941231086954</v>
      </c>
      <c r="Q280" s="2">
        <f t="shared" si="33"/>
        <v>10.530413777777778</v>
      </c>
      <c r="R280" s="5">
        <f t="shared" si="34"/>
        <v>0.95634433905146332</v>
      </c>
    </row>
    <row r="281" spans="1:18" x14ac:dyDescent="0.3">
      <c r="A281" s="3">
        <v>41554</v>
      </c>
      <c r="B281" s="2" t="s">
        <v>4</v>
      </c>
      <c r="C281" s="2">
        <v>4.7698007000000001E-2</v>
      </c>
      <c r="D281" s="2">
        <v>5.0009999999999999E-2</v>
      </c>
      <c r="E281" s="2">
        <v>7.0000000000000007E-2</v>
      </c>
      <c r="F281" s="2">
        <f>VLOOKUP(B281,CostData!$A$21:$D$24,2,FALSE)</f>
        <v>953.62134690000005</v>
      </c>
      <c r="G281" s="2">
        <f t="shared" si="28"/>
        <v>10</v>
      </c>
      <c r="H281" s="2">
        <f>VLOOKUP(B281,CostData!$H$5:$I$8,2,FALSE)</f>
        <v>4</v>
      </c>
      <c r="I281" s="2">
        <f>VLOOKUP(G281,CostData!$A$4:$E$15,Production!H281,FALSE)</f>
        <v>7.2099999999999997E-2</v>
      </c>
      <c r="J281" s="2">
        <f>VLOOKUP(Production!G281,CostData!$A$33:$E$44,Production!H281,FALSE)</f>
        <v>45</v>
      </c>
      <c r="K281" s="2">
        <f>VLOOKUP(Production!B281,CostData!$A$21:$D$24,4,FALSE)</f>
        <v>633.36679179999999</v>
      </c>
      <c r="L281" s="2">
        <f>VLOOKUP(Production!B281,CostData!$A$21:$D$24,3,FALSE)</f>
        <v>143.83735709999999</v>
      </c>
      <c r="M281" s="4">
        <f t="shared" si="29"/>
        <v>34384.925165656146</v>
      </c>
      <c r="N281" s="4">
        <f t="shared" si="30"/>
        <v>2054.9585559951001</v>
      </c>
      <c r="O281" s="4">
        <f t="shared" si="31"/>
        <v>4946.6045466542728</v>
      </c>
      <c r="P281" s="2">
        <f t="shared" si="32"/>
        <v>86.76775167630278</v>
      </c>
      <c r="Q281" s="2">
        <f t="shared" si="33"/>
        <v>10.599557111111112</v>
      </c>
      <c r="R281" s="5">
        <f t="shared" si="34"/>
        <v>0.95376938612277551</v>
      </c>
    </row>
    <row r="282" spans="1:18" x14ac:dyDescent="0.3">
      <c r="A282" s="3">
        <v>41555</v>
      </c>
      <c r="B282" s="2" t="s">
        <v>4</v>
      </c>
      <c r="C282" s="2">
        <v>4.8067181E-2</v>
      </c>
      <c r="D282" s="2">
        <v>5.1209999999999999E-2</v>
      </c>
      <c r="E282" s="2">
        <v>7.0000000000000007E-2</v>
      </c>
      <c r="F282" s="2">
        <f>VLOOKUP(B282,CostData!$A$21:$D$24,2,FALSE)</f>
        <v>953.62134690000005</v>
      </c>
      <c r="G282" s="2">
        <f t="shared" si="28"/>
        <v>10</v>
      </c>
      <c r="H282" s="2">
        <f>VLOOKUP(B282,CostData!$H$5:$I$8,2,FALSE)</f>
        <v>4</v>
      </c>
      <c r="I282" s="2">
        <f>VLOOKUP(G282,CostData!$A$4:$E$15,Production!H282,FALSE)</f>
        <v>7.2099999999999997E-2</v>
      </c>
      <c r="J282" s="2">
        <f>VLOOKUP(Production!G282,CostData!$A$33:$E$44,Production!H282,FALSE)</f>
        <v>45</v>
      </c>
      <c r="K282" s="2">
        <f>VLOOKUP(Production!B282,CostData!$A$21:$D$24,4,FALSE)</f>
        <v>633.36679179999999</v>
      </c>
      <c r="L282" s="2">
        <f>VLOOKUP(Production!B282,CostData!$A$21:$D$24,3,FALSE)</f>
        <v>143.83735709999999</v>
      </c>
      <c r="M282" s="4">
        <f t="shared" si="29"/>
        <v>35209.99835499403</v>
      </c>
      <c r="N282" s="4">
        <f t="shared" si="30"/>
        <v>2054.9585559951001</v>
      </c>
      <c r="O282" s="4">
        <f t="shared" si="31"/>
        <v>4984.8903766451676</v>
      </c>
      <c r="P282" s="2">
        <f t="shared" si="32"/>
        <v>87.897493484451061</v>
      </c>
      <c r="Q282" s="2">
        <f t="shared" si="33"/>
        <v>10.681595777777778</v>
      </c>
      <c r="R282" s="5">
        <f t="shared" si="34"/>
        <v>0.93862880296817031</v>
      </c>
    </row>
    <row r="283" spans="1:18" x14ac:dyDescent="0.3">
      <c r="A283" s="3">
        <v>41556</v>
      </c>
      <c r="B283" s="2" t="s">
        <v>4</v>
      </c>
      <c r="C283" s="2">
        <v>4.8412662000000002E-2</v>
      </c>
      <c r="D283" s="2">
        <v>5.0720000000000001E-2</v>
      </c>
      <c r="E283" s="2">
        <v>7.0000000000000007E-2</v>
      </c>
      <c r="F283" s="2">
        <f>VLOOKUP(B283,CostData!$A$21:$D$24,2,FALSE)</f>
        <v>953.62134690000005</v>
      </c>
      <c r="G283" s="2">
        <f t="shared" si="28"/>
        <v>10</v>
      </c>
      <c r="H283" s="2">
        <f>VLOOKUP(B283,CostData!$H$5:$I$8,2,FALSE)</f>
        <v>4</v>
      </c>
      <c r="I283" s="2">
        <f>VLOOKUP(G283,CostData!$A$4:$E$15,Production!H283,FALSE)</f>
        <v>7.2099999999999997E-2</v>
      </c>
      <c r="J283" s="2">
        <f>VLOOKUP(Production!G283,CostData!$A$33:$E$44,Production!H283,FALSE)</f>
        <v>45</v>
      </c>
      <c r="K283" s="2">
        <f>VLOOKUP(Production!B283,CostData!$A$21:$D$24,4,FALSE)</f>
        <v>633.36679179999999</v>
      </c>
      <c r="L283" s="2">
        <f>VLOOKUP(Production!B283,CostData!$A$21:$D$24,3,FALSE)</f>
        <v>143.83735709999999</v>
      </c>
      <c r="M283" s="4">
        <f t="shared" si="29"/>
        <v>34873.093469347725</v>
      </c>
      <c r="N283" s="4">
        <f t="shared" si="30"/>
        <v>2054.9585559951001</v>
      </c>
      <c r="O283" s="4">
        <f t="shared" si="31"/>
        <v>5020.7190829762867</v>
      </c>
      <c r="P283" s="2">
        <f t="shared" si="32"/>
        <v>86.648346476628589</v>
      </c>
      <c r="Q283" s="2">
        <f t="shared" si="33"/>
        <v>10.758369333333333</v>
      </c>
      <c r="R283" s="5">
        <f t="shared" si="34"/>
        <v>0.95450832018927445</v>
      </c>
    </row>
    <row r="284" spans="1:18" x14ac:dyDescent="0.3">
      <c r="A284" s="3">
        <v>41557</v>
      </c>
      <c r="B284" s="2" t="s">
        <v>4</v>
      </c>
      <c r="C284" s="2">
        <v>4.8414688999999997E-2</v>
      </c>
      <c r="D284" s="2">
        <v>5.0959999999999998E-2</v>
      </c>
      <c r="E284" s="2">
        <v>0</v>
      </c>
      <c r="F284" s="2">
        <f>VLOOKUP(B284,CostData!$A$21:$D$24,2,FALSE)</f>
        <v>953.62134690000005</v>
      </c>
      <c r="G284" s="2">
        <f t="shared" si="28"/>
        <v>10</v>
      </c>
      <c r="H284" s="2">
        <f>VLOOKUP(B284,CostData!$H$5:$I$8,2,FALSE)</f>
        <v>4</v>
      </c>
      <c r="I284" s="2">
        <f>VLOOKUP(G284,CostData!$A$4:$E$15,Production!H284,FALSE)</f>
        <v>7.2099999999999997E-2</v>
      </c>
      <c r="J284" s="2">
        <f>VLOOKUP(Production!G284,CostData!$A$33:$E$44,Production!H284,FALSE)</f>
        <v>45</v>
      </c>
      <c r="K284" s="2">
        <f>VLOOKUP(Production!B284,CostData!$A$21:$D$24,4,FALSE)</f>
        <v>633.36679179999999</v>
      </c>
      <c r="L284" s="2">
        <f>VLOOKUP(Production!B284,CostData!$A$21:$D$24,3,FALSE)</f>
        <v>143.83735709999999</v>
      </c>
      <c r="M284" s="4">
        <f t="shared" si="29"/>
        <v>35038.108107215303</v>
      </c>
      <c r="N284" s="4">
        <f t="shared" si="30"/>
        <v>2054.9585559951001</v>
      </c>
      <c r="O284" s="4">
        <f t="shared" si="31"/>
        <v>5020.9292965270561</v>
      </c>
      <c r="P284" s="2">
        <f t="shared" si="32"/>
        <v>86.985988817851251</v>
      </c>
      <c r="Q284" s="2">
        <f t="shared" si="33"/>
        <v>10.758819777777777</v>
      </c>
      <c r="R284" s="5">
        <f t="shared" si="34"/>
        <v>0.95005276687598117</v>
      </c>
    </row>
    <row r="285" spans="1:18" x14ac:dyDescent="0.3">
      <c r="A285" s="3">
        <v>41558</v>
      </c>
      <c r="B285" s="2" t="s">
        <v>4</v>
      </c>
      <c r="C285" s="2">
        <v>4.8820953E-2</v>
      </c>
      <c r="D285" s="2">
        <v>5.1330000000000001E-2</v>
      </c>
      <c r="E285" s="2">
        <v>7.0000000000000007E-2</v>
      </c>
      <c r="F285" s="2">
        <f>VLOOKUP(B285,CostData!$A$21:$D$24,2,FALSE)</f>
        <v>953.62134690000005</v>
      </c>
      <c r="G285" s="2">
        <f t="shared" si="28"/>
        <v>10</v>
      </c>
      <c r="H285" s="2">
        <f>VLOOKUP(B285,CostData!$H$5:$I$8,2,FALSE)</f>
        <v>4</v>
      </c>
      <c r="I285" s="2">
        <f>VLOOKUP(G285,CostData!$A$4:$E$15,Production!H285,FALSE)</f>
        <v>7.2099999999999997E-2</v>
      </c>
      <c r="J285" s="2">
        <f>VLOOKUP(Production!G285,CostData!$A$33:$E$44,Production!H285,FALSE)</f>
        <v>45</v>
      </c>
      <c r="K285" s="2">
        <f>VLOOKUP(Production!B285,CostData!$A$21:$D$24,4,FALSE)</f>
        <v>633.36679179999999</v>
      </c>
      <c r="L285" s="2">
        <f>VLOOKUP(Production!B285,CostData!$A$21:$D$24,3,FALSE)</f>
        <v>143.83735709999999</v>
      </c>
      <c r="M285" s="4">
        <f t="shared" si="29"/>
        <v>35292.505673927815</v>
      </c>
      <c r="N285" s="4">
        <f t="shared" si="30"/>
        <v>2054.9585559951001</v>
      </c>
      <c r="O285" s="4">
        <f t="shared" si="31"/>
        <v>5063.0616092994105</v>
      </c>
      <c r="P285" s="2">
        <f t="shared" si="32"/>
        <v>86.869516535702047</v>
      </c>
      <c r="Q285" s="2">
        <f t="shared" si="33"/>
        <v>10.849100666666667</v>
      </c>
      <c r="R285" s="5">
        <f t="shared" si="34"/>
        <v>0.95111928696668613</v>
      </c>
    </row>
    <row r="286" spans="1:18" x14ac:dyDescent="0.3">
      <c r="A286" s="3">
        <v>41559</v>
      </c>
      <c r="B286" s="2" t="s">
        <v>4</v>
      </c>
      <c r="C286" s="2">
        <v>4.5180596000000003E-2</v>
      </c>
      <c r="D286" s="2">
        <v>4.727E-2</v>
      </c>
      <c r="E286" s="2">
        <v>7.0000000000000007E-2</v>
      </c>
      <c r="F286" s="2">
        <f>VLOOKUP(B286,CostData!$A$21:$D$24,2,FALSE)</f>
        <v>953.62134690000005</v>
      </c>
      <c r="G286" s="2">
        <f t="shared" si="28"/>
        <v>10</v>
      </c>
      <c r="H286" s="2">
        <f>VLOOKUP(B286,CostData!$H$5:$I$8,2,FALSE)</f>
        <v>4</v>
      </c>
      <c r="I286" s="2">
        <f>VLOOKUP(G286,CostData!$A$4:$E$15,Production!H286,FALSE)</f>
        <v>7.2099999999999997E-2</v>
      </c>
      <c r="J286" s="2">
        <f>VLOOKUP(Production!G286,CostData!$A$33:$E$44,Production!H286,FALSE)</f>
        <v>45</v>
      </c>
      <c r="K286" s="2">
        <f>VLOOKUP(Production!B286,CostData!$A$21:$D$24,4,FALSE)</f>
        <v>633.36679179999999</v>
      </c>
      <c r="L286" s="2">
        <f>VLOOKUP(Production!B286,CostData!$A$21:$D$24,3,FALSE)</f>
        <v>143.83735709999999</v>
      </c>
      <c r="M286" s="4">
        <f t="shared" si="29"/>
        <v>32501.008050001321</v>
      </c>
      <c r="N286" s="4">
        <f t="shared" si="30"/>
        <v>2054.9585559951001</v>
      </c>
      <c r="O286" s="4">
        <f t="shared" si="31"/>
        <v>4685.5320725276815</v>
      </c>
      <c r="P286" s="2">
        <f t="shared" si="32"/>
        <v>86.854761009624795</v>
      </c>
      <c r="Q286" s="2">
        <f t="shared" si="33"/>
        <v>10.040132444444446</v>
      </c>
      <c r="R286" s="5">
        <f t="shared" si="34"/>
        <v>0.95579851914533542</v>
      </c>
    </row>
    <row r="287" spans="1:18" x14ac:dyDescent="0.3">
      <c r="A287" s="3">
        <v>41560</v>
      </c>
      <c r="B287" s="2" t="s">
        <v>4</v>
      </c>
      <c r="C287" s="2">
        <v>4.5890335999999997E-2</v>
      </c>
      <c r="D287" s="2">
        <v>4.8619999999999997E-2</v>
      </c>
      <c r="E287" s="2">
        <v>0</v>
      </c>
      <c r="F287" s="2">
        <f>VLOOKUP(B287,CostData!$A$21:$D$24,2,FALSE)</f>
        <v>953.62134690000005</v>
      </c>
      <c r="G287" s="2">
        <f t="shared" si="28"/>
        <v>10</v>
      </c>
      <c r="H287" s="2">
        <f>VLOOKUP(B287,CostData!$H$5:$I$8,2,FALSE)</f>
        <v>4</v>
      </c>
      <c r="I287" s="2">
        <f>VLOOKUP(G287,CostData!$A$4:$E$15,Production!H287,FALSE)</f>
        <v>7.2099999999999997E-2</v>
      </c>
      <c r="J287" s="2">
        <f>VLOOKUP(Production!G287,CostData!$A$33:$E$44,Production!H287,FALSE)</f>
        <v>45</v>
      </c>
      <c r="K287" s="2">
        <f>VLOOKUP(Production!B287,CostData!$A$21:$D$24,4,FALSE)</f>
        <v>633.36679179999999</v>
      </c>
      <c r="L287" s="2">
        <f>VLOOKUP(Production!B287,CostData!$A$21:$D$24,3,FALSE)</f>
        <v>143.83735709999999</v>
      </c>
      <c r="M287" s="4">
        <f t="shared" si="29"/>
        <v>33429.215388006436</v>
      </c>
      <c r="N287" s="4">
        <f t="shared" si="30"/>
        <v>2054.9585559951001</v>
      </c>
      <c r="O287" s="4">
        <f t="shared" si="31"/>
        <v>4759.1368902497798</v>
      </c>
      <c r="P287" s="2">
        <f t="shared" si="32"/>
        <v>87.694522075958034</v>
      </c>
      <c r="Q287" s="2">
        <f t="shared" si="33"/>
        <v>10.197852444444443</v>
      </c>
      <c r="R287" s="5">
        <f t="shared" si="34"/>
        <v>0.94385717811600167</v>
      </c>
    </row>
    <row r="288" spans="1:18" x14ac:dyDescent="0.3">
      <c r="A288" s="3">
        <v>41561</v>
      </c>
      <c r="B288" s="2" t="s">
        <v>4</v>
      </c>
      <c r="C288" s="2">
        <v>4.8980733999999998E-2</v>
      </c>
      <c r="D288" s="2">
        <v>5.1249999999999997E-2</v>
      </c>
      <c r="E288" s="2">
        <v>7.0000000000000007E-2</v>
      </c>
      <c r="F288" s="2">
        <f>VLOOKUP(B288,CostData!$A$21:$D$24,2,FALSE)</f>
        <v>953.62134690000005</v>
      </c>
      <c r="G288" s="2">
        <f t="shared" si="28"/>
        <v>10</v>
      </c>
      <c r="H288" s="2">
        <f>VLOOKUP(B288,CostData!$H$5:$I$8,2,FALSE)</f>
        <v>4</v>
      </c>
      <c r="I288" s="2">
        <f>VLOOKUP(G288,CostData!$A$4:$E$15,Production!H288,FALSE)</f>
        <v>7.2099999999999997E-2</v>
      </c>
      <c r="J288" s="2">
        <f>VLOOKUP(Production!G288,CostData!$A$33:$E$44,Production!H288,FALSE)</f>
        <v>45</v>
      </c>
      <c r="K288" s="2">
        <f>VLOOKUP(Production!B288,CostData!$A$21:$D$24,4,FALSE)</f>
        <v>633.36679179999999</v>
      </c>
      <c r="L288" s="2">
        <f>VLOOKUP(Production!B288,CostData!$A$21:$D$24,3,FALSE)</f>
        <v>143.83735709999999</v>
      </c>
      <c r="M288" s="4">
        <f t="shared" si="29"/>
        <v>35237.500794638625</v>
      </c>
      <c r="N288" s="4">
        <f t="shared" si="30"/>
        <v>2054.9585559951001</v>
      </c>
      <c r="O288" s="4">
        <f t="shared" si="31"/>
        <v>5079.6319750396169</v>
      </c>
      <c r="P288" s="2">
        <f t="shared" si="32"/>
        <v>86.507669169827764</v>
      </c>
      <c r="Q288" s="2">
        <f t="shared" si="33"/>
        <v>10.884607555555554</v>
      </c>
      <c r="R288" s="5">
        <f t="shared" si="34"/>
        <v>0.95572163902439022</v>
      </c>
    </row>
    <row r="289" spans="1:18" x14ac:dyDescent="0.3">
      <c r="A289" s="3">
        <v>41562</v>
      </c>
      <c r="B289" s="2" t="s">
        <v>4</v>
      </c>
      <c r="C289" s="2">
        <v>4.6538382000000003E-2</v>
      </c>
      <c r="D289" s="2">
        <v>4.9570000000000003E-2</v>
      </c>
      <c r="E289" s="2">
        <v>7.0000000000000007E-2</v>
      </c>
      <c r="F289" s="2">
        <f>VLOOKUP(B289,CostData!$A$21:$D$24,2,FALSE)</f>
        <v>953.62134690000005</v>
      </c>
      <c r="G289" s="2">
        <f t="shared" si="28"/>
        <v>10</v>
      </c>
      <c r="H289" s="2">
        <f>VLOOKUP(B289,CostData!$H$5:$I$8,2,FALSE)</f>
        <v>4</v>
      </c>
      <c r="I289" s="2">
        <f>VLOOKUP(G289,CostData!$A$4:$E$15,Production!H289,FALSE)</f>
        <v>7.2099999999999997E-2</v>
      </c>
      <c r="J289" s="2">
        <f>VLOOKUP(Production!G289,CostData!$A$33:$E$44,Production!H289,FALSE)</f>
        <v>45</v>
      </c>
      <c r="K289" s="2">
        <f>VLOOKUP(Production!B289,CostData!$A$21:$D$24,4,FALSE)</f>
        <v>633.36679179999999</v>
      </c>
      <c r="L289" s="2">
        <f>VLOOKUP(Production!B289,CostData!$A$21:$D$24,3,FALSE)</f>
        <v>143.83735709999999</v>
      </c>
      <c r="M289" s="4">
        <f t="shared" si="29"/>
        <v>34082.398329565593</v>
      </c>
      <c r="N289" s="4">
        <f t="shared" si="30"/>
        <v>2054.9585559951001</v>
      </c>
      <c r="O289" s="4">
        <f t="shared" si="31"/>
        <v>4826.3436246955425</v>
      </c>
      <c r="P289" s="2">
        <f t="shared" si="32"/>
        <v>88.021325086583886</v>
      </c>
      <c r="Q289" s="2">
        <f t="shared" si="33"/>
        <v>10.341862666666668</v>
      </c>
      <c r="R289" s="5">
        <f t="shared" si="34"/>
        <v>0.93884167843453703</v>
      </c>
    </row>
    <row r="290" spans="1:18" x14ac:dyDescent="0.3">
      <c r="A290" s="3">
        <v>41563</v>
      </c>
      <c r="B290" s="2" t="s">
        <v>4</v>
      </c>
      <c r="C290" s="2">
        <v>4.4775620000000002E-2</v>
      </c>
      <c r="D290" s="2">
        <v>4.6949999999999999E-2</v>
      </c>
      <c r="E290" s="2">
        <v>0</v>
      </c>
      <c r="F290" s="2">
        <f>VLOOKUP(B290,CostData!$A$21:$D$24,2,FALSE)</f>
        <v>953.62134690000005</v>
      </c>
      <c r="G290" s="2">
        <f t="shared" si="28"/>
        <v>10</v>
      </c>
      <c r="H290" s="2">
        <f>VLOOKUP(B290,CostData!$H$5:$I$8,2,FALSE)</f>
        <v>4</v>
      </c>
      <c r="I290" s="2">
        <f>VLOOKUP(G290,CostData!$A$4:$E$15,Production!H290,FALSE)</f>
        <v>7.2099999999999997E-2</v>
      </c>
      <c r="J290" s="2">
        <f>VLOOKUP(Production!G290,CostData!$A$33:$E$44,Production!H290,FALSE)</f>
        <v>45</v>
      </c>
      <c r="K290" s="2">
        <f>VLOOKUP(Production!B290,CostData!$A$21:$D$24,4,FALSE)</f>
        <v>633.36679179999999</v>
      </c>
      <c r="L290" s="2">
        <f>VLOOKUP(Production!B290,CostData!$A$21:$D$24,3,FALSE)</f>
        <v>143.83735709999999</v>
      </c>
      <c r="M290" s="4">
        <f t="shared" si="29"/>
        <v>32280.988532844553</v>
      </c>
      <c r="N290" s="4">
        <f t="shared" si="30"/>
        <v>2054.9585559951001</v>
      </c>
      <c r="O290" s="4">
        <f t="shared" si="31"/>
        <v>4643.5333340293237</v>
      </c>
      <c r="P290" s="2">
        <f t="shared" si="32"/>
        <v>87.055143899445667</v>
      </c>
      <c r="Q290" s="2">
        <f t="shared" si="33"/>
        <v>9.950137777777778</v>
      </c>
      <c r="R290" s="5">
        <f t="shared" si="34"/>
        <v>0.95368732694355707</v>
      </c>
    </row>
    <row r="291" spans="1:18" x14ac:dyDescent="0.3">
      <c r="A291" s="3">
        <v>41564</v>
      </c>
      <c r="B291" s="2" t="s">
        <v>4</v>
      </c>
      <c r="C291" s="2">
        <v>4.7418687000000001E-2</v>
      </c>
      <c r="D291" s="2">
        <v>5.0139999999999997E-2</v>
      </c>
      <c r="E291" s="2">
        <v>7.0000000000000007E-2</v>
      </c>
      <c r="F291" s="2">
        <f>VLOOKUP(B291,CostData!$A$21:$D$24,2,FALSE)</f>
        <v>953.62134690000005</v>
      </c>
      <c r="G291" s="2">
        <f t="shared" si="28"/>
        <v>10</v>
      </c>
      <c r="H291" s="2">
        <f>VLOOKUP(B291,CostData!$H$5:$I$8,2,FALSE)</f>
        <v>4</v>
      </c>
      <c r="I291" s="2">
        <f>VLOOKUP(G291,CostData!$A$4:$E$15,Production!H291,FALSE)</f>
        <v>7.2099999999999997E-2</v>
      </c>
      <c r="J291" s="2">
        <f>VLOOKUP(Production!G291,CostData!$A$33:$E$44,Production!H291,FALSE)</f>
        <v>45</v>
      </c>
      <c r="K291" s="2">
        <f>VLOOKUP(Production!B291,CostData!$A$21:$D$24,4,FALSE)</f>
        <v>633.36679179999999</v>
      </c>
      <c r="L291" s="2">
        <f>VLOOKUP(Production!B291,CostData!$A$21:$D$24,3,FALSE)</f>
        <v>143.83735709999999</v>
      </c>
      <c r="M291" s="4">
        <f t="shared" si="29"/>
        <v>34474.308094501088</v>
      </c>
      <c r="N291" s="4">
        <f t="shared" si="30"/>
        <v>2054.9585559951001</v>
      </c>
      <c r="O291" s="4">
        <f t="shared" si="31"/>
        <v>4917.6371815823641</v>
      </c>
      <c r="P291" s="2">
        <f t="shared" si="32"/>
        <v>87.406266293452092</v>
      </c>
      <c r="Q291" s="2">
        <f t="shared" si="33"/>
        <v>10.537485999999999</v>
      </c>
      <c r="R291" s="5">
        <f t="shared" si="34"/>
        <v>0.94572570801755096</v>
      </c>
    </row>
    <row r="292" spans="1:18" x14ac:dyDescent="0.3">
      <c r="A292" s="3">
        <v>41565</v>
      </c>
      <c r="B292" s="2" t="s">
        <v>4</v>
      </c>
      <c r="C292" s="2">
        <v>4.6307284999999997E-2</v>
      </c>
      <c r="D292" s="2">
        <v>4.8759999999999998E-2</v>
      </c>
      <c r="E292" s="2">
        <v>0</v>
      </c>
      <c r="F292" s="2">
        <f>VLOOKUP(B292,CostData!$A$21:$D$24,2,FALSE)</f>
        <v>953.62134690000005</v>
      </c>
      <c r="G292" s="2">
        <f t="shared" si="28"/>
        <v>10</v>
      </c>
      <c r="H292" s="2">
        <f>VLOOKUP(B292,CostData!$H$5:$I$8,2,FALSE)</f>
        <v>4</v>
      </c>
      <c r="I292" s="2">
        <f>VLOOKUP(G292,CostData!$A$4:$E$15,Production!H292,FALSE)</f>
        <v>7.2099999999999997E-2</v>
      </c>
      <c r="J292" s="2">
        <f>VLOOKUP(Production!G292,CostData!$A$33:$E$44,Production!H292,FALSE)</f>
        <v>45</v>
      </c>
      <c r="K292" s="2">
        <f>VLOOKUP(Production!B292,CostData!$A$21:$D$24,4,FALSE)</f>
        <v>633.36679179999999</v>
      </c>
      <c r="L292" s="2">
        <f>VLOOKUP(Production!B292,CostData!$A$21:$D$24,3,FALSE)</f>
        <v>143.83735709999999</v>
      </c>
      <c r="M292" s="4">
        <f t="shared" si="29"/>
        <v>33525.473926762526</v>
      </c>
      <c r="N292" s="4">
        <f t="shared" si="30"/>
        <v>2054.9585559951001</v>
      </c>
      <c r="O292" s="4">
        <f t="shared" si="31"/>
        <v>4802.3773094799362</v>
      </c>
      <c r="P292" s="2">
        <f t="shared" si="32"/>
        <v>87.206170243488828</v>
      </c>
      <c r="Q292" s="2">
        <f t="shared" si="33"/>
        <v>10.290507777777776</v>
      </c>
      <c r="R292" s="5">
        <f t="shared" si="34"/>
        <v>0.94969821575061519</v>
      </c>
    </row>
    <row r="293" spans="1:18" x14ac:dyDescent="0.3">
      <c r="A293" s="3">
        <v>41566</v>
      </c>
      <c r="B293" s="2" t="s">
        <v>4</v>
      </c>
      <c r="C293" s="2">
        <v>4.8864059000000001E-2</v>
      </c>
      <c r="D293" s="2">
        <v>5.1909999999999998E-2</v>
      </c>
      <c r="E293" s="2">
        <v>0</v>
      </c>
      <c r="F293" s="2">
        <f>VLOOKUP(B293,CostData!$A$21:$D$24,2,FALSE)</f>
        <v>953.62134690000005</v>
      </c>
      <c r="G293" s="2">
        <f t="shared" si="28"/>
        <v>10</v>
      </c>
      <c r="H293" s="2">
        <f>VLOOKUP(B293,CostData!$H$5:$I$8,2,FALSE)</f>
        <v>4</v>
      </c>
      <c r="I293" s="2">
        <f>VLOOKUP(G293,CostData!$A$4:$E$15,Production!H293,FALSE)</f>
        <v>7.2099999999999997E-2</v>
      </c>
      <c r="J293" s="2">
        <f>VLOOKUP(Production!G293,CostData!$A$33:$E$44,Production!H293,FALSE)</f>
        <v>45</v>
      </c>
      <c r="K293" s="2">
        <f>VLOOKUP(Production!B293,CostData!$A$21:$D$24,4,FALSE)</f>
        <v>633.36679179999999</v>
      </c>
      <c r="L293" s="2">
        <f>VLOOKUP(Production!B293,CostData!$A$21:$D$24,3,FALSE)</f>
        <v>143.83735709999999</v>
      </c>
      <c r="M293" s="4">
        <f t="shared" si="29"/>
        <v>35691.291048774459</v>
      </c>
      <c r="N293" s="4">
        <f t="shared" si="30"/>
        <v>2054.9585559951001</v>
      </c>
      <c r="O293" s="4">
        <f t="shared" si="31"/>
        <v>5067.5319917954357</v>
      </c>
      <c r="P293" s="2">
        <f t="shared" si="32"/>
        <v>87.618144036223001</v>
      </c>
      <c r="Q293" s="2">
        <f t="shared" si="33"/>
        <v>10.858679777777779</v>
      </c>
      <c r="R293" s="5">
        <f t="shared" si="34"/>
        <v>0.94132265459449049</v>
      </c>
    </row>
    <row r="294" spans="1:18" x14ac:dyDescent="0.3">
      <c r="A294" s="3">
        <v>41567</v>
      </c>
      <c r="B294" s="2" t="s">
        <v>4</v>
      </c>
      <c r="C294" s="2">
        <v>4.6485093999999998E-2</v>
      </c>
      <c r="D294" s="2">
        <v>4.8739999999999999E-2</v>
      </c>
      <c r="E294" s="2">
        <v>0</v>
      </c>
      <c r="F294" s="2">
        <f>VLOOKUP(B294,CostData!$A$21:$D$24,2,FALSE)</f>
        <v>953.62134690000005</v>
      </c>
      <c r="G294" s="2">
        <f t="shared" si="28"/>
        <v>10</v>
      </c>
      <c r="H294" s="2">
        <f>VLOOKUP(B294,CostData!$H$5:$I$8,2,FALSE)</f>
        <v>4</v>
      </c>
      <c r="I294" s="2">
        <f>VLOOKUP(G294,CostData!$A$4:$E$15,Production!H294,FALSE)</f>
        <v>7.2099999999999997E-2</v>
      </c>
      <c r="J294" s="2">
        <f>VLOOKUP(Production!G294,CostData!$A$33:$E$44,Production!H294,FALSE)</f>
        <v>45</v>
      </c>
      <c r="K294" s="2">
        <f>VLOOKUP(Production!B294,CostData!$A$21:$D$24,4,FALSE)</f>
        <v>633.36679179999999</v>
      </c>
      <c r="L294" s="2">
        <f>VLOOKUP(Production!B294,CostData!$A$21:$D$24,3,FALSE)</f>
        <v>143.83735709999999</v>
      </c>
      <c r="M294" s="4">
        <f t="shared" si="29"/>
        <v>33511.722706940229</v>
      </c>
      <c r="N294" s="4">
        <f t="shared" si="30"/>
        <v>2054.9585559951001</v>
      </c>
      <c r="O294" s="4">
        <f t="shared" si="31"/>
        <v>4820.8173002291524</v>
      </c>
      <c r="P294" s="2">
        <f t="shared" si="32"/>
        <v>86.882686659006183</v>
      </c>
      <c r="Q294" s="2">
        <f t="shared" si="33"/>
        <v>10.330020888888889</v>
      </c>
      <c r="R294" s="5">
        <f t="shared" si="34"/>
        <v>0.95373602790315959</v>
      </c>
    </row>
    <row r="295" spans="1:18" x14ac:dyDescent="0.3">
      <c r="A295" s="3">
        <v>41568</v>
      </c>
      <c r="B295" s="2" t="s">
        <v>4</v>
      </c>
      <c r="C295" s="2">
        <v>4.6887630999999999E-2</v>
      </c>
      <c r="D295" s="2">
        <v>4.9149999999999999E-2</v>
      </c>
      <c r="E295" s="2">
        <v>0</v>
      </c>
      <c r="F295" s="2">
        <f>VLOOKUP(B295,CostData!$A$21:$D$24,2,FALSE)</f>
        <v>953.62134690000005</v>
      </c>
      <c r="G295" s="2">
        <f t="shared" si="28"/>
        <v>10</v>
      </c>
      <c r="H295" s="2">
        <f>VLOOKUP(B295,CostData!$H$5:$I$8,2,FALSE)</f>
        <v>4</v>
      </c>
      <c r="I295" s="2">
        <f>VLOOKUP(G295,CostData!$A$4:$E$15,Production!H295,FALSE)</f>
        <v>7.2099999999999997E-2</v>
      </c>
      <c r="J295" s="2">
        <f>VLOOKUP(Production!G295,CostData!$A$33:$E$44,Production!H295,FALSE)</f>
        <v>45</v>
      </c>
      <c r="K295" s="2">
        <f>VLOOKUP(Production!B295,CostData!$A$21:$D$24,4,FALSE)</f>
        <v>633.36679179999999</v>
      </c>
      <c r="L295" s="2">
        <f>VLOOKUP(Production!B295,CostData!$A$21:$D$24,3,FALSE)</f>
        <v>143.83735709999999</v>
      </c>
      <c r="M295" s="4">
        <f t="shared" si="29"/>
        <v>33793.622713297336</v>
      </c>
      <c r="N295" s="4">
        <f t="shared" si="30"/>
        <v>2054.9585559951001</v>
      </c>
      <c r="O295" s="4">
        <f t="shared" si="31"/>
        <v>4862.5630980021415</v>
      </c>
      <c r="P295" s="2">
        <f t="shared" si="32"/>
        <v>86.827044785637767</v>
      </c>
      <c r="Q295" s="2">
        <f t="shared" si="33"/>
        <v>10.419473555555555</v>
      </c>
      <c r="R295" s="5">
        <f t="shared" si="34"/>
        <v>0.95397011190233982</v>
      </c>
    </row>
    <row r="296" spans="1:18" x14ac:dyDescent="0.3">
      <c r="A296" s="3">
        <v>41569</v>
      </c>
      <c r="B296" s="2" t="s">
        <v>4</v>
      </c>
      <c r="C296" s="2">
        <v>4.7903281999999998E-2</v>
      </c>
      <c r="D296" s="2">
        <v>5.0639999999999998E-2</v>
      </c>
      <c r="E296" s="2">
        <v>7.0000000000000007E-2</v>
      </c>
      <c r="F296" s="2">
        <f>VLOOKUP(B296,CostData!$A$21:$D$24,2,FALSE)</f>
        <v>953.62134690000005</v>
      </c>
      <c r="G296" s="2">
        <f t="shared" si="28"/>
        <v>10</v>
      </c>
      <c r="H296" s="2">
        <f>VLOOKUP(B296,CostData!$H$5:$I$8,2,FALSE)</f>
        <v>4</v>
      </c>
      <c r="I296" s="2">
        <f>VLOOKUP(G296,CostData!$A$4:$E$15,Production!H296,FALSE)</f>
        <v>7.2099999999999997E-2</v>
      </c>
      <c r="J296" s="2">
        <f>VLOOKUP(Production!G296,CostData!$A$33:$E$44,Production!H296,FALSE)</f>
        <v>45</v>
      </c>
      <c r="K296" s="2">
        <f>VLOOKUP(Production!B296,CostData!$A$21:$D$24,4,FALSE)</f>
        <v>633.36679179999999</v>
      </c>
      <c r="L296" s="2">
        <f>VLOOKUP(Production!B296,CostData!$A$21:$D$24,3,FALSE)</f>
        <v>143.83735709999999</v>
      </c>
      <c r="M296" s="4">
        <f t="shared" si="29"/>
        <v>34818.088590058534</v>
      </c>
      <c r="N296" s="4">
        <f t="shared" si="30"/>
        <v>2054.9585559951001</v>
      </c>
      <c r="O296" s="4">
        <f t="shared" si="31"/>
        <v>4967.8929465724168</v>
      </c>
      <c r="P296" s="2">
        <f t="shared" si="32"/>
        <v>87.34462096485592</v>
      </c>
      <c r="Q296" s="2">
        <f t="shared" si="33"/>
        <v>10.645173777777776</v>
      </c>
      <c r="R296" s="5">
        <f t="shared" si="34"/>
        <v>0.94595738546603481</v>
      </c>
    </row>
    <row r="297" spans="1:18" x14ac:dyDescent="0.3">
      <c r="A297" s="3">
        <v>41570</v>
      </c>
      <c r="B297" s="2" t="s">
        <v>4</v>
      </c>
      <c r="C297" s="2">
        <v>4.8910472000000003E-2</v>
      </c>
      <c r="D297" s="2">
        <v>5.1290000000000002E-2</v>
      </c>
      <c r="E297" s="2">
        <v>7.0000000000000007E-2</v>
      </c>
      <c r="F297" s="2">
        <f>VLOOKUP(B297,CostData!$A$21:$D$24,2,FALSE)</f>
        <v>953.62134690000005</v>
      </c>
      <c r="G297" s="2">
        <f t="shared" si="28"/>
        <v>10</v>
      </c>
      <c r="H297" s="2">
        <f>VLOOKUP(B297,CostData!$H$5:$I$8,2,FALSE)</f>
        <v>4</v>
      </c>
      <c r="I297" s="2">
        <f>VLOOKUP(G297,CostData!$A$4:$E$15,Production!H297,FALSE)</f>
        <v>7.2099999999999997E-2</v>
      </c>
      <c r="J297" s="2">
        <f>VLOOKUP(Production!G297,CostData!$A$33:$E$44,Production!H297,FALSE)</f>
        <v>45</v>
      </c>
      <c r="K297" s="2">
        <f>VLOOKUP(Production!B297,CostData!$A$21:$D$24,4,FALSE)</f>
        <v>633.36679179999999</v>
      </c>
      <c r="L297" s="2">
        <f>VLOOKUP(Production!B297,CostData!$A$21:$D$24,3,FALSE)</f>
        <v>143.83735709999999</v>
      </c>
      <c r="M297" s="4">
        <f t="shared" si="29"/>
        <v>35265.00323428322</v>
      </c>
      <c r="N297" s="4">
        <f t="shared" si="30"/>
        <v>2054.9585559951001</v>
      </c>
      <c r="O297" s="4">
        <f t="shared" si="31"/>
        <v>5072.3453324623506</v>
      </c>
      <c r="P297" s="2">
        <f t="shared" si="32"/>
        <v>86.673273410120984</v>
      </c>
      <c r="Q297" s="2">
        <f t="shared" si="33"/>
        <v>10.868993777777778</v>
      </c>
      <c r="R297" s="5">
        <f t="shared" si="34"/>
        <v>0.95360639500877364</v>
      </c>
    </row>
    <row r="298" spans="1:18" x14ac:dyDescent="0.3">
      <c r="A298" s="3">
        <v>41571</v>
      </c>
      <c r="B298" s="2" t="s">
        <v>4</v>
      </c>
      <c r="C298" s="2">
        <v>4.7818894000000001E-2</v>
      </c>
      <c r="D298" s="2">
        <v>5.0450000000000002E-2</v>
      </c>
      <c r="E298" s="2">
        <v>0</v>
      </c>
      <c r="F298" s="2">
        <f>VLOOKUP(B298,CostData!$A$21:$D$24,2,FALSE)</f>
        <v>953.62134690000005</v>
      </c>
      <c r="G298" s="2">
        <f t="shared" si="28"/>
        <v>10</v>
      </c>
      <c r="H298" s="2">
        <f>VLOOKUP(B298,CostData!$H$5:$I$8,2,FALSE)</f>
        <v>4</v>
      </c>
      <c r="I298" s="2">
        <f>VLOOKUP(G298,CostData!$A$4:$E$15,Production!H298,FALSE)</f>
        <v>7.2099999999999997E-2</v>
      </c>
      <c r="J298" s="2">
        <f>VLOOKUP(Production!G298,CostData!$A$33:$E$44,Production!H298,FALSE)</f>
        <v>45</v>
      </c>
      <c r="K298" s="2">
        <f>VLOOKUP(Production!B298,CostData!$A$21:$D$24,4,FALSE)</f>
        <v>633.36679179999999</v>
      </c>
      <c r="L298" s="2">
        <f>VLOOKUP(Production!B298,CostData!$A$21:$D$24,3,FALSE)</f>
        <v>143.83735709999999</v>
      </c>
      <c r="M298" s="4">
        <f t="shared" si="29"/>
        <v>34687.452001746708</v>
      </c>
      <c r="N298" s="4">
        <f t="shared" si="30"/>
        <v>2054.9585559951001</v>
      </c>
      <c r="O298" s="4">
        <f t="shared" si="31"/>
        <v>4959.1413426640383</v>
      </c>
      <c r="P298" s="2">
        <f t="shared" si="32"/>
        <v>87.207269788393361</v>
      </c>
      <c r="Q298" s="2">
        <f t="shared" si="33"/>
        <v>10.626420888888889</v>
      </c>
      <c r="R298" s="5">
        <f t="shared" si="34"/>
        <v>0.94784725470763131</v>
      </c>
    </row>
    <row r="299" spans="1:18" x14ac:dyDescent="0.3">
      <c r="A299" s="3">
        <v>41572</v>
      </c>
      <c r="B299" s="2" t="s">
        <v>4</v>
      </c>
      <c r="C299" s="2">
        <v>4.9454376000000001E-2</v>
      </c>
      <c r="D299" s="2">
        <v>5.2260000000000001E-2</v>
      </c>
      <c r="E299" s="2">
        <v>0</v>
      </c>
      <c r="F299" s="2">
        <f>VLOOKUP(B299,CostData!$A$21:$D$24,2,FALSE)</f>
        <v>953.62134690000005</v>
      </c>
      <c r="G299" s="2">
        <f t="shared" si="28"/>
        <v>10</v>
      </c>
      <c r="H299" s="2">
        <f>VLOOKUP(B299,CostData!$H$5:$I$8,2,FALSE)</f>
        <v>4</v>
      </c>
      <c r="I299" s="2">
        <f>VLOOKUP(G299,CostData!$A$4:$E$15,Production!H299,FALSE)</f>
        <v>7.2099999999999997E-2</v>
      </c>
      <c r="J299" s="2">
        <f>VLOOKUP(Production!G299,CostData!$A$33:$E$44,Production!H299,FALSE)</f>
        <v>45</v>
      </c>
      <c r="K299" s="2">
        <f>VLOOKUP(Production!B299,CostData!$A$21:$D$24,4,FALSE)</f>
        <v>633.36679179999999</v>
      </c>
      <c r="L299" s="2">
        <f>VLOOKUP(Production!B299,CostData!$A$21:$D$24,3,FALSE)</f>
        <v>143.83735709999999</v>
      </c>
      <c r="M299" s="4">
        <f t="shared" si="29"/>
        <v>35931.937395664674</v>
      </c>
      <c r="N299" s="4">
        <f t="shared" si="30"/>
        <v>2054.9585559951001</v>
      </c>
      <c r="O299" s="4">
        <f t="shared" si="31"/>
        <v>5128.7518401670304</v>
      </c>
      <c r="P299" s="2">
        <f t="shared" si="32"/>
        <v>87.18267477852072</v>
      </c>
      <c r="Q299" s="2">
        <f t="shared" si="33"/>
        <v>10.989861333333334</v>
      </c>
      <c r="R299" s="5">
        <f t="shared" si="34"/>
        <v>0.94631412169919638</v>
      </c>
    </row>
    <row r="300" spans="1:18" x14ac:dyDescent="0.3">
      <c r="A300" s="3">
        <v>41573</v>
      </c>
      <c r="B300" s="2" t="s">
        <v>4</v>
      </c>
      <c r="C300" s="2">
        <v>4.6645032000000003E-2</v>
      </c>
      <c r="D300" s="2">
        <v>4.8919999999999998E-2</v>
      </c>
      <c r="E300" s="2">
        <v>0</v>
      </c>
      <c r="F300" s="2">
        <f>VLOOKUP(B300,CostData!$A$21:$D$24,2,FALSE)</f>
        <v>953.62134690000005</v>
      </c>
      <c r="G300" s="2">
        <f t="shared" si="28"/>
        <v>10</v>
      </c>
      <c r="H300" s="2">
        <f>VLOOKUP(B300,CostData!$H$5:$I$8,2,FALSE)</f>
        <v>4</v>
      </c>
      <c r="I300" s="2">
        <f>VLOOKUP(G300,CostData!$A$4:$E$15,Production!H300,FALSE)</f>
        <v>7.2099999999999997E-2</v>
      </c>
      <c r="J300" s="2">
        <f>VLOOKUP(Production!G300,CostData!$A$33:$E$44,Production!H300,FALSE)</f>
        <v>45</v>
      </c>
      <c r="K300" s="2">
        <f>VLOOKUP(Production!B300,CostData!$A$21:$D$24,4,FALSE)</f>
        <v>633.36679179999999</v>
      </c>
      <c r="L300" s="2">
        <f>VLOOKUP(Production!B300,CostData!$A$21:$D$24,3,FALSE)</f>
        <v>143.83735709999999</v>
      </c>
      <c r="M300" s="4">
        <f t="shared" si="29"/>
        <v>33635.483685340907</v>
      </c>
      <c r="N300" s="4">
        <f t="shared" si="30"/>
        <v>2054.9585559951001</v>
      </c>
      <c r="O300" s="4">
        <f t="shared" si="31"/>
        <v>4837.403947926673</v>
      </c>
      <c r="P300" s="2">
        <f t="shared" si="32"/>
        <v>86.885664885518096</v>
      </c>
      <c r="Q300" s="2">
        <f t="shared" si="33"/>
        <v>10.365562666666667</v>
      </c>
      <c r="R300" s="5">
        <f t="shared" si="34"/>
        <v>0.95349615699100587</v>
      </c>
    </row>
    <row r="301" spans="1:18" x14ac:dyDescent="0.3">
      <c r="A301" s="3">
        <v>41574</v>
      </c>
      <c r="B301" s="2" t="s">
        <v>4</v>
      </c>
      <c r="C301" s="2">
        <v>4.9221598999999998E-2</v>
      </c>
      <c r="D301" s="2">
        <v>5.1720000000000002E-2</v>
      </c>
      <c r="E301" s="2">
        <v>7.0000000000000007E-2</v>
      </c>
      <c r="F301" s="2">
        <f>VLOOKUP(B301,CostData!$A$21:$D$24,2,FALSE)</f>
        <v>953.62134690000005</v>
      </c>
      <c r="G301" s="2">
        <f t="shared" si="28"/>
        <v>10</v>
      </c>
      <c r="H301" s="2">
        <f>VLOOKUP(B301,CostData!$H$5:$I$8,2,FALSE)</f>
        <v>4</v>
      </c>
      <c r="I301" s="2">
        <f>VLOOKUP(G301,CostData!$A$4:$E$15,Production!H301,FALSE)</f>
        <v>7.2099999999999997E-2</v>
      </c>
      <c r="J301" s="2">
        <f>VLOOKUP(Production!G301,CostData!$A$33:$E$44,Production!H301,FALSE)</f>
        <v>45</v>
      </c>
      <c r="K301" s="2">
        <f>VLOOKUP(Production!B301,CostData!$A$21:$D$24,4,FALSE)</f>
        <v>633.36679179999999</v>
      </c>
      <c r="L301" s="2">
        <f>VLOOKUP(Production!B301,CostData!$A$21:$D$24,3,FALSE)</f>
        <v>143.83735709999999</v>
      </c>
      <c r="M301" s="4">
        <f t="shared" si="29"/>
        <v>35560.654460462632</v>
      </c>
      <c r="N301" s="4">
        <f t="shared" si="30"/>
        <v>2054.9585559951001</v>
      </c>
      <c r="O301" s="4">
        <f t="shared" si="31"/>
        <v>5104.6112976375171</v>
      </c>
      <c r="P301" s="2">
        <f t="shared" si="32"/>
        <v>86.791622340621757</v>
      </c>
      <c r="Q301" s="2">
        <f t="shared" si="33"/>
        <v>10.93813311111111</v>
      </c>
      <c r="R301" s="5">
        <f t="shared" si="34"/>
        <v>0.9516937161639597</v>
      </c>
    </row>
    <row r="302" spans="1:18" x14ac:dyDescent="0.3">
      <c r="A302" s="3">
        <v>41575</v>
      </c>
      <c r="B302" s="2" t="s">
        <v>4</v>
      </c>
      <c r="C302" s="2">
        <v>4.9183096000000003E-2</v>
      </c>
      <c r="D302" s="2">
        <v>5.2060000000000002E-2</v>
      </c>
      <c r="E302" s="2">
        <v>0</v>
      </c>
      <c r="F302" s="2">
        <f>VLOOKUP(B302,CostData!$A$21:$D$24,2,FALSE)</f>
        <v>953.62134690000005</v>
      </c>
      <c r="G302" s="2">
        <f t="shared" si="28"/>
        <v>10</v>
      </c>
      <c r="H302" s="2">
        <f>VLOOKUP(B302,CostData!$H$5:$I$8,2,FALSE)</f>
        <v>4</v>
      </c>
      <c r="I302" s="2">
        <f>VLOOKUP(G302,CostData!$A$4:$E$15,Production!H302,FALSE)</f>
        <v>7.2099999999999997E-2</v>
      </c>
      <c r="J302" s="2">
        <f>VLOOKUP(Production!G302,CostData!$A$33:$E$44,Production!H302,FALSE)</f>
        <v>45</v>
      </c>
      <c r="K302" s="2">
        <f>VLOOKUP(Production!B302,CostData!$A$21:$D$24,4,FALSE)</f>
        <v>633.36679179999999</v>
      </c>
      <c r="L302" s="2">
        <f>VLOOKUP(Production!B302,CostData!$A$21:$D$24,3,FALSE)</f>
        <v>143.83735709999999</v>
      </c>
      <c r="M302" s="4">
        <f t="shared" si="29"/>
        <v>35794.425197441698</v>
      </c>
      <c r="N302" s="4">
        <f t="shared" si="30"/>
        <v>2054.9585559951001</v>
      </c>
      <c r="O302" s="4">
        <f t="shared" si="31"/>
        <v>5100.6182772402544</v>
      </c>
      <c r="P302" s="2">
        <f t="shared" si="32"/>
        <v>87.326755580163251</v>
      </c>
      <c r="Q302" s="2">
        <f t="shared" si="33"/>
        <v>10.929576888888889</v>
      </c>
      <c r="R302" s="5">
        <f t="shared" si="34"/>
        <v>0.9447386861313869</v>
      </c>
    </row>
    <row r="303" spans="1:18" x14ac:dyDescent="0.3">
      <c r="A303" s="3">
        <v>41576</v>
      </c>
      <c r="B303" s="2" t="s">
        <v>4</v>
      </c>
      <c r="C303" s="2">
        <v>4.8683376E-2</v>
      </c>
      <c r="D303" s="2">
        <v>5.1880000000000003E-2</v>
      </c>
      <c r="E303" s="2">
        <v>7.0000000000000007E-2</v>
      </c>
      <c r="F303" s="2">
        <f>VLOOKUP(B303,CostData!$A$21:$D$24,2,FALSE)</f>
        <v>953.62134690000005</v>
      </c>
      <c r="G303" s="2">
        <f t="shared" si="28"/>
        <v>10</v>
      </c>
      <c r="H303" s="2">
        <f>VLOOKUP(B303,CostData!$H$5:$I$8,2,FALSE)</f>
        <v>4</v>
      </c>
      <c r="I303" s="2">
        <f>VLOOKUP(G303,CostData!$A$4:$E$15,Production!H303,FALSE)</f>
        <v>7.2099999999999997E-2</v>
      </c>
      <c r="J303" s="2">
        <f>VLOOKUP(Production!G303,CostData!$A$33:$E$44,Production!H303,FALSE)</f>
        <v>45</v>
      </c>
      <c r="K303" s="2">
        <f>VLOOKUP(Production!B303,CostData!$A$21:$D$24,4,FALSE)</f>
        <v>633.36679179999999</v>
      </c>
      <c r="L303" s="2">
        <f>VLOOKUP(Production!B303,CostData!$A$21:$D$24,3,FALSE)</f>
        <v>143.83735709999999</v>
      </c>
      <c r="M303" s="4">
        <f t="shared" si="29"/>
        <v>35670.664219041013</v>
      </c>
      <c r="N303" s="4">
        <f t="shared" si="30"/>
        <v>2054.9585559951001</v>
      </c>
      <c r="O303" s="4">
        <f t="shared" si="31"/>
        <v>5048.7939478913549</v>
      </c>
      <c r="P303" s="2">
        <f t="shared" si="32"/>
        <v>87.862470184745334</v>
      </c>
      <c r="Q303" s="2">
        <f t="shared" si="33"/>
        <v>10.818527999999999</v>
      </c>
      <c r="R303" s="5">
        <f t="shared" si="34"/>
        <v>0.93838427139552816</v>
      </c>
    </row>
    <row r="304" spans="1:18" x14ac:dyDescent="0.3">
      <c r="A304" s="3">
        <v>41577</v>
      </c>
      <c r="B304" s="2" t="s">
        <v>4</v>
      </c>
      <c r="C304" s="2">
        <v>4.9061816000000001E-2</v>
      </c>
      <c r="D304" s="2">
        <v>5.1860000000000003E-2</v>
      </c>
      <c r="E304" s="2">
        <v>7.0000000000000007E-2</v>
      </c>
      <c r="F304" s="2">
        <f>VLOOKUP(B304,CostData!$A$21:$D$24,2,FALSE)</f>
        <v>953.62134690000005</v>
      </c>
      <c r="G304" s="2">
        <f t="shared" si="28"/>
        <v>10</v>
      </c>
      <c r="H304" s="2">
        <f>VLOOKUP(B304,CostData!$H$5:$I$8,2,FALSE)</f>
        <v>4</v>
      </c>
      <c r="I304" s="2">
        <f>VLOOKUP(G304,CostData!$A$4:$E$15,Production!H304,FALSE)</f>
        <v>7.2099999999999997E-2</v>
      </c>
      <c r="J304" s="2">
        <f>VLOOKUP(Production!G304,CostData!$A$33:$E$44,Production!H304,FALSE)</f>
        <v>45</v>
      </c>
      <c r="K304" s="2">
        <f>VLOOKUP(Production!B304,CostData!$A$21:$D$24,4,FALSE)</f>
        <v>633.36679179999999</v>
      </c>
      <c r="L304" s="2">
        <f>VLOOKUP(Production!B304,CostData!$A$21:$D$24,3,FALSE)</f>
        <v>143.83735709999999</v>
      </c>
      <c r="M304" s="4">
        <f t="shared" si="29"/>
        <v>35656.912999218715</v>
      </c>
      <c r="N304" s="4">
        <f t="shared" si="30"/>
        <v>2054.9585559951001</v>
      </c>
      <c r="O304" s="4">
        <f t="shared" si="31"/>
        <v>5088.0407244838407</v>
      </c>
      <c r="P304" s="2">
        <f t="shared" si="32"/>
        <v>87.236706198762917</v>
      </c>
      <c r="Q304" s="2">
        <f t="shared" si="33"/>
        <v>10.902625777777777</v>
      </c>
      <c r="R304" s="5">
        <f t="shared" si="34"/>
        <v>0.94604350173544149</v>
      </c>
    </row>
    <row r="305" spans="1:18" x14ac:dyDescent="0.3">
      <c r="A305" s="3">
        <v>41578</v>
      </c>
      <c r="B305" s="2" t="s">
        <v>4</v>
      </c>
      <c r="C305" s="2">
        <v>4.8119496999999997E-2</v>
      </c>
      <c r="D305" s="2">
        <v>5.1150000000000001E-2</v>
      </c>
      <c r="E305" s="2">
        <v>7.0000000000000007E-2</v>
      </c>
      <c r="F305" s="2">
        <f>VLOOKUP(B305,CostData!$A$21:$D$24,2,FALSE)</f>
        <v>953.62134690000005</v>
      </c>
      <c r="G305" s="2">
        <f t="shared" si="28"/>
        <v>10</v>
      </c>
      <c r="H305" s="2">
        <f>VLOOKUP(B305,CostData!$H$5:$I$8,2,FALSE)</f>
        <v>4</v>
      </c>
      <c r="I305" s="2">
        <f>VLOOKUP(G305,CostData!$A$4:$E$15,Production!H305,FALSE)</f>
        <v>7.2099999999999997E-2</v>
      </c>
      <c r="J305" s="2">
        <f>VLOOKUP(Production!G305,CostData!$A$33:$E$44,Production!H305,FALSE)</f>
        <v>45</v>
      </c>
      <c r="K305" s="2">
        <f>VLOOKUP(Production!B305,CostData!$A$21:$D$24,4,FALSE)</f>
        <v>633.36679179999999</v>
      </c>
      <c r="L305" s="2">
        <f>VLOOKUP(Production!B305,CostData!$A$21:$D$24,3,FALSE)</f>
        <v>143.83735709999999</v>
      </c>
      <c r="M305" s="4">
        <f t="shared" si="29"/>
        <v>35168.744695527137</v>
      </c>
      <c r="N305" s="4">
        <f t="shared" si="30"/>
        <v>2054.9585559951001</v>
      </c>
      <c r="O305" s="4">
        <f t="shared" si="31"/>
        <v>4990.3158981656534</v>
      </c>
      <c r="P305" s="2">
        <f t="shared" si="32"/>
        <v>87.727473854699468</v>
      </c>
      <c r="Q305" s="2">
        <f t="shared" si="33"/>
        <v>10.693221555555555</v>
      </c>
      <c r="R305" s="5">
        <f t="shared" si="34"/>
        <v>0.94075262952101657</v>
      </c>
    </row>
    <row r="306" spans="1:18" x14ac:dyDescent="0.3">
      <c r="A306" s="3">
        <v>41579</v>
      </c>
      <c r="B306" s="2" t="s">
        <v>4</v>
      </c>
      <c r="C306" s="2">
        <v>4.7959542000000001E-2</v>
      </c>
      <c r="D306" s="2">
        <v>5.0709999999999998E-2</v>
      </c>
      <c r="E306" s="2">
        <v>7.0000000000000007E-2</v>
      </c>
      <c r="F306" s="2">
        <f>VLOOKUP(B306,CostData!$A$21:$D$24,2,FALSE)</f>
        <v>953.62134690000005</v>
      </c>
      <c r="G306" s="2">
        <f t="shared" si="28"/>
        <v>11</v>
      </c>
      <c r="H306" s="2">
        <f>VLOOKUP(B306,CostData!$H$5:$I$8,2,FALSE)</f>
        <v>4</v>
      </c>
      <c r="I306" s="2">
        <f>VLOOKUP(G306,CostData!$A$4:$E$15,Production!H306,FALSE)</f>
        <v>7.7600000000000002E-2</v>
      </c>
      <c r="J306" s="2">
        <f>VLOOKUP(Production!G306,CostData!$A$33:$E$44,Production!H306,FALSE)</f>
        <v>45</v>
      </c>
      <c r="K306" s="2">
        <f>VLOOKUP(Production!B306,CostData!$A$21:$D$24,4,FALSE)</f>
        <v>633.36679179999999</v>
      </c>
      <c r="L306" s="2">
        <f>VLOOKUP(Production!B306,CostData!$A$21:$D$24,3,FALSE)</f>
        <v>143.83735709999999</v>
      </c>
      <c r="M306" s="4">
        <f t="shared" si="29"/>
        <v>37525.915477008028</v>
      </c>
      <c r="N306" s="4">
        <f t="shared" si="30"/>
        <v>2211.7168369656001</v>
      </c>
      <c r="O306" s="4">
        <f t="shared" si="31"/>
        <v>5353.1380447490028</v>
      </c>
      <c r="P306" s="2">
        <f t="shared" si="32"/>
        <v>94.018350631293828</v>
      </c>
      <c r="Q306" s="2">
        <f t="shared" si="33"/>
        <v>10.657676</v>
      </c>
      <c r="R306" s="5">
        <f t="shared" si="34"/>
        <v>0.94576103332676009</v>
      </c>
    </row>
    <row r="307" spans="1:18" x14ac:dyDescent="0.3">
      <c r="A307" s="3">
        <v>41580</v>
      </c>
      <c r="B307" s="2" t="s">
        <v>4</v>
      </c>
      <c r="C307" s="2">
        <v>4.6782186000000003E-2</v>
      </c>
      <c r="D307" s="2">
        <v>4.9119999999999997E-2</v>
      </c>
      <c r="E307" s="2">
        <v>0</v>
      </c>
      <c r="F307" s="2">
        <f>VLOOKUP(B307,CostData!$A$21:$D$24,2,FALSE)</f>
        <v>953.62134690000005</v>
      </c>
      <c r="G307" s="2">
        <f t="shared" si="28"/>
        <v>11</v>
      </c>
      <c r="H307" s="2">
        <f>VLOOKUP(B307,CostData!$H$5:$I$8,2,FALSE)</f>
        <v>4</v>
      </c>
      <c r="I307" s="2">
        <f>VLOOKUP(G307,CostData!$A$4:$E$15,Production!H307,FALSE)</f>
        <v>7.7600000000000002E-2</v>
      </c>
      <c r="J307" s="2">
        <f>VLOOKUP(Production!G307,CostData!$A$33:$E$44,Production!H307,FALSE)</f>
        <v>45</v>
      </c>
      <c r="K307" s="2">
        <f>VLOOKUP(Production!B307,CostData!$A$21:$D$24,4,FALSE)</f>
        <v>633.36679179999999</v>
      </c>
      <c r="L307" s="2">
        <f>VLOOKUP(Production!B307,CostData!$A$21:$D$24,3,FALSE)</f>
        <v>143.83735709999999</v>
      </c>
      <c r="M307" s="4">
        <f t="shared" si="29"/>
        <v>36349.299314348929</v>
      </c>
      <c r="N307" s="4">
        <f t="shared" si="30"/>
        <v>2211.7168369656001</v>
      </c>
      <c r="O307" s="4">
        <f t="shared" si="31"/>
        <v>5221.7241710340822</v>
      </c>
      <c r="P307" s="2">
        <f t="shared" si="32"/>
        <v>93.588487554533273</v>
      </c>
      <c r="Q307" s="2">
        <f t="shared" si="33"/>
        <v>10.396041333333333</v>
      </c>
      <c r="R307" s="5">
        <f t="shared" si="34"/>
        <v>0.95240606677524442</v>
      </c>
    </row>
    <row r="308" spans="1:18" x14ac:dyDescent="0.3">
      <c r="A308" s="3">
        <v>41581</v>
      </c>
      <c r="B308" s="2" t="s">
        <v>4</v>
      </c>
      <c r="C308" s="2">
        <v>4.7655446999999997E-2</v>
      </c>
      <c r="D308" s="2">
        <v>5.076E-2</v>
      </c>
      <c r="E308" s="2">
        <v>0</v>
      </c>
      <c r="F308" s="2">
        <f>VLOOKUP(B308,CostData!$A$21:$D$24,2,FALSE)</f>
        <v>953.62134690000005</v>
      </c>
      <c r="G308" s="2">
        <f t="shared" si="28"/>
        <v>11</v>
      </c>
      <c r="H308" s="2">
        <f>VLOOKUP(B308,CostData!$H$5:$I$8,2,FALSE)</f>
        <v>4</v>
      </c>
      <c r="I308" s="2">
        <f>VLOOKUP(G308,CostData!$A$4:$E$15,Production!H308,FALSE)</f>
        <v>7.7600000000000002E-2</v>
      </c>
      <c r="J308" s="2">
        <f>VLOOKUP(Production!G308,CostData!$A$33:$E$44,Production!H308,FALSE)</f>
        <v>45</v>
      </c>
      <c r="K308" s="2">
        <f>VLOOKUP(Production!B308,CostData!$A$21:$D$24,4,FALSE)</f>
        <v>633.36679179999999</v>
      </c>
      <c r="L308" s="2">
        <f>VLOOKUP(Production!B308,CostData!$A$21:$D$24,3,FALSE)</f>
        <v>143.83735709999999</v>
      </c>
      <c r="M308" s="4">
        <f t="shared" si="29"/>
        <v>37562.915985267748</v>
      </c>
      <c r="N308" s="4">
        <f t="shared" si="30"/>
        <v>2211.7168369656001</v>
      </c>
      <c r="O308" s="4">
        <f t="shared" si="31"/>
        <v>5319.1956331697202</v>
      </c>
      <c r="P308" s="2">
        <f t="shared" si="32"/>
        <v>94.624709858252032</v>
      </c>
      <c r="Q308" s="2">
        <f t="shared" si="33"/>
        <v>10.590099333333333</v>
      </c>
      <c r="R308" s="5">
        <f t="shared" si="34"/>
        <v>0.93883859338061459</v>
      </c>
    </row>
    <row r="309" spans="1:18" x14ac:dyDescent="0.3">
      <c r="A309" s="3">
        <v>41582</v>
      </c>
      <c r="B309" s="2" t="s">
        <v>4</v>
      </c>
      <c r="C309" s="2">
        <v>4.8554479999999997E-2</v>
      </c>
      <c r="D309" s="2">
        <v>5.1339999999999997E-2</v>
      </c>
      <c r="E309" s="2">
        <v>7.0000000000000007E-2</v>
      </c>
      <c r="F309" s="2">
        <f>VLOOKUP(B309,CostData!$A$21:$D$24,2,FALSE)</f>
        <v>953.62134690000005</v>
      </c>
      <c r="G309" s="2">
        <f t="shared" si="28"/>
        <v>11</v>
      </c>
      <c r="H309" s="2">
        <f>VLOOKUP(B309,CostData!$H$5:$I$8,2,FALSE)</f>
        <v>4</v>
      </c>
      <c r="I309" s="2">
        <f>VLOOKUP(G309,CostData!$A$4:$E$15,Production!H309,FALSE)</f>
        <v>7.7600000000000002E-2</v>
      </c>
      <c r="J309" s="2">
        <f>VLOOKUP(Production!G309,CostData!$A$33:$E$44,Production!H309,FALSE)</f>
        <v>45</v>
      </c>
      <c r="K309" s="2">
        <f>VLOOKUP(Production!B309,CostData!$A$21:$D$24,4,FALSE)</f>
        <v>633.36679179999999</v>
      </c>
      <c r="L309" s="2">
        <f>VLOOKUP(Production!B309,CostData!$A$21:$D$24,3,FALSE)</f>
        <v>143.83735709999999</v>
      </c>
      <c r="M309" s="4">
        <f t="shared" si="29"/>
        <v>37992.1218810805</v>
      </c>
      <c r="N309" s="4">
        <f t="shared" si="30"/>
        <v>2211.7168369656001</v>
      </c>
      <c r="O309" s="4">
        <f t="shared" si="31"/>
        <v>5419.543708966291</v>
      </c>
      <c r="P309" s="2">
        <f t="shared" si="32"/>
        <v>93.963280889863086</v>
      </c>
      <c r="Q309" s="2">
        <f t="shared" si="33"/>
        <v>10.789884444444443</v>
      </c>
      <c r="R309" s="5">
        <f t="shared" si="34"/>
        <v>0.94574366965329182</v>
      </c>
    </row>
    <row r="310" spans="1:18" x14ac:dyDescent="0.3">
      <c r="A310" s="3">
        <v>41583</v>
      </c>
      <c r="B310" s="2" t="s">
        <v>4</v>
      </c>
      <c r="C310" s="2">
        <v>4.5071333999999998E-2</v>
      </c>
      <c r="D310" s="2">
        <v>4.8059999999999999E-2</v>
      </c>
      <c r="E310" s="2">
        <v>0</v>
      </c>
      <c r="F310" s="2">
        <f>VLOOKUP(B310,CostData!$A$21:$D$24,2,FALSE)</f>
        <v>953.62134690000005</v>
      </c>
      <c r="G310" s="2">
        <f t="shared" si="28"/>
        <v>11</v>
      </c>
      <c r="H310" s="2">
        <f>VLOOKUP(B310,CostData!$H$5:$I$8,2,FALSE)</f>
        <v>4</v>
      </c>
      <c r="I310" s="2">
        <f>VLOOKUP(G310,CostData!$A$4:$E$15,Production!H310,FALSE)</f>
        <v>7.7600000000000002E-2</v>
      </c>
      <c r="J310" s="2">
        <f>VLOOKUP(Production!G310,CostData!$A$33:$E$44,Production!H310,FALSE)</f>
        <v>45</v>
      </c>
      <c r="K310" s="2">
        <f>VLOOKUP(Production!B310,CostData!$A$21:$D$24,4,FALSE)</f>
        <v>633.36679179999999</v>
      </c>
      <c r="L310" s="2">
        <f>VLOOKUP(Production!B310,CostData!$A$21:$D$24,3,FALSE)</f>
        <v>143.83735709999999</v>
      </c>
      <c r="M310" s="4">
        <f t="shared" si="29"/>
        <v>35564.888539242864</v>
      </c>
      <c r="N310" s="4">
        <f t="shared" si="30"/>
        <v>2211.7168369656001</v>
      </c>
      <c r="O310" s="4">
        <f t="shared" si="31"/>
        <v>5030.7626533003431</v>
      </c>
      <c r="P310" s="2">
        <f t="shared" si="32"/>
        <v>94.97692708520411</v>
      </c>
      <c r="Q310" s="2">
        <f t="shared" si="33"/>
        <v>10.015851999999999</v>
      </c>
      <c r="R310" s="5">
        <f t="shared" si="34"/>
        <v>0.9378138576779026</v>
      </c>
    </row>
    <row r="311" spans="1:18" x14ac:dyDescent="0.3">
      <c r="A311" s="3">
        <v>41584</v>
      </c>
      <c r="B311" s="2" t="s">
        <v>4</v>
      </c>
      <c r="C311" s="2">
        <v>4.6728631E-2</v>
      </c>
      <c r="D311" s="2">
        <v>4.9619999999999997E-2</v>
      </c>
      <c r="E311" s="2">
        <v>7.0000000000000007E-2</v>
      </c>
      <c r="F311" s="2">
        <f>VLOOKUP(B311,CostData!$A$21:$D$24,2,FALSE)</f>
        <v>953.62134690000005</v>
      </c>
      <c r="G311" s="2">
        <f t="shared" si="28"/>
        <v>11</v>
      </c>
      <c r="H311" s="2">
        <f>VLOOKUP(B311,CostData!$H$5:$I$8,2,FALSE)</f>
        <v>4</v>
      </c>
      <c r="I311" s="2">
        <f>VLOOKUP(G311,CostData!$A$4:$E$15,Production!H311,FALSE)</f>
        <v>7.7600000000000002E-2</v>
      </c>
      <c r="J311" s="2">
        <f>VLOOKUP(Production!G311,CostData!$A$33:$E$44,Production!H311,FALSE)</f>
        <v>45</v>
      </c>
      <c r="K311" s="2">
        <f>VLOOKUP(Production!B311,CostData!$A$21:$D$24,4,FALSE)</f>
        <v>633.36679179999999</v>
      </c>
      <c r="L311" s="2">
        <f>VLOOKUP(Production!B311,CostData!$A$21:$D$24,3,FALSE)</f>
        <v>143.83735709999999</v>
      </c>
      <c r="M311" s="4">
        <f t="shared" si="29"/>
        <v>36719.304396946129</v>
      </c>
      <c r="N311" s="4">
        <f t="shared" si="30"/>
        <v>2211.7168369656001</v>
      </c>
      <c r="O311" s="4">
        <f t="shared" si="31"/>
        <v>5215.7464803383173</v>
      </c>
      <c r="P311" s="2">
        <f t="shared" si="32"/>
        <v>94.474772253118331</v>
      </c>
      <c r="Q311" s="2">
        <f t="shared" si="33"/>
        <v>10.384140222222223</v>
      </c>
      <c r="R311" s="5">
        <f t="shared" si="34"/>
        <v>0.94172976622329707</v>
      </c>
    </row>
    <row r="312" spans="1:18" x14ac:dyDescent="0.3">
      <c r="A312" s="3">
        <v>41585</v>
      </c>
      <c r="B312" s="2" t="s">
        <v>4</v>
      </c>
      <c r="C312" s="2">
        <v>4.6541713999999998E-2</v>
      </c>
      <c r="D312" s="2">
        <v>4.9619999999999997E-2</v>
      </c>
      <c r="E312" s="2">
        <v>7.0000000000000007E-2</v>
      </c>
      <c r="F312" s="2">
        <f>VLOOKUP(B312,CostData!$A$21:$D$24,2,FALSE)</f>
        <v>953.62134690000005</v>
      </c>
      <c r="G312" s="2">
        <f t="shared" si="28"/>
        <v>11</v>
      </c>
      <c r="H312" s="2">
        <f>VLOOKUP(B312,CostData!$H$5:$I$8,2,FALSE)</f>
        <v>4</v>
      </c>
      <c r="I312" s="2">
        <f>VLOOKUP(G312,CostData!$A$4:$E$15,Production!H312,FALSE)</f>
        <v>7.7600000000000002E-2</v>
      </c>
      <c r="J312" s="2">
        <f>VLOOKUP(Production!G312,CostData!$A$33:$E$44,Production!H312,FALSE)</f>
        <v>45</v>
      </c>
      <c r="K312" s="2">
        <f>VLOOKUP(Production!B312,CostData!$A$21:$D$24,4,FALSE)</f>
        <v>633.36679179999999</v>
      </c>
      <c r="L312" s="2">
        <f>VLOOKUP(Production!B312,CostData!$A$21:$D$24,3,FALSE)</f>
        <v>143.83735709999999</v>
      </c>
      <c r="M312" s="4">
        <f t="shared" si="29"/>
        <v>36719.304396946129</v>
      </c>
      <c r="N312" s="4">
        <f t="shared" si="30"/>
        <v>2211.7168369656001</v>
      </c>
      <c r="O312" s="4">
        <f t="shared" si="31"/>
        <v>5194.8832180513173</v>
      </c>
      <c r="P312" s="2">
        <f t="shared" si="32"/>
        <v>94.809367037842762</v>
      </c>
      <c r="Q312" s="2">
        <f t="shared" si="33"/>
        <v>10.34260311111111</v>
      </c>
      <c r="R312" s="5">
        <f t="shared" si="34"/>
        <v>0.93796279725916964</v>
      </c>
    </row>
    <row r="313" spans="1:18" x14ac:dyDescent="0.3">
      <c r="A313" s="3">
        <v>41586</v>
      </c>
      <c r="B313" s="2" t="s">
        <v>4</v>
      </c>
      <c r="C313" s="2">
        <v>4.7962175000000003E-2</v>
      </c>
      <c r="D313" s="2">
        <v>5.0470000000000001E-2</v>
      </c>
      <c r="E313" s="2">
        <v>7.0000000000000007E-2</v>
      </c>
      <c r="F313" s="2">
        <f>VLOOKUP(B313,CostData!$A$21:$D$24,2,FALSE)</f>
        <v>953.62134690000005</v>
      </c>
      <c r="G313" s="2">
        <f t="shared" si="28"/>
        <v>11</v>
      </c>
      <c r="H313" s="2">
        <f>VLOOKUP(B313,CostData!$H$5:$I$8,2,FALSE)</f>
        <v>4</v>
      </c>
      <c r="I313" s="2">
        <f>VLOOKUP(G313,CostData!$A$4:$E$15,Production!H313,FALSE)</f>
        <v>7.7600000000000002E-2</v>
      </c>
      <c r="J313" s="2">
        <f>VLOOKUP(Production!G313,CostData!$A$33:$E$44,Production!H313,FALSE)</f>
        <v>45</v>
      </c>
      <c r="K313" s="2">
        <f>VLOOKUP(Production!B313,CostData!$A$21:$D$24,4,FALSE)</f>
        <v>633.36679179999999</v>
      </c>
      <c r="L313" s="2">
        <f>VLOOKUP(Production!B313,CostData!$A$21:$D$24,3,FALSE)</f>
        <v>143.83735709999999</v>
      </c>
      <c r="M313" s="4">
        <f t="shared" si="29"/>
        <v>37348.313037361375</v>
      </c>
      <c r="N313" s="4">
        <f t="shared" si="30"/>
        <v>2211.7168369656001</v>
      </c>
      <c r="O313" s="4">
        <f t="shared" si="31"/>
        <v>5353.4319343877305</v>
      </c>
      <c r="P313" s="2">
        <f t="shared" si="32"/>
        <v>93.643505134441256</v>
      </c>
      <c r="Q313" s="2">
        <f t="shared" si="33"/>
        <v>10.658261111111111</v>
      </c>
      <c r="R313" s="5">
        <f t="shared" si="34"/>
        <v>0.95031058054289685</v>
      </c>
    </row>
    <row r="314" spans="1:18" x14ac:dyDescent="0.3">
      <c r="A314" s="3">
        <v>41587</v>
      </c>
      <c r="B314" s="2" t="s">
        <v>4</v>
      </c>
      <c r="C314" s="2">
        <v>4.6701120999999998E-2</v>
      </c>
      <c r="D314" s="2">
        <v>4.9480000000000003E-2</v>
      </c>
      <c r="E314" s="2">
        <v>7.0000000000000007E-2</v>
      </c>
      <c r="F314" s="2">
        <f>VLOOKUP(B314,CostData!$A$21:$D$24,2,FALSE)</f>
        <v>953.62134690000005</v>
      </c>
      <c r="G314" s="2">
        <f t="shared" si="28"/>
        <v>11</v>
      </c>
      <c r="H314" s="2">
        <f>VLOOKUP(B314,CostData!$H$5:$I$8,2,FALSE)</f>
        <v>4</v>
      </c>
      <c r="I314" s="2">
        <f>VLOOKUP(G314,CostData!$A$4:$E$15,Production!H314,FALSE)</f>
        <v>7.7600000000000002E-2</v>
      </c>
      <c r="J314" s="2">
        <f>VLOOKUP(Production!G314,CostData!$A$33:$E$44,Production!H314,FALSE)</f>
        <v>45</v>
      </c>
      <c r="K314" s="2">
        <f>VLOOKUP(Production!B314,CostData!$A$21:$D$24,4,FALSE)</f>
        <v>633.36679179999999</v>
      </c>
      <c r="L314" s="2">
        <f>VLOOKUP(Production!B314,CostData!$A$21:$D$24,3,FALSE)</f>
        <v>143.83735709999999</v>
      </c>
      <c r="M314" s="4">
        <f t="shared" si="29"/>
        <v>36615.702973818916</v>
      </c>
      <c r="N314" s="4">
        <f t="shared" si="30"/>
        <v>2211.7168369656001</v>
      </c>
      <c r="O314" s="4">
        <f t="shared" si="31"/>
        <v>5212.6758749599112</v>
      </c>
      <c r="P314" s="2">
        <f t="shared" si="32"/>
        <v>94.30200976491426</v>
      </c>
      <c r="Q314" s="2">
        <f t="shared" si="33"/>
        <v>10.37802688888889</v>
      </c>
      <c r="R314" s="5">
        <f t="shared" si="34"/>
        <v>0.94383833872271616</v>
      </c>
    </row>
    <row r="315" spans="1:18" x14ac:dyDescent="0.3">
      <c r="A315" s="3">
        <v>41588</v>
      </c>
      <c r="B315" s="2" t="s">
        <v>4</v>
      </c>
      <c r="C315" s="2">
        <v>4.5907385000000002E-2</v>
      </c>
      <c r="D315" s="2">
        <v>4.8399999999999999E-2</v>
      </c>
      <c r="E315" s="2">
        <v>0</v>
      </c>
      <c r="F315" s="2">
        <f>VLOOKUP(B315,CostData!$A$21:$D$24,2,FALSE)</f>
        <v>953.62134690000005</v>
      </c>
      <c r="G315" s="2">
        <f t="shared" si="28"/>
        <v>11</v>
      </c>
      <c r="H315" s="2">
        <f>VLOOKUP(B315,CostData!$H$5:$I$8,2,FALSE)</f>
        <v>4</v>
      </c>
      <c r="I315" s="2">
        <f>VLOOKUP(G315,CostData!$A$4:$E$15,Production!H315,FALSE)</f>
        <v>7.7600000000000002E-2</v>
      </c>
      <c r="J315" s="2">
        <f>VLOOKUP(Production!G315,CostData!$A$33:$E$44,Production!H315,FALSE)</f>
        <v>45</v>
      </c>
      <c r="K315" s="2">
        <f>VLOOKUP(Production!B315,CostData!$A$21:$D$24,4,FALSE)</f>
        <v>633.36679179999999</v>
      </c>
      <c r="L315" s="2">
        <f>VLOOKUP(Production!B315,CostData!$A$21:$D$24,3,FALSE)</f>
        <v>143.83735709999999</v>
      </c>
      <c r="M315" s="4">
        <f t="shared" si="29"/>
        <v>35816.491995408956</v>
      </c>
      <c r="N315" s="4">
        <f t="shared" si="30"/>
        <v>2211.7168369656001</v>
      </c>
      <c r="O315" s="4">
        <f t="shared" si="31"/>
        <v>5124.0808175032134</v>
      </c>
      <c r="P315" s="2">
        <f t="shared" si="32"/>
        <v>93.998579204364987</v>
      </c>
      <c r="Q315" s="2">
        <f t="shared" si="33"/>
        <v>10.201641111111112</v>
      </c>
      <c r="R315" s="5">
        <f t="shared" si="34"/>
        <v>0.94849969008264468</v>
      </c>
    </row>
    <row r="316" spans="1:18" x14ac:dyDescent="0.3">
      <c r="A316" s="3">
        <v>41589</v>
      </c>
      <c r="B316" s="2" t="s">
        <v>4</v>
      </c>
      <c r="C316" s="2">
        <v>4.6241872000000003E-2</v>
      </c>
      <c r="D316" s="2">
        <v>4.8660000000000002E-2</v>
      </c>
      <c r="E316" s="2">
        <v>0</v>
      </c>
      <c r="F316" s="2">
        <f>VLOOKUP(B316,CostData!$A$21:$D$24,2,FALSE)</f>
        <v>953.62134690000005</v>
      </c>
      <c r="G316" s="2">
        <f t="shared" si="28"/>
        <v>11</v>
      </c>
      <c r="H316" s="2">
        <f>VLOOKUP(B316,CostData!$H$5:$I$8,2,FALSE)</f>
        <v>4</v>
      </c>
      <c r="I316" s="2">
        <f>VLOOKUP(G316,CostData!$A$4:$E$15,Production!H316,FALSE)</f>
        <v>7.7600000000000002E-2</v>
      </c>
      <c r="J316" s="2">
        <f>VLOOKUP(Production!G316,CostData!$A$33:$E$44,Production!H316,FALSE)</f>
        <v>45</v>
      </c>
      <c r="K316" s="2">
        <f>VLOOKUP(Production!B316,CostData!$A$21:$D$24,4,FALSE)</f>
        <v>633.36679179999999</v>
      </c>
      <c r="L316" s="2">
        <f>VLOOKUP(Production!B316,CostData!$A$21:$D$24,3,FALSE)</f>
        <v>143.83735709999999</v>
      </c>
      <c r="M316" s="4">
        <f t="shared" si="29"/>
        <v>36008.89463835951</v>
      </c>
      <c r="N316" s="4">
        <f t="shared" si="30"/>
        <v>2211.7168369656001</v>
      </c>
      <c r="O316" s="4">
        <f t="shared" si="31"/>
        <v>5161.415516929118</v>
      </c>
      <c r="P316" s="2">
        <f t="shared" si="32"/>
        <v>93.815464460985112</v>
      </c>
      <c r="Q316" s="2">
        <f t="shared" si="33"/>
        <v>10.275971555555556</v>
      </c>
      <c r="R316" s="5">
        <f t="shared" si="34"/>
        <v>0.95030563090834363</v>
      </c>
    </row>
    <row r="317" spans="1:18" x14ac:dyDescent="0.3">
      <c r="A317" s="3">
        <v>41590</v>
      </c>
      <c r="B317" s="2" t="s">
        <v>4</v>
      </c>
      <c r="C317" s="2">
        <v>4.796628E-2</v>
      </c>
      <c r="D317" s="2">
        <v>5.0909999999999997E-2</v>
      </c>
      <c r="E317" s="2">
        <v>7.0000000000000007E-2</v>
      </c>
      <c r="F317" s="2">
        <f>VLOOKUP(B317,CostData!$A$21:$D$24,2,FALSE)</f>
        <v>953.62134690000005</v>
      </c>
      <c r="G317" s="2">
        <f t="shared" si="28"/>
        <v>11</v>
      </c>
      <c r="H317" s="2">
        <f>VLOOKUP(B317,CostData!$H$5:$I$8,2,FALSE)</f>
        <v>4</v>
      </c>
      <c r="I317" s="2">
        <f>VLOOKUP(G317,CostData!$A$4:$E$15,Production!H317,FALSE)</f>
        <v>7.7600000000000002E-2</v>
      </c>
      <c r="J317" s="2">
        <f>VLOOKUP(Production!G317,CostData!$A$33:$E$44,Production!H317,FALSE)</f>
        <v>45</v>
      </c>
      <c r="K317" s="2">
        <f>VLOOKUP(Production!B317,CostData!$A$21:$D$24,4,FALSE)</f>
        <v>633.36679179999999</v>
      </c>
      <c r="L317" s="2">
        <f>VLOOKUP(Production!B317,CostData!$A$21:$D$24,3,FALSE)</f>
        <v>143.83735709999999</v>
      </c>
      <c r="M317" s="4">
        <f t="shared" si="29"/>
        <v>37673.917510046907</v>
      </c>
      <c r="N317" s="4">
        <f t="shared" si="30"/>
        <v>2211.7168369656001</v>
      </c>
      <c r="O317" s="4">
        <f t="shared" si="31"/>
        <v>5353.8901254120237</v>
      </c>
      <c r="P317" s="2">
        <f t="shared" si="32"/>
        <v>94.315265791769818</v>
      </c>
      <c r="Q317" s="2">
        <f t="shared" si="33"/>
        <v>10.659173333333333</v>
      </c>
      <c r="R317" s="5">
        <f t="shared" si="34"/>
        <v>0.94217796110783747</v>
      </c>
    </row>
    <row r="318" spans="1:18" x14ac:dyDescent="0.3">
      <c r="A318" s="3">
        <v>41591</v>
      </c>
      <c r="B318" s="2" t="s">
        <v>4</v>
      </c>
      <c r="C318" s="2">
        <v>4.8065245999999999E-2</v>
      </c>
      <c r="D318" s="2">
        <v>5.0680000000000003E-2</v>
      </c>
      <c r="E318" s="2">
        <v>0</v>
      </c>
      <c r="F318" s="2">
        <f>VLOOKUP(B318,CostData!$A$21:$D$24,2,FALSE)</f>
        <v>953.62134690000005</v>
      </c>
      <c r="G318" s="2">
        <f t="shared" si="28"/>
        <v>11</v>
      </c>
      <c r="H318" s="2">
        <f>VLOOKUP(B318,CostData!$H$5:$I$8,2,FALSE)</f>
        <v>4</v>
      </c>
      <c r="I318" s="2">
        <f>VLOOKUP(G318,CostData!$A$4:$E$15,Production!H318,FALSE)</f>
        <v>7.7600000000000002E-2</v>
      </c>
      <c r="J318" s="2">
        <f>VLOOKUP(Production!G318,CostData!$A$33:$E$44,Production!H318,FALSE)</f>
        <v>45</v>
      </c>
      <c r="K318" s="2">
        <f>VLOOKUP(Production!B318,CostData!$A$21:$D$24,4,FALSE)</f>
        <v>633.36679179999999</v>
      </c>
      <c r="L318" s="2">
        <f>VLOOKUP(Production!B318,CostData!$A$21:$D$24,3,FALSE)</f>
        <v>143.83735709999999</v>
      </c>
      <c r="M318" s="4">
        <f t="shared" si="29"/>
        <v>37503.715172052194</v>
      </c>
      <c r="N318" s="4">
        <f t="shared" si="30"/>
        <v>2211.7168369656001</v>
      </c>
      <c r="O318" s="4">
        <f t="shared" si="31"/>
        <v>5364.9364915290444</v>
      </c>
      <c r="P318" s="2">
        <f t="shared" si="32"/>
        <v>93.789946483467162</v>
      </c>
      <c r="Q318" s="2">
        <f t="shared" si="33"/>
        <v>10.681165777777776</v>
      </c>
      <c r="R318" s="5">
        <f t="shared" si="34"/>
        <v>0.94840659037095498</v>
      </c>
    </row>
    <row r="319" spans="1:18" x14ac:dyDescent="0.3">
      <c r="A319" s="3">
        <v>41592</v>
      </c>
      <c r="B319" s="2" t="s">
        <v>4</v>
      </c>
      <c r="C319" s="2">
        <v>4.7407445999999999E-2</v>
      </c>
      <c r="D319" s="2">
        <v>5.0529999999999999E-2</v>
      </c>
      <c r="E319" s="2">
        <v>7.0000000000000007E-2</v>
      </c>
      <c r="F319" s="2">
        <f>VLOOKUP(B319,CostData!$A$21:$D$24,2,FALSE)</f>
        <v>953.62134690000005</v>
      </c>
      <c r="G319" s="2">
        <f t="shared" si="28"/>
        <v>11</v>
      </c>
      <c r="H319" s="2">
        <f>VLOOKUP(B319,CostData!$H$5:$I$8,2,FALSE)</f>
        <v>4</v>
      </c>
      <c r="I319" s="2">
        <f>VLOOKUP(G319,CostData!$A$4:$E$15,Production!H319,FALSE)</f>
        <v>7.7600000000000002E-2</v>
      </c>
      <c r="J319" s="2">
        <f>VLOOKUP(Production!G319,CostData!$A$33:$E$44,Production!H319,FALSE)</f>
        <v>45</v>
      </c>
      <c r="K319" s="2">
        <f>VLOOKUP(Production!B319,CostData!$A$21:$D$24,4,FALSE)</f>
        <v>633.36679179999999</v>
      </c>
      <c r="L319" s="2">
        <f>VLOOKUP(Production!B319,CostData!$A$21:$D$24,3,FALSE)</f>
        <v>143.83735709999999</v>
      </c>
      <c r="M319" s="4">
        <f t="shared" si="29"/>
        <v>37392.713647273034</v>
      </c>
      <c r="N319" s="4">
        <f t="shared" si="30"/>
        <v>2211.7168369656001</v>
      </c>
      <c r="O319" s="4">
        <f t="shared" si="31"/>
        <v>5291.5143098527496</v>
      </c>
      <c r="P319" s="2">
        <f t="shared" si="32"/>
        <v>94.702306456440169</v>
      </c>
      <c r="Q319" s="2">
        <f t="shared" si="33"/>
        <v>10.534988</v>
      </c>
      <c r="R319" s="5">
        <f t="shared" si="34"/>
        <v>0.93820395804472589</v>
      </c>
    </row>
    <row r="320" spans="1:18" x14ac:dyDescent="0.3">
      <c r="A320" s="3">
        <v>41593</v>
      </c>
      <c r="B320" s="2" t="s">
        <v>4</v>
      </c>
      <c r="C320" s="2">
        <v>4.7666696000000001E-2</v>
      </c>
      <c r="D320" s="2">
        <v>5.0810000000000001E-2</v>
      </c>
      <c r="E320" s="2">
        <v>7.0000000000000007E-2</v>
      </c>
      <c r="F320" s="2">
        <f>VLOOKUP(B320,CostData!$A$21:$D$24,2,FALSE)</f>
        <v>953.62134690000005</v>
      </c>
      <c r="G320" s="2">
        <f t="shared" si="28"/>
        <v>11</v>
      </c>
      <c r="H320" s="2">
        <f>VLOOKUP(B320,CostData!$H$5:$I$8,2,FALSE)</f>
        <v>4</v>
      </c>
      <c r="I320" s="2">
        <f>VLOOKUP(G320,CostData!$A$4:$E$15,Production!H320,FALSE)</f>
        <v>7.7600000000000002E-2</v>
      </c>
      <c r="J320" s="2">
        <f>VLOOKUP(Production!G320,CostData!$A$33:$E$44,Production!H320,FALSE)</f>
        <v>45</v>
      </c>
      <c r="K320" s="2">
        <f>VLOOKUP(Production!B320,CostData!$A$21:$D$24,4,FALSE)</f>
        <v>633.36679179999999</v>
      </c>
      <c r="L320" s="2">
        <f>VLOOKUP(Production!B320,CostData!$A$21:$D$24,3,FALSE)</f>
        <v>143.83735709999999</v>
      </c>
      <c r="M320" s="4">
        <f t="shared" si="29"/>
        <v>37599.916493527468</v>
      </c>
      <c r="N320" s="4">
        <f t="shared" si="30"/>
        <v>2211.7168369656001</v>
      </c>
      <c r="O320" s="4">
        <f t="shared" si="31"/>
        <v>5320.4512216794146</v>
      </c>
      <c r="P320" s="2">
        <f t="shared" si="32"/>
        <v>94.682636598459609</v>
      </c>
      <c r="Q320" s="2">
        <f t="shared" si="33"/>
        <v>10.592599111111111</v>
      </c>
      <c r="R320" s="5">
        <f t="shared" si="34"/>
        <v>0.93813611493800431</v>
      </c>
    </row>
    <row r="321" spans="1:18" x14ac:dyDescent="0.3">
      <c r="A321" s="3">
        <v>41594</v>
      </c>
      <c r="B321" s="2" t="s">
        <v>4</v>
      </c>
      <c r="C321" s="2">
        <v>4.6627615999999997E-2</v>
      </c>
      <c r="D321" s="2">
        <v>4.9009999999999998E-2</v>
      </c>
      <c r="E321" s="2">
        <v>7.0000000000000007E-2</v>
      </c>
      <c r="F321" s="2">
        <f>VLOOKUP(B321,CostData!$A$21:$D$24,2,FALSE)</f>
        <v>953.62134690000005</v>
      </c>
      <c r="G321" s="2">
        <f t="shared" si="28"/>
        <v>11</v>
      </c>
      <c r="H321" s="2">
        <f>VLOOKUP(B321,CostData!$H$5:$I$8,2,FALSE)</f>
        <v>4</v>
      </c>
      <c r="I321" s="2">
        <f>VLOOKUP(G321,CostData!$A$4:$E$15,Production!H321,FALSE)</f>
        <v>7.7600000000000002E-2</v>
      </c>
      <c r="J321" s="2">
        <f>VLOOKUP(Production!G321,CostData!$A$33:$E$44,Production!H321,FALSE)</f>
        <v>45</v>
      </c>
      <c r="K321" s="2">
        <f>VLOOKUP(Production!B321,CostData!$A$21:$D$24,4,FALSE)</f>
        <v>633.36679179999999</v>
      </c>
      <c r="L321" s="2">
        <f>VLOOKUP(Production!B321,CostData!$A$21:$D$24,3,FALSE)</f>
        <v>143.83735709999999</v>
      </c>
      <c r="M321" s="4">
        <f t="shared" si="29"/>
        <v>36267.898196177543</v>
      </c>
      <c r="N321" s="4">
        <f t="shared" si="30"/>
        <v>2211.7168369656001</v>
      </c>
      <c r="O321" s="4">
        <f t="shared" si="31"/>
        <v>5204.471409371411</v>
      </c>
      <c r="P321" s="2">
        <f t="shared" si="32"/>
        <v>93.687154073059531</v>
      </c>
      <c r="Q321" s="2">
        <f t="shared" si="33"/>
        <v>10.361692444444444</v>
      </c>
      <c r="R321" s="5">
        <f t="shared" si="34"/>
        <v>0.95138983880840644</v>
      </c>
    </row>
    <row r="322" spans="1:18" x14ac:dyDescent="0.3">
      <c r="A322" s="3">
        <v>41595</v>
      </c>
      <c r="B322" s="2" t="s">
        <v>4</v>
      </c>
      <c r="C322" s="2">
        <v>4.4772223E-2</v>
      </c>
      <c r="D322" s="2">
        <v>4.7210000000000002E-2</v>
      </c>
      <c r="E322" s="2">
        <v>7.0000000000000007E-2</v>
      </c>
      <c r="F322" s="2">
        <f>VLOOKUP(B322,CostData!$A$21:$D$24,2,FALSE)</f>
        <v>953.62134690000005</v>
      </c>
      <c r="G322" s="2">
        <f t="shared" si="28"/>
        <v>11</v>
      </c>
      <c r="H322" s="2">
        <f>VLOOKUP(B322,CostData!$H$5:$I$8,2,FALSE)</f>
        <v>4</v>
      </c>
      <c r="I322" s="2">
        <f>VLOOKUP(G322,CostData!$A$4:$E$15,Production!H322,FALSE)</f>
        <v>7.7600000000000002E-2</v>
      </c>
      <c r="J322" s="2">
        <f>VLOOKUP(Production!G322,CostData!$A$33:$E$44,Production!H322,FALSE)</f>
        <v>45</v>
      </c>
      <c r="K322" s="2">
        <f>VLOOKUP(Production!B322,CostData!$A$21:$D$24,4,FALSE)</f>
        <v>633.36679179999999</v>
      </c>
      <c r="L322" s="2">
        <f>VLOOKUP(Production!B322,CostData!$A$21:$D$24,3,FALSE)</f>
        <v>143.83735709999999</v>
      </c>
      <c r="M322" s="4">
        <f t="shared" si="29"/>
        <v>34935.879898827632</v>
      </c>
      <c r="N322" s="4">
        <f t="shared" si="30"/>
        <v>2211.7168369656001</v>
      </c>
      <c r="O322" s="4">
        <f t="shared" si="31"/>
        <v>4997.3765447819824</v>
      </c>
      <c r="P322" s="2">
        <f t="shared" si="32"/>
        <v>94.131964992167596</v>
      </c>
      <c r="Q322" s="2">
        <f t="shared" si="33"/>
        <v>9.9493828888888896</v>
      </c>
      <c r="R322" s="5">
        <f t="shared" si="34"/>
        <v>0.94836312221986863</v>
      </c>
    </row>
    <row r="323" spans="1:18" x14ac:dyDescent="0.3">
      <c r="A323" s="3">
        <v>41596</v>
      </c>
      <c r="B323" s="2" t="s">
        <v>4</v>
      </c>
      <c r="C323" s="2">
        <v>4.5033539999999997E-2</v>
      </c>
      <c r="D323" s="2">
        <v>4.7550000000000002E-2</v>
      </c>
      <c r="E323" s="2">
        <v>7.0000000000000007E-2</v>
      </c>
      <c r="F323" s="2">
        <f>VLOOKUP(B323,CostData!$A$21:$D$24,2,FALSE)</f>
        <v>953.62134690000005</v>
      </c>
      <c r="G323" s="2">
        <f t="shared" ref="G323:G386" si="35">MONTH(A323)</f>
        <v>11</v>
      </c>
      <c r="H323" s="2">
        <f>VLOOKUP(B323,CostData!$H$5:$I$8,2,FALSE)</f>
        <v>4</v>
      </c>
      <c r="I323" s="2">
        <f>VLOOKUP(G323,CostData!$A$4:$E$15,Production!H323,FALSE)</f>
        <v>7.7600000000000002E-2</v>
      </c>
      <c r="J323" s="2">
        <f>VLOOKUP(Production!G323,CostData!$A$33:$E$44,Production!H323,FALSE)</f>
        <v>45</v>
      </c>
      <c r="K323" s="2">
        <f>VLOOKUP(Production!B323,CostData!$A$21:$D$24,4,FALSE)</f>
        <v>633.36679179999999</v>
      </c>
      <c r="L323" s="2">
        <f>VLOOKUP(Production!B323,CostData!$A$21:$D$24,3,FALSE)</f>
        <v>143.83735709999999</v>
      </c>
      <c r="M323" s="4">
        <f t="shared" ref="M323:M386" si="36">D323*F323*I323*10000</f>
        <v>35187.483354993725</v>
      </c>
      <c r="N323" s="4">
        <f t="shared" ref="N323:N386" si="37">I323*J323*K323</f>
        <v>2211.7168369656001</v>
      </c>
      <c r="O323" s="4">
        <f t="shared" ref="O323:O386" si="38">C323*I323*L323*10000</f>
        <v>5026.5441705787352</v>
      </c>
      <c r="P323" s="2">
        <f t="shared" ref="P323:P386" si="39">(M323+N323+O323)/C323/10000</f>
        <v>94.209214648766377</v>
      </c>
      <c r="Q323" s="2">
        <f t="shared" ref="Q323:Q386" si="40">C323*10000/J323</f>
        <v>10.007453333333332</v>
      </c>
      <c r="R323" s="5">
        <f t="shared" ref="R323:R386" si="41">C323/D323</f>
        <v>0.94707760252365925</v>
      </c>
    </row>
    <row r="324" spans="1:18" x14ac:dyDescent="0.3">
      <c r="A324" s="3">
        <v>41597</v>
      </c>
      <c r="B324" s="2" t="s">
        <v>4</v>
      </c>
      <c r="C324" s="2">
        <v>4.5563932000000001E-2</v>
      </c>
      <c r="D324" s="2">
        <v>4.7789999999999999E-2</v>
      </c>
      <c r="E324" s="2">
        <v>0</v>
      </c>
      <c r="F324" s="2">
        <f>VLOOKUP(B324,CostData!$A$21:$D$24,2,FALSE)</f>
        <v>953.62134690000005</v>
      </c>
      <c r="G324" s="2">
        <f t="shared" si="35"/>
        <v>11</v>
      </c>
      <c r="H324" s="2">
        <f>VLOOKUP(B324,CostData!$H$5:$I$8,2,FALSE)</f>
        <v>4</v>
      </c>
      <c r="I324" s="2">
        <f>VLOOKUP(G324,CostData!$A$4:$E$15,Production!H324,FALSE)</f>
        <v>7.7600000000000002E-2</v>
      </c>
      <c r="J324" s="2">
        <f>VLOOKUP(Production!G324,CostData!$A$33:$E$44,Production!H324,FALSE)</f>
        <v>45</v>
      </c>
      <c r="K324" s="2">
        <f>VLOOKUP(Production!B324,CostData!$A$21:$D$24,4,FALSE)</f>
        <v>633.36679179999999</v>
      </c>
      <c r="L324" s="2">
        <f>VLOOKUP(Production!B324,CostData!$A$21:$D$24,3,FALSE)</f>
        <v>143.83735709999999</v>
      </c>
      <c r="M324" s="4">
        <f t="shared" si="36"/>
        <v>35365.085794640378</v>
      </c>
      <c r="N324" s="4">
        <f t="shared" si="37"/>
        <v>2211.7168369656001</v>
      </c>
      <c r="O324" s="4">
        <f t="shared" si="38"/>
        <v>5085.7453529801551</v>
      </c>
      <c r="P324" s="2">
        <f t="shared" si="39"/>
        <v>93.632279111877637</v>
      </c>
      <c r="Q324" s="2">
        <f t="shared" si="40"/>
        <v>10.125318222222223</v>
      </c>
      <c r="R324" s="5">
        <f t="shared" si="41"/>
        <v>0.95341979493617912</v>
      </c>
    </row>
    <row r="325" spans="1:18" x14ac:dyDescent="0.3">
      <c r="A325" s="3">
        <v>41598</v>
      </c>
      <c r="B325" s="2" t="s">
        <v>4</v>
      </c>
      <c r="C325" s="2">
        <v>4.9052665000000002E-2</v>
      </c>
      <c r="D325" s="2">
        <v>5.1999999999999998E-2</v>
      </c>
      <c r="E325" s="2">
        <v>7.0000000000000007E-2</v>
      </c>
      <c r="F325" s="2">
        <f>VLOOKUP(B325,CostData!$A$21:$D$24,2,FALSE)</f>
        <v>953.62134690000005</v>
      </c>
      <c r="G325" s="2">
        <f t="shared" si="35"/>
        <v>11</v>
      </c>
      <c r="H325" s="2">
        <f>VLOOKUP(B325,CostData!$H$5:$I$8,2,FALSE)</f>
        <v>4</v>
      </c>
      <c r="I325" s="2">
        <f>VLOOKUP(G325,CostData!$A$4:$E$15,Production!H325,FALSE)</f>
        <v>7.7600000000000002E-2</v>
      </c>
      <c r="J325" s="2">
        <f>VLOOKUP(Production!G325,CostData!$A$33:$E$44,Production!H325,FALSE)</f>
        <v>45</v>
      </c>
      <c r="K325" s="2">
        <f>VLOOKUP(Production!B325,CostData!$A$21:$D$24,4,FALSE)</f>
        <v>633.36679179999999</v>
      </c>
      <c r="L325" s="2">
        <f>VLOOKUP(Production!B325,CostData!$A$21:$D$24,3,FALSE)</f>
        <v>143.83735709999999</v>
      </c>
      <c r="M325" s="4">
        <f t="shared" si="36"/>
        <v>38480.528590108799</v>
      </c>
      <c r="N325" s="4">
        <f t="shared" si="37"/>
        <v>2211.7168369656001</v>
      </c>
      <c r="O325" s="4">
        <f t="shared" si="38"/>
        <v>5475.1500172338574</v>
      </c>
      <c r="P325" s="2">
        <f t="shared" si="39"/>
        <v>94.118016715928178</v>
      </c>
      <c r="Q325" s="2">
        <f t="shared" si="40"/>
        <v>10.900592222222222</v>
      </c>
      <c r="R325" s="5">
        <f t="shared" si="41"/>
        <v>0.94332048076923081</v>
      </c>
    </row>
    <row r="326" spans="1:18" x14ac:dyDescent="0.3">
      <c r="A326" s="3">
        <v>41599</v>
      </c>
      <c r="B326" s="2" t="s">
        <v>4</v>
      </c>
      <c r="C326" s="2">
        <v>4.8918921999999997E-2</v>
      </c>
      <c r="D326" s="2">
        <v>5.2010000000000001E-2</v>
      </c>
      <c r="E326" s="2">
        <v>0</v>
      </c>
      <c r="F326" s="2">
        <f>VLOOKUP(B326,CostData!$A$21:$D$24,2,FALSE)</f>
        <v>953.62134690000005</v>
      </c>
      <c r="G326" s="2">
        <f t="shared" si="35"/>
        <v>11</v>
      </c>
      <c r="H326" s="2">
        <f>VLOOKUP(B326,CostData!$H$5:$I$8,2,FALSE)</f>
        <v>4</v>
      </c>
      <c r="I326" s="2">
        <f>VLOOKUP(G326,CostData!$A$4:$E$15,Production!H326,FALSE)</f>
        <v>7.7600000000000002E-2</v>
      </c>
      <c r="J326" s="2">
        <f>VLOOKUP(Production!G326,CostData!$A$33:$E$44,Production!H326,FALSE)</f>
        <v>45</v>
      </c>
      <c r="K326" s="2">
        <f>VLOOKUP(Production!B326,CostData!$A$21:$D$24,4,FALSE)</f>
        <v>633.36679179999999</v>
      </c>
      <c r="L326" s="2">
        <f>VLOOKUP(Production!B326,CostData!$A$21:$D$24,3,FALSE)</f>
        <v>143.83735709999999</v>
      </c>
      <c r="M326" s="4">
        <f t="shared" si="36"/>
        <v>38487.928691760746</v>
      </c>
      <c r="N326" s="4">
        <f t="shared" si="37"/>
        <v>2211.7168369656001</v>
      </c>
      <c r="O326" s="4">
        <f t="shared" si="38"/>
        <v>5460.2219192649718</v>
      </c>
      <c r="P326" s="2">
        <f t="shared" si="39"/>
        <v>94.35994408869297</v>
      </c>
      <c r="Q326" s="2">
        <f t="shared" si="40"/>
        <v>10.870871555555555</v>
      </c>
      <c r="R326" s="5">
        <f t="shared" si="41"/>
        <v>0.94056762161122853</v>
      </c>
    </row>
    <row r="327" spans="1:18" x14ac:dyDescent="0.3">
      <c r="A327" s="3">
        <v>41600</v>
      </c>
      <c r="B327" s="2" t="s">
        <v>4</v>
      </c>
      <c r="C327" s="2">
        <v>4.7443556999999997E-2</v>
      </c>
      <c r="D327" s="2">
        <v>5.0110000000000002E-2</v>
      </c>
      <c r="E327" s="2">
        <v>7.0000000000000007E-2</v>
      </c>
      <c r="F327" s="2">
        <f>VLOOKUP(B327,CostData!$A$21:$D$24,2,FALSE)</f>
        <v>953.62134690000005</v>
      </c>
      <c r="G327" s="2">
        <f t="shared" si="35"/>
        <v>11</v>
      </c>
      <c r="H327" s="2">
        <f>VLOOKUP(B327,CostData!$H$5:$I$8,2,FALSE)</f>
        <v>4</v>
      </c>
      <c r="I327" s="2">
        <f>VLOOKUP(G327,CostData!$A$4:$E$15,Production!H327,FALSE)</f>
        <v>7.7600000000000002E-2</v>
      </c>
      <c r="J327" s="2">
        <f>VLOOKUP(Production!G327,CostData!$A$33:$E$44,Production!H327,FALSE)</f>
        <v>45</v>
      </c>
      <c r="K327" s="2">
        <f>VLOOKUP(Production!B327,CostData!$A$21:$D$24,4,FALSE)</f>
        <v>633.36679179999999</v>
      </c>
      <c r="L327" s="2">
        <f>VLOOKUP(Production!B327,CostData!$A$21:$D$24,3,FALSE)</f>
        <v>143.83735709999999</v>
      </c>
      <c r="M327" s="4">
        <f t="shared" si="36"/>
        <v>37081.909377891388</v>
      </c>
      <c r="N327" s="4">
        <f t="shared" si="37"/>
        <v>2211.7168369656001</v>
      </c>
      <c r="O327" s="4">
        <f t="shared" si="38"/>
        <v>5295.5449398352876</v>
      </c>
      <c r="P327" s="2">
        <f t="shared" si="39"/>
        <v>93.983617532497149</v>
      </c>
      <c r="Q327" s="2">
        <f t="shared" si="40"/>
        <v>10.543012666666666</v>
      </c>
      <c r="R327" s="5">
        <f t="shared" si="41"/>
        <v>0.94678820594691671</v>
      </c>
    </row>
    <row r="328" spans="1:18" x14ac:dyDescent="0.3">
      <c r="A328" s="3">
        <v>41601</v>
      </c>
      <c r="B328" s="2" t="s">
        <v>4</v>
      </c>
      <c r="C328" s="2">
        <v>4.5487061000000002E-2</v>
      </c>
      <c r="D328" s="2">
        <v>4.7879999999999999E-2</v>
      </c>
      <c r="E328" s="2">
        <v>7.0000000000000007E-2</v>
      </c>
      <c r="F328" s="2">
        <f>VLOOKUP(B328,CostData!$A$21:$D$24,2,FALSE)</f>
        <v>953.62134690000005</v>
      </c>
      <c r="G328" s="2">
        <f t="shared" si="35"/>
        <v>11</v>
      </c>
      <c r="H328" s="2">
        <f>VLOOKUP(B328,CostData!$H$5:$I$8,2,FALSE)</f>
        <v>4</v>
      </c>
      <c r="I328" s="2">
        <f>VLOOKUP(G328,CostData!$A$4:$E$15,Production!H328,FALSE)</f>
        <v>7.7600000000000002E-2</v>
      </c>
      <c r="J328" s="2">
        <f>VLOOKUP(Production!G328,CostData!$A$33:$E$44,Production!H328,FALSE)</f>
        <v>45</v>
      </c>
      <c r="K328" s="2">
        <f>VLOOKUP(Production!B328,CostData!$A$21:$D$24,4,FALSE)</f>
        <v>633.36679179999999</v>
      </c>
      <c r="L328" s="2">
        <f>VLOOKUP(Production!B328,CostData!$A$21:$D$24,3,FALSE)</f>
        <v>143.83735709999999</v>
      </c>
      <c r="M328" s="4">
        <f t="shared" si="36"/>
        <v>35431.686709507878</v>
      </c>
      <c r="N328" s="4">
        <f t="shared" si="37"/>
        <v>2211.7168369656001</v>
      </c>
      <c r="O328" s="4">
        <f t="shared" si="38"/>
        <v>5077.1651819135113</v>
      </c>
      <c r="P328" s="2">
        <f t="shared" si="39"/>
        <v>93.918067664092405</v>
      </c>
      <c r="Q328" s="2">
        <f t="shared" si="40"/>
        <v>10.108235777777777</v>
      </c>
      <c r="R328" s="5">
        <f t="shared" si="41"/>
        <v>0.95002215956558067</v>
      </c>
    </row>
    <row r="329" spans="1:18" x14ac:dyDescent="0.3">
      <c r="A329" s="3">
        <v>41602</v>
      </c>
      <c r="B329" s="2" t="s">
        <v>4</v>
      </c>
      <c r="C329" s="2">
        <v>4.8130786000000002E-2</v>
      </c>
      <c r="D329" s="2">
        <v>5.1029999999999999E-2</v>
      </c>
      <c r="E329" s="2">
        <v>7.0000000000000007E-2</v>
      </c>
      <c r="F329" s="2">
        <f>VLOOKUP(B329,CostData!$A$21:$D$24,2,FALSE)</f>
        <v>953.62134690000005</v>
      </c>
      <c r="G329" s="2">
        <f t="shared" si="35"/>
        <v>11</v>
      </c>
      <c r="H329" s="2">
        <f>VLOOKUP(B329,CostData!$H$5:$I$8,2,FALSE)</f>
        <v>4</v>
      </c>
      <c r="I329" s="2">
        <f>VLOOKUP(G329,CostData!$A$4:$E$15,Production!H329,FALSE)</f>
        <v>7.7600000000000002E-2</v>
      </c>
      <c r="J329" s="2">
        <f>VLOOKUP(Production!G329,CostData!$A$33:$E$44,Production!H329,FALSE)</f>
        <v>45</v>
      </c>
      <c r="K329" s="2">
        <f>VLOOKUP(Production!B329,CostData!$A$21:$D$24,4,FALSE)</f>
        <v>633.36679179999999</v>
      </c>
      <c r="L329" s="2">
        <f>VLOOKUP(Production!B329,CostData!$A$21:$D$24,3,FALSE)</f>
        <v>143.83735709999999</v>
      </c>
      <c r="M329" s="4">
        <f t="shared" si="36"/>
        <v>37762.718729870234</v>
      </c>
      <c r="N329" s="4">
        <f t="shared" si="37"/>
        <v>2211.7168369656001</v>
      </c>
      <c r="O329" s="4">
        <f t="shared" si="38"/>
        <v>5372.2519214272879</v>
      </c>
      <c r="P329" s="2">
        <f t="shared" si="39"/>
        <v>94.215555690827742</v>
      </c>
      <c r="Q329" s="2">
        <f t="shared" si="40"/>
        <v>10.695730222222222</v>
      </c>
      <c r="R329" s="5">
        <f t="shared" si="41"/>
        <v>0.94318608661571635</v>
      </c>
    </row>
    <row r="330" spans="1:18" x14ac:dyDescent="0.3">
      <c r="A330" s="3">
        <v>41603</v>
      </c>
      <c r="B330" s="2" t="s">
        <v>4</v>
      </c>
      <c r="C330" s="2">
        <v>4.5988593000000001E-2</v>
      </c>
      <c r="D330" s="2">
        <v>4.8140000000000002E-2</v>
      </c>
      <c r="E330" s="2">
        <v>0</v>
      </c>
      <c r="F330" s="2">
        <f>VLOOKUP(B330,CostData!$A$21:$D$24,2,FALSE)</f>
        <v>953.62134690000005</v>
      </c>
      <c r="G330" s="2">
        <f t="shared" si="35"/>
        <v>11</v>
      </c>
      <c r="H330" s="2">
        <f>VLOOKUP(B330,CostData!$H$5:$I$8,2,FALSE)</f>
        <v>4</v>
      </c>
      <c r="I330" s="2">
        <f>VLOOKUP(G330,CostData!$A$4:$E$15,Production!H330,FALSE)</f>
        <v>7.7600000000000002E-2</v>
      </c>
      <c r="J330" s="2">
        <f>VLOOKUP(Production!G330,CostData!$A$33:$E$44,Production!H330,FALSE)</f>
        <v>45</v>
      </c>
      <c r="K330" s="2">
        <f>VLOOKUP(Production!B330,CostData!$A$21:$D$24,4,FALSE)</f>
        <v>633.36679179999999</v>
      </c>
      <c r="L330" s="2">
        <f>VLOOKUP(Production!B330,CostData!$A$21:$D$24,3,FALSE)</f>
        <v>143.83735709999999</v>
      </c>
      <c r="M330" s="4">
        <f t="shared" si="36"/>
        <v>35624.089352458424</v>
      </c>
      <c r="N330" s="4">
        <f t="shared" si="37"/>
        <v>2211.7168369656001</v>
      </c>
      <c r="O330" s="4">
        <f t="shared" si="38"/>
        <v>5133.1450749212272</v>
      </c>
      <c r="P330" s="2">
        <f t="shared" si="39"/>
        <v>93.43393320240358</v>
      </c>
      <c r="Q330" s="2">
        <f t="shared" si="40"/>
        <v>10.219687333333335</v>
      </c>
      <c r="R330" s="5">
        <f t="shared" si="41"/>
        <v>0.95530936850851678</v>
      </c>
    </row>
    <row r="331" spans="1:18" x14ac:dyDescent="0.3">
      <c r="A331" s="3">
        <v>41604</v>
      </c>
      <c r="B331" s="2" t="s">
        <v>4</v>
      </c>
      <c r="C331" s="2">
        <v>4.9174895000000003E-2</v>
      </c>
      <c r="D331" s="2">
        <v>5.203E-2</v>
      </c>
      <c r="E331" s="2">
        <v>0</v>
      </c>
      <c r="F331" s="2">
        <f>VLOOKUP(B331,CostData!$A$21:$D$24,2,FALSE)</f>
        <v>953.62134690000005</v>
      </c>
      <c r="G331" s="2">
        <f t="shared" si="35"/>
        <v>11</v>
      </c>
      <c r="H331" s="2">
        <f>VLOOKUP(B331,CostData!$H$5:$I$8,2,FALSE)</f>
        <v>4</v>
      </c>
      <c r="I331" s="2">
        <f>VLOOKUP(G331,CostData!$A$4:$E$15,Production!H331,FALSE)</f>
        <v>7.7600000000000002E-2</v>
      </c>
      <c r="J331" s="2">
        <f>VLOOKUP(Production!G331,CostData!$A$33:$E$44,Production!H331,FALSE)</f>
        <v>45</v>
      </c>
      <c r="K331" s="2">
        <f>VLOOKUP(Production!B331,CostData!$A$21:$D$24,4,FALSE)</f>
        <v>633.36679179999999</v>
      </c>
      <c r="L331" s="2">
        <f>VLOOKUP(Production!B331,CostData!$A$21:$D$24,3,FALSE)</f>
        <v>143.83735709999999</v>
      </c>
      <c r="M331" s="4">
        <f t="shared" si="36"/>
        <v>38502.728895064633</v>
      </c>
      <c r="N331" s="4">
        <f t="shared" si="37"/>
        <v>2211.7168369656001</v>
      </c>
      <c r="O331" s="4">
        <f t="shared" si="38"/>
        <v>5488.7930595967237</v>
      </c>
      <c r="P331" s="2">
        <f t="shared" si="39"/>
        <v>93.956964812282678</v>
      </c>
      <c r="Q331" s="2">
        <f t="shared" si="40"/>
        <v>10.927754444444446</v>
      </c>
      <c r="R331" s="5">
        <f t="shared" si="41"/>
        <v>0.94512579281183939</v>
      </c>
    </row>
    <row r="332" spans="1:18" x14ac:dyDescent="0.3">
      <c r="A332" s="3">
        <v>41605</v>
      </c>
      <c r="B332" s="2" t="s">
        <v>4</v>
      </c>
      <c r="C332" s="2">
        <v>4.6408106999999997E-2</v>
      </c>
      <c r="D332" s="2">
        <v>4.9360000000000001E-2</v>
      </c>
      <c r="E332" s="2">
        <v>0</v>
      </c>
      <c r="F332" s="2">
        <f>VLOOKUP(B332,CostData!$A$21:$D$24,2,FALSE)</f>
        <v>953.62134690000005</v>
      </c>
      <c r="G332" s="2">
        <f t="shared" si="35"/>
        <v>11</v>
      </c>
      <c r="H332" s="2">
        <f>VLOOKUP(B332,CostData!$H$5:$I$8,2,FALSE)</f>
        <v>4</v>
      </c>
      <c r="I332" s="2">
        <f>VLOOKUP(G332,CostData!$A$4:$E$15,Production!H332,FALSE)</f>
        <v>7.7600000000000002E-2</v>
      </c>
      <c r="J332" s="2">
        <f>VLOOKUP(Production!G332,CostData!$A$33:$E$44,Production!H332,FALSE)</f>
        <v>45</v>
      </c>
      <c r="K332" s="2">
        <f>VLOOKUP(Production!B332,CostData!$A$21:$D$24,4,FALSE)</f>
        <v>633.36679179999999</v>
      </c>
      <c r="L332" s="2">
        <f>VLOOKUP(Production!B332,CostData!$A$21:$D$24,3,FALSE)</f>
        <v>143.83735709999999</v>
      </c>
      <c r="M332" s="4">
        <f t="shared" si="36"/>
        <v>36526.901753995589</v>
      </c>
      <c r="N332" s="4">
        <f t="shared" si="37"/>
        <v>2211.7168369656001</v>
      </c>
      <c r="O332" s="4">
        <f t="shared" si="38"/>
        <v>5179.9703001017515</v>
      </c>
      <c r="P332" s="2">
        <f t="shared" si="39"/>
        <v>94.635596515632372</v>
      </c>
      <c r="Q332" s="2">
        <f t="shared" si="40"/>
        <v>10.312912666666666</v>
      </c>
      <c r="R332" s="5">
        <f t="shared" si="41"/>
        <v>0.9401966572123176</v>
      </c>
    </row>
    <row r="333" spans="1:18" x14ac:dyDescent="0.3">
      <c r="A333" s="3">
        <v>41606</v>
      </c>
      <c r="B333" s="2" t="s">
        <v>4</v>
      </c>
      <c r="C333" s="2">
        <v>4.6969036999999998E-2</v>
      </c>
      <c r="D333" s="2">
        <v>4.9160000000000002E-2</v>
      </c>
      <c r="E333" s="2">
        <v>0</v>
      </c>
      <c r="F333" s="2">
        <f>VLOOKUP(B333,CostData!$A$21:$D$24,2,FALSE)</f>
        <v>953.62134690000005</v>
      </c>
      <c r="G333" s="2">
        <f t="shared" si="35"/>
        <v>11</v>
      </c>
      <c r="H333" s="2">
        <f>VLOOKUP(B333,CostData!$H$5:$I$8,2,FALSE)</f>
        <v>4</v>
      </c>
      <c r="I333" s="2">
        <f>VLOOKUP(G333,CostData!$A$4:$E$15,Production!H333,FALSE)</f>
        <v>7.7600000000000002E-2</v>
      </c>
      <c r="J333" s="2">
        <f>VLOOKUP(Production!G333,CostData!$A$33:$E$44,Production!H333,FALSE)</f>
        <v>45</v>
      </c>
      <c r="K333" s="2">
        <f>VLOOKUP(Production!B333,CostData!$A$21:$D$24,4,FALSE)</f>
        <v>633.36679179999999</v>
      </c>
      <c r="L333" s="2">
        <f>VLOOKUP(Production!B333,CostData!$A$21:$D$24,3,FALSE)</f>
        <v>143.83735709999999</v>
      </c>
      <c r="M333" s="4">
        <f t="shared" si="36"/>
        <v>36378.899720956702</v>
      </c>
      <c r="N333" s="4">
        <f t="shared" si="37"/>
        <v>2211.7168369656001</v>
      </c>
      <c r="O333" s="4">
        <f t="shared" si="38"/>
        <v>5242.5800665469988</v>
      </c>
      <c r="P333" s="2">
        <f t="shared" si="39"/>
        <v>93.323600874485265</v>
      </c>
      <c r="Q333" s="2">
        <f t="shared" si="40"/>
        <v>10.437563777777777</v>
      </c>
      <c r="R333" s="5">
        <f t="shared" si="41"/>
        <v>0.955431997558991</v>
      </c>
    </row>
    <row r="334" spans="1:18" x14ac:dyDescent="0.3">
      <c r="A334" s="3">
        <v>41607</v>
      </c>
      <c r="B334" s="2" t="s">
        <v>4</v>
      </c>
      <c r="C334" s="2">
        <v>4.8713424999999998E-2</v>
      </c>
      <c r="D334" s="2">
        <v>5.1200000000000002E-2</v>
      </c>
      <c r="E334" s="2">
        <v>7.0000000000000007E-2</v>
      </c>
      <c r="F334" s="2">
        <f>VLOOKUP(B334,CostData!$A$21:$D$24,2,FALSE)</f>
        <v>953.62134690000005</v>
      </c>
      <c r="G334" s="2">
        <f t="shared" si="35"/>
        <v>11</v>
      </c>
      <c r="H334" s="2">
        <f>VLOOKUP(B334,CostData!$H$5:$I$8,2,FALSE)</f>
        <v>4</v>
      </c>
      <c r="I334" s="2">
        <f>VLOOKUP(G334,CostData!$A$4:$E$15,Production!H334,FALSE)</f>
        <v>7.7600000000000002E-2</v>
      </c>
      <c r="J334" s="2">
        <f>VLOOKUP(Production!G334,CostData!$A$33:$E$44,Production!H334,FALSE)</f>
        <v>45</v>
      </c>
      <c r="K334" s="2">
        <f>VLOOKUP(Production!B334,CostData!$A$21:$D$24,4,FALSE)</f>
        <v>633.36679179999999</v>
      </c>
      <c r="L334" s="2">
        <f>VLOOKUP(Production!B334,CostData!$A$21:$D$24,3,FALSE)</f>
        <v>143.83735709999999</v>
      </c>
      <c r="M334" s="4">
        <f t="shared" si="36"/>
        <v>37888.52045795328</v>
      </c>
      <c r="N334" s="4">
        <f t="shared" si="37"/>
        <v>2211.7168369656001</v>
      </c>
      <c r="O334" s="4">
        <f t="shared" si="38"/>
        <v>5437.2847984563168</v>
      </c>
      <c r="P334" s="2">
        <f t="shared" si="39"/>
        <v>93.480436026362767</v>
      </c>
      <c r="Q334" s="2">
        <f t="shared" si="40"/>
        <v>10.825205555555554</v>
      </c>
      <c r="R334" s="5">
        <f t="shared" si="41"/>
        <v>0.95143408203124991</v>
      </c>
    </row>
    <row r="335" spans="1:18" x14ac:dyDescent="0.3">
      <c r="A335" s="3">
        <v>41608</v>
      </c>
      <c r="B335" s="2" t="s">
        <v>4</v>
      </c>
      <c r="C335" s="2">
        <v>4.7001929999999997E-2</v>
      </c>
      <c r="D335" s="2">
        <v>4.965E-2</v>
      </c>
      <c r="E335" s="2">
        <v>0</v>
      </c>
      <c r="F335" s="2">
        <f>VLOOKUP(B335,CostData!$A$21:$D$24,2,FALSE)</f>
        <v>953.62134690000005</v>
      </c>
      <c r="G335" s="2">
        <f t="shared" si="35"/>
        <v>11</v>
      </c>
      <c r="H335" s="2">
        <f>VLOOKUP(B335,CostData!$H$5:$I$8,2,FALSE)</f>
        <v>4</v>
      </c>
      <c r="I335" s="2">
        <f>VLOOKUP(G335,CostData!$A$4:$E$15,Production!H335,FALSE)</f>
        <v>7.7600000000000002E-2</v>
      </c>
      <c r="J335" s="2">
        <f>VLOOKUP(Production!G335,CostData!$A$33:$E$44,Production!H335,FALSE)</f>
        <v>45</v>
      </c>
      <c r="K335" s="2">
        <f>VLOOKUP(Production!B335,CostData!$A$21:$D$24,4,FALSE)</f>
        <v>633.36679179999999</v>
      </c>
      <c r="L335" s="2">
        <f>VLOOKUP(Production!B335,CostData!$A$21:$D$24,3,FALSE)</f>
        <v>143.83735709999999</v>
      </c>
      <c r="M335" s="4">
        <f t="shared" si="36"/>
        <v>36741.504701901962</v>
      </c>
      <c r="N335" s="4">
        <f t="shared" si="37"/>
        <v>2211.7168369656001</v>
      </c>
      <c r="O335" s="4">
        <f t="shared" si="38"/>
        <v>5246.2515104841814</v>
      </c>
      <c r="P335" s="2">
        <f t="shared" si="39"/>
        <v>94.037570477109654</v>
      </c>
      <c r="Q335" s="2">
        <f t="shared" si="40"/>
        <v>10.444873333333334</v>
      </c>
      <c r="R335" s="5">
        <f t="shared" si="41"/>
        <v>0.94666525679758307</v>
      </c>
    </row>
    <row r="336" spans="1:18" x14ac:dyDescent="0.3">
      <c r="A336" s="3">
        <v>41609</v>
      </c>
      <c r="B336" s="2" t="s">
        <v>4</v>
      </c>
      <c r="C336" s="2">
        <v>4.8165530999999998E-2</v>
      </c>
      <c r="D336" s="2">
        <v>5.1049999999999998E-2</v>
      </c>
      <c r="E336" s="2">
        <v>7.0000000000000007E-2</v>
      </c>
      <c r="F336" s="2">
        <f>VLOOKUP(B336,CostData!$A$21:$D$24,2,FALSE)</f>
        <v>953.62134690000005</v>
      </c>
      <c r="G336" s="2">
        <f t="shared" si="35"/>
        <v>12</v>
      </c>
      <c r="H336" s="2">
        <f>VLOOKUP(B336,CostData!$H$5:$I$8,2,FALSE)</f>
        <v>4</v>
      </c>
      <c r="I336" s="2">
        <f>VLOOKUP(G336,CostData!$A$4:$E$15,Production!H336,FALSE)</f>
        <v>8.2699999999999996E-2</v>
      </c>
      <c r="J336" s="2">
        <f>VLOOKUP(Production!G336,CostData!$A$33:$E$44,Production!H336,FALSE)</f>
        <v>45</v>
      </c>
      <c r="K336" s="2">
        <f>VLOOKUP(Production!B336,CostData!$A$21:$D$24,4,FALSE)</f>
        <v>633.36679179999999</v>
      </c>
      <c r="L336" s="2">
        <f>VLOOKUP(Production!B336,CostData!$A$21:$D$24,3,FALSE)</f>
        <v>143.83735709999999</v>
      </c>
      <c r="M336" s="4">
        <f t="shared" si="36"/>
        <v>40260.319790895614</v>
      </c>
      <c r="N336" s="4">
        <f t="shared" si="37"/>
        <v>2357.0745156836997</v>
      </c>
      <c r="O336" s="4">
        <f t="shared" si="38"/>
        <v>5729.4582183101647</v>
      </c>
      <c r="P336" s="2">
        <f t="shared" si="39"/>
        <v>100.37645494843498</v>
      </c>
      <c r="Q336" s="2">
        <f t="shared" si="40"/>
        <v>10.703451333333334</v>
      </c>
      <c r="R336" s="5">
        <f t="shared" si="41"/>
        <v>0.94349717923604304</v>
      </c>
    </row>
    <row r="337" spans="1:18" x14ac:dyDescent="0.3">
      <c r="A337" s="3">
        <v>41610</v>
      </c>
      <c r="B337" s="2" t="s">
        <v>4</v>
      </c>
      <c r="C337" s="2">
        <v>4.542355E-2</v>
      </c>
      <c r="D337" s="2">
        <v>4.8379999999999999E-2</v>
      </c>
      <c r="E337" s="2">
        <v>7.0000000000000007E-2</v>
      </c>
      <c r="F337" s="2">
        <f>VLOOKUP(B337,CostData!$A$21:$D$24,2,FALSE)</f>
        <v>953.62134690000005</v>
      </c>
      <c r="G337" s="2">
        <f t="shared" si="35"/>
        <v>12</v>
      </c>
      <c r="H337" s="2">
        <f>VLOOKUP(B337,CostData!$H$5:$I$8,2,FALSE)</f>
        <v>4</v>
      </c>
      <c r="I337" s="2">
        <f>VLOOKUP(G337,CostData!$A$4:$E$15,Production!H337,FALSE)</f>
        <v>8.2699999999999996E-2</v>
      </c>
      <c r="J337" s="2">
        <f>VLOOKUP(Production!G337,CostData!$A$33:$E$44,Production!H337,FALSE)</f>
        <v>45</v>
      </c>
      <c r="K337" s="2">
        <f>VLOOKUP(Production!B337,CostData!$A$21:$D$24,4,FALSE)</f>
        <v>633.36679179999999</v>
      </c>
      <c r="L337" s="2">
        <f>VLOOKUP(Production!B337,CostData!$A$21:$D$24,3,FALSE)</f>
        <v>143.83735709999999</v>
      </c>
      <c r="M337" s="4">
        <f t="shared" si="36"/>
        <v>38154.638031019196</v>
      </c>
      <c r="N337" s="4">
        <f t="shared" si="37"/>
        <v>2357.0745156836997</v>
      </c>
      <c r="O337" s="4">
        <f t="shared" si="38"/>
        <v>5403.2899969964556</v>
      </c>
      <c r="P337" s="2">
        <f t="shared" si="39"/>
        <v>101.08193336650119</v>
      </c>
      <c r="Q337" s="2">
        <f t="shared" si="40"/>
        <v>10.094122222222222</v>
      </c>
      <c r="R337" s="5">
        <f t="shared" si="41"/>
        <v>0.93889107069036792</v>
      </c>
    </row>
    <row r="338" spans="1:18" x14ac:dyDescent="0.3">
      <c r="A338" s="3">
        <v>41611</v>
      </c>
      <c r="B338" s="2" t="s">
        <v>4</v>
      </c>
      <c r="C338" s="2">
        <v>4.5503228999999999E-2</v>
      </c>
      <c r="D338" s="2">
        <v>4.836E-2</v>
      </c>
      <c r="E338" s="2">
        <v>0</v>
      </c>
      <c r="F338" s="2">
        <f>VLOOKUP(B338,CostData!$A$21:$D$24,2,FALSE)</f>
        <v>953.62134690000005</v>
      </c>
      <c r="G338" s="2">
        <f t="shared" si="35"/>
        <v>12</v>
      </c>
      <c r="H338" s="2">
        <f>VLOOKUP(B338,CostData!$H$5:$I$8,2,FALSE)</f>
        <v>4</v>
      </c>
      <c r="I338" s="2">
        <f>VLOOKUP(G338,CostData!$A$4:$E$15,Production!H338,FALSE)</f>
        <v>8.2699999999999996E-2</v>
      </c>
      <c r="J338" s="2">
        <f>VLOOKUP(Production!G338,CostData!$A$33:$E$44,Production!H338,FALSE)</f>
        <v>45</v>
      </c>
      <c r="K338" s="2">
        <f>VLOOKUP(Production!B338,CostData!$A$21:$D$24,4,FALSE)</f>
        <v>633.36679179999999</v>
      </c>
      <c r="L338" s="2">
        <f>VLOOKUP(Production!B338,CostData!$A$21:$D$24,3,FALSE)</f>
        <v>143.83735709999999</v>
      </c>
      <c r="M338" s="4">
        <f t="shared" si="36"/>
        <v>38138.865133941472</v>
      </c>
      <c r="N338" s="4">
        <f t="shared" si="37"/>
        <v>2357.0745156836997</v>
      </c>
      <c r="O338" s="4">
        <f t="shared" si="38"/>
        <v>5412.7680924705146</v>
      </c>
      <c r="P338" s="2">
        <f t="shared" si="39"/>
        <v>100.8910988318998</v>
      </c>
      <c r="Q338" s="2">
        <f t="shared" si="40"/>
        <v>10.111828666666666</v>
      </c>
      <c r="R338" s="5">
        <f t="shared" si="41"/>
        <v>0.94092698511166251</v>
      </c>
    </row>
    <row r="339" spans="1:18" x14ac:dyDescent="0.3">
      <c r="A339" s="3">
        <v>41612</v>
      </c>
      <c r="B339" s="2" t="s">
        <v>4</v>
      </c>
      <c r="C339" s="2">
        <v>4.4959723E-2</v>
      </c>
      <c r="D339" s="2">
        <v>4.7329999999999997E-2</v>
      </c>
      <c r="E339" s="2">
        <v>7.0000000000000007E-2</v>
      </c>
      <c r="F339" s="2">
        <f>VLOOKUP(B339,CostData!$A$21:$D$24,2,FALSE)</f>
        <v>953.62134690000005</v>
      </c>
      <c r="G339" s="2">
        <f t="shared" si="35"/>
        <v>12</v>
      </c>
      <c r="H339" s="2">
        <f>VLOOKUP(B339,CostData!$H$5:$I$8,2,FALSE)</f>
        <v>4</v>
      </c>
      <c r="I339" s="2">
        <f>VLOOKUP(G339,CostData!$A$4:$E$15,Production!H339,FALSE)</f>
        <v>8.2699999999999996E-2</v>
      </c>
      <c r="J339" s="2">
        <f>VLOOKUP(Production!G339,CostData!$A$33:$E$44,Production!H339,FALSE)</f>
        <v>45</v>
      </c>
      <c r="K339" s="2">
        <f>VLOOKUP(Production!B339,CostData!$A$21:$D$24,4,FALSE)</f>
        <v>633.36679179999999</v>
      </c>
      <c r="L339" s="2">
        <f>VLOOKUP(Production!B339,CostData!$A$21:$D$24,3,FALSE)</f>
        <v>143.83735709999999</v>
      </c>
      <c r="M339" s="4">
        <f t="shared" si="36"/>
        <v>37326.560934438574</v>
      </c>
      <c r="N339" s="4">
        <f t="shared" si="37"/>
        <v>2357.0745156836997</v>
      </c>
      <c r="O339" s="4">
        <f t="shared" si="38"/>
        <v>5348.1161545857049</v>
      </c>
      <c r="P339" s="2">
        <f t="shared" si="39"/>
        <v>100.16020695836578</v>
      </c>
      <c r="Q339" s="2">
        <f t="shared" si="40"/>
        <v>9.9910495555555556</v>
      </c>
      <c r="R339" s="5">
        <f t="shared" si="41"/>
        <v>0.94992019860553567</v>
      </c>
    </row>
    <row r="340" spans="1:18" x14ac:dyDescent="0.3">
      <c r="A340" s="3">
        <v>41613</v>
      </c>
      <c r="B340" s="2" t="s">
        <v>4</v>
      </c>
      <c r="C340" s="2">
        <v>4.6725447000000003E-2</v>
      </c>
      <c r="D340" s="2">
        <v>4.9140000000000003E-2</v>
      </c>
      <c r="E340" s="2">
        <v>7.0000000000000007E-2</v>
      </c>
      <c r="F340" s="2">
        <f>VLOOKUP(B340,CostData!$A$21:$D$24,2,FALSE)</f>
        <v>953.62134690000005</v>
      </c>
      <c r="G340" s="2">
        <f t="shared" si="35"/>
        <v>12</v>
      </c>
      <c r="H340" s="2">
        <f>VLOOKUP(B340,CostData!$H$5:$I$8,2,FALSE)</f>
        <v>4</v>
      </c>
      <c r="I340" s="2">
        <f>VLOOKUP(G340,CostData!$A$4:$E$15,Production!H340,FALSE)</f>
        <v>8.2699999999999996E-2</v>
      </c>
      <c r="J340" s="2">
        <f>VLOOKUP(Production!G340,CostData!$A$33:$E$44,Production!H340,FALSE)</f>
        <v>45</v>
      </c>
      <c r="K340" s="2">
        <f>VLOOKUP(Production!B340,CostData!$A$21:$D$24,4,FALSE)</f>
        <v>633.36679179999999</v>
      </c>
      <c r="L340" s="2">
        <f>VLOOKUP(Production!B340,CostData!$A$21:$D$24,3,FALSE)</f>
        <v>143.83735709999999</v>
      </c>
      <c r="M340" s="4">
        <f t="shared" si="36"/>
        <v>38754.008119972787</v>
      </c>
      <c r="N340" s="4">
        <f t="shared" si="37"/>
        <v>2357.0745156836997</v>
      </c>
      <c r="O340" s="4">
        <f t="shared" si="38"/>
        <v>5558.1551943933937</v>
      </c>
      <c r="P340" s="2">
        <f t="shared" si="39"/>
        <v>99.87970330182155</v>
      </c>
      <c r="Q340" s="2">
        <f t="shared" si="40"/>
        <v>10.383432666666668</v>
      </c>
      <c r="R340" s="5">
        <f t="shared" si="41"/>
        <v>0.95086379731379733</v>
      </c>
    </row>
    <row r="341" spans="1:18" x14ac:dyDescent="0.3">
      <c r="A341" s="3">
        <v>41614</v>
      </c>
      <c r="B341" s="2" t="s">
        <v>4</v>
      </c>
      <c r="C341" s="2">
        <v>4.7930199999999999E-2</v>
      </c>
      <c r="D341" s="2">
        <v>5.0130000000000001E-2</v>
      </c>
      <c r="E341" s="2">
        <v>7.0000000000000007E-2</v>
      </c>
      <c r="F341" s="2">
        <f>VLOOKUP(B341,CostData!$A$21:$D$24,2,FALSE)</f>
        <v>953.62134690000005</v>
      </c>
      <c r="G341" s="2">
        <f t="shared" si="35"/>
        <v>12</v>
      </c>
      <c r="H341" s="2">
        <f>VLOOKUP(B341,CostData!$H$5:$I$8,2,FALSE)</f>
        <v>4</v>
      </c>
      <c r="I341" s="2">
        <f>VLOOKUP(G341,CostData!$A$4:$E$15,Production!H341,FALSE)</f>
        <v>8.2699999999999996E-2</v>
      </c>
      <c r="J341" s="2">
        <f>VLOOKUP(Production!G341,CostData!$A$33:$E$44,Production!H341,FALSE)</f>
        <v>45</v>
      </c>
      <c r="K341" s="2">
        <f>VLOOKUP(Production!B341,CostData!$A$21:$D$24,4,FALSE)</f>
        <v>633.36679179999999</v>
      </c>
      <c r="L341" s="2">
        <f>VLOOKUP(Production!B341,CostData!$A$21:$D$24,3,FALSE)</f>
        <v>143.83735709999999</v>
      </c>
      <c r="M341" s="4">
        <f t="shared" si="36"/>
        <v>39534.766525320221</v>
      </c>
      <c r="N341" s="4">
        <f t="shared" si="37"/>
        <v>2357.0745156836997</v>
      </c>
      <c r="O341" s="4">
        <f t="shared" si="38"/>
        <v>5701.4647735379449</v>
      </c>
      <c r="P341" s="2">
        <f t="shared" si="39"/>
        <v>99.297115001693854</v>
      </c>
      <c r="Q341" s="2">
        <f t="shared" si="40"/>
        <v>10.651155555555555</v>
      </c>
      <c r="R341" s="5">
        <f t="shared" si="41"/>
        <v>0.95611809295830841</v>
      </c>
    </row>
    <row r="342" spans="1:18" x14ac:dyDescent="0.3">
      <c r="A342" s="3">
        <v>41615</v>
      </c>
      <c r="B342" s="2" t="s">
        <v>4</v>
      </c>
      <c r="C342" s="2">
        <v>4.5139917000000002E-2</v>
      </c>
      <c r="D342" s="2">
        <v>4.7800000000000002E-2</v>
      </c>
      <c r="E342" s="2">
        <v>0</v>
      </c>
      <c r="F342" s="2">
        <f>VLOOKUP(B342,CostData!$A$21:$D$24,2,FALSE)</f>
        <v>953.62134690000005</v>
      </c>
      <c r="G342" s="2">
        <f t="shared" si="35"/>
        <v>12</v>
      </c>
      <c r="H342" s="2">
        <f>VLOOKUP(B342,CostData!$H$5:$I$8,2,FALSE)</f>
        <v>4</v>
      </c>
      <c r="I342" s="2">
        <f>VLOOKUP(G342,CostData!$A$4:$E$15,Production!H342,FALSE)</f>
        <v>8.2699999999999996E-2</v>
      </c>
      <c r="J342" s="2">
        <f>VLOOKUP(Production!G342,CostData!$A$33:$E$44,Production!H342,FALSE)</f>
        <v>45</v>
      </c>
      <c r="K342" s="2">
        <f>VLOOKUP(Production!B342,CostData!$A$21:$D$24,4,FALSE)</f>
        <v>633.36679179999999</v>
      </c>
      <c r="L342" s="2">
        <f>VLOOKUP(Production!B342,CostData!$A$21:$D$24,3,FALSE)</f>
        <v>143.83735709999999</v>
      </c>
      <c r="M342" s="4">
        <f t="shared" si="36"/>
        <v>37697.224015765139</v>
      </c>
      <c r="N342" s="4">
        <f t="shared" si="37"/>
        <v>2357.0745156836997</v>
      </c>
      <c r="O342" s="4">
        <f t="shared" si="38"/>
        <v>5369.5508605415089</v>
      </c>
      <c r="P342" s="2">
        <f t="shared" si="39"/>
        <v>100.62900512641693</v>
      </c>
      <c r="Q342" s="2">
        <f t="shared" si="40"/>
        <v>10.031092666666668</v>
      </c>
      <c r="R342" s="5">
        <f t="shared" si="41"/>
        <v>0.94434972803347283</v>
      </c>
    </row>
    <row r="343" spans="1:18" x14ac:dyDescent="0.3">
      <c r="A343" s="3">
        <v>41616</v>
      </c>
      <c r="B343" s="2" t="s">
        <v>4</v>
      </c>
      <c r="C343" s="2">
        <v>4.4866871000000003E-2</v>
      </c>
      <c r="D343" s="2">
        <v>4.6989999999999997E-2</v>
      </c>
      <c r="E343" s="2">
        <v>0</v>
      </c>
      <c r="F343" s="2">
        <f>VLOOKUP(B343,CostData!$A$21:$D$24,2,FALSE)</f>
        <v>953.62134690000005</v>
      </c>
      <c r="G343" s="2">
        <f t="shared" si="35"/>
        <v>12</v>
      </c>
      <c r="H343" s="2">
        <f>VLOOKUP(B343,CostData!$H$5:$I$8,2,FALSE)</f>
        <v>4</v>
      </c>
      <c r="I343" s="2">
        <f>VLOOKUP(G343,CostData!$A$4:$E$15,Production!H343,FALSE)</f>
        <v>8.2699999999999996E-2</v>
      </c>
      <c r="J343" s="2">
        <f>VLOOKUP(Production!G343,CostData!$A$33:$E$44,Production!H343,FALSE)</f>
        <v>45</v>
      </c>
      <c r="K343" s="2">
        <f>VLOOKUP(Production!B343,CostData!$A$21:$D$24,4,FALSE)</f>
        <v>633.36679179999999</v>
      </c>
      <c r="L343" s="2">
        <f>VLOOKUP(Production!B343,CostData!$A$21:$D$24,3,FALSE)</f>
        <v>143.83735709999999</v>
      </c>
      <c r="M343" s="4">
        <f t="shared" si="36"/>
        <v>37058.421684117231</v>
      </c>
      <c r="N343" s="4">
        <f t="shared" si="37"/>
        <v>2357.0745156836997</v>
      </c>
      <c r="O343" s="4">
        <f t="shared" si="38"/>
        <v>5337.0710847309465</v>
      </c>
      <c r="P343" s="2">
        <f t="shared" si="39"/>
        <v>99.745238049989879</v>
      </c>
      <c r="Q343" s="2">
        <f t="shared" si="40"/>
        <v>9.9704157777777791</v>
      </c>
      <c r="R343" s="5">
        <f t="shared" si="41"/>
        <v>0.95481742924026403</v>
      </c>
    </row>
    <row r="344" spans="1:18" x14ac:dyDescent="0.3">
      <c r="A344" s="3">
        <v>41617</v>
      </c>
      <c r="B344" s="2" t="s">
        <v>4</v>
      </c>
      <c r="C344" s="2">
        <v>4.8331879000000001E-2</v>
      </c>
      <c r="D344" s="2">
        <v>5.074E-2</v>
      </c>
      <c r="E344" s="2">
        <v>7.0000000000000007E-2</v>
      </c>
      <c r="F344" s="2">
        <f>VLOOKUP(B344,CostData!$A$21:$D$24,2,FALSE)</f>
        <v>953.62134690000005</v>
      </c>
      <c r="G344" s="2">
        <f t="shared" si="35"/>
        <v>12</v>
      </c>
      <c r="H344" s="2">
        <f>VLOOKUP(B344,CostData!$H$5:$I$8,2,FALSE)</f>
        <v>4</v>
      </c>
      <c r="I344" s="2">
        <f>VLOOKUP(G344,CostData!$A$4:$E$15,Production!H344,FALSE)</f>
        <v>8.2699999999999996E-2</v>
      </c>
      <c r="J344" s="2">
        <f>VLOOKUP(Production!G344,CostData!$A$33:$E$44,Production!H344,FALSE)</f>
        <v>45</v>
      </c>
      <c r="K344" s="2">
        <f>VLOOKUP(Production!B344,CostData!$A$21:$D$24,4,FALSE)</f>
        <v>633.36679179999999</v>
      </c>
      <c r="L344" s="2">
        <f>VLOOKUP(Production!B344,CostData!$A$21:$D$24,3,FALSE)</f>
        <v>143.83735709999999</v>
      </c>
      <c r="M344" s="4">
        <f t="shared" si="36"/>
        <v>40015.839886190864</v>
      </c>
      <c r="N344" s="4">
        <f t="shared" si="37"/>
        <v>2357.0745156836997</v>
      </c>
      <c r="O344" s="4">
        <f t="shared" si="38"/>
        <v>5749.2458941835912</v>
      </c>
      <c r="P344" s="2">
        <f t="shared" si="39"/>
        <v>99.566086176906467</v>
      </c>
      <c r="Q344" s="2">
        <f t="shared" si="40"/>
        <v>10.740417555555556</v>
      </c>
      <c r="R344" s="5">
        <f t="shared" si="41"/>
        <v>0.95253998817500984</v>
      </c>
    </row>
    <row r="345" spans="1:18" x14ac:dyDescent="0.3">
      <c r="A345" s="3">
        <v>41618</v>
      </c>
      <c r="B345" s="2" t="s">
        <v>4</v>
      </c>
      <c r="C345" s="2">
        <v>4.6421004000000002E-2</v>
      </c>
      <c r="D345" s="2">
        <v>4.9270000000000001E-2</v>
      </c>
      <c r="E345" s="2">
        <v>7.0000000000000007E-2</v>
      </c>
      <c r="F345" s="2">
        <f>VLOOKUP(B345,CostData!$A$21:$D$24,2,FALSE)</f>
        <v>953.62134690000005</v>
      </c>
      <c r="G345" s="2">
        <f t="shared" si="35"/>
        <v>12</v>
      </c>
      <c r="H345" s="2">
        <f>VLOOKUP(B345,CostData!$H$5:$I$8,2,FALSE)</f>
        <v>4</v>
      </c>
      <c r="I345" s="2">
        <f>VLOOKUP(G345,CostData!$A$4:$E$15,Production!H345,FALSE)</f>
        <v>8.2699999999999996E-2</v>
      </c>
      <c r="J345" s="2">
        <f>VLOOKUP(Production!G345,CostData!$A$33:$E$44,Production!H345,FALSE)</f>
        <v>45</v>
      </c>
      <c r="K345" s="2">
        <f>VLOOKUP(Production!B345,CostData!$A$21:$D$24,4,FALSE)</f>
        <v>633.36679179999999</v>
      </c>
      <c r="L345" s="2">
        <f>VLOOKUP(Production!B345,CostData!$A$21:$D$24,3,FALSE)</f>
        <v>143.83735709999999</v>
      </c>
      <c r="M345" s="4">
        <f t="shared" si="36"/>
        <v>38856.531950978009</v>
      </c>
      <c r="N345" s="4">
        <f t="shared" si="37"/>
        <v>2357.0745156836997</v>
      </c>
      <c r="O345" s="4">
        <f t="shared" si="38"/>
        <v>5521.940635721613</v>
      </c>
      <c r="P345" s="2">
        <f t="shared" si="39"/>
        <v>100.67758789185888</v>
      </c>
      <c r="Q345" s="2">
        <f t="shared" si="40"/>
        <v>10.315778666666667</v>
      </c>
      <c r="R345" s="5">
        <f t="shared" si="41"/>
        <v>0.94217584737162574</v>
      </c>
    </row>
    <row r="346" spans="1:18" x14ac:dyDescent="0.3">
      <c r="A346" s="3">
        <v>41619</v>
      </c>
      <c r="B346" s="2" t="s">
        <v>4</v>
      </c>
      <c r="C346" s="2">
        <v>4.7980191999999998E-2</v>
      </c>
      <c r="D346" s="2">
        <v>5.0779999999999999E-2</v>
      </c>
      <c r="E346" s="2">
        <v>0</v>
      </c>
      <c r="F346" s="2">
        <f>VLOOKUP(B346,CostData!$A$21:$D$24,2,FALSE)</f>
        <v>953.62134690000005</v>
      </c>
      <c r="G346" s="2">
        <f t="shared" si="35"/>
        <v>12</v>
      </c>
      <c r="H346" s="2">
        <f>VLOOKUP(B346,CostData!$H$5:$I$8,2,FALSE)</f>
        <v>4</v>
      </c>
      <c r="I346" s="2">
        <f>VLOOKUP(G346,CostData!$A$4:$E$15,Production!H346,FALSE)</f>
        <v>8.2699999999999996E-2</v>
      </c>
      <c r="J346" s="2">
        <f>VLOOKUP(Production!G346,CostData!$A$33:$E$44,Production!H346,FALSE)</f>
        <v>45</v>
      </c>
      <c r="K346" s="2">
        <f>VLOOKUP(Production!B346,CostData!$A$21:$D$24,4,FALSE)</f>
        <v>633.36679179999999</v>
      </c>
      <c r="L346" s="2">
        <f>VLOOKUP(Production!B346,CostData!$A$21:$D$24,3,FALSE)</f>
        <v>143.83735709999999</v>
      </c>
      <c r="M346" s="4">
        <f t="shared" si="36"/>
        <v>40047.385680346313</v>
      </c>
      <c r="N346" s="4">
        <f t="shared" si="37"/>
        <v>2357.0745156836997</v>
      </c>
      <c r="O346" s="4">
        <f t="shared" si="38"/>
        <v>5707.4114966260749</v>
      </c>
      <c r="P346" s="2">
        <f t="shared" si="39"/>
        <v>100.27444594772794</v>
      </c>
      <c r="Q346" s="2">
        <f t="shared" si="40"/>
        <v>10.662264888888888</v>
      </c>
      <c r="R346" s="5">
        <f t="shared" si="41"/>
        <v>0.94486396218983848</v>
      </c>
    </row>
    <row r="347" spans="1:18" x14ac:dyDescent="0.3">
      <c r="A347" s="3">
        <v>41620</v>
      </c>
      <c r="B347" s="2" t="s">
        <v>4</v>
      </c>
      <c r="C347" s="2">
        <v>4.7746440000000001E-2</v>
      </c>
      <c r="D347" s="2">
        <v>5.0540000000000002E-2</v>
      </c>
      <c r="E347" s="2">
        <v>7.0000000000000007E-2</v>
      </c>
      <c r="F347" s="2">
        <f>VLOOKUP(B347,CostData!$A$21:$D$24,2,FALSE)</f>
        <v>953.62134690000005</v>
      </c>
      <c r="G347" s="2">
        <f t="shared" si="35"/>
        <v>12</v>
      </c>
      <c r="H347" s="2">
        <f>VLOOKUP(B347,CostData!$H$5:$I$8,2,FALSE)</f>
        <v>4</v>
      </c>
      <c r="I347" s="2">
        <f>VLOOKUP(G347,CostData!$A$4:$E$15,Production!H347,FALSE)</f>
        <v>8.2699999999999996E-2</v>
      </c>
      <c r="J347" s="2">
        <f>VLOOKUP(Production!G347,CostData!$A$33:$E$44,Production!H347,FALSE)</f>
        <v>45</v>
      </c>
      <c r="K347" s="2">
        <f>VLOOKUP(Production!B347,CostData!$A$21:$D$24,4,FALSE)</f>
        <v>633.36679179999999</v>
      </c>
      <c r="L347" s="2">
        <f>VLOOKUP(Production!B347,CostData!$A$21:$D$24,3,FALSE)</f>
        <v>143.83735709999999</v>
      </c>
      <c r="M347" s="4">
        <f t="shared" si="36"/>
        <v>39858.110915413599</v>
      </c>
      <c r="N347" s="4">
        <f t="shared" si="37"/>
        <v>2357.0745156836997</v>
      </c>
      <c r="O347" s="4">
        <f t="shared" si="38"/>
        <v>5679.6058794213895</v>
      </c>
      <c r="P347" s="2">
        <f t="shared" si="39"/>
        <v>100.31070653753179</v>
      </c>
      <c r="Q347" s="2">
        <f t="shared" si="40"/>
        <v>10.61032</v>
      </c>
      <c r="R347" s="5">
        <f t="shared" si="41"/>
        <v>0.94472576177285317</v>
      </c>
    </row>
    <row r="348" spans="1:18" x14ac:dyDescent="0.3">
      <c r="A348" s="3">
        <v>41621</v>
      </c>
      <c r="B348" s="2" t="s">
        <v>4</v>
      </c>
      <c r="C348" s="2">
        <v>4.8531791999999997E-2</v>
      </c>
      <c r="D348" s="2">
        <v>5.0880000000000002E-2</v>
      </c>
      <c r="E348" s="2">
        <v>7.0000000000000007E-2</v>
      </c>
      <c r="F348" s="2">
        <f>VLOOKUP(B348,CostData!$A$21:$D$24,2,FALSE)</f>
        <v>953.62134690000005</v>
      </c>
      <c r="G348" s="2">
        <f t="shared" si="35"/>
        <v>12</v>
      </c>
      <c r="H348" s="2">
        <f>VLOOKUP(B348,CostData!$H$5:$I$8,2,FALSE)</f>
        <v>4</v>
      </c>
      <c r="I348" s="2">
        <f>VLOOKUP(G348,CostData!$A$4:$E$15,Production!H348,FALSE)</f>
        <v>8.2699999999999996E-2</v>
      </c>
      <c r="J348" s="2">
        <f>VLOOKUP(Production!G348,CostData!$A$33:$E$44,Production!H348,FALSE)</f>
        <v>45</v>
      </c>
      <c r="K348" s="2">
        <f>VLOOKUP(Production!B348,CostData!$A$21:$D$24,4,FALSE)</f>
        <v>633.36679179999999</v>
      </c>
      <c r="L348" s="2">
        <f>VLOOKUP(Production!B348,CostData!$A$21:$D$24,3,FALSE)</f>
        <v>143.83735709999999</v>
      </c>
      <c r="M348" s="4">
        <f t="shared" si="36"/>
        <v>40126.250165734942</v>
      </c>
      <c r="N348" s="4">
        <f t="shared" si="37"/>
        <v>2357.0745156836997</v>
      </c>
      <c r="O348" s="4">
        <f t="shared" si="38"/>
        <v>5773.0262440939241</v>
      </c>
      <c r="P348" s="2">
        <f t="shared" si="39"/>
        <v>99.432452289238711</v>
      </c>
      <c r="Q348" s="2">
        <f t="shared" si="40"/>
        <v>10.784842666666666</v>
      </c>
      <c r="R348" s="5">
        <f t="shared" si="41"/>
        <v>0.95384811320754703</v>
      </c>
    </row>
    <row r="349" spans="1:18" x14ac:dyDescent="0.3">
      <c r="A349" s="3">
        <v>41622</v>
      </c>
      <c r="B349" s="2" t="s">
        <v>4</v>
      </c>
      <c r="C349" s="2">
        <v>4.6848695000000003E-2</v>
      </c>
      <c r="D349" s="2">
        <v>4.922E-2</v>
      </c>
      <c r="E349" s="2">
        <v>0</v>
      </c>
      <c r="F349" s="2">
        <f>VLOOKUP(B349,CostData!$A$21:$D$24,2,FALSE)</f>
        <v>953.62134690000005</v>
      </c>
      <c r="G349" s="2">
        <f t="shared" si="35"/>
        <v>12</v>
      </c>
      <c r="H349" s="2">
        <f>VLOOKUP(B349,CostData!$H$5:$I$8,2,FALSE)</f>
        <v>4</v>
      </c>
      <c r="I349" s="2">
        <f>VLOOKUP(G349,CostData!$A$4:$E$15,Production!H349,FALSE)</f>
        <v>8.2699999999999996E-2</v>
      </c>
      <c r="J349" s="2">
        <f>VLOOKUP(Production!G349,CostData!$A$33:$E$44,Production!H349,FALSE)</f>
        <v>45</v>
      </c>
      <c r="K349" s="2">
        <f>VLOOKUP(Production!B349,CostData!$A$21:$D$24,4,FALSE)</f>
        <v>633.36679179999999</v>
      </c>
      <c r="L349" s="2">
        <f>VLOOKUP(Production!B349,CostData!$A$21:$D$24,3,FALSE)</f>
        <v>143.83735709999999</v>
      </c>
      <c r="M349" s="4">
        <f t="shared" si="36"/>
        <v>38817.099708283684</v>
      </c>
      <c r="N349" s="4">
        <f t="shared" si="37"/>
        <v>2357.0745156836997</v>
      </c>
      <c r="O349" s="4">
        <f t="shared" si="38"/>
        <v>5572.8159746615547</v>
      </c>
      <c r="P349" s="2">
        <f t="shared" si="39"/>
        <v>99.782907930794948</v>
      </c>
      <c r="Q349" s="2">
        <f t="shared" si="40"/>
        <v>10.410821111111112</v>
      </c>
      <c r="R349" s="5">
        <f t="shared" si="41"/>
        <v>0.95182232832182045</v>
      </c>
    </row>
    <row r="350" spans="1:18" x14ac:dyDescent="0.3">
      <c r="A350" s="3">
        <v>41623</v>
      </c>
      <c r="B350" s="2" t="s">
        <v>4</v>
      </c>
      <c r="C350" s="2">
        <v>4.8481976000000003E-2</v>
      </c>
      <c r="D350" s="2">
        <v>5.0700000000000002E-2</v>
      </c>
      <c r="E350" s="2">
        <v>7.0000000000000007E-2</v>
      </c>
      <c r="F350" s="2">
        <f>VLOOKUP(B350,CostData!$A$21:$D$24,2,FALSE)</f>
        <v>953.62134690000005</v>
      </c>
      <c r="G350" s="2">
        <f t="shared" si="35"/>
        <v>12</v>
      </c>
      <c r="H350" s="2">
        <f>VLOOKUP(B350,CostData!$H$5:$I$8,2,FALSE)</f>
        <v>4</v>
      </c>
      <c r="I350" s="2">
        <f>VLOOKUP(G350,CostData!$A$4:$E$15,Production!H350,FALSE)</f>
        <v>8.2699999999999996E-2</v>
      </c>
      <c r="J350" s="2">
        <f>VLOOKUP(Production!G350,CostData!$A$33:$E$44,Production!H350,FALSE)</f>
        <v>45</v>
      </c>
      <c r="K350" s="2">
        <f>VLOOKUP(Production!B350,CostData!$A$21:$D$24,4,FALSE)</f>
        <v>633.36679179999999</v>
      </c>
      <c r="L350" s="2">
        <f>VLOOKUP(Production!B350,CostData!$A$21:$D$24,3,FALSE)</f>
        <v>143.83735709999999</v>
      </c>
      <c r="M350" s="4">
        <f t="shared" si="36"/>
        <v>39984.294092035409</v>
      </c>
      <c r="N350" s="4">
        <f t="shared" si="37"/>
        <v>2357.0745156836997</v>
      </c>
      <c r="O350" s="4">
        <f t="shared" si="38"/>
        <v>5767.1004568207954</v>
      </c>
      <c r="P350" s="2">
        <f t="shared" si="39"/>
        <v>99.22959630304652</v>
      </c>
      <c r="Q350" s="2">
        <f t="shared" si="40"/>
        <v>10.773772444444445</v>
      </c>
      <c r="R350" s="5">
        <f t="shared" si="41"/>
        <v>0.95625199211045364</v>
      </c>
    </row>
    <row r="351" spans="1:18" x14ac:dyDescent="0.3">
      <c r="A351" s="3">
        <v>41624</v>
      </c>
      <c r="B351" s="2" t="s">
        <v>4</v>
      </c>
      <c r="C351" s="2">
        <v>4.5620634E-2</v>
      </c>
      <c r="D351" s="2">
        <v>4.7879999999999999E-2</v>
      </c>
      <c r="E351" s="2">
        <v>0</v>
      </c>
      <c r="F351" s="2">
        <f>VLOOKUP(B351,CostData!$A$21:$D$24,2,FALSE)</f>
        <v>953.62134690000005</v>
      </c>
      <c r="G351" s="2">
        <f t="shared" si="35"/>
        <v>12</v>
      </c>
      <c r="H351" s="2">
        <f>VLOOKUP(B351,CostData!$H$5:$I$8,2,FALSE)</f>
        <v>4</v>
      </c>
      <c r="I351" s="2">
        <f>VLOOKUP(G351,CostData!$A$4:$E$15,Production!H351,FALSE)</f>
        <v>8.2699999999999996E-2</v>
      </c>
      <c r="J351" s="2">
        <f>VLOOKUP(Production!G351,CostData!$A$33:$E$44,Production!H351,FALSE)</f>
        <v>45</v>
      </c>
      <c r="K351" s="2">
        <f>VLOOKUP(Production!B351,CostData!$A$21:$D$24,4,FALSE)</f>
        <v>633.36679179999999</v>
      </c>
      <c r="L351" s="2">
        <f>VLOOKUP(Production!B351,CostData!$A$21:$D$24,3,FALSE)</f>
        <v>143.83735709999999</v>
      </c>
      <c r="M351" s="4">
        <f t="shared" si="36"/>
        <v>37760.315604076037</v>
      </c>
      <c r="N351" s="4">
        <f t="shared" si="37"/>
        <v>2357.0745156836997</v>
      </c>
      <c r="O351" s="4">
        <f t="shared" si="38"/>
        <v>5426.7338274713529</v>
      </c>
      <c r="P351" s="2">
        <f t="shared" si="39"/>
        <v>99.832290685024432</v>
      </c>
      <c r="Q351" s="2">
        <f t="shared" si="40"/>
        <v>10.137918666666668</v>
      </c>
      <c r="R351" s="5">
        <f t="shared" si="41"/>
        <v>0.9528119047619048</v>
      </c>
    </row>
    <row r="352" spans="1:18" x14ac:dyDescent="0.3">
      <c r="A352" s="3">
        <v>41625</v>
      </c>
      <c r="B352" s="2" t="s">
        <v>4</v>
      </c>
      <c r="C352" s="2">
        <v>4.7066205999999999E-2</v>
      </c>
      <c r="D352" s="2">
        <v>4.9360000000000001E-2</v>
      </c>
      <c r="E352" s="2">
        <v>0</v>
      </c>
      <c r="F352" s="2">
        <f>VLOOKUP(B352,CostData!$A$21:$D$24,2,FALSE)</f>
        <v>953.62134690000005</v>
      </c>
      <c r="G352" s="2">
        <f t="shared" si="35"/>
        <v>12</v>
      </c>
      <c r="H352" s="2">
        <f>VLOOKUP(B352,CostData!$H$5:$I$8,2,FALSE)</f>
        <v>4</v>
      </c>
      <c r="I352" s="2">
        <f>VLOOKUP(G352,CostData!$A$4:$E$15,Production!H352,FALSE)</f>
        <v>8.2699999999999996E-2</v>
      </c>
      <c r="J352" s="2">
        <f>VLOOKUP(Production!G352,CostData!$A$33:$E$44,Production!H352,FALSE)</f>
        <v>45</v>
      </c>
      <c r="K352" s="2">
        <f>VLOOKUP(Production!B352,CostData!$A$21:$D$24,4,FALSE)</f>
        <v>633.36679179999999</v>
      </c>
      <c r="L352" s="2">
        <f>VLOOKUP(Production!B352,CostData!$A$21:$D$24,3,FALSE)</f>
        <v>143.83735709999999</v>
      </c>
      <c r="M352" s="4">
        <f t="shared" si="36"/>
        <v>38927.509987827769</v>
      </c>
      <c r="N352" s="4">
        <f t="shared" si="37"/>
        <v>2357.0745156836997</v>
      </c>
      <c r="O352" s="4">
        <f t="shared" si="38"/>
        <v>5598.6896681649614</v>
      </c>
      <c r="P352" s="2">
        <f t="shared" si="39"/>
        <v>99.611330838258837</v>
      </c>
      <c r="Q352" s="2">
        <f t="shared" si="40"/>
        <v>10.459156888888888</v>
      </c>
      <c r="R352" s="5">
        <f t="shared" si="41"/>
        <v>0.95352929497568883</v>
      </c>
    </row>
    <row r="353" spans="1:18" x14ac:dyDescent="0.3">
      <c r="A353" s="3">
        <v>41626</v>
      </c>
      <c r="B353" s="2" t="s">
        <v>4</v>
      </c>
      <c r="C353" s="2">
        <v>4.7329160000000002E-2</v>
      </c>
      <c r="D353" s="2">
        <v>5.0290000000000001E-2</v>
      </c>
      <c r="E353" s="2">
        <v>7.0000000000000007E-2</v>
      </c>
      <c r="F353" s="2">
        <f>VLOOKUP(B353,CostData!$A$21:$D$24,2,FALSE)</f>
        <v>953.62134690000005</v>
      </c>
      <c r="G353" s="2">
        <f t="shared" si="35"/>
        <v>12</v>
      </c>
      <c r="H353" s="2">
        <f>VLOOKUP(B353,CostData!$H$5:$I$8,2,FALSE)</f>
        <v>4</v>
      </c>
      <c r="I353" s="2">
        <f>VLOOKUP(G353,CostData!$A$4:$E$15,Production!H353,FALSE)</f>
        <v>8.2699999999999996E-2</v>
      </c>
      <c r="J353" s="2">
        <f>VLOOKUP(Production!G353,CostData!$A$33:$E$44,Production!H353,FALSE)</f>
        <v>45</v>
      </c>
      <c r="K353" s="2">
        <f>VLOOKUP(Production!B353,CostData!$A$21:$D$24,4,FALSE)</f>
        <v>633.36679179999999</v>
      </c>
      <c r="L353" s="2">
        <f>VLOOKUP(Production!B353,CostData!$A$21:$D$24,3,FALSE)</f>
        <v>143.83735709999999</v>
      </c>
      <c r="M353" s="4">
        <f t="shared" si="36"/>
        <v>39660.949701942031</v>
      </c>
      <c r="N353" s="4">
        <f t="shared" si="37"/>
        <v>2357.0745156836997</v>
      </c>
      <c r="O353" s="4">
        <f t="shared" si="38"/>
        <v>5629.9689653108308</v>
      </c>
      <c r="P353" s="2">
        <f t="shared" si="39"/>
        <v>100.67365062666769</v>
      </c>
      <c r="Q353" s="2">
        <f t="shared" si="40"/>
        <v>10.517591111111111</v>
      </c>
      <c r="R353" s="5">
        <f t="shared" si="41"/>
        <v>0.94112467687413004</v>
      </c>
    </row>
    <row r="354" spans="1:18" x14ac:dyDescent="0.3">
      <c r="A354" s="3">
        <v>41627</v>
      </c>
      <c r="B354" s="2" t="s">
        <v>4</v>
      </c>
      <c r="C354" s="2">
        <v>4.8206252999999998E-2</v>
      </c>
      <c r="D354" s="2">
        <v>5.0799999999999998E-2</v>
      </c>
      <c r="E354" s="2">
        <v>7.0000000000000007E-2</v>
      </c>
      <c r="F354" s="2">
        <f>VLOOKUP(B354,CostData!$A$21:$D$24,2,FALSE)</f>
        <v>953.62134690000005</v>
      </c>
      <c r="G354" s="2">
        <f t="shared" si="35"/>
        <v>12</v>
      </c>
      <c r="H354" s="2">
        <f>VLOOKUP(B354,CostData!$H$5:$I$8,2,FALSE)</f>
        <v>4</v>
      </c>
      <c r="I354" s="2">
        <f>VLOOKUP(G354,CostData!$A$4:$E$15,Production!H354,FALSE)</f>
        <v>8.2699999999999996E-2</v>
      </c>
      <c r="J354" s="2">
        <f>VLOOKUP(Production!G354,CostData!$A$33:$E$44,Production!H354,FALSE)</f>
        <v>45</v>
      </c>
      <c r="K354" s="2">
        <f>VLOOKUP(Production!B354,CostData!$A$21:$D$24,4,FALSE)</f>
        <v>633.36679179999999</v>
      </c>
      <c r="L354" s="2">
        <f>VLOOKUP(Production!B354,CostData!$A$21:$D$24,3,FALSE)</f>
        <v>143.83735709999999</v>
      </c>
      <c r="M354" s="4">
        <f t="shared" si="36"/>
        <v>40063.15857742403</v>
      </c>
      <c r="N354" s="4">
        <f t="shared" si="37"/>
        <v>2357.0745156836997</v>
      </c>
      <c r="O354" s="4">
        <f t="shared" si="38"/>
        <v>5734.3022425059316</v>
      </c>
      <c r="P354" s="2">
        <f t="shared" si="39"/>
        <v>99.892715859109941</v>
      </c>
      <c r="Q354" s="2">
        <f t="shared" si="40"/>
        <v>10.712500666666667</v>
      </c>
      <c r="R354" s="5">
        <f t="shared" si="41"/>
        <v>0.94894198818897635</v>
      </c>
    </row>
    <row r="355" spans="1:18" x14ac:dyDescent="0.3">
      <c r="A355" s="3">
        <v>41628</v>
      </c>
      <c r="B355" s="2" t="s">
        <v>4</v>
      </c>
      <c r="C355" s="2">
        <v>4.6861343999999999E-2</v>
      </c>
      <c r="D355" s="2">
        <v>4.9070000000000003E-2</v>
      </c>
      <c r="E355" s="2">
        <v>0</v>
      </c>
      <c r="F355" s="2">
        <f>VLOOKUP(B355,CostData!$A$21:$D$24,2,FALSE)</f>
        <v>953.62134690000005</v>
      </c>
      <c r="G355" s="2">
        <f t="shared" si="35"/>
        <v>12</v>
      </c>
      <c r="H355" s="2">
        <f>VLOOKUP(B355,CostData!$H$5:$I$8,2,FALSE)</f>
        <v>4</v>
      </c>
      <c r="I355" s="2">
        <f>VLOOKUP(G355,CostData!$A$4:$E$15,Production!H355,FALSE)</f>
        <v>8.2699999999999996E-2</v>
      </c>
      <c r="J355" s="2">
        <f>VLOOKUP(Production!G355,CostData!$A$33:$E$44,Production!H355,FALSE)</f>
        <v>45</v>
      </c>
      <c r="K355" s="2">
        <f>VLOOKUP(Production!B355,CostData!$A$21:$D$24,4,FALSE)</f>
        <v>633.36679179999999</v>
      </c>
      <c r="L355" s="2">
        <f>VLOOKUP(Production!B355,CostData!$A$21:$D$24,3,FALSE)</f>
        <v>143.83735709999999</v>
      </c>
      <c r="M355" s="4">
        <f t="shared" si="36"/>
        <v>38698.802980200744</v>
      </c>
      <c r="N355" s="4">
        <f t="shared" si="37"/>
        <v>2357.0745156836997</v>
      </c>
      <c r="O355" s="4">
        <f t="shared" si="38"/>
        <v>5574.3206174112302</v>
      </c>
      <c r="P355" s="2">
        <f t="shared" si="39"/>
        <v>99.506745076060284</v>
      </c>
      <c r="Q355" s="2">
        <f t="shared" si="40"/>
        <v>10.413632</v>
      </c>
      <c r="R355" s="5">
        <f t="shared" si="41"/>
        <v>0.95498968820052976</v>
      </c>
    </row>
    <row r="356" spans="1:18" x14ac:dyDescent="0.3">
      <c r="A356" s="3">
        <v>41629</v>
      </c>
      <c r="B356" s="2" t="s">
        <v>4</v>
      </c>
      <c r="C356" s="2">
        <v>4.6444713999999998E-2</v>
      </c>
      <c r="D356" s="2">
        <v>4.9320000000000003E-2</v>
      </c>
      <c r="E356" s="2">
        <v>0</v>
      </c>
      <c r="F356" s="2">
        <f>VLOOKUP(B356,CostData!$A$21:$D$24,2,FALSE)</f>
        <v>953.62134690000005</v>
      </c>
      <c r="G356" s="2">
        <f t="shared" si="35"/>
        <v>12</v>
      </c>
      <c r="H356" s="2">
        <f>VLOOKUP(B356,CostData!$H$5:$I$8,2,FALSE)</f>
        <v>4</v>
      </c>
      <c r="I356" s="2">
        <f>VLOOKUP(G356,CostData!$A$4:$E$15,Production!H356,FALSE)</f>
        <v>8.2699999999999996E-2</v>
      </c>
      <c r="J356" s="2">
        <f>VLOOKUP(Production!G356,CostData!$A$33:$E$44,Production!H356,FALSE)</f>
        <v>45</v>
      </c>
      <c r="K356" s="2">
        <f>VLOOKUP(Production!B356,CostData!$A$21:$D$24,4,FALSE)</f>
        <v>633.36679179999999</v>
      </c>
      <c r="L356" s="2">
        <f>VLOOKUP(Production!B356,CostData!$A$21:$D$24,3,FALSE)</f>
        <v>143.83735709999999</v>
      </c>
      <c r="M356" s="4">
        <f t="shared" si="36"/>
        <v>38895.96419367232</v>
      </c>
      <c r="N356" s="4">
        <f t="shared" si="37"/>
        <v>2357.0745156836997</v>
      </c>
      <c r="O356" s="4">
        <f t="shared" si="38"/>
        <v>5524.7610230719802</v>
      </c>
      <c r="P356" s="2">
        <f t="shared" si="39"/>
        <v>100.7171660749768</v>
      </c>
      <c r="Q356" s="2">
        <f t="shared" si="40"/>
        <v>10.321047555555555</v>
      </c>
      <c r="R356" s="5">
        <f t="shared" si="41"/>
        <v>0.94170141930251405</v>
      </c>
    </row>
    <row r="357" spans="1:18" x14ac:dyDescent="0.3">
      <c r="A357" s="3">
        <v>41630</v>
      </c>
      <c r="B357" s="2" t="s">
        <v>4</v>
      </c>
      <c r="C357" s="2">
        <v>4.8575938999999999E-2</v>
      </c>
      <c r="D357" s="2">
        <v>5.0819999999999997E-2</v>
      </c>
      <c r="E357" s="2">
        <v>0</v>
      </c>
      <c r="F357" s="2">
        <f>VLOOKUP(B357,CostData!$A$21:$D$24,2,FALSE)</f>
        <v>953.62134690000005</v>
      </c>
      <c r="G357" s="2">
        <f t="shared" si="35"/>
        <v>12</v>
      </c>
      <c r="H357" s="2">
        <f>VLOOKUP(B357,CostData!$H$5:$I$8,2,FALSE)</f>
        <v>4</v>
      </c>
      <c r="I357" s="2">
        <f>VLOOKUP(G357,CostData!$A$4:$E$15,Production!H357,FALSE)</f>
        <v>8.2699999999999996E-2</v>
      </c>
      <c r="J357" s="2">
        <f>VLOOKUP(Production!G357,CostData!$A$33:$E$44,Production!H357,FALSE)</f>
        <v>45</v>
      </c>
      <c r="K357" s="2">
        <f>VLOOKUP(Production!B357,CostData!$A$21:$D$24,4,FALSE)</f>
        <v>633.36679179999999</v>
      </c>
      <c r="L357" s="2">
        <f>VLOOKUP(Production!B357,CostData!$A$21:$D$24,3,FALSE)</f>
        <v>143.83735709999999</v>
      </c>
      <c r="M357" s="4">
        <f t="shared" si="36"/>
        <v>40078.931474501769</v>
      </c>
      <c r="N357" s="4">
        <f t="shared" si="37"/>
        <v>2357.0745156836997</v>
      </c>
      <c r="O357" s="4">
        <f t="shared" si="38"/>
        <v>5778.277684007744</v>
      </c>
      <c r="P357" s="2">
        <f t="shared" si="39"/>
        <v>99.255484642701845</v>
      </c>
      <c r="Q357" s="2">
        <f t="shared" si="40"/>
        <v>10.794653111111112</v>
      </c>
      <c r="R357" s="5">
        <f t="shared" si="41"/>
        <v>0.95584295552931919</v>
      </c>
    </row>
    <row r="358" spans="1:18" x14ac:dyDescent="0.3">
      <c r="A358" s="3">
        <v>41631</v>
      </c>
      <c r="B358" s="2" t="s">
        <v>4</v>
      </c>
      <c r="C358" s="2">
        <v>4.6574455000000001E-2</v>
      </c>
      <c r="D358" s="2">
        <v>4.956E-2</v>
      </c>
      <c r="E358" s="2">
        <v>0</v>
      </c>
      <c r="F358" s="2">
        <f>VLOOKUP(B358,CostData!$A$21:$D$24,2,FALSE)</f>
        <v>953.62134690000005</v>
      </c>
      <c r="G358" s="2">
        <f t="shared" si="35"/>
        <v>12</v>
      </c>
      <c r="H358" s="2">
        <f>VLOOKUP(B358,CostData!$H$5:$I$8,2,FALSE)</f>
        <v>4</v>
      </c>
      <c r="I358" s="2">
        <f>VLOOKUP(G358,CostData!$A$4:$E$15,Production!H358,FALSE)</f>
        <v>8.2699999999999996E-2</v>
      </c>
      <c r="J358" s="2">
        <f>VLOOKUP(Production!G358,CostData!$A$33:$E$44,Production!H358,FALSE)</f>
        <v>45</v>
      </c>
      <c r="K358" s="2">
        <f>VLOOKUP(Production!B358,CostData!$A$21:$D$24,4,FALSE)</f>
        <v>633.36679179999999</v>
      </c>
      <c r="L358" s="2">
        <f>VLOOKUP(Production!B358,CostData!$A$21:$D$24,3,FALSE)</f>
        <v>143.83735709999999</v>
      </c>
      <c r="M358" s="4">
        <f t="shared" si="36"/>
        <v>39085.238958605027</v>
      </c>
      <c r="N358" s="4">
        <f t="shared" si="37"/>
        <v>2357.0745156836997</v>
      </c>
      <c r="O358" s="4">
        <f t="shared" si="38"/>
        <v>5540.1941683787718</v>
      </c>
      <c r="P358" s="2">
        <f t="shared" si="39"/>
        <v>100.87612972104021</v>
      </c>
      <c r="Q358" s="2">
        <f t="shared" si="40"/>
        <v>10.349878888888888</v>
      </c>
      <c r="R358" s="5">
        <f t="shared" si="41"/>
        <v>0.93975897901533501</v>
      </c>
    </row>
    <row r="359" spans="1:18" x14ac:dyDescent="0.3">
      <c r="A359" s="3">
        <v>41632</v>
      </c>
      <c r="B359" s="2" t="s">
        <v>4</v>
      </c>
      <c r="C359" s="2">
        <v>4.8625163999999998E-2</v>
      </c>
      <c r="D359" s="2">
        <v>5.1589999999999997E-2</v>
      </c>
      <c r="E359" s="2">
        <v>7.0000000000000007E-2</v>
      </c>
      <c r="F359" s="2">
        <f>VLOOKUP(B359,CostData!$A$21:$D$24,2,FALSE)</f>
        <v>953.62134690000005</v>
      </c>
      <c r="G359" s="2">
        <f t="shared" si="35"/>
        <v>12</v>
      </c>
      <c r="H359" s="2">
        <f>VLOOKUP(B359,CostData!$H$5:$I$8,2,FALSE)</f>
        <v>4</v>
      </c>
      <c r="I359" s="2">
        <f>VLOOKUP(G359,CostData!$A$4:$E$15,Production!H359,FALSE)</f>
        <v>8.2699999999999996E-2</v>
      </c>
      <c r="J359" s="2">
        <f>VLOOKUP(Production!G359,CostData!$A$33:$E$44,Production!H359,FALSE)</f>
        <v>45</v>
      </c>
      <c r="K359" s="2">
        <f>VLOOKUP(Production!B359,CostData!$A$21:$D$24,4,FALSE)</f>
        <v>633.36679179999999</v>
      </c>
      <c r="L359" s="2">
        <f>VLOOKUP(Production!B359,CostData!$A$21:$D$24,3,FALSE)</f>
        <v>143.83735709999999</v>
      </c>
      <c r="M359" s="4">
        <f t="shared" si="36"/>
        <v>40686.188011994214</v>
      </c>
      <c r="N359" s="4">
        <f t="shared" si="37"/>
        <v>2357.0745156836997</v>
      </c>
      <c r="O359" s="4">
        <f t="shared" si="38"/>
        <v>5784.1331697657297</v>
      </c>
      <c r="P359" s="2">
        <f t="shared" si="39"/>
        <v>100.41589926039867</v>
      </c>
      <c r="Q359" s="2">
        <f t="shared" si="40"/>
        <v>10.805592000000001</v>
      </c>
      <c r="R359" s="5">
        <f t="shared" si="41"/>
        <v>0.94253080054274085</v>
      </c>
    </row>
    <row r="360" spans="1:18" x14ac:dyDescent="0.3">
      <c r="A360" s="3">
        <v>41633</v>
      </c>
      <c r="B360" s="2" t="s">
        <v>4</v>
      </c>
      <c r="C360" s="2">
        <v>4.5507421999999999E-2</v>
      </c>
      <c r="D360" s="2">
        <v>4.8149999999999998E-2</v>
      </c>
      <c r="E360" s="2">
        <v>7.0000000000000007E-2</v>
      </c>
      <c r="F360" s="2">
        <f>VLOOKUP(B360,CostData!$A$21:$D$24,2,FALSE)</f>
        <v>953.62134690000005</v>
      </c>
      <c r="G360" s="2">
        <f t="shared" si="35"/>
        <v>12</v>
      </c>
      <c r="H360" s="2">
        <f>VLOOKUP(B360,CostData!$H$5:$I$8,2,FALSE)</f>
        <v>4</v>
      </c>
      <c r="I360" s="2">
        <f>VLOOKUP(G360,CostData!$A$4:$E$15,Production!H360,FALSE)</f>
        <v>8.2699999999999996E-2</v>
      </c>
      <c r="J360" s="2">
        <f>VLOOKUP(Production!G360,CostData!$A$33:$E$44,Production!H360,FALSE)</f>
        <v>45</v>
      </c>
      <c r="K360" s="2">
        <f>VLOOKUP(Production!B360,CostData!$A$21:$D$24,4,FALSE)</f>
        <v>633.36679179999999</v>
      </c>
      <c r="L360" s="2">
        <f>VLOOKUP(Production!B360,CostData!$A$21:$D$24,3,FALSE)</f>
        <v>143.83735709999999</v>
      </c>
      <c r="M360" s="4">
        <f t="shared" si="36"/>
        <v>37973.249714625344</v>
      </c>
      <c r="N360" s="4">
        <f t="shared" si="37"/>
        <v>2357.0745156836997</v>
      </c>
      <c r="O360" s="4">
        <f t="shared" si="38"/>
        <v>5413.2668644722053</v>
      </c>
      <c r="P360" s="2">
        <f t="shared" si="39"/>
        <v>100.5189683009977</v>
      </c>
      <c r="Q360" s="2">
        <f t="shared" si="40"/>
        <v>10.112760444444444</v>
      </c>
      <c r="R360" s="5">
        <f t="shared" si="41"/>
        <v>0.94511779854620981</v>
      </c>
    </row>
    <row r="361" spans="1:18" x14ac:dyDescent="0.3">
      <c r="A361" s="3">
        <v>41634</v>
      </c>
      <c r="B361" s="2" t="s">
        <v>4</v>
      </c>
      <c r="C361" s="2">
        <v>4.5437861000000003E-2</v>
      </c>
      <c r="D361" s="2">
        <v>4.8140000000000002E-2</v>
      </c>
      <c r="E361" s="2">
        <v>7.0000000000000007E-2</v>
      </c>
      <c r="F361" s="2">
        <f>VLOOKUP(B361,CostData!$A$21:$D$24,2,FALSE)</f>
        <v>953.62134690000005</v>
      </c>
      <c r="G361" s="2">
        <f t="shared" si="35"/>
        <v>12</v>
      </c>
      <c r="H361" s="2">
        <f>VLOOKUP(B361,CostData!$H$5:$I$8,2,FALSE)</f>
        <v>4</v>
      </c>
      <c r="I361" s="2">
        <f>VLOOKUP(G361,CostData!$A$4:$E$15,Production!H361,FALSE)</f>
        <v>8.2699999999999996E-2</v>
      </c>
      <c r="J361" s="2">
        <f>VLOOKUP(Production!G361,CostData!$A$33:$E$44,Production!H361,FALSE)</f>
        <v>45</v>
      </c>
      <c r="K361" s="2">
        <f>VLOOKUP(Production!B361,CostData!$A$21:$D$24,4,FALSE)</f>
        <v>633.36679179999999</v>
      </c>
      <c r="L361" s="2">
        <f>VLOOKUP(Production!B361,CostData!$A$21:$D$24,3,FALSE)</f>
        <v>143.83735709999999</v>
      </c>
      <c r="M361" s="4">
        <f t="shared" si="36"/>
        <v>37965.36326608649</v>
      </c>
      <c r="N361" s="4">
        <f t="shared" si="37"/>
        <v>2357.0745156836997</v>
      </c>
      <c r="O361" s="4">
        <f t="shared" si="38"/>
        <v>5404.9923404536939</v>
      </c>
      <c r="P361" s="2">
        <f t="shared" si="39"/>
        <v>100.63728598981339</v>
      </c>
      <c r="Q361" s="2">
        <f t="shared" si="40"/>
        <v>10.097302444444445</v>
      </c>
      <c r="R361" s="5">
        <f t="shared" si="41"/>
        <v>0.9438691524719568</v>
      </c>
    </row>
    <row r="362" spans="1:18" x14ac:dyDescent="0.3">
      <c r="A362" s="3">
        <v>41635</v>
      </c>
      <c r="B362" s="2" t="s">
        <v>4</v>
      </c>
      <c r="C362" s="2">
        <v>4.7477836000000002E-2</v>
      </c>
      <c r="D362" s="2">
        <v>5.0479999999999997E-2</v>
      </c>
      <c r="E362" s="2">
        <v>7.0000000000000007E-2</v>
      </c>
      <c r="F362" s="2">
        <f>VLOOKUP(B362,CostData!$A$21:$D$24,2,FALSE)</f>
        <v>953.62134690000005</v>
      </c>
      <c r="G362" s="2">
        <f t="shared" si="35"/>
        <v>12</v>
      </c>
      <c r="H362" s="2">
        <f>VLOOKUP(B362,CostData!$H$5:$I$8,2,FALSE)</f>
        <v>4</v>
      </c>
      <c r="I362" s="2">
        <f>VLOOKUP(G362,CostData!$A$4:$E$15,Production!H362,FALSE)</f>
        <v>8.2699999999999996E-2</v>
      </c>
      <c r="J362" s="2">
        <f>VLOOKUP(Production!G362,CostData!$A$33:$E$44,Production!H362,FALSE)</f>
        <v>45</v>
      </c>
      <c r="K362" s="2">
        <f>VLOOKUP(Production!B362,CostData!$A$21:$D$24,4,FALSE)</f>
        <v>633.36679179999999</v>
      </c>
      <c r="L362" s="2">
        <f>VLOOKUP(Production!B362,CostData!$A$21:$D$24,3,FALSE)</f>
        <v>143.83735709999999</v>
      </c>
      <c r="M362" s="4">
        <f t="shared" si="36"/>
        <v>39810.792224180419</v>
      </c>
      <c r="N362" s="4">
        <f t="shared" si="37"/>
        <v>2357.0745156836997</v>
      </c>
      <c r="O362" s="4">
        <f t="shared" si="38"/>
        <v>5647.6544950326033</v>
      </c>
      <c r="P362" s="2">
        <f t="shared" si="39"/>
        <v>100.71124815987132</v>
      </c>
      <c r="Q362" s="2">
        <f t="shared" si="40"/>
        <v>10.550630222222223</v>
      </c>
      <c r="R362" s="5">
        <f t="shared" si="41"/>
        <v>0.94052765451664033</v>
      </c>
    </row>
    <row r="363" spans="1:18" x14ac:dyDescent="0.3">
      <c r="A363" s="3">
        <v>41636</v>
      </c>
      <c r="B363" s="2" t="s">
        <v>4</v>
      </c>
      <c r="C363" s="2">
        <v>4.6817862000000002E-2</v>
      </c>
      <c r="D363" s="2">
        <v>4.9360000000000001E-2</v>
      </c>
      <c r="E363" s="2">
        <v>0</v>
      </c>
      <c r="F363" s="2">
        <f>VLOOKUP(B363,CostData!$A$21:$D$24,2,FALSE)</f>
        <v>953.62134690000005</v>
      </c>
      <c r="G363" s="2">
        <f t="shared" si="35"/>
        <v>12</v>
      </c>
      <c r="H363" s="2">
        <f>VLOOKUP(B363,CostData!$H$5:$I$8,2,FALSE)</f>
        <v>4</v>
      </c>
      <c r="I363" s="2">
        <f>VLOOKUP(G363,CostData!$A$4:$E$15,Production!H363,FALSE)</f>
        <v>8.2699999999999996E-2</v>
      </c>
      <c r="J363" s="2">
        <f>VLOOKUP(Production!G363,CostData!$A$33:$E$44,Production!H363,FALSE)</f>
        <v>45</v>
      </c>
      <c r="K363" s="2">
        <f>VLOOKUP(Production!B363,CostData!$A$21:$D$24,4,FALSE)</f>
        <v>633.36679179999999</v>
      </c>
      <c r="L363" s="2">
        <f>VLOOKUP(Production!B363,CostData!$A$21:$D$24,3,FALSE)</f>
        <v>143.83735709999999</v>
      </c>
      <c r="M363" s="4">
        <f t="shared" si="36"/>
        <v>38927.509987827769</v>
      </c>
      <c r="N363" s="4">
        <f t="shared" si="37"/>
        <v>2357.0745156836997</v>
      </c>
      <c r="O363" s="4">
        <f t="shared" si="38"/>
        <v>5569.1482815711333</v>
      </c>
      <c r="P363" s="2">
        <f t="shared" si="39"/>
        <v>100.07661773423699</v>
      </c>
      <c r="Q363" s="2">
        <f t="shared" si="40"/>
        <v>10.403969333333334</v>
      </c>
      <c r="R363" s="5">
        <f t="shared" si="41"/>
        <v>0.9484980145867099</v>
      </c>
    </row>
    <row r="364" spans="1:18" x14ac:dyDescent="0.3">
      <c r="A364" s="3">
        <v>41637</v>
      </c>
      <c r="B364" s="2" t="s">
        <v>4</v>
      </c>
      <c r="C364" s="2">
        <v>4.7651038999999999E-2</v>
      </c>
      <c r="D364" s="2">
        <v>4.9840000000000002E-2</v>
      </c>
      <c r="E364" s="2">
        <v>0</v>
      </c>
      <c r="F364" s="2">
        <f>VLOOKUP(B364,CostData!$A$21:$D$24,2,FALSE)</f>
        <v>953.62134690000005</v>
      </c>
      <c r="G364" s="2">
        <f t="shared" si="35"/>
        <v>12</v>
      </c>
      <c r="H364" s="2">
        <f>VLOOKUP(B364,CostData!$H$5:$I$8,2,FALSE)</f>
        <v>4</v>
      </c>
      <c r="I364" s="2">
        <f>VLOOKUP(G364,CostData!$A$4:$E$15,Production!H364,FALSE)</f>
        <v>8.2699999999999996E-2</v>
      </c>
      <c r="J364" s="2">
        <f>VLOOKUP(Production!G364,CostData!$A$33:$E$44,Production!H364,FALSE)</f>
        <v>45</v>
      </c>
      <c r="K364" s="2">
        <f>VLOOKUP(Production!B364,CostData!$A$21:$D$24,4,FALSE)</f>
        <v>633.36679179999999</v>
      </c>
      <c r="L364" s="2">
        <f>VLOOKUP(Production!B364,CostData!$A$21:$D$24,3,FALSE)</f>
        <v>143.83735709999999</v>
      </c>
      <c r="M364" s="4">
        <f t="shared" si="36"/>
        <v>39306.059517693189</v>
      </c>
      <c r="N364" s="4">
        <f t="shared" si="37"/>
        <v>2357.0745156836997</v>
      </c>
      <c r="O364" s="4">
        <f t="shared" si="38"/>
        <v>5668.2575971096048</v>
      </c>
      <c r="P364" s="2">
        <f t="shared" si="39"/>
        <v>99.32919118612817</v>
      </c>
      <c r="Q364" s="2">
        <f t="shared" si="40"/>
        <v>10.589119777777777</v>
      </c>
      <c r="R364" s="5">
        <f t="shared" si="41"/>
        <v>0.95608023675762432</v>
      </c>
    </row>
    <row r="365" spans="1:18" x14ac:dyDescent="0.3">
      <c r="A365" s="3">
        <v>41638</v>
      </c>
      <c r="B365" s="2" t="s">
        <v>4</v>
      </c>
      <c r="C365" s="2">
        <v>4.8153275000000002E-2</v>
      </c>
      <c r="D365" s="2">
        <v>5.0560000000000001E-2</v>
      </c>
      <c r="E365" s="2">
        <v>7.0000000000000007E-2</v>
      </c>
      <c r="F365" s="2">
        <f>VLOOKUP(B365,CostData!$A$21:$D$24,2,FALSE)</f>
        <v>953.62134690000005</v>
      </c>
      <c r="G365" s="2">
        <f t="shared" si="35"/>
        <v>12</v>
      </c>
      <c r="H365" s="2">
        <f>VLOOKUP(B365,CostData!$H$5:$I$8,2,FALSE)</f>
        <v>4</v>
      </c>
      <c r="I365" s="2">
        <f>VLOOKUP(G365,CostData!$A$4:$E$15,Production!H365,FALSE)</f>
        <v>8.2699999999999996E-2</v>
      </c>
      <c r="J365" s="2">
        <f>VLOOKUP(Production!G365,CostData!$A$33:$E$44,Production!H365,FALSE)</f>
        <v>45</v>
      </c>
      <c r="K365" s="2">
        <f>VLOOKUP(Production!B365,CostData!$A$21:$D$24,4,FALSE)</f>
        <v>633.36679179999999</v>
      </c>
      <c r="L365" s="2">
        <f>VLOOKUP(Production!B365,CostData!$A$21:$D$24,3,FALSE)</f>
        <v>143.83735709999999</v>
      </c>
      <c r="M365" s="4">
        <f t="shared" si="36"/>
        <v>39873.883812491324</v>
      </c>
      <c r="N365" s="4">
        <f t="shared" si="37"/>
        <v>2357.0745156836997</v>
      </c>
      <c r="O365" s="4">
        <f t="shared" si="38"/>
        <v>5728.0003242837583</v>
      </c>
      <c r="P365" s="2">
        <f t="shared" si="39"/>
        <v>99.596462862513036</v>
      </c>
      <c r="Q365" s="2">
        <f t="shared" si="40"/>
        <v>10.700727777777779</v>
      </c>
      <c r="R365" s="5">
        <f t="shared" si="41"/>
        <v>0.95239863528481017</v>
      </c>
    </row>
    <row r="366" spans="1:18" x14ac:dyDescent="0.3">
      <c r="A366" s="3">
        <v>41639</v>
      </c>
      <c r="B366" s="2" t="s">
        <v>4</v>
      </c>
      <c r="C366" s="2">
        <v>4.5435716000000001E-2</v>
      </c>
      <c r="D366" s="2">
        <v>4.7649999999999998E-2</v>
      </c>
      <c r="E366" s="2">
        <v>7.0000000000000007E-2</v>
      </c>
      <c r="F366" s="2">
        <f>VLOOKUP(B366,CostData!$A$21:$D$24,2,FALSE)</f>
        <v>953.62134690000005</v>
      </c>
      <c r="G366" s="2">
        <f t="shared" si="35"/>
        <v>12</v>
      </c>
      <c r="H366" s="2">
        <f>VLOOKUP(B366,CostData!$H$5:$I$8,2,FALSE)</f>
        <v>4</v>
      </c>
      <c r="I366" s="2">
        <f>VLOOKUP(G366,CostData!$A$4:$E$15,Production!H366,FALSE)</f>
        <v>8.2699999999999996E-2</v>
      </c>
      <c r="J366" s="2">
        <f>VLOOKUP(Production!G366,CostData!$A$33:$E$44,Production!H366,FALSE)</f>
        <v>45</v>
      </c>
      <c r="K366" s="2">
        <f>VLOOKUP(Production!B366,CostData!$A$21:$D$24,4,FALSE)</f>
        <v>633.36679179999999</v>
      </c>
      <c r="L366" s="2">
        <f>VLOOKUP(Production!B366,CostData!$A$21:$D$24,3,FALSE)</f>
        <v>143.83735709999999</v>
      </c>
      <c r="M366" s="4">
        <f t="shared" si="36"/>
        <v>37578.927287682192</v>
      </c>
      <c r="N366" s="4">
        <f t="shared" si="37"/>
        <v>2357.0745156836997</v>
      </c>
      <c r="O366" s="4">
        <f t="shared" si="38"/>
        <v>5404.7371852083734</v>
      </c>
      <c r="P366" s="2">
        <f t="shared" si="39"/>
        <v>99.790963982111037</v>
      </c>
      <c r="Q366" s="2">
        <f t="shared" si="40"/>
        <v>10.096825777777779</v>
      </c>
      <c r="R366" s="5">
        <f t="shared" si="41"/>
        <v>0.95353024134312703</v>
      </c>
    </row>
    <row r="367" spans="1:18" x14ac:dyDescent="0.3">
      <c r="A367" s="3">
        <v>41275</v>
      </c>
      <c r="B367" s="2" t="s">
        <v>5</v>
      </c>
      <c r="C367" s="2">
        <v>0.106029417</v>
      </c>
      <c r="D367" s="2">
        <v>0.108190841</v>
      </c>
      <c r="E367" s="2">
        <v>4.5723637999999997E-2</v>
      </c>
      <c r="F367" s="2">
        <f>VLOOKUP(B367,CostData!$A$21:$D$24,2,FALSE)</f>
        <v>40.644171780000001</v>
      </c>
      <c r="G367" s="2">
        <f t="shared" si="35"/>
        <v>1</v>
      </c>
      <c r="H367" s="2">
        <f>VLOOKUP(B367,CostData!$H$5:$I$8,2,FALSE)</f>
        <v>3</v>
      </c>
      <c r="I367" s="2">
        <f>VLOOKUP(G367,CostData!$A$4:$E$15,Production!H367,FALSE)</f>
        <v>1.2931999999999999</v>
      </c>
      <c r="J367" s="2">
        <f>VLOOKUP(Production!G367,CostData!$A$33:$E$44,Production!H367,FALSE)</f>
        <v>83</v>
      </c>
      <c r="K367" s="2">
        <f>VLOOKUP(Production!B367,CostData!$A$21:$D$24,4,FALSE)</f>
        <v>107.3179884</v>
      </c>
      <c r="L367" s="2">
        <f>VLOOKUP(Production!B367,CostData!$A$21:$D$24,3,FALSE)</f>
        <v>7.7684049079999999</v>
      </c>
      <c r="M367" s="4">
        <f t="shared" si="36"/>
        <v>56866.23440153605</v>
      </c>
      <c r="N367" s="4">
        <f t="shared" si="37"/>
        <v>11519.04067570704</v>
      </c>
      <c r="O367" s="4">
        <f t="shared" si="38"/>
        <v>10651.822562245088</v>
      </c>
      <c r="P367" s="2">
        <f t="shared" si="39"/>
        <v>74.542612678411842</v>
      </c>
      <c r="Q367" s="2">
        <f t="shared" si="40"/>
        <v>12.774628554216866</v>
      </c>
      <c r="R367" s="5">
        <f t="shared" si="41"/>
        <v>0.98002211665957939</v>
      </c>
    </row>
    <row r="368" spans="1:18" x14ac:dyDescent="0.3">
      <c r="A368" s="3">
        <v>41276</v>
      </c>
      <c r="B368" s="2" t="s">
        <v>5</v>
      </c>
      <c r="C368" s="2">
        <v>0.103316634</v>
      </c>
      <c r="D368" s="2">
        <v>0.104943204</v>
      </c>
      <c r="E368" s="2">
        <v>4.5612853000000002E-2</v>
      </c>
      <c r="F368" s="2">
        <f>VLOOKUP(B368,CostData!$A$21:$D$24,2,FALSE)</f>
        <v>40.644171780000001</v>
      </c>
      <c r="G368" s="2">
        <f t="shared" si="35"/>
        <v>1</v>
      </c>
      <c r="H368" s="2">
        <f>VLOOKUP(B368,CostData!$H$5:$I$8,2,FALSE)</f>
        <v>3</v>
      </c>
      <c r="I368" s="2">
        <f>VLOOKUP(G368,CostData!$A$4:$E$15,Production!H368,FALSE)</f>
        <v>1.2931999999999999</v>
      </c>
      <c r="J368" s="2">
        <f>VLOOKUP(Production!G368,CostData!$A$33:$E$44,Production!H368,FALSE)</f>
        <v>83</v>
      </c>
      <c r="K368" s="2">
        <f>VLOOKUP(Production!B368,CostData!$A$21:$D$24,4,FALSE)</f>
        <v>107.3179884</v>
      </c>
      <c r="L368" s="2">
        <f>VLOOKUP(Production!B368,CostData!$A$21:$D$24,3,FALSE)</f>
        <v>7.7684049079999999</v>
      </c>
      <c r="M368" s="4">
        <f t="shared" si="36"/>
        <v>55159.242523239242</v>
      </c>
      <c r="N368" s="4">
        <f t="shared" si="37"/>
        <v>11519.04067570704</v>
      </c>
      <c r="O368" s="4">
        <f t="shared" si="38"/>
        <v>10379.293635995547</v>
      </c>
      <c r="P368" s="2">
        <f t="shared" si="39"/>
        <v>74.583901789659379</v>
      </c>
      <c r="Q368" s="2">
        <f t="shared" si="40"/>
        <v>12.447787228915663</v>
      </c>
      <c r="R368" s="5">
        <f t="shared" si="41"/>
        <v>0.98450047322740408</v>
      </c>
    </row>
    <row r="369" spans="1:18" x14ac:dyDescent="0.3">
      <c r="A369" s="3">
        <v>41277</v>
      </c>
      <c r="B369" s="2" t="s">
        <v>5</v>
      </c>
      <c r="C369" s="2">
        <v>9.8978516000000002E-2</v>
      </c>
      <c r="D369" s="2">
        <v>9.9935301000000004E-2</v>
      </c>
      <c r="E369" s="2">
        <v>4.5102524999999997E-2</v>
      </c>
      <c r="F369" s="2">
        <f>VLOOKUP(B369,CostData!$A$21:$D$24,2,FALSE)</f>
        <v>40.644171780000001</v>
      </c>
      <c r="G369" s="2">
        <f t="shared" si="35"/>
        <v>1</v>
      </c>
      <c r="H369" s="2">
        <f>VLOOKUP(B369,CostData!$H$5:$I$8,2,FALSE)</f>
        <v>3</v>
      </c>
      <c r="I369" s="2">
        <f>VLOOKUP(G369,CostData!$A$4:$E$15,Production!H369,FALSE)</f>
        <v>1.2931999999999999</v>
      </c>
      <c r="J369" s="2">
        <f>VLOOKUP(Production!G369,CostData!$A$33:$E$44,Production!H369,FALSE)</f>
        <v>83</v>
      </c>
      <c r="K369" s="2">
        <f>VLOOKUP(Production!B369,CostData!$A$21:$D$24,4,FALSE)</f>
        <v>107.3179884</v>
      </c>
      <c r="L369" s="2">
        <f>VLOOKUP(Production!B369,CostData!$A$21:$D$24,3,FALSE)</f>
        <v>7.7684049079999999</v>
      </c>
      <c r="M369" s="4">
        <f t="shared" si="36"/>
        <v>52527.036476720437</v>
      </c>
      <c r="N369" s="4">
        <f t="shared" si="37"/>
        <v>11519.04067570704</v>
      </c>
      <c r="O369" s="4">
        <f t="shared" si="38"/>
        <v>9943.4819103677291</v>
      </c>
      <c r="P369" s="2">
        <f t="shared" si="39"/>
        <v>74.753150535006199</v>
      </c>
      <c r="Q369" s="2">
        <f t="shared" si="40"/>
        <v>11.925122409638554</v>
      </c>
      <c r="R369" s="5">
        <f t="shared" si="41"/>
        <v>0.99042595568907121</v>
      </c>
    </row>
    <row r="370" spans="1:18" x14ac:dyDescent="0.3">
      <c r="A370" s="3">
        <v>41278</v>
      </c>
      <c r="B370" s="2" t="s">
        <v>5</v>
      </c>
      <c r="C370" s="2">
        <v>9.9827998000000001E-2</v>
      </c>
      <c r="D370" s="2">
        <v>0.101288582</v>
      </c>
      <c r="E370" s="2">
        <v>4.5145026999999997E-2</v>
      </c>
      <c r="F370" s="2">
        <f>VLOOKUP(B370,CostData!$A$21:$D$24,2,FALSE)</f>
        <v>40.644171780000001</v>
      </c>
      <c r="G370" s="2">
        <f t="shared" si="35"/>
        <v>1</v>
      </c>
      <c r="H370" s="2">
        <f>VLOOKUP(B370,CostData!$H$5:$I$8,2,FALSE)</f>
        <v>3</v>
      </c>
      <c r="I370" s="2">
        <f>VLOOKUP(G370,CostData!$A$4:$E$15,Production!H370,FALSE)</f>
        <v>1.2931999999999999</v>
      </c>
      <c r="J370" s="2">
        <f>VLOOKUP(Production!G370,CostData!$A$33:$E$44,Production!H370,FALSE)</f>
        <v>83</v>
      </c>
      <c r="K370" s="2">
        <f>VLOOKUP(Production!B370,CostData!$A$21:$D$24,4,FALSE)</f>
        <v>107.3179884</v>
      </c>
      <c r="L370" s="2">
        <f>VLOOKUP(Production!B370,CostData!$A$21:$D$24,3,FALSE)</f>
        <v>7.7684049079999999</v>
      </c>
      <c r="M370" s="4">
        <f t="shared" si="36"/>
        <v>53238.335084309088</v>
      </c>
      <c r="N370" s="4">
        <f t="shared" si="37"/>
        <v>11519.04067570704</v>
      </c>
      <c r="O370" s="4">
        <f t="shared" si="38"/>
        <v>10028.82173199309</v>
      </c>
      <c r="P370" s="2">
        <f t="shared" si="39"/>
        <v>74.91505288126605</v>
      </c>
      <c r="Q370" s="2">
        <f t="shared" si="40"/>
        <v>12.027469638554217</v>
      </c>
      <c r="R370" s="5">
        <f t="shared" si="41"/>
        <v>0.98557997386121965</v>
      </c>
    </row>
    <row r="371" spans="1:18" x14ac:dyDescent="0.3">
      <c r="A371" s="3">
        <v>41279</v>
      </c>
      <c r="B371" s="2" t="s">
        <v>5</v>
      </c>
      <c r="C371" s="2">
        <v>0.103167708</v>
      </c>
      <c r="D371" s="2">
        <v>0.104265225</v>
      </c>
      <c r="E371" s="2">
        <v>4.5728199999999997E-2</v>
      </c>
      <c r="F371" s="2">
        <f>VLOOKUP(B371,CostData!$A$21:$D$24,2,FALSE)</f>
        <v>40.644171780000001</v>
      </c>
      <c r="G371" s="2">
        <f t="shared" si="35"/>
        <v>1</v>
      </c>
      <c r="H371" s="2">
        <f>VLOOKUP(B371,CostData!$H$5:$I$8,2,FALSE)</f>
        <v>3</v>
      </c>
      <c r="I371" s="2">
        <f>VLOOKUP(G371,CostData!$A$4:$E$15,Production!H371,FALSE)</f>
        <v>1.2931999999999999</v>
      </c>
      <c r="J371" s="2">
        <f>VLOOKUP(Production!G371,CostData!$A$33:$E$44,Production!H371,FALSE)</f>
        <v>83</v>
      </c>
      <c r="K371" s="2">
        <f>VLOOKUP(Production!B371,CostData!$A$21:$D$24,4,FALSE)</f>
        <v>107.3179884</v>
      </c>
      <c r="L371" s="2">
        <f>VLOOKUP(Production!B371,CostData!$A$21:$D$24,3,FALSE)</f>
        <v>7.7684049079999999</v>
      </c>
      <c r="M371" s="4">
        <f t="shared" si="36"/>
        <v>54802.889689885087</v>
      </c>
      <c r="N371" s="4">
        <f t="shared" si="37"/>
        <v>11519.04067570704</v>
      </c>
      <c r="O371" s="4">
        <f t="shared" si="38"/>
        <v>10364.332379282188</v>
      </c>
      <c r="P371" s="2">
        <f t="shared" si="39"/>
        <v>74.331653025454742</v>
      </c>
      <c r="Q371" s="2">
        <f t="shared" si="40"/>
        <v>12.429844337349397</v>
      </c>
      <c r="R371" s="5">
        <f t="shared" si="41"/>
        <v>0.98947379627291832</v>
      </c>
    </row>
    <row r="372" spans="1:18" x14ac:dyDescent="0.3">
      <c r="A372" s="3">
        <v>41280</v>
      </c>
      <c r="B372" s="2" t="s">
        <v>5</v>
      </c>
      <c r="C372" s="2">
        <v>0.100088566</v>
      </c>
      <c r="D372" s="2">
        <v>0.101502971</v>
      </c>
      <c r="E372" s="2">
        <v>4.5449351999999998E-2</v>
      </c>
      <c r="F372" s="2">
        <f>VLOOKUP(B372,CostData!$A$21:$D$24,2,FALSE)</f>
        <v>40.644171780000001</v>
      </c>
      <c r="G372" s="2">
        <f t="shared" si="35"/>
        <v>1</v>
      </c>
      <c r="H372" s="2">
        <f>VLOOKUP(B372,CostData!$H$5:$I$8,2,FALSE)</f>
        <v>3</v>
      </c>
      <c r="I372" s="2">
        <f>VLOOKUP(G372,CostData!$A$4:$E$15,Production!H372,FALSE)</f>
        <v>1.2931999999999999</v>
      </c>
      <c r="J372" s="2">
        <f>VLOOKUP(Production!G372,CostData!$A$33:$E$44,Production!H372,FALSE)</f>
        <v>83</v>
      </c>
      <c r="K372" s="2">
        <f>VLOOKUP(Production!B372,CostData!$A$21:$D$24,4,FALSE)</f>
        <v>107.3179884</v>
      </c>
      <c r="L372" s="2">
        <f>VLOOKUP(Production!B372,CostData!$A$21:$D$24,3,FALSE)</f>
        <v>7.7684049079999999</v>
      </c>
      <c r="M372" s="4">
        <f t="shared" si="36"/>
        <v>53351.020178670362</v>
      </c>
      <c r="N372" s="4">
        <f t="shared" si="37"/>
        <v>11519.04067570704</v>
      </c>
      <c r="O372" s="4">
        <f t="shared" si="38"/>
        <v>10054.998657038328</v>
      </c>
      <c r="P372" s="2">
        <f t="shared" si="39"/>
        <v>74.858760101943844</v>
      </c>
      <c r="Q372" s="2">
        <f t="shared" si="40"/>
        <v>12.058863373493976</v>
      </c>
      <c r="R372" s="5">
        <f t="shared" si="41"/>
        <v>0.98606538324873272</v>
      </c>
    </row>
    <row r="373" spans="1:18" x14ac:dyDescent="0.3">
      <c r="A373" s="3">
        <v>41281</v>
      </c>
      <c r="B373" s="2" t="s">
        <v>5</v>
      </c>
      <c r="C373" s="2">
        <v>0.108088244</v>
      </c>
      <c r="D373" s="2">
        <v>0.108273775</v>
      </c>
      <c r="E373" s="2">
        <v>4.5239688E-2</v>
      </c>
      <c r="F373" s="2">
        <f>VLOOKUP(B373,CostData!$A$21:$D$24,2,FALSE)</f>
        <v>40.644171780000001</v>
      </c>
      <c r="G373" s="2">
        <f t="shared" si="35"/>
        <v>1</v>
      </c>
      <c r="H373" s="2">
        <f>VLOOKUP(B373,CostData!$H$5:$I$8,2,FALSE)</f>
        <v>3</v>
      </c>
      <c r="I373" s="2">
        <f>VLOOKUP(G373,CostData!$A$4:$E$15,Production!H373,FALSE)</f>
        <v>1.2931999999999999</v>
      </c>
      <c r="J373" s="2">
        <f>VLOOKUP(Production!G373,CostData!$A$33:$E$44,Production!H373,FALSE)</f>
        <v>83</v>
      </c>
      <c r="K373" s="2">
        <f>VLOOKUP(Production!B373,CostData!$A$21:$D$24,4,FALSE)</f>
        <v>107.3179884</v>
      </c>
      <c r="L373" s="2">
        <f>VLOOKUP(Production!B373,CostData!$A$21:$D$24,3,FALSE)</f>
        <v>7.7684049079999999</v>
      </c>
      <c r="M373" s="4">
        <f t="shared" si="36"/>
        <v>56909.825376892804</v>
      </c>
      <c r="N373" s="4">
        <f t="shared" si="37"/>
        <v>11519.04067570704</v>
      </c>
      <c r="O373" s="4">
        <f t="shared" si="38"/>
        <v>10858.654406754422</v>
      </c>
      <c r="P373" s="2">
        <f t="shared" si="39"/>
        <v>73.354434788814089</v>
      </c>
      <c r="Q373" s="2">
        <f t="shared" si="40"/>
        <v>13.022680000000001</v>
      </c>
      <c r="R373" s="5">
        <f t="shared" si="41"/>
        <v>0.99828646410453503</v>
      </c>
    </row>
    <row r="374" spans="1:18" x14ac:dyDescent="0.3">
      <c r="A374" s="3">
        <v>41282</v>
      </c>
      <c r="B374" s="2" t="s">
        <v>5</v>
      </c>
      <c r="C374" s="2">
        <v>0.104871483</v>
      </c>
      <c r="D374" s="2">
        <v>0.106499302</v>
      </c>
      <c r="E374" s="2">
        <v>4.5624940000000003E-2</v>
      </c>
      <c r="F374" s="2">
        <f>VLOOKUP(B374,CostData!$A$21:$D$24,2,FALSE)</f>
        <v>40.644171780000001</v>
      </c>
      <c r="G374" s="2">
        <f t="shared" si="35"/>
        <v>1</v>
      </c>
      <c r="H374" s="2">
        <f>VLOOKUP(B374,CostData!$H$5:$I$8,2,FALSE)</f>
        <v>3</v>
      </c>
      <c r="I374" s="2">
        <f>VLOOKUP(G374,CostData!$A$4:$E$15,Production!H374,FALSE)</f>
        <v>1.2931999999999999</v>
      </c>
      <c r="J374" s="2">
        <f>VLOOKUP(Production!G374,CostData!$A$33:$E$44,Production!H374,FALSE)</f>
        <v>83</v>
      </c>
      <c r="K374" s="2">
        <f>VLOOKUP(Production!B374,CostData!$A$21:$D$24,4,FALSE)</f>
        <v>107.3179884</v>
      </c>
      <c r="L374" s="2">
        <f>VLOOKUP(Production!B374,CostData!$A$21:$D$24,3,FALSE)</f>
        <v>7.7684049079999999</v>
      </c>
      <c r="M374" s="4">
        <f t="shared" si="36"/>
        <v>55977.143861299475</v>
      </c>
      <c r="N374" s="4">
        <f t="shared" si="37"/>
        <v>11519.04067570704</v>
      </c>
      <c r="O374" s="4">
        <f t="shared" si="38"/>
        <v>10535.495340462941</v>
      </c>
      <c r="P374" s="2">
        <f t="shared" si="39"/>
        <v>74.40695758776431</v>
      </c>
      <c r="Q374" s="2">
        <f t="shared" si="40"/>
        <v>12.635118433734942</v>
      </c>
      <c r="R374" s="5">
        <f t="shared" si="41"/>
        <v>0.98471521437764908</v>
      </c>
    </row>
    <row r="375" spans="1:18" x14ac:dyDescent="0.3">
      <c r="A375" s="3">
        <v>41283</v>
      </c>
      <c r="B375" s="2" t="s">
        <v>5</v>
      </c>
      <c r="C375" s="2">
        <v>0.105178413</v>
      </c>
      <c r="D375" s="2">
        <v>0.106222201</v>
      </c>
      <c r="E375" s="2">
        <v>4.5636000000000003E-2</v>
      </c>
      <c r="F375" s="2">
        <f>VLOOKUP(B375,CostData!$A$21:$D$24,2,FALSE)</f>
        <v>40.644171780000001</v>
      </c>
      <c r="G375" s="2">
        <f t="shared" si="35"/>
        <v>1</v>
      </c>
      <c r="H375" s="2">
        <f>VLOOKUP(B375,CostData!$H$5:$I$8,2,FALSE)</f>
        <v>3</v>
      </c>
      <c r="I375" s="2">
        <f>VLOOKUP(G375,CostData!$A$4:$E$15,Production!H375,FALSE)</f>
        <v>1.2931999999999999</v>
      </c>
      <c r="J375" s="2">
        <f>VLOOKUP(Production!G375,CostData!$A$33:$E$44,Production!H375,FALSE)</f>
        <v>83</v>
      </c>
      <c r="K375" s="2">
        <f>VLOOKUP(Production!B375,CostData!$A$21:$D$24,4,FALSE)</f>
        <v>107.3179884</v>
      </c>
      <c r="L375" s="2">
        <f>VLOOKUP(Production!B375,CostData!$A$21:$D$24,3,FALSE)</f>
        <v>7.7684049079999999</v>
      </c>
      <c r="M375" s="4">
        <f t="shared" si="36"/>
        <v>55831.496685685968</v>
      </c>
      <c r="N375" s="4">
        <f t="shared" si="37"/>
        <v>11519.04067570704</v>
      </c>
      <c r="O375" s="4">
        <f t="shared" si="38"/>
        <v>10566.329838959053</v>
      </c>
      <c r="P375" s="2">
        <f t="shared" si="39"/>
        <v>74.080664442381405</v>
      </c>
      <c r="Q375" s="2">
        <f t="shared" si="40"/>
        <v>12.672097951807229</v>
      </c>
      <c r="R375" s="5">
        <f t="shared" si="41"/>
        <v>0.99017354196981855</v>
      </c>
    </row>
    <row r="376" spans="1:18" x14ac:dyDescent="0.3">
      <c r="A376" s="3">
        <v>41284</v>
      </c>
      <c r="B376" s="2" t="s">
        <v>5</v>
      </c>
      <c r="C376" s="2">
        <v>0.102924771</v>
      </c>
      <c r="D376" s="2">
        <v>0.104492328</v>
      </c>
      <c r="E376" s="2">
        <v>4.5125617E-2</v>
      </c>
      <c r="F376" s="2">
        <f>VLOOKUP(B376,CostData!$A$21:$D$24,2,FALSE)</f>
        <v>40.644171780000001</v>
      </c>
      <c r="G376" s="2">
        <f t="shared" si="35"/>
        <v>1</v>
      </c>
      <c r="H376" s="2">
        <f>VLOOKUP(B376,CostData!$H$5:$I$8,2,FALSE)</f>
        <v>3</v>
      </c>
      <c r="I376" s="2">
        <f>VLOOKUP(G376,CostData!$A$4:$E$15,Production!H376,FALSE)</f>
        <v>1.2931999999999999</v>
      </c>
      <c r="J376" s="2">
        <f>VLOOKUP(Production!G376,CostData!$A$33:$E$44,Production!H376,FALSE)</f>
        <v>83</v>
      </c>
      <c r="K376" s="2">
        <f>VLOOKUP(Production!B376,CostData!$A$21:$D$24,4,FALSE)</f>
        <v>107.3179884</v>
      </c>
      <c r="L376" s="2">
        <f>VLOOKUP(Production!B376,CostData!$A$21:$D$24,3,FALSE)</f>
        <v>7.7684049079999999</v>
      </c>
      <c r="M376" s="4">
        <f t="shared" si="36"/>
        <v>54922.25739524651</v>
      </c>
      <c r="N376" s="4">
        <f t="shared" si="37"/>
        <v>11519.04067570704</v>
      </c>
      <c r="O376" s="4">
        <f t="shared" si="38"/>
        <v>10339.926682344287</v>
      </c>
      <c r="P376" s="2">
        <f t="shared" si="39"/>
        <v>74.599364183475174</v>
      </c>
      <c r="Q376" s="2">
        <f t="shared" si="40"/>
        <v>12.400574819277107</v>
      </c>
      <c r="R376" s="5">
        <f t="shared" si="41"/>
        <v>0.98499835318053208</v>
      </c>
    </row>
    <row r="377" spans="1:18" x14ac:dyDescent="0.3">
      <c r="A377" s="3">
        <v>41285</v>
      </c>
      <c r="B377" s="2" t="s">
        <v>5</v>
      </c>
      <c r="C377" s="2">
        <v>0.102497384</v>
      </c>
      <c r="D377" s="2">
        <v>0.103455986</v>
      </c>
      <c r="E377" s="2">
        <v>4.5216085000000003E-2</v>
      </c>
      <c r="F377" s="2">
        <f>VLOOKUP(B377,CostData!$A$21:$D$24,2,FALSE)</f>
        <v>40.644171780000001</v>
      </c>
      <c r="G377" s="2">
        <f t="shared" si="35"/>
        <v>1</v>
      </c>
      <c r="H377" s="2">
        <f>VLOOKUP(B377,CostData!$H$5:$I$8,2,FALSE)</f>
        <v>3</v>
      </c>
      <c r="I377" s="2">
        <f>VLOOKUP(G377,CostData!$A$4:$E$15,Production!H377,FALSE)</f>
        <v>1.2931999999999999</v>
      </c>
      <c r="J377" s="2">
        <f>VLOOKUP(Production!G377,CostData!$A$33:$E$44,Production!H377,FALSE)</f>
        <v>83</v>
      </c>
      <c r="K377" s="2">
        <f>VLOOKUP(Production!B377,CostData!$A$21:$D$24,4,FALSE)</f>
        <v>107.3179884</v>
      </c>
      <c r="L377" s="2">
        <f>VLOOKUP(Production!B377,CostData!$A$21:$D$24,3,FALSE)</f>
        <v>7.7684049079999999</v>
      </c>
      <c r="M377" s="4">
        <f t="shared" si="36"/>
        <v>54377.545231560143</v>
      </c>
      <c r="N377" s="4">
        <f t="shared" si="37"/>
        <v>11519.04067570704</v>
      </c>
      <c r="O377" s="4">
        <f t="shared" si="38"/>
        <v>10296.990951693142</v>
      </c>
      <c r="P377" s="2">
        <f t="shared" si="39"/>
        <v>74.337094163262094</v>
      </c>
      <c r="Q377" s="2">
        <f t="shared" si="40"/>
        <v>12.349082409638553</v>
      </c>
      <c r="R377" s="5">
        <f t="shared" si="41"/>
        <v>0.99073420459208617</v>
      </c>
    </row>
    <row r="378" spans="1:18" x14ac:dyDescent="0.3">
      <c r="A378" s="3">
        <v>41286</v>
      </c>
      <c r="B378" s="2" t="s">
        <v>5</v>
      </c>
      <c r="C378" s="2">
        <v>0.10322864700000001</v>
      </c>
      <c r="D378" s="2">
        <v>0.10357218999999999</v>
      </c>
      <c r="E378" s="2">
        <v>4.5042128000000001E-2</v>
      </c>
      <c r="F378" s="2">
        <f>VLOOKUP(B378,CostData!$A$21:$D$24,2,FALSE)</f>
        <v>40.644171780000001</v>
      </c>
      <c r="G378" s="2">
        <f t="shared" si="35"/>
        <v>1</v>
      </c>
      <c r="H378" s="2">
        <f>VLOOKUP(B378,CostData!$H$5:$I$8,2,FALSE)</f>
        <v>3</v>
      </c>
      <c r="I378" s="2">
        <f>VLOOKUP(G378,CostData!$A$4:$E$15,Production!H378,FALSE)</f>
        <v>1.2931999999999999</v>
      </c>
      <c r="J378" s="2">
        <f>VLOOKUP(Production!G378,CostData!$A$33:$E$44,Production!H378,FALSE)</f>
        <v>83</v>
      </c>
      <c r="K378" s="2">
        <f>VLOOKUP(Production!B378,CostData!$A$21:$D$24,4,FALSE)</f>
        <v>107.3179884</v>
      </c>
      <c r="L378" s="2">
        <f>VLOOKUP(Production!B378,CostData!$A$21:$D$24,3,FALSE)</f>
        <v>7.7684049079999999</v>
      </c>
      <c r="M378" s="4">
        <f t="shared" si="36"/>
        <v>54438.623265905</v>
      </c>
      <c r="N378" s="4">
        <f t="shared" si="37"/>
        <v>11519.04067570704</v>
      </c>
      <c r="O378" s="4">
        <f t="shared" si="38"/>
        <v>10370.454372908926</v>
      </c>
      <c r="P378" s="2">
        <f t="shared" si="39"/>
        <v>73.940829927298154</v>
      </c>
      <c r="Q378" s="2">
        <f t="shared" si="40"/>
        <v>12.437186385542169</v>
      </c>
      <c r="R378" s="5">
        <f t="shared" si="41"/>
        <v>0.99668305748869468</v>
      </c>
    </row>
    <row r="379" spans="1:18" x14ac:dyDescent="0.3">
      <c r="A379" s="3">
        <v>41287</v>
      </c>
      <c r="B379" s="2" t="s">
        <v>5</v>
      </c>
      <c r="C379" s="2">
        <v>0.10677634699999999</v>
      </c>
      <c r="D379" s="2">
        <v>0.10862055700000001</v>
      </c>
      <c r="E379" s="2">
        <v>4.5278811000000002E-2</v>
      </c>
      <c r="F379" s="2">
        <f>VLOOKUP(B379,CostData!$A$21:$D$24,2,FALSE)</f>
        <v>40.644171780000001</v>
      </c>
      <c r="G379" s="2">
        <f t="shared" si="35"/>
        <v>1</v>
      </c>
      <c r="H379" s="2">
        <f>VLOOKUP(B379,CostData!$H$5:$I$8,2,FALSE)</f>
        <v>3</v>
      </c>
      <c r="I379" s="2">
        <f>VLOOKUP(G379,CostData!$A$4:$E$15,Production!H379,FALSE)</f>
        <v>1.2931999999999999</v>
      </c>
      <c r="J379" s="2">
        <f>VLOOKUP(Production!G379,CostData!$A$33:$E$44,Production!H379,FALSE)</f>
        <v>83</v>
      </c>
      <c r="K379" s="2">
        <f>VLOOKUP(Production!B379,CostData!$A$21:$D$24,4,FALSE)</f>
        <v>107.3179884</v>
      </c>
      <c r="L379" s="2">
        <f>VLOOKUP(Production!B379,CostData!$A$21:$D$24,3,FALSE)</f>
        <v>7.7684049079999999</v>
      </c>
      <c r="M379" s="4">
        <f t="shared" si="36"/>
        <v>57092.09761284144</v>
      </c>
      <c r="N379" s="4">
        <f t="shared" si="37"/>
        <v>11519.04067570704</v>
      </c>
      <c r="O379" s="4">
        <f t="shared" si="38"/>
        <v>10726.859906140111</v>
      </c>
      <c r="P379" s="2">
        <f t="shared" si="39"/>
        <v>74.302971045346382</v>
      </c>
      <c r="Q379" s="2">
        <f t="shared" si="40"/>
        <v>12.864620120481925</v>
      </c>
      <c r="R379" s="5">
        <f t="shared" si="41"/>
        <v>0.98302153799487502</v>
      </c>
    </row>
    <row r="380" spans="1:18" x14ac:dyDescent="0.3">
      <c r="A380" s="3">
        <v>41288</v>
      </c>
      <c r="B380" s="2" t="s">
        <v>5</v>
      </c>
      <c r="C380" s="2">
        <v>0.10743624</v>
      </c>
      <c r="D380" s="2">
        <v>0.108304435</v>
      </c>
      <c r="E380" s="2">
        <v>4.5414665E-2</v>
      </c>
      <c r="F380" s="2">
        <f>VLOOKUP(B380,CostData!$A$21:$D$24,2,FALSE)</f>
        <v>40.644171780000001</v>
      </c>
      <c r="G380" s="2">
        <f t="shared" si="35"/>
        <v>1</v>
      </c>
      <c r="H380" s="2">
        <f>VLOOKUP(B380,CostData!$H$5:$I$8,2,FALSE)</f>
        <v>3</v>
      </c>
      <c r="I380" s="2">
        <f>VLOOKUP(G380,CostData!$A$4:$E$15,Production!H380,FALSE)</f>
        <v>1.2931999999999999</v>
      </c>
      <c r="J380" s="2">
        <f>VLOOKUP(Production!G380,CostData!$A$33:$E$44,Production!H380,FALSE)</f>
        <v>83</v>
      </c>
      <c r="K380" s="2">
        <f>VLOOKUP(Production!B380,CostData!$A$21:$D$24,4,FALSE)</f>
        <v>107.3179884</v>
      </c>
      <c r="L380" s="2">
        <f>VLOOKUP(Production!B380,CostData!$A$21:$D$24,3,FALSE)</f>
        <v>7.7684049079999999</v>
      </c>
      <c r="M380" s="4">
        <f t="shared" si="36"/>
        <v>56925.940592660016</v>
      </c>
      <c r="N380" s="4">
        <f t="shared" si="37"/>
        <v>11519.04067570704</v>
      </c>
      <c r="O380" s="4">
        <f t="shared" si="38"/>
        <v>10793.15342491017</v>
      </c>
      <c r="P380" s="2">
        <f t="shared" si="39"/>
        <v>73.753637220808571</v>
      </c>
      <c r="Q380" s="2">
        <f t="shared" si="40"/>
        <v>12.944125301204819</v>
      </c>
      <c r="R380" s="5">
        <f t="shared" si="41"/>
        <v>0.99198375394322491</v>
      </c>
    </row>
    <row r="381" spans="1:18" x14ac:dyDescent="0.3">
      <c r="A381" s="3">
        <v>41289</v>
      </c>
      <c r="B381" s="2" t="s">
        <v>5</v>
      </c>
      <c r="C381" s="2">
        <v>0.103553329</v>
      </c>
      <c r="D381" s="2">
        <v>0.105479907</v>
      </c>
      <c r="E381" s="2">
        <v>4.508947E-2</v>
      </c>
      <c r="F381" s="2">
        <f>VLOOKUP(B381,CostData!$A$21:$D$24,2,FALSE)</f>
        <v>40.644171780000001</v>
      </c>
      <c r="G381" s="2">
        <f t="shared" si="35"/>
        <v>1</v>
      </c>
      <c r="H381" s="2">
        <f>VLOOKUP(B381,CostData!$H$5:$I$8,2,FALSE)</f>
        <v>3</v>
      </c>
      <c r="I381" s="2">
        <f>VLOOKUP(G381,CostData!$A$4:$E$15,Production!H381,FALSE)</f>
        <v>1.2931999999999999</v>
      </c>
      <c r="J381" s="2">
        <f>VLOOKUP(Production!G381,CostData!$A$33:$E$44,Production!H381,FALSE)</f>
        <v>83</v>
      </c>
      <c r="K381" s="2">
        <f>VLOOKUP(Production!B381,CostData!$A$21:$D$24,4,FALSE)</f>
        <v>107.3179884</v>
      </c>
      <c r="L381" s="2">
        <f>VLOOKUP(Production!B381,CostData!$A$21:$D$24,3,FALSE)</f>
        <v>7.7684049079999999</v>
      </c>
      <c r="M381" s="4">
        <f t="shared" si="36"/>
        <v>55441.339217561152</v>
      </c>
      <c r="N381" s="4">
        <f t="shared" si="37"/>
        <v>11519.04067570704</v>
      </c>
      <c r="O381" s="4">
        <f t="shared" si="38"/>
        <v>10403.072255294855</v>
      </c>
      <c r="P381" s="2">
        <f t="shared" si="39"/>
        <v>74.708802600216799</v>
      </c>
      <c r="Q381" s="2">
        <f t="shared" si="40"/>
        <v>12.476304698795182</v>
      </c>
      <c r="R381" s="5">
        <f t="shared" si="41"/>
        <v>0.98173511851882844</v>
      </c>
    </row>
    <row r="382" spans="1:18" x14ac:dyDescent="0.3">
      <c r="A382" s="3">
        <v>41290</v>
      </c>
      <c r="B382" s="2" t="s">
        <v>5</v>
      </c>
      <c r="C382" s="2">
        <v>0.106944281</v>
      </c>
      <c r="D382" s="2">
        <v>0.10811437</v>
      </c>
      <c r="E382" s="2">
        <v>4.5482184000000002E-2</v>
      </c>
      <c r="F382" s="2">
        <f>VLOOKUP(B382,CostData!$A$21:$D$24,2,FALSE)</f>
        <v>40.644171780000001</v>
      </c>
      <c r="G382" s="2">
        <f t="shared" si="35"/>
        <v>1</v>
      </c>
      <c r="H382" s="2">
        <f>VLOOKUP(B382,CostData!$H$5:$I$8,2,FALSE)</f>
        <v>3</v>
      </c>
      <c r="I382" s="2">
        <f>VLOOKUP(G382,CostData!$A$4:$E$15,Production!H382,FALSE)</f>
        <v>1.2931999999999999</v>
      </c>
      <c r="J382" s="2">
        <f>VLOOKUP(Production!G382,CostData!$A$33:$E$44,Production!H382,FALSE)</f>
        <v>83</v>
      </c>
      <c r="K382" s="2">
        <f>VLOOKUP(Production!B382,CostData!$A$21:$D$24,4,FALSE)</f>
        <v>107.3179884</v>
      </c>
      <c r="L382" s="2">
        <f>VLOOKUP(Production!B382,CostData!$A$21:$D$24,3,FALSE)</f>
        <v>7.7684049079999999</v>
      </c>
      <c r="M382" s="4">
        <f t="shared" si="36"/>
        <v>56826.040446384897</v>
      </c>
      <c r="N382" s="4">
        <f t="shared" si="37"/>
        <v>11519.04067570704</v>
      </c>
      <c r="O382" s="4">
        <f t="shared" si="38"/>
        <v>10743.730725774705</v>
      </c>
      <c r="P382" s="2">
        <f t="shared" si="39"/>
        <v>73.953287738562324</v>
      </c>
      <c r="Q382" s="2">
        <f t="shared" si="40"/>
        <v>12.88485313253012</v>
      </c>
      <c r="R382" s="5">
        <f t="shared" si="41"/>
        <v>0.98917730362763068</v>
      </c>
    </row>
    <row r="383" spans="1:18" x14ac:dyDescent="0.3">
      <c r="A383" s="3">
        <v>41291</v>
      </c>
      <c r="B383" s="2" t="s">
        <v>5</v>
      </c>
      <c r="C383" s="2">
        <v>0.100256944</v>
      </c>
      <c r="D383" s="2">
        <v>0.10176041199999999</v>
      </c>
      <c r="E383" s="2">
        <v>4.4940097999999998E-2</v>
      </c>
      <c r="F383" s="2">
        <f>VLOOKUP(B383,CostData!$A$21:$D$24,2,FALSE)</f>
        <v>40.644171780000001</v>
      </c>
      <c r="G383" s="2">
        <f t="shared" si="35"/>
        <v>1</v>
      </c>
      <c r="H383" s="2">
        <f>VLOOKUP(B383,CostData!$H$5:$I$8,2,FALSE)</f>
        <v>3</v>
      </c>
      <c r="I383" s="2">
        <f>VLOOKUP(G383,CostData!$A$4:$E$15,Production!H383,FALSE)</f>
        <v>1.2931999999999999</v>
      </c>
      <c r="J383" s="2">
        <f>VLOOKUP(Production!G383,CostData!$A$33:$E$44,Production!H383,FALSE)</f>
        <v>83</v>
      </c>
      <c r="K383" s="2">
        <f>VLOOKUP(Production!B383,CostData!$A$21:$D$24,4,FALSE)</f>
        <v>107.3179884</v>
      </c>
      <c r="L383" s="2">
        <f>VLOOKUP(Production!B383,CostData!$A$21:$D$24,3,FALSE)</f>
        <v>7.7684049079999999</v>
      </c>
      <c r="M383" s="4">
        <f t="shared" si="36"/>
        <v>53486.3338532407</v>
      </c>
      <c r="N383" s="4">
        <f t="shared" si="37"/>
        <v>11519.04067570704</v>
      </c>
      <c r="O383" s="4">
        <f t="shared" si="38"/>
        <v>10071.914081362367</v>
      </c>
      <c r="P383" s="2">
        <f t="shared" si="39"/>
        <v>74.884876413458301</v>
      </c>
      <c r="Q383" s="2">
        <f t="shared" si="40"/>
        <v>12.079149879518072</v>
      </c>
      <c r="R383" s="5">
        <f t="shared" si="41"/>
        <v>0.98522541359207549</v>
      </c>
    </row>
    <row r="384" spans="1:18" x14ac:dyDescent="0.3">
      <c r="A384" s="3">
        <v>41292</v>
      </c>
      <c r="B384" s="2" t="s">
        <v>5</v>
      </c>
      <c r="C384" s="2">
        <v>0.102585515</v>
      </c>
      <c r="D384" s="2">
        <v>0.103211313</v>
      </c>
      <c r="E384" s="2">
        <v>4.5582109000000003E-2</v>
      </c>
      <c r="F384" s="2">
        <f>VLOOKUP(B384,CostData!$A$21:$D$24,2,FALSE)</f>
        <v>40.644171780000001</v>
      </c>
      <c r="G384" s="2">
        <f t="shared" si="35"/>
        <v>1</v>
      </c>
      <c r="H384" s="2">
        <f>VLOOKUP(B384,CostData!$H$5:$I$8,2,FALSE)</f>
        <v>3</v>
      </c>
      <c r="I384" s="2">
        <f>VLOOKUP(G384,CostData!$A$4:$E$15,Production!H384,FALSE)</f>
        <v>1.2931999999999999</v>
      </c>
      <c r="J384" s="2">
        <f>VLOOKUP(Production!G384,CostData!$A$33:$E$44,Production!H384,FALSE)</f>
        <v>83</v>
      </c>
      <c r="K384" s="2">
        <f>VLOOKUP(Production!B384,CostData!$A$21:$D$24,4,FALSE)</f>
        <v>107.3179884</v>
      </c>
      <c r="L384" s="2">
        <f>VLOOKUP(Production!B384,CostData!$A$21:$D$24,3,FALSE)</f>
        <v>7.7684049079999999</v>
      </c>
      <c r="M384" s="4">
        <f t="shared" si="36"/>
        <v>54248.942550953136</v>
      </c>
      <c r="N384" s="4">
        <f t="shared" si="37"/>
        <v>11519.04067570704</v>
      </c>
      <c r="O384" s="4">
        <f t="shared" si="38"/>
        <v>10305.84468116553</v>
      </c>
      <c r="P384" s="2">
        <f t="shared" si="39"/>
        <v>74.156500464832391</v>
      </c>
      <c r="Q384" s="2">
        <f t="shared" si="40"/>
        <v>12.359700602409641</v>
      </c>
      <c r="R384" s="5">
        <f t="shared" si="41"/>
        <v>0.99393673055975951</v>
      </c>
    </row>
    <row r="385" spans="1:18" x14ac:dyDescent="0.3">
      <c r="A385" s="3">
        <v>41293</v>
      </c>
      <c r="B385" s="2" t="s">
        <v>5</v>
      </c>
      <c r="C385" s="2">
        <v>0.105018469</v>
      </c>
      <c r="D385" s="2">
        <v>0.10672445999999999</v>
      </c>
      <c r="E385" s="2">
        <v>4.5721208999999999E-2</v>
      </c>
      <c r="F385" s="2">
        <f>VLOOKUP(B385,CostData!$A$21:$D$24,2,FALSE)</f>
        <v>40.644171780000001</v>
      </c>
      <c r="G385" s="2">
        <f t="shared" si="35"/>
        <v>1</v>
      </c>
      <c r="H385" s="2">
        <f>VLOOKUP(B385,CostData!$H$5:$I$8,2,FALSE)</f>
        <v>3</v>
      </c>
      <c r="I385" s="2">
        <f>VLOOKUP(G385,CostData!$A$4:$E$15,Production!H385,FALSE)</f>
        <v>1.2931999999999999</v>
      </c>
      <c r="J385" s="2">
        <f>VLOOKUP(Production!G385,CostData!$A$33:$E$44,Production!H385,FALSE)</f>
        <v>83</v>
      </c>
      <c r="K385" s="2">
        <f>VLOOKUP(Production!B385,CostData!$A$21:$D$24,4,FALSE)</f>
        <v>107.3179884</v>
      </c>
      <c r="L385" s="2">
        <f>VLOOKUP(Production!B385,CostData!$A$21:$D$24,3,FALSE)</f>
        <v>7.7684049079999999</v>
      </c>
      <c r="M385" s="4">
        <f t="shared" si="36"/>
        <v>56095.489254375585</v>
      </c>
      <c r="N385" s="4">
        <f t="shared" si="37"/>
        <v>11519.04067570704</v>
      </c>
      <c r="O385" s="4">
        <f t="shared" si="38"/>
        <v>10550.261702812501</v>
      </c>
      <c r="P385" s="2">
        <f t="shared" si="39"/>
        <v>74.429566891605631</v>
      </c>
      <c r="Q385" s="2">
        <f t="shared" si="40"/>
        <v>12.652827590361447</v>
      </c>
      <c r="R385" s="5">
        <f t="shared" si="41"/>
        <v>0.98401499525038594</v>
      </c>
    </row>
    <row r="386" spans="1:18" x14ac:dyDescent="0.3">
      <c r="A386" s="3">
        <v>41294</v>
      </c>
      <c r="B386" s="2" t="s">
        <v>5</v>
      </c>
      <c r="C386" s="2">
        <v>0.10706982700000001</v>
      </c>
      <c r="D386" s="2">
        <v>0.108919565</v>
      </c>
      <c r="E386" s="2">
        <v>4.4971711999999997E-2</v>
      </c>
      <c r="F386" s="2">
        <f>VLOOKUP(B386,CostData!$A$21:$D$24,2,FALSE)</f>
        <v>40.644171780000001</v>
      </c>
      <c r="G386" s="2">
        <f t="shared" si="35"/>
        <v>1</v>
      </c>
      <c r="H386" s="2">
        <f>VLOOKUP(B386,CostData!$H$5:$I$8,2,FALSE)</f>
        <v>3</v>
      </c>
      <c r="I386" s="2">
        <f>VLOOKUP(G386,CostData!$A$4:$E$15,Production!H386,FALSE)</f>
        <v>1.2931999999999999</v>
      </c>
      <c r="J386" s="2">
        <f>VLOOKUP(Production!G386,CostData!$A$33:$E$44,Production!H386,FALSE)</f>
        <v>83</v>
      </c>
      <c r="K386" s="2">
        <f>VLOOKUP(Production!B386,CostData!$A$21:$D$24,4,FALSE)</f>
        <v>107.3179884</v>
      </c>
      <c r="L386" s="2">
        <f>VLOOKUP(Production!B386,CostData!$A$21:$D$24,3,FALSE)</f>
        <v>7.7684049079999999</v>
      </c>
      <c r="M386" s="4">
        <f t="shared" si="36"/>
        <v>57249.259336133102</v>
      </c>
      <c r="N386" s="4">
        <f t="shared" si="37"/>
        <v>11519.04067570704</v>
      </c>
      <c r="O386" s="4">
        <f t="shared" si="38"/>
        <v>10756.343204021188</v>
      </c>
      <c r="P386" s="2">
        <f t="shared" si="39"/>
        <v>74.273626327855496</v>
      </c>
      <c r="Q386" s="2">
        <f t="shared" si="40"/>
        <v>12.899979156626507</v>
      </c>
      <c r="R386" s="5">
        <f t="shared" si="41"/>
        <v>0.98301739453329628</v>
      </c>
    </row>
    <row r="387" spans="1:18" x14ac:dyDescent="0.3">
      <c r="A387" s="3">
        <v>41295</v>
      </c>
      <c r="B387" s="2" t="s">
        <v>5</v>
      </c>
      <c r="C387" s="2">
        <v>0.107924247</v>
      </c>
      <c r="D387" s="2">
        <v>0.108627483</v>
      </c>
      <c r="E387" s="2">
        <v>4.4864750000000002E-2</v>
      </c>
      <c r="F387" s="2">
        <f>VLOOKUP(B387,CostData!$A$21:$D$24,2,FALSE)</f>
        <v>40.644171780000001</v>
      </c>
      <c r="G387" s="2">
        <f t="shared" ref="G387:G450" si="42">MONTH(A387)</f>
        <v>1</v>
      </c>
      <c r="H387" s="2">
        <f>VLOOKUP(B387,CostData!$H$5:$I$8,2,FALSE)</f>
        <v>3</v>
      </c>
      <c r="I387" s="2">
        <f>VLOOKUP(G387,CostData!$A$4:$E$15,Production!H387,FALSE)</f>
        <v>1.2931999999999999</v>
      </c>
      <c r="J387" s="2">
        <f>VLOOKUP(Production!G387,CostData!$A$33:$E$44,Production!H387,FALSE)</f>
        <v>83</v>
      </c>
      <c r="K387" s="2">
        <f>VLOOKUP(Production!B387,CostData!$A$21:$D$24,4,FALSE)</f>
        <v>107.3179884</v>
      </c>
      <c r="L387" s="2">
        <f>VLOOKUP(Production!B387,CostData!$A$21:$D$24,3,FALSE)</f>
        <v>7.7684049079999999</v>
      </c>
      <c r="M387" s="4">
        <f t="shared" ref="M387:M450" si="43">D387*F387*I387*10000</f>
        <v>57095.737990675872</v>
      </c>
      <c r="N387" s="4">
        <f t="shared" ref="N387:N450" si="44">I387*J387*K387</f>
        <v>11519.04067570704</v>
      </c>
      <c r="O387" s="4">
        <f t="shared" ref="O387:O450" si="45">C387*I387*L387*10000</f>
        <v>10842.179102125139</v>
      </c>
      <c r="P387" s="2">
        <f t="shared" ref="P387:P450" si="46">(M387+N387+O387)/C387/10000</f>
        <v>73.622897520432147</v>
      </c>
      <c r="Q387" s="2">
        <f t="shared" ref="Q387:Q450" si="47">C387*10000/J387</f>
        <v>13.002921325301203</v>
      </c>
      <c r="R387" s="5">
        <f t="shared" ref="R387:R450" si="48">C387/D387</f>
        <v>0.99352616869526478</v>
      </c>
    </row>
    <row r="388" spans="1:18" x14ac:dyDescent="0.3">
      <c r="A388" s="3">
        <v>41296</v>
      </c>
      <c r="B388" s="2" t="s">
        <v>5</v>
      </c>
      <c r="C388" s="2">
        <v>0.108823146</v>
      </c>
      <c r="D388" s="2">
        <v>0.109470996</v>
      </c>
      <c r="E388" s="2">
        <v>4.5317345000000002E-2</v>
      </c>
      <c r="F388" s="2">
        <f>VLOOKUP(B388,CostData!$A$21:$D$24,2,FALSE)</f>
        <v>40.644171780000001</v>
      </c>
      <c r="G388" s="2">
        <f t="shared" si="42"/>
        <v>1</v>
      </c>
      <c r="H388" s="2">
        <f>VLOOKUP(B388,CostData!$H$5:$I$8,2,FALSE)</f>
        <v>3</v>
      </c>
      <c r="I388" s="2">
        <f>VLOOKUP(G388,CostData!$A$4:$E$15,Production!H388,FALSE)</f>
        <v>1.2931999999999999</v>
      </c>
      <c r="J388" s="2">
        <f>VLOOKUP(Production!G388,CostData!$A$33:$E$44,Production!H388,FALSE)</f>
        <v>83</v>
      </c>
      <c r="K388" s="2">
        <f>VLOOKUP(Production!B388,CostData!$A$21:$D$24,4,FALSE)</f>
        <v>107.3179884</v>
      </c>
      <c r="L388" s="2">
        <f>VLOOKUP(Production!B388,CostData!$A$21:$D$24,3,FALSE)</f>
        <v>7.7684049079999999</v>
      </c>
      <c r="M388" s="4">
        <f t="shared" si="43"/>
        <v>57539.097220860087</v>
      </c>
      <c r="N388" s="4">
        <f t="shared" si="44"/>
        <v>11519.04067570704</v>
      </c>
      <c r="O388" s="4">
        <f t="shared" si="45"/>
        <v>10932.483405593861</v>
      </c>
      <c r="P388" s="2">
        <f t="shared" si="46"/>
        <v>73.505154227172397</v>
      </c>
      <c r="Q388" s="2">
        <f t="shared" si="47"/>
        <v>13.111222409638554</v>
      </c>
      <c r="R388" s="5">
        <f t="shared" si="48"/>
        <v>0.99408199410188969</v>
      </c>
    </row>
    <row r="389" spans="1:18" x14ac:dyDescent="0.3">
      <c r="A389" s="3">
        <v>41297</v>
      </c>
      <c r="B389" s="2" t="s">
        <v>5</v>
      </c>
      <c r="C389" s="2">
        <v>0.104106265</v>
      </c>
      <c r="D389" s="2">
        <v>0.105219776</v>
      </c>
      <c r="E389" s="2">
        <v>4.5132221E-2</v>
      </c>
      <c r="F389" s="2">
        <f>VLOOKUP(B389,CostData!$A$21:$D$24,2,FALSE)</f>
        <v>40.644171780000001</v>
      </c>
      <c r="G389" s="2">
        <f t="shared" si="42"/>
        <v>1</v>
      </c>
      <c r="H389" s="2">
        <f>VLOOKUP(B389,CostData!$H$5:$I$8,2,FALSE)</f>
        <v>3</v>
      </c>
      <c r="I389" s="2">
        <f>VLOOKUP(G389,CostData!$A$4:$E$15,Production!H389,FALSE)</f>
        <v>1.2931999999999999</v>
      </c>
      <c r="J389" s="2">
        <f>VLOOKUP(Production!G389,CostData!$A$33:$E$44,Production!H389,FALSE)</f>
        <v>83</v>
      </c>
      <c r="K389" s="2">
        <f>VLOOKUP(Production!B389,CostData!$A$21:$D$24,4,FALSE)</f>
        <v>107.3179884</v>
      </c>
      <c r="L389" s="2">
        <f>VLOOKUP(Production!B389,CostData!$A$21:$D$24,3,FALSE)</f>
        <v>7.7684049079999999</v>
      </c>
      <c r="M389" s="4">
        <f t="shared" si="43"/>
        <v>55304.611650935571</v>
      </c>
      <c r="N389" s="4">
        <f t="shared" si="44"/>
        <v>11519.04067570704</v>
      </c>
      <c r="O389" s="4">
        <f t="shared" si="45"/>
        <v>10458.620765575524</v>
      </c>
      <c r="P389" s="2">
        <f t="shared" si="46"/>
        <v>74.23402721461396</v>
      </c>
      <c r="Q389" s="2">
        <f t="shared" si="47"/>
        <v>12.542923493975904</v>
      </c>
      <c r="R389" s="5">
        <f t="shared" si="48"/>
        <v>0.9894172840664478</v>
      </c>
    </row>
    <row r="390" spans="1:18" x14ac:dyDescent="0.3">
      <c r="A390" s="3">
        <v>41298</v>
      </c>
      <c r="B390" s="2" t="s">
        <v>5</v>
      </c>
      <c r="C390" s="2">
        <v>0.100514703</v>
      </c>
      <c r="D390" s="2">
        <v>0.101085656</v>
      </c>
      <c r="E390" s="2">
        <v>4.5634649999999999E-2</v>
      </c>
      <c r="F390" s="2">
        <f>VLOOKUP(B390,CostData!$A$21:$D$24,2,FALSE)</f>
        <v>40.644171780000001</v>
      </c>
      <c r="G390" s="2">
        <f t="shared" si="42"/>
        <v>1</v>
      </c>
      <c r="H390" s="2">
        <f>VLOOKUP(B390,CostData!$H$5:$I$8,2,FALSE)</f>
        <v>3</v>
      </c>
      <c r="I390" s="2">
        <f>VLOOKUP(G390,CostData!$A$4:$E$15,Production!H390,FALSE)</f>
        <v>1.2931999999999999</v>
      </c>
      <c r="J390" s="2">
        <f>VLOOKUP(Production!G390,CostData!$A$33:$E$44,Production!H390,FALSE)</f>
        <v>83</v>
      </c>
      <c r="K390" s="2">
        <f>VLOOKUP(Production!B390,CostData!$A$21:$D$24,4,FALSE)</f>
        <v>107.3179884</v>
      </c>
      <c r="L390" s="2">
        <f>VLOOKUP(Production!B390,CostData!$A$21:$D$24,3,FALSE)</f>
        <v>7.7684049079999999</v>
      </c>
      <c r="M390" s="4">
        <f t="shared" si="43"/>
        <v>53131.675062300696</v>
      </c>
      <c r="N390" s="4">
        <f t="shared" si="44"/>
        <v>11519.04067570704</v>
      </c>
      <c r="O390" s="4">
        <f t="shared" si="45"/>
        <v>10097.808811424136</v>
      </c>
      <c r="P390" s="2">
        <f t="shared" si="46"/>
        <v>74.365761742768981</v>
      </c>
      <c r="Q390" s="2">
        <f t="shared" si="47"/>
        <v>12.110205180722891</v>
      </c>
      <c r="R390" s="5">
        <f t="shared" si="48"/>
        <v>0.99435179012935326</v>
      </c>
    </row>
    <row r="391" spans="1:18" x14ac:dyDescent="0.3">
      <c r="A391" s="3">
        <v>41299</v>
      </c>
      <c r="B391" s="2" t="s">
        <v>5</v>
      </c>
      <c r="C391" s="2">
        <v>0.106969311</v>
      </c>
      <c r="D391" s="2">
        <v>0.108270225</v>
      </c>
      <c r="E391" s="2">
        <v>4.5690124999999998E-2</v>
      </c>
      <c r="F391" s="2">
        <f>VLOOKUP(B391,CostData!$A$21:$D$24,2,FALSE)</f>
        <v>40.644171780000001</v>
      </c>
      <c r="G391" s="2">
        <f t="shared" si="42"/>
        <v>1</v>
      </c>
      <c r="H391" s="2">
        <f>VLOOKUP(B391,CostData!$H$5:$I$8,2,FALSE)</f>
        <v>3</v>
      </c>
      <c r="I391" s="2">
        <f>VLOOKUP(G391,CostData!$A$4:$E$15,Production!H391,FALSE)</f>
        <v>1.2931999999999999</v>
      </c>
      <c r="J391" s="2">
        <f>VLOOKUP(Production!G391,CostData!$A$33:$E$44,Production!H391,FALSE)</f>
        <v>83</v>
      </c>
      <c r="K391" s="2">
        <f>VLOOKUP(Production!B391,CostData!$A$21:$D$24,4,FALSE)</f>
        <v>107.3179884</v>
      </c>
      <c r="L391" s="2">
        <f>VLOOKUP(Production!B391,CostData!$A$21:$D$24,3,FALSE)</f>
        <v>7.7684049079999999</v>
      </c>
      <c r="M391" s="4">
        <f t="shared" si="43"/>
        <v>56907.959459868231</v>
      </c>
      <c r="N391" s="4">
        <f t="shared" si="44"/>
        <v>11519.04067570704</v>
      </c>
      <c r="O391" s="4">
        <f t="shared" si="45"/>
        <v>10746.24526491183</v>
      </c>
      <c r="P391" s="2">
        <f t="shared" si="46"/>
        <v>74.01491573642754</v>
      </c>
      <c r="Q391" s="2">
        <f t="shared" si="47"/>
        <v>12.887868795180722</v>
      </c>
      <c r="R391" s="5">
        <f t="shared" si="48"/>
        <v>0.98798456362310139</v>
      </c>
    </row>
    <row r="392" spans="1:18" x14ac:dyDescent="0.3">
      <c r="A392" s="3">
        <v>41300</v>
      </c>
      <c r="B392" s="2" t="s">
        <v>5</v>
      </c>
      <c r="C392" s="2">
        <v>0.10346688599999999</v>
      </c>
      <c r="D392" s="2">
        <v>0.10512012799999999</v>
      </c>
      <c r="E392" s="2">
        <v>4.5123728000000002E-2</v>
      </c>
      <c r="F392" s="2">
        <f>VLOOKUP(B392,CostData!$A$21:$D$24,2,FALSE)</f>
        <v>40.644171780000001</v>
      </c>
      <c r="G392" s="2">
        <f t="shared" si="42"/>
        <v>1</v>
      </c>
      <c r="H392" s="2">
        <f>VLOOKUP(B392,CostData!$H$5:$I$8,2,FALSE)</f>
        <v>3</v>
      </c>
      <c r="I392" s="2">
        <f>VLOOKUP(G392,CostData!$A$4:$E$15,Production!H392,FALSE)</f>
        <v>1.2931999999999999</v>
      </c>
      <c r="J392" s="2">
        <f>VLOOKUP(Production!G392,CostData!$A$33:$E$44,Production!H392,FALSE)</f>
        <v>83</v>
      </c>
      <c r="K392" s="2">
        <f>VLOOKUP(Production!B392,CostData!$A$21:$D$24,4,FALSE)</f>
        <v>107.3179884</v>
      </c>
      <c r="L392" s="2">
        <f>VLOOKUP(Production!B392,CostData!$A$21:$D$24,3,FALSE)</f>
        <v>7.7684049079999999</v>
      </c>
      <c r="M392" s="4">
        <f t="shared" si="43"/>
        <v>55252.235622860848</v>
      </c>
      <c r="N392" s="4">
        <f t="shared" si="44"/>
        <v>11519.04067570704</v>
      </c>
      <c r="O392" s="4">
        <f t="shared" si="45"/>
        <v>10394.388104011176</v>
      </c>
      <c r="P392" s="2">
        <f t="shared" si="46"/>
        <v>74.580058785744328</v>
      </c>
      <c r="Q392" s="2">
        <f t="shared" si="47"/>
        <v>12.465889879518071</v>
      </c>
      <c r="R392" s="5">
        <f t="shared" si="48"/>
        <v>0.98427283117463482</v>
      </c>
    </row>
    <row r="393" spans="1:18" x14ac:dyDescent="0.3">
      <c r="A393" s="3">
        <v>41301</v>
      </c>
      <c r="B393" s="2" t="s">
        <v>5</v>
      </c>
      <c r="C393" s="2">
        <v>0.106134469</v>
      </c>
      <c r="D393" s="2">
        <v>0.107753129</v>
      </c>
      <c r="E393" s="2">
        <v>4.5172503000000003E-2</v>
      </c>
      <c r="F393" s="2">
        <f>VLOOKUP(B393,CostData!$A$21:$D$24,2,FALSE)</f>
        <v>40.644171780000001</v>
      </c>
      <c r="G393" s="2">
        <f t="shared" si="42"/>
        <v>1</v>
      </c>
      <c r="H393" s="2">
        <f>VLOOKUP(B393,CostData!$H$5:$I$8,2,FALSE)</f>
        <v>3</v>
      </c>
      <c r="I393" s="2">
        <f>VLOOKUP(G393,CostData!$A$4:$E$15,Production!H393,FALSE)</f>
        <v>1.2931999999999999</v>
      </c>
      <c r="J393" s="2">
        <f>VLOOKUP(Production!G393,CostData!$A$33:$E$44,Production!H393,FALSE)</f>
        <v>83</v>
      </c>
      <c r="K393" s="2">
        <f>VLOOKUP(Production!B393,CostData!$A$21:$D$24,4,FALSE)</f>
        <v>107.3179884</v>
      </c>
      <c r="L393" s="2">
        <f>VLOOKUP(Production!B393,CostData!$A$21:$D$24,3,FALSE)</f>
        <v>7.7684049079999999</v>
      </c>
      <c r="M393" s="4">
        <f t="shared" si="43"/>
        <v>56636.168409236714</v>
      </c>
      <c r="N393" s="4">
        <f t="shared" si="44"/>
        <v>11519.04067570704</v>
      </c>
      <c r="O393" s="4">
        <f t="shared" si="45"/>
        <v>10662.376192506104</v>
      </c>
      <c r="P393" s="2">
        <f t="shared" si="46"/>
        <v>74.262005567154503</v>
      </c>
      <c r="Q393" s="2">
        <f t="shared" si="47"/>
        <v>12.787285421686747</v>
      </c>
      <c r="R393" s="5">
        <f t="shared" si="48"/>
        <v>0.98497806963916557</v>
      </c>
    </row>
    <row r="394" spans="1:18" x14ac:dyDescent="0.3">
      <c r="A394" s="3">
        <v>41302</v>
      </c>
      <c r="B394" s="2" t="s">
        <v>5</v>
      </c>
      <c r="C394" s="2">
        <v>0.10893834600000001</v>
      </c>
      <c r="D394" s="2">
        <v>0.110900918</v>
      </c>
      <c r="E394" s="2">
        <v>4.4875118999999998E-2</v>
      </c>
      <c r="F394" s="2">
        <f>VLOOKUP(B394,CostData!$A$21:$D$24,2,FALSE)</f>
        <v>40.644171780000001</v>
      </c>
      <c r="G394" s="2">
        <f t="shared" si="42"/>
        <v>1</v>
      </c>
      <c r="H394" s="2">
        <f>VLOOKUP(B394,CostData!$H$5:$I$8,2,FALSE)</f>
        <v>3</v>
      </c>
      <c r="I394" s="2">
        <f>VLOOKUP(G394,CostData!$A$4:$E$15,Production!H394,FALSE)</f>
        <v>1.2931999999999999</v>
      </c>
      <c r="J394" s="2">
        <f>VLOOKUP(Production!G394,CostData!$A$33:$E$44,Production!H394,FALSE)</f>
        <v>83</v>
      </c>
      <c r="K394" s="2">
        <f>VLOOKUP(Production!B394,CostData!$A$21:$D$24,4,FALSE)</f>
        <v>107.3179884</v>
      </c>
      <c r="L394" s="2">
        <f>VLOOKUP(Production!B394,CostData!$A$21:$D$24,3,FALSE)</f>
        <v>7.7684049079999999</v>
      </c>
      <c r="M394" s="4">
        <f t="shared" si="43"/>
        <v>58290.679137372899</v>
      </c>
      <c r="N394" s="4">
        <f t="shared" si="44"/>
        <v>11519.04067570704</v>
      </c>
      <c r="O394" s="4">
        <f t="shared" si="45"/>
        <v>10944.056514207392</v>
      </c>
      <c r="P394" s="2">
        <f t="shared" si="46"/>
        <v>74.127962551668745</v>
      </c>
      <c r="Q394" s="2">
        <f t="shared" si="47"/>
        <v>13.125101927710844</v>
      </c>
      <c r="R394" s="5">
        <f t="shared" si="48"/>
        <v>0.98230337462129935</v>
      </c>
    </row>
    <row r="395" spans="1:18" x14ac:dyDescent="0.3">
      <c r="A395" s="3">
        <v>41303</v>
      </c>
      <c r="B395" s="2" t="s">
        <v>5</v>
      </c>
      <c r="C395" s="2">
        <v>0.10085899199999999</v>
      </c>
      <c r="D395" s="2">
        <v>0.102413144</v>
      </c>
      <c r="E395" s="2">
        <v>4.5013023999999999E-2</v>
      </c>
      <c r="F395" s="2">
        <f>VLOOKUP(B395,CostData!$A$21:$D$24,2,FALSE)</f>
        <v>40.644171780000001</v>
      </c>
      <c r="G395" s="2">
        <f t="shared" si="42"/>
        <v>1</v>
      </c>
      <c r="H395" s="2">
        <f>VLOOKUP(B395,CostData!$H$5:$I$8,2,FALSE)</f>
        <v>3</v>
      </c>
      <c r="I395" s="2">
        <f>VLOOKUP(G395,CostData!$A$4:$E$15,Production!H395,FALSE)</f>
        <v>1.2931999999999999</v>
      </c>
      <c r="J395" s="2">
        <f>VLOOKUP(Production!G395,CostData!$A$33:$E$44,Production!H395,FALSE)</f>
        <v>83</v>
      </c>
      <c r="K395" s="2">
        <f>VLOOKUP(Production!B395,CostData!$A$21:$D$24,4,FALSE)</f>
        <v>107.3179884</v>
      </c>
      <c r="L395" s="2">
        <f>VLOOKUP(Production!B395,CostData!$A$21:$D$24,3,FALSE)</f>
        <v>7.7684049079999999</v>
      </c>
      <c r="M395" s="4">
        <f t="shared" si="43"/>
        <v>53829.41660008231</v>
      </c>
      <c r="N395" s="4">
        <f t="shared" si="44"/>
        <v>11519.04067570704</v>
      </c>
      <c r="O395" s="4">
        <f t="shared" si="45"/>
        <v>10132.396432877651</v>
      </c>
      <c r="P395" s="2">
        <f t="shared" si="46"/>
        <v>74.838001264842106</v>
      </c>
      <c r="Q395" s="2">
        <f t="shared" si="47"/>
        <v>12.151685783132528</v>
      </c>
      <c r="R395" s="5">
        <f t="shared" si="48"/>
        <v>0.98482468226929931</v>
      </c>
    </row>
    <row r="396" spans="1:18" x14ac:dyDescent="0.3">
      <c r="A396" s="3">
        <v>41304</v>
      </c>
      <c r="B396" s="2" t="s">
        <v>5</v>
      </c>
      <c r="C396" s="2">
        <v>0.102263057</v>
      </c>
      <c r="D396" s="2">
        <v>0.103509581</v>
      </c>
      <c r="E396" s="2">
        <v>4.5527836000000002E-2</v>
      </c>
      <c r="F396" s="2">
        <f>VLOOKUP(B396,CostData!$A$21:$D$24,2,FALSE)</f>
        <v>40.644171780000001</v>
      </c>
      <c r="G396" s="2">
        <f t="shared" si="42"/>
        <v>1</v>
      </c>
      <c r="H396" s="2">
        <f>VLOOKUP(B396,CostData!$H$5:$I$8,2,FALSE)</f>
        <v>3</v>
      </c>
      <c r="I396" s="2">
        <f>VLOOKUP(G396,CostData!$A$4:$E$15,Production!H396,FALSE)</f>
        <v>1.2931999999999999</v>
      </c>
      <c r="J396" s="2">
        <f>VLOOKUP(Production!G396,CostData!$A$33:$E$44,Production!H396,FALSE)</f>
        <v>83</v>
      </c>
      <c r="K396" s="2">
        <f>VLOOKUP(Production!B396,CostData!$A$21:$D$24,4,FALSE)</f>
        <v>107.3179884</v>
      </c>
      <c r="L396" s="2">
        <f>VLOOKUP(Production!B396,CostData!$A$21:$D$24,3,FALSE)</f>
        <v>7.7684049079999999</v>
      </c>
      <c r="M396" s="4">
        <f t="shared" si="43"/>
        <v>54405.715322527009</v>
      </c>
      <c r="N396" s="4">
        <f t="shared" si="44"/>
        <v>11519.04067570704</v>
      </c>
      <c r="O396" s="4">
        <f t="shared" si="45"/>
        <v>10273.450224070888</v>
      </c>
      <c r="P396" s="2">
        <f t="shared" si="46"/>
        <v>74.511958137829708</v>
      </c>
      <c r="Q396" s="2">
        <f t="shared" si="47"/>
        <v>12.320850240963855</v>
      </c>
      <c r="R396" s="5">
        <f t="shared" si="48"/>
        <v>0.98795740463870685</v>
      </c>
    </row>
    <row r="397" spans="1:18" x14ac:dyDescent="0.3">
      <c r="A397" s="3">
        <v>41305</v>
      </c>
      <c r="B397" s="2" t="s">
        <v>5</v>
      </c>
      <c r="C397" s="2">
        <v>0.101642361</v>
      </c>
      <c r="D397" s="2">
        <v>0.103796387</v>
      </c>
      <c r="E397" s="2">
        <v>4.5463391999999998E-2</v>
      </c>
      <c r="F397" s="2">
        <f>VLOOKUP(B397,CostData!$A$21:$D$24,2,FALSE)</f>
        <v>40.644171780000001</v>
      </c>
      <c r="G397" s="2">
        <f t="shared" si="42"/>
        <v>1</v>
      </c>
      <c r="H397" s="2">
        <f>VLOOKUP(B397,CostData!$H$5:$I$8,2,FALSE)</f>
        <v>3</v>
      </c>
      <c r="I397" s="2">
        <f>VLOOKUP(G397,CostData!$A$4:$E$15,Production!H397,FALSE)</f>
        <v>1.2931999999999999</v>
      </c>
      <c r="J397" s="2">
        <f>VLOOKUP(Production!G397,CostData!$A$33:$E$44,Production!H397,FALSE)</f>
        <v>83</v>
      </c>
      <c r="K397" s="2">
        <f>VLOOKUP(Production!B397,CostData!$A$21:$D$24,4,FALSE)</f>
        <v>107.3179884</v>
      </c>
      <c r="L397" s="2">
        <f>VLOOKUP(Production!B397,CostData!$A$21:$D$24,3,FALSE)</f>
        <v>7.7684049079999999</v>
      </c>
      <c r="M397" s="4">
        <f t="shared" si="43"/>
        <v>54556.463547358413</v>
      </c>
      <c r="N397" s="4">
        <f t="shared" si="44"/>
        <v>11519.04067570704</v>
      </c>
      <c r="O397" s="4">
        <f t="shared" si="45"/>
        <v>10211.094475598789</v>
      </c>
      <c r="P397" s="2">
        <f t="shared" si="46"/>
        <v>75.053942025868764</v>
      </c>
      <c r="Q397" s="2">
        <f t="shared" si="47"/>
        <v>12.246067590361447</v>
      </c>
      <c r="R397" s="5">
        <f t="shared" si="48"/>
        <v>0.97924758209551166</v>
      </c>
    </row>
    <row r="398" spans="1:18" x14ac:dyDescent="0.3">
      <c r="A398" s="3">
        <v>41306</v>
      </c>
      <c r="B398" s="2" t="s">
        <v>5</v>
      </c>
      <c r="C398" s="2">
        <v>0.10535849899999999</v>
      </c>
      <c r="D398" s="2">
        <v>0.10639193199999999</v>
      </c>
      <c r="E398" s="2">
        <v>4.9323009000000001E-2</v>
      </c>
      <c r="F398" s="2">
        <f>VLOOKUP(B398,CostData!$A$21:$D$24,2,FALSE)</f>
        <v>40.644171780000001</v>
      </c>
      <c r="G398" s="2">
        <f t="shared" si="42"/>
        <v>2</v>
      </c>
      <c r="H398" s="2">
        <f>VLOOKUP(B398,CostData!$H$5:$I$8,2,FALSE)</f>
        <v>3</v>
      </c>
      <c r="I398" s="2">
        <f>VLOOKUP(G398,CostData!$A$4:$E$15,Production!H398,FALSE)</f>
        <v>1.3077000000000001</v>
      </c>
      <c r="J398" s="2">
        <f>VLOOKUP(Production!G398,CostData!$A$33:$E$44,Production!H398,FALSE)</f>
        <v>86</v>
      </c>
      <c r="K398" s="2">
        <f>VLOOKUP(Production!B398,CostData!$A$21:$D$24,4,FALSE)</f>
        <v>107.3179884</v>
      </c>
      <c r="L398" s="2">
        <f>VLOOKUP(Production!B398,CostData!$A$21:$D$24,3,FALSE)</f>
        <v>7.7684049079999999</v>
      </c>
      <c r="M398" s="4">
        <f t="shared" si="43"/>
        <v>56547.719803719519</v>
      </c>
      <c r="N398" s="4">
        <f t="shared" si="44"/>
        <v>12069.217075038481</v>
      </c>
      <c r="O398" s="4">
        <f t="shared" si="45"/>
        <v>10703.099245520763</v>
      </c>
      <c r="P398" s="2">
        <f t="shared" si="46"/>
        <v>75.285844879280944</v>
      </c>
      <c r="Q398" s="2">
        <f t="shared" si="47"/>
        <v>12.250988255813951</v>
      </c>
      <c r="R398" s="5">
        <f t="shared" si="48"/>
        <v>0.99028654729195065</v>
      </c>
    </row>
    <row r="399" spans="1:18" x14ac:dyDescent="0.3">
      <c r="A399" s="3">
        <v>41307</v>
      </c>
      <c r="B399" s="2" t="s">
        <v>5</v>
      </c>
      <c r="C399" s="2">
        <v>0.104895654</v>
      </c>
      <c r="D399" s="2">
        <v>0.106819673</v>
      </c>
      <c r="E399" s="2">
        <v>4.9651474000000001E-2</v>
      </c>
      <c r="F399" s="2">
        <f>VLOOKUP(B399,CostData!$A$21:$D$24,2,FALSE)</f>
        <v>40.644171780000001</v>
      </c>
      <c r="G399" s="2">
        <f t="shared" si="42"/>
        <v>2</v>
      </c>
      <c r="H399" s="2">
        <f>VLOOKUP(B399,CostData!$H$5:$I$8,2,FALSE)</f>
        <v>3</v>
      </c>
      <c r="I399" s="2">
        <f>VLOOKUP(G399,CostData!$A$4:$E$15,Production!H399,FALSE)</f>
        <v>1.3077000000000001</v>
      </c>
      <c r="J399" s="2">
        <f>VLOOKUP(Production!G399,CostData!$A$33:$E$44,Production!H399,FALSE)</f>
        <v>86</v>
      </c>
      <c r="K399" s="2">
        <f>VLOOKUP(Production!B399,CostData!$A$21:$D$24,4,FALSE)</f>
        <v>107.3179884</v>
      </c>
      <c r="L399" s="2">
        <f>VLOOKUP(Production!B399,CostData!$A$21:$D$24,3,FALSE)</f>
        <v>7.7684049079999999</v>
      </c>
      <c r="M399" s="4">
        <f t="shared" si="43"/>
        <v>56775.065785335508</v>
      </c>
      <c r="N399" s="4">
        <f t="shared" si="44"/>
        <v>12069.217075038481</v>
      </c>
      <c r="O399" s="4">
        <f t="shared" si="45"/>
        <v>10656.080011027942</v>
      </c>
      <c r="P399" s="2">
        <f t="shared" si="46"/>
        <v>75.789949192177133</v>
      </c>
      <c r="Q399" s="2">
        <f t="shared" si="47"/>
        <v>12.197169069767444</v>
      </c>
      <c r="R399" s="5">
        <f t="shared" si="48"/>
        <v>0.98198815867934741</v>
      </c>
    </row>
    <row r="400" spans="1:18" x14ac:dyDescent="0.3">
      <c r="A400" s="3">
        <v>41308</v>
      </c>
      <c r="B400" s="2" t="s">
        <v>5</v>
      </c>
      <c r="C400" s="2">
        <v>0.100345798</v>
      </c>
      <c r="D400" s="2">
        <v>0.10063846899999999</v>
      </c>
      <c r="E400" s="2">
        <v>4.9515339999999998E-2</v>
      </c>
      <c r="F400" s="2">
        <f>VLOOKUP(B400,CostData!$A$21:$D$24,2,FALSE)</f>
        <v>40.644171780000001</v>
      </c>
      <c r="G400" s="2">
        <f t="shared" si="42"/>
        <v>2</v>
      </c>
      <c r="H400" s="2">
        <f>VLOOKUP(B400,CostData!$H$5:$I$8,2,FALSE)</f>
        <v>3</v>
      </c>
      <c r="I400" s="2">
        <f>VLOOKUP(G400,CostData!$A$4:$E$15,Production!H400,FALSE)</f>
        <v>1.3077000000000001</v>
      </c>
      <c r="J400" s="2">
        <f>VLOOKUP(Production!G400,CostData!$A$33:$E$44,Production!H400,FALSE)</f>
        <v>86</v>
      </c>
      <c r="K400" s="2">
        <f>VLOOKUP(Production!B400,CostData!$A$21:$D$24,4,FALSE)</f>
        <v>107.3179884</v>
      </c>
      <c r="L400" s="2">
        <f>VLOOKUP(Production!B400,CostData!$A$21:$D$24,3,FALSE)</f>
        <v>7.7684049079999999</v>
      </c>
      <c r="M400" s="4">
        <f t="shared" si="43"/>
        <v>53489.732158330502</v>
      </c>
      <c r="N400" s="4">
        <f t="shared" si="44"/>
        <v>12069.217075038481</v>
      </c>
      <c r="O400" s="4">
        <f t="shared" si="45"/>
        <v>10193.871828650284</v>
      </c>
      <c r="P400" s="2">
        <f t="shared" si="46"/>
        <v>75.491772024195043</v>
      </c>
      <c r="Q400" s="2">
        <f t="shared" si="47"/>
        <v>11.668116046511628</v>
      </c>
      <c r="R400" s="5">
        <f t="shared" si="48"/>
        <v>0.99709185758777796</v>
      </c>
    </row>
    <row r="401" spans="1:18" x14ac:dyDescent="0.3">
      <c r="A401" s="3">
        <v>41309</v>
      </c>
      <c r="B401" s="2" t="s">
        <v>5</v>
      </c>
      <c r="C401" s="2">
        <v>9.9175098000000003E-2</v>
      </c>
      <c r="D401" s="2">
        <v>9.9458124999999994E-2</v>
      </c>
      <c r="E401" s="2">
        <v>4.9594900999999997E-2</v>
      </c>
      <c r="F401" s="2">
        <f>VLOOKUP(B401,CostData!$A$21:$D$24,2,FALSE)</f>
        <v>40.644171780000001</v>
      </c>
      <c r="G401" s="2">
        <f t="shared" si="42"/>
        <v>2</v>
      </c>
      <c r="H401" s="2">
        <f>VLOOKUP(B401,CostData!$H$5:$I$8,2,FALSE)</f>
        <v>3</v>
      </c>
      <c r="I401" s="2">
        <f>VLOOKUP(G401,CostData!$A$4:$E$15,Production!H401,FALSE)</f>
        <v>1.3077000000000001</v>
      </c>
      <c r="J401" s="2">
        <f>VLOOKUP(Production!G401,CostData!$A$33:$E$44,Production!H401,FALSE)</f>
        <v>86</v>
      </c>
      <c r="K401" s="2">
        <f>VLOOKUP(Production!B401,CostData!$A$21:$D$24,4,FALSE)</f>
        <v>107.3179884</v>
      </c>
      <c r="L401" s="2">
        <f>VLOOKUP(Production!B401,CostData!$A$21:$D$24,3,FALSE)</f>
        <v>7.7684049079999999</v>
      </c>
      <c r="M401" s="4">
        <f t="shared" si="43"/>
        <v>52862.374796458353</v>
      </c>
      <c r="N401" s="4">
        <f t="shared" si="44"/>
        <v>12069.217075038481</v>
      </c>
      <c r="O401" s="4">
        <f t="shared" si="45"/>
        <v>10074.943423199757</v>
      </c>
      <c r="P401" s="2">
        <f t="shared" si="46"/>
        <v>75.630412076524081</v>
      </c>
      <c r="Q401" s="2">
        <f t="shared" si="47"/>
        <v>11.531988139534883</v>
      </c>
      <c r="R401" s="5">
        <f t="shared" si="48"/>
        <v>0.99715430991686205</v>
      </c>
    </row>
    <row r="402" spans="1:18" x14ac:dyDescent="0.3">
      <c r="A402" s="3">
        <v>41310</v>
      </c>
      <c r="B402" s="2" t="s">
        <v>5</v>
      </c>
      <c r="C402" s="2">
        <v>0.101573174</v>
      </c>
      <c r="D402" s="2">
        <v>0.101806755</v>
      </c>
      <c r="E402" s="2">
        <v>4.8846926999999998E-2</v>
      </c>
      <c r="F402" s="2">
        <f>VLOOKUP(B402,CostData!$A$21:$D$24,2,FALSE)</f>
        <v>40.644171780000001</v>
      </c>
      <c r="G402" s="2">
        <f t="shared" si="42"/>
        <v>2</v>
      </c>
      <c r="H402" s="2">
        <f>VLOOKUP(B402,CostData!$H$5:$I$8,2,FALSE)</f>
        <v>3</v>
      </c>
      <c r="I402" s="2">
        <f>VLOOKUP(G402,CostData!$A$4:$E$15,Production!H402,FALSE)</f>
        <v>1.3077000000000001</v>
      </c>
      <c r="J402" s="2">
        <f>VLOOKUP(Production!G402,CostData!$A$33:$E$44,Production!H402,FALSE)</f>
        <v>86</v>
      </c>
      <c r="K402" s="2">
        <f>VLOOKUP(Production!B402,CostData!$A$21:$D$24,4,FALSE)</f>
        <v>107.3179884</v>
      </c>
      <c r="L402" s="2">
        <f>VLOOKUP(Production!B402,CostData!$A$21:$D$24,3,FALSE)</f>
        <v>7.7684049079999999</v>
      </c>
      <c r="M402" s="4">
        <f t="shared" si="43"/>
        <v>54110.680646967856</v>
      </c>
      <c r="N402" s="4">
        <f t="shared" si="44"/>
        <v>12069.217075038481</v>
      </c>
      <c r="O402" s="4">
        <f t="shared" si="45"/>
        <v>10318.557803339145</v>
      </c>
      <c r="P402" s="2">
        <f t="shared" si="46"/>
        <v>75.313640908125493</v>
      </c>
      <c r="Q402" s="2">
        <f t="shared" si="47"/>
        <v>11.810834186046513</v>
      </c>
      <c r="R402" s="5">
        <f t="shared" si="48"/>
        <v>0.99770564340254242</v>
      </c>
    </row>
    <row r="403" spans="1:18" x14ac:dyDescent="0.3">
      <c r="A403" s="3">
        <v>41311</v>
      </c>
      <c r="B403" s="2" t="s">
        <v>5</v>
      </c>
      <c r="C403" s="2">
        <v>9.9034606999999997E-2</v>
      </c>
      <c r="D403" s="2">
        <v>0.1006408</v>
      </c>
      <c r="E403" s="2">
        <v>4.9399842999999999E-2</v>
      </c>
      <c r="F403" s="2">
        <f>VLOOKUP(B403,CostData!$A$21:$D$24,2,FALSE)</f>
        <v>40.644171780000001</v>
      </c>
      <c r="G403" s="2">
        <f t="shared" si="42"/>
        <v>2</v>
      </c>
      <c r="H403" s="2">
        <f>VLOOKUP(B403,CostData!$H$5:$I$8,2,FALSE)</f>
        <v>3</v>
      </c>
      <c r="I403" s="2">
        <f>VLOOKUP(G403,CostData!$A$4:$E$15,Production!H403,FALSE)</f>
        <v>1.3077000000000001</v>
      </c>
      <c r="J403" s="2">
        <f>VLOOKUP(Production!G403,CostData!$A$33:$E$44,Production!H403,FALSE)</f>
        <v>86</v>
      </c>
      <c r="K403" s="2">
        <f>VLOOKUP(Production!B403,CostData!$A$21:$D$24,4,FALSE)</f>
        <v>107.3179884</v>
      </c>
      <c r="L403" s="2">
        <f>VLOOKUP(Production!B403,CostData!$A$21:$D$24,3,FALSE)</f>
        <v>7.7684049079999999</v>
      </c>
      <c r="M403" s="4">
        <f t="shared" si="43"/>
        <v>53490.971093768414</v>
      </c>
      <c r="N403" s="4">
        <f t="shared" si="44"/>
        <v>12069.217075038481</v>
      </c>
      <c r="O403" s="4">
        <f t="shared" si="45"/>
        <v>10060.671303433675</v>
      </c>
      <c r="P403" s="2">
        <f t="shared" si="46"/>
        <v>76.358014398179591</v>
      </c>
      <c r="Q403" s="2">
        <f t="shared" si="47"/>
        <v>11.515651976744186</v>
      </c>
      <c r="R403" s="5">
        <f t="shared" si="48"/>
        <v>0.98404033950445535</v>
      </c>
    </row>
    <row r="404" spans="1:18" x14ac:dyDescent="0.3">
      <c r="A404" s="3">
        <v>41312</v>
      </c>
      <c r="B404" s="2" t="s">
        <v>5</v>
      </c>
      <c r="C404" s="2">
        <v>0.108652453</v>
      </c>
      <c r="D404" s="2">
        <v>0.10913448000000001</v>
      </c>
      <c r="E404" s="2">
        <v>4.9485552000000002E-2</v>
      </c>
      <c r="F404" s="2">
        <f>VLOOKUP(B404,CostData!$A$21:$D$24,2,FALSE)</f>
        <v>40.644171780000001</v>
      </c>
      <c r="G404" s="2">
        <f t="shared" si="42"/>
        <v>2</v>
      </c>
      <c r="H404" s="2">
        <f>VLOOKUP(B404,CostData!$H$5:$I$8,2,FALSE)</f>
        <v>3</v>
      </c>
      <c r="I404" s="2">
        <f>VLOOKUP(G404,CostData!$A$4:$E$15,Production!H404,FALSE)</f>
        <v>1.3077000000000001</v>
      </c>
      <c r="J404" s="2">
        <f>VLOOKUP(Production!G404,CostData!$A$33:$E$44,Production!H404,FALSE)</f>
        <v>86</v>
      </c>
      <c r="K404" s="2">
        <f>VLOOKUP(Production!B404,CostData!$A$21:$D$24,4,FALSE)</f>
        <v>107.3179884</v>
      </c>
      <c r="L404" s="2">
        <f>VLOOKUP(Production!B404,CostData!$A$21:$D$24,3,FALSE)</f>
        <v>7.7684049079999999</v>
      </c>
      <c r="M404" s="4">
        <f t="shared" si="43"/>
        <v>58005.39458165523</v>
      </c>
      <c r="N404" s="4">
        <f t="shared" si="44"/>
        <v>12069.217075038481</v>
      </c>
      <c r="O404" s="4">
        <f t="shared" si="45"/>
        <v>11037.723570153372</v>
      </c>
      <c r="P404" s="2">
        <f t="shared" si="46"/>
        <v>74.653017936785176</v>
      </c>
      <c r="Q404" s="2">
        <f t="shared" si="47"/>
        <v>12.634006162790696</v>
      </c>
      <c r="R404" s="5">
        <f t="shared" si="48"/>
        <v>0.99558318324327921</v>
      </c>
    </row>
    <row r="405" spans="1:18" x14ac:dyDescent="0.3">
      <c r="A405" s="3">
        <v>41313</v>
      </c>
      <c r="B405" s="2" t="s">
        <v>5</v>
      </c>
      <c r="C405" s="2">
        <v>0.109074722</v>
      </c>
      <c r="D405" s="2">
        <v>0.109951558</v>
      </c>
      <c r="E405" s="2">
        <v>4.917345E-2</v>
      </c>
      <c r="F405" s="2">
        <f>VLOOKUP(B405,CostData!$A$21:$D$24,2,FALSE)</f>
        <v>40.644171780000001</v>
      </c>
      <c r="G405" s="2">
        <f t="shared" si="42"/>
        <v>2</v>
      </c>
      <c r="H405" s="2">
        <f>VLOOKUP(B405,CostData!$H$5:$I$8,2,FALSE)</f>
        <v>3</v>
      </c>
      <c r="I405" s="2">
        <f>VLOOKUP(G405,CostData!$A$4:$E$15,Production!H405,FALSE)</f>
        <v>1.3077000000000001</v>
      </c>
      <c r="J405" s="2">
        <f>VLOOKUP(Production!G405,CostData!$A$33:$E$44,Production!H405,FALSE)</f>
        <v>86</v>
      </c>
      <c r="K405" s="2">
        <f>VLOOKUP(Production!B405,CostData!$A$21:$D$24,4,FALSE)</f>
        <v>107.3179884</v>
      </c>
      <c r="L405" s="2">
        <f>VLOOKUP(Production!B405,CostData!$A$21:$D$24,3,FALSE)</f>
        <v>7.7684049079999999</v>
      </c>
      <c r="M405" s="4">
        <f t="shared" si="43"/>
        <v>58439.674671632194</v>
      </c>
      <c r="N405" s="4">
        <f t="shared" si="44"/>
        <v>12069.217075038481</v>
      </c>
      <c r="O405" s="4">
        <f t="shared" si="45"/>
        <v>11080.620793046675</v>
      </c>
      <c r="P405" s="2">
        <f t="shared" si="46"/>
        <v>74.801485663852858</v>
      </c>
      <c r="Q405" s="2">
        <f t="shared" si="47"/>
        <v>12.683107209302324</v>
      </c>
      <c r="R405" s="5">
        <f t="shared" si="48"/>
        <v>0.99202525170220868</v>
      </c>
    </row>
    <row r="406" spans="1:18" x14ac:dyDescent="0.3">
      <c r="A406" s="3">
        <v>41314</v>
      </c>
      <c r="B406" s="2" t="s">
        <v>5</v>
      </c>
      <c r="C406" s="2">
        <v>0.104547062</v>
      </c>
      <c r="D406" s="2">
        <v>0.10494919799999999</v>
      </c>
      <c r="E406" s="2">
        <v>4.9534744999999998E-2</v>
      </c>
      <c r="F406" s="2">
        <f>VLOOKUP(B406,CostData!$A$21:$D$24,2,FALSE)</f>
        <v>40.644171780000001</v>
      </c>
      <c r="G406" s="2">
        <f t="shared" si="42"/>
        <v>2</v>
      </c>
      <c r="H406" s="2">
        <f>VLOOKUP(B406,CostData!$H$5:$I$8,2,FALSE)</f>
        <v>3</v>
      </c>
      <c r="I406" s="2">
        <f>VLOOKUP(G406,CostData!$A$4:$E$15,Production!H406,FALSE)</f>
        <v>1.3077000000000001</v>
      </c>
      <c r="J406" s="2">
        <f>VLOOKUP(Production!G406,CostData!$A$33:$E$44,Production!H406,FALSE)</f>
        <v>86</v>
      </c>
      <c r="K406" s="2">
        <f>VLOOKUP(Production!B406,CostData!$A$21:$D$24,4,FALSE)</f>
        <v>107.3179884</v>
      </c>
      <c r="L406" s="2">
        <f>VLOOKUP(Production!B406,CostData!$A$21:$D$24,3,FALSE)</f>
        <v>7.7684049079999999</v>
      </c>
      <c r="M406" s="4">
        <f t="shared" si="43"/>
        <v>55780.901150747792</v>
      </c>
      <c r="N406" s="4">
        <f t="shared" si="44"/>
        <v>12069.217075038481</v>
      </c>
      <c r="O406" s="4">
        <f t="shared" si="45"/>
        <v>10620.667445287094</v>
      </c>
      <c r="P406" s="2">
        <f t="shared" si="46"/>
        <v>75.057858317504284</v>
      </c>
      <c r="Q406" s="2">
        <f t="shared" si="47"/>
        <v>12.15663511627907</v>
      </c>
      <c r="R406" s="5">
        <f t="shared" si="48"/>
        <v>0.99616827943744746</v>
      </c>
    </row>
    <row r="407" spans="1:18" x14ac:dyDescent="0.3">
      <c r="A407" s="3">
        <v>41315</v>
      </c>
      <c r="B407" s="2" t="s">
        <v>5</v>
      </c>
      <c r="C407" s="2">
        <v>0.10869978800000001</v>
      </c>
      <c r="D407" s="2">
        <v>0.11065257100000001</v>
      </c>
      <c r="E407" s="2">
        <v>4.8938609000000001E-2</v>
      </c>
      <c r="F407" s="2">
        <f>VLOOKUP(B407,CostData!$A$21:$D$24,2,FALSE)</f>
        <v>40.644171780000001</v>
      </c>
      <c r="G407" s="2">
        <f t="shared" si="42"/>
        <v>2</v>
      </c>
      <c r="H407" s="2">
        <f>VLOOKUP(B407,CostData!$H$5:$I$8,2,FALSE)</f>
        <v>3</v>
      </c>
      <c r="I407" s="2">
        <f>VLOOKUP(G407,CostData!$A$4:$E$15,Production!H407,FALSE)</f>
        <v>1.3077000000000001</v>
      </c>
      <c r="J407" s="2">
        <f>VLOOKUP(Production!G407,CostData!$A$33:$E$44,Production!H407,FALSE)</f>
        <v>86</v>
      </c>
      <c r="K407" s="2">
        <f>VLOOKUP(Production!B407,CostData!$A$21:$D$24,4,FALSE)</f>
        <v>107.3179884</v>
      </c>
      <c r="L407" s="2">
        <f>VLOOKUP(Production!B407,CostData!$A$21:$D$24,3,FALSE)</f>
        <v>7.7684049079999999</v>
      </c>
      <c r="M407" s="4">
        <f t="shared" si="43"/>
        <v>58812.265769073354</v>
      </c>
      <c r="N407" s="4">
        <f t="shared" si="44"/>
        <v>12069.217075038481</v>
      </c>
      <c r="O407" s="4">
        <f t="shared" si="45"/>
        <v>11042.532211198903</v>
      </c>
      <c r="P407" s="2">
        <f t="shared" si="46"/>
        <v>75.367226158077457</v>
      </c>
      <c r="Q407" s="2">
        <f t="shared" si="47"/>
        <v>12.639510232558141</v>
      </c>
      <c r="R407" s="5">
        <f t="shared" si="48"/>
        <v>0.98235212266328631</v>
      </c>
    </row>
    <row r="408" spans="1:18" x14ac:dyDescent="0.3">
      <c r="A408" s="3">
        <v>41316</v>
      </c>
      <c r="B408" s="2" t="s">
        <v>5</v>
      </c>
      <c r="C408" s="2">
        <v>0.104243661</v>
      </c>
      <c r="D408" s="2">
        <v>0.10566790299999999</v>
      </c>
      <c r="E408" s="2">
        <v>4.9162882999999998E-2</v>
      </c>
      <c r="F408" s="2">
        <f>VLOOKUP(B408,CostData!$A$21:$D$24,2,FALSE)</f>
        <v>40.644171780000001</v>
      </c>
      <c r="G408" s="2">
        <f t="shared" si="42"/>
        <v>2</v>
      </c>
      <c r="H408" s="2">
        <f>VLOOKUP(B408,CostData!$H$5:$I$8,2,FALSE)</f>
        <v>3</v>
      </c>
      <c r="I408" s="2">
        <f>VLOOKUP(G408,CostData!$A$4:$E$15,Production!H408,FALSE)</f>
        <v>1.3077000000000001</v>
      </c>
      <c r="J408" s="2">
        <f>VLOOKUP(Production!G408,CostData!$A$33:$E$44,Production!H408,FALSE)</f>
        <v>86</v>
      </c>
      <c r="K408" s="2">
        <f>VLOOKUP(Production!B408,CostData!$A$21:$D$24,4,FALSE)</f>
        <v>107.3179884</v>
      </c>
      <c r="L408" s="2">
        <f>VLOOKUP(Production!B408,CostData!$A$21:$D$24,3,FALSE)</f>
        <v>7.7684049079999999</v>
      </c>
      <c r="M408" s="4">
        <f t="shared" si="43"/>
        <v>56162.895614026558</v>
      </c>
      <c r="N408" s="4">
        <f t="shared" si="44"/>
        <v>12069.217075038481</v>
      </c>
      <c r="O408" s="4">
        <f t="shared" si="45"/>
        <v>10589.845717139749</v>
      </c>
      <c r="P408" s="2">
        <f t="shared" si="46"/>
        <v>75.613190912591591</v>
      </c>
      <c r="Q408" s="2">
        <f t="shared" si="47"/>
        <v>12.121355930232557</v>
      </c>
      <c r="R408" s="5">
        <f t="shared" si="48"/>
        <v>0.986521526787562</v>
      </c>
    </row>
    <row r="409" spans="1:18" x14ac:dyDescent="0.3">
      <c r="A409" s="3">
        <v>41317</v>
      </c>
      <c r="B409" s="2" t="s">
        <v>5</v>
      </c>
      <c r="C409" s="2">
        <v>0.10892021</v>
      </c>
      <c r="D409" s="2">
        <v>0.11123759599999999</v>
      </c>
      <c r="E409" s="2">
        <v>4.9498962000000001E-2</v>
      </c>
      <c r="F409" s="2">
        <f>VLOOKUP(B409,CostData!$A$21:$D$24,2,FALSE)</f>
        <v>40.644171780000001</v>
      </c>
      <c r="G409" s="2">
        <f t="shared" si="42"/>
        <v>2</v>
      </c>
      <c r="H409" s="2">
        <f>VLOOKUP(B409,CostData!$H$5:$I$8,2,FALSE)</f>
        <v>3</v>
      </c>
      <c r="I409" s="2">
        <f>VLOOKUP(G409,CostData!$A$4:$E$15,Production!H409,FALSE)</f>
        <v>1.3077000000000001</v>
      </c>
      <c r="J409" s="2">
        <f>VLOOKUP(Production!G409,CostData!$A$33:$E$44,Production!H409,FALSE)</f>
        <v>86</v>
      </c>
      <c r="K409" s="2">
        <f>VLOOKUP(Production!B409,CostData!$A$21:$D$24,4,FALSE)</f>
        <v>107.3179884</v>
      </c>
      <c r="L409" s="2">
        <f>VLOOKUP(Production!B409,CostData!$A$21:$D$24,3,FALSE)</f>
        <v>7.7684049079999999</v>
      </c>
      <c r="M409" s="4">
        <f t="shared" si="43"/>
        <v>59123.208799773944</v>
      </c>
      <c r="N409" s="4">
        <f t="shared" si="44"/>
        <v>12069.217075038481</v>
      </c>
      <c r="O409" s="4">
        <f t="shared" si="45"/>
        <v>11064.924315910797</v>
      </c>
      <c r="P409" s="2">
        <f t="shared" si="46"/>
        <v>75.520741459021451</v>
      </c>
      <c r="Q409" s="2">
        <f t="shared" si="47"/>
        <v>12.665140697674419</v>
      </c>
      <c r="R409" s="5">
        <f t="shared" si="48"/>
        <v>0.97916724126256749</v>
      </c>
    </row>
    <row r="410" spans="1:18" x14ac:dyDescent="0.3">
      <c r="A410" s="3">
        <v>41318</v>
      </c>
      <c r="B410" s="2" t="s">
        <v>5</v>
      </c>
      <c r="C410" s="2">
        <v>0.108150526</v>
      </c>
      <c r="D410" s="2">
        <v>0.109050523</v>
      </c>
      <c r="E410" s="2">
        <v>4.8903965000000001E-2</v>
      </c>
      <c r="F410" s="2">
        <f>VLOOKUP(B410,CostData!$A$21:$D$24,2,FALSE)</f>
        <v>40.644171780000001</v>
      </c>
      <c r="G410" s="2">
        <f t="shared" si="42"/>
        <v>2</v>
      </c>
      <c r="H410" s="2">
        <f>VLOOKUP(B410,CostData!$H$5:$I$8,2,FALSE)</f>
        <v>3</v>
      </c>
      <c r="I410" s="2">
        <f>VLOOKUP(G410,CostData!$A$4:$E$15,Production!H410,FALSE)</f>
        <v>1.3077000000000001</v>
      </c>
      <c r="J410" s="2">
        <f>VLOOKUP(Production!G410,CostData!$A$33:$E$44,Production!H410,FALSE)</f>
        <v>86</v>
      </c>
      <c r="K410" s="2">
        <f>VLOOKUP(Production!B410,CostData!$A$21:$D$24,4,FALSE)</f>
        <v>107.3179884</v>
      </c>
      <c r="L410" s="2">
        <f>VLOOKUP(Production!B410,CostData!$A$21:$D$24,3,FALSE)</f>
        <v>7.7684049079999999</v>
      </c>
      <c r="M410" s="4">
        <f t="shared" si="43"/>
        <v>57960.771114233263</v>
      </c>
      <c r="N410" s="4">
        <f t="shared" si="44"/>
        <v>12069.217075038481</v>
      </c>
      <c r="O410" s="4">
        <f t="shared" si="45"/>
        <v>10986.734095682912</v>
      </c>
      <c r="P410" s="2">
        <f t="shared" si="46"/>
        <v>74.91107559195288</v>
      </c>
      <c r="Q410" s="2">
        <f t="shared" si="47"/>
        <v>12.575642558139533</v>
      </c>
      <c r="R410" s="5">
        <f t="shared" si="48"/>
        <v>0.99174697218095875</v>
      </c>
    </row>
    <row r="411" spans="1:18" x14ac:dyDescent="0.3">
      <c r="A411" s="3">
        <v>41319</v>
      </c>
      <c r="B411" s="2" t="s">
        <v>5</v>
      </c>
      <c r="C411" s="2">
        <v>0.104478403</v>
      </c>
      <c r="D411" s="2">
        <v>0.106642212</v>
      </c>
      <c r="E411" s="2">
        <v>4.9425899000000002E-2</v>
      </c>
      <c r="F411" s="2">
        <f>VLOOKUP(B411,CostData!$A$21:$D$24,2,FALSE)</f>
        <v>40.644171780000001</v>
      </c>
      <c r="G411" s="2">
        <f t="shared" si="42"/>
        <v>2</v>
      </c>
      <c r="H411" s="2">
        <f>VLOOKUP(B411,CostData!$H$5:$I$8,2,FALSE)</f>
        <v>3</v>
      </c>
      <c r="I411" s="2">
        <f>VLOOKUP(G411,CostData!$A$4:$E$15,Production!H411,FALSE)</f>
        <v>1.3077000000000001</v>
      </c>
      <c r="J411" s="2">
        <f>VLOOKUP(Production!G411,CostData!$A$33:$E$44,Production!H411,FALSE)</f>
        <v>86</v>
      </c>
      <c r="K411" s="2">
        <f>VLOOKUP(Production!B411,CostData!$A$21:$D$24,4,FALSE)</f>
        <v>107.3179884</v>
      </c>
      <c r="L411" s="2">
        <f>VLOOKUP(Production!B411,CostData!$A$21:$D$24,3,FALSE)</f>
        <v>7.7684049079999999</v>
      </c>
      <c r="M411" s="4">
        <f t="shared" si="43"/>
        <v>56680.744583384898</v>
      </c>
      <c r="N411" s="4">
        <f t="shared" si="44"/>
        <v>12069.217075038481</v>
      </c>
      <c r="O411" s="4">
        <f t="shared" si="45"/>
        <v>10613.692553863306</v>
      </c>
      <c r="P411" s="2">
        <f t="shared" si="46"/>
        <v>75.961779596005769</v>
      </c>
      <c r="Q411" s="2">
        <f t="shared" si="47"/>
        <v>12.148651511627907</v>
      </c>
      <c r="R411" s="5">
        <f t="shared" si="48"/>
        <v>0.97970963880606676</v>
      </c>
    </row>
    <row r="412" spans="1:18" x14ac:dyDescent="0.3">
      <c r="A412" s="3">
        <v>41320</v>
      </c>
      <c r="B412" s="2" t="s">
        <v>5</v>
      </c>
      <c r="C412" s="2">
        <v>0.106558334</v>
      </c>
      <c r="D412" s="2">
        <v>0.10755569299999999</v>
      </c>
      <c r="E412" s="2">
        <v>4.9362204E-2</v>
      </c>
      <c r="F412" s="2">
        <f>VLOOKUP(B412,CostData!$A$21:$D$24,2,FALSE)</f>
        <v>40.644171780000001</v>
      </c>
      <c r="G412" s="2">
        <f t="shared" si="42"/>
        <v>2</v>
      </c>
      <c r="H412" s="2">
        <f>VLOOKUP(B412,CostData!$H$5:$I$8,2,FALSE)</f>
        <v>3</v>
      </c>
      <c r="I412" s="2">
        <f>VLOOKUP(G412,CostData!$A$4:$E$15,Production!H412,FALSE)</f>
        <v>1.3077000000000001</v>
      </c>
      <c r="J412" s="2">
        <f>VLOOKUP(Production!G412,CostData!$A$33:$E$44,Production!H412,FALSE)</f>
        <v>86</v>
      </c>
      <c r="K412" s="2">
        <f>VLOOKUP(Production!B412,CostData!$A$21:$D$24,4,FALSE)</f>
        <v>107.3179884</v>
      </c>
      <c r="L412" s="2">
        <f>VLOOKUP(Production!B412,CostData!$A$21:$D$24,3,FALSE)</f>
        <v>7.7684049079999999</v>
      </c>
      <c r="M412" s="4">
        <f t="shared" si="43"/>
        <v>57166.263237506348</v>
      </c>
      <c r="N412" s="4">
        <f t="shared" si="44"/>
        <v>12069.217075038481</v>
      </c>
      <c r="O412" s="4">
        <f t="shared" si="45"/>
        <v>10824.987400772954</v>
      </c>
      <c r="P412" s="2">
        <f t="shared" si="46"/>
        <v>75.132994959660095</v>
      </c>
      <c r="Q412" s="2">
        <f t="shared" si="47"/>
        <v>12.390503953488373</v>
      </c>
      <c r="R412" s="5">
        <f t="shared" si="48"/>
        <v>0.99072704594074823</v>
      </c>
    </row>
    <row r="413" spans="1:18" x14ac:dyDescent="0.3">
      <c r="A413" s="3">
        <v>41321</v>
      </c>
      <c r="B413" s="2" t="s">
        <v>5</v>
      </c>
      <c r="C413" s="2">
        <v>0.104303386</v>
      </c>
      <c r="D413" s="2">
        <v>0.10510606</v>
      </c>
      <c r="E413" s="2">
        <v>4.9434037E-2</v>
      </c>
      <c r="F413" s="2">
        <f>VLOOKUP(B413,CostData!$A$21:$D$24,2,FALSE)</f>
        <v>40.644171780000001</v>
      </c>
      <c r="G413" s="2">
        <f t="shared" si="42"/>
        <v>2</v>
      </c>
      <c r="H413" s="2">
        <f>VLOOKUP(B413,CostData!$H$5:$I$8,2,FALSE)</f>
        <v>3</v>
      </c>
      <c r="I413" s="2">
        <f>VLOOKUP(G413,CostData!$A$4:$E$15,Production!H413,FALSE)</f>
        <v>1.3077000000000001</v>
      </c>
      <c r="J413" s="2">
        <f>VLOOKUP(Production!G413,CostData!$A$33:$E$44,Production!H413,FALSE)</f>
        <v>86</v>
      </c>
      <c r="K413" s="2">
        <f>VLOOKUP(Production!B413,CostData!$A$21:$D$24,4,FALSE)</f>
        <v>107.3179884</v>
      </c>
      <c r="L413" s="2">
        <f>VLOOKUP(Production!B413,CostData!$A$21:$D$24,3,FALSE)</f>
        <v>7.7684049079999999</v>
      </c>
      <c r="M413" s="4">
        <f t="shared" si="43"/>
        <v>55864.273905214279</v>
      </c>
      <c r="N413" s="4">
        <f t="shared" si="44"/>
        <v>12069.217075038481</v>
      </c>
      <c r="O413" s="4">
        <f t="shared" si="45"/>
        <v>10595.913026455146</v>
      </c>
      <c r="P413" s="2">
        <f t="shared" si="46"/>
        <v>75.289410074096637</v>
      </c>
      <c r="Q413" s="2">
        <f t="shared" si="47"/>
        <v>12.128300697674419</v>
      </c>
      <c r="R413" s="5">
        <f t="shared" si="48"/>
        <v>0.99236319960999386</v>
      </c>
    </row>
    <row r="414" spans="1:18" x14ac:dyDescent="0.3">
      <c r="A414" s="3">
        <v>41322</v>
      </c>
      <c r="B414" s="2" t="s">
        <v>5</v>
      </c>
      <c r="C414" s="2">
        <v>0.107316935</v>
      </c>
      <c r="D414" s="2">
        <v>0.10899051</v>
      </c>
      <c r="E414" s="2">
        <v>4.9008603999999997E-2</v>
      </c>
      <c r="F414" s="2">
        <f>VLOOKUP(B414,CostData!$A$21:$D$24,2,FALSE)</f>
        <v>40.644171780000001</v>
      </c>
      <c r="G414" s="2">
        <f t="shared" si="42"/>
        <v>2</v>
      </c>
      <c r="H414" s="2">
        <f>VLOOKUP(B414,CostData!$H$5:$I$8,2,FALSE)</f>
        <v>3</v>
      </c>
      <c r="I414" s="2">
        <f>VLOOKUP(G414,CostData!$A$4:$E$15,Production!H414,FALSE)</f>
        <v>1.3077000000000001</v>
      </c>
      <c r="J414" s="2">
        <f>VLOOKUP(Production!G414,CostData!$A$33:$E$44,Production!H414,FALSE)</f>
        <v>86</v>
      </c>
      <c r="K414" s="2">
        <f>VLOOKUP(Production!B414,CostData!$A$21:$D$24,4,FALSE)</f>
        <v>107.3179884</v>
      </c>
      <c r="L414" s="2">
        <f>VLOOKUP(Production!B414,CostData!$A$21:$D$24,3,FALSE)</f>
        <v>7.7684049079999999</v>
      </c>
      <c r="M414" s="4">
        <f t="shared" si="43"/>
        <v>57928.873974621398</v>
      </c>
      <c r="N414" s="4">
        <f t="shared" si="44"/>
        <v>12069.217075038481</v>
      </c>
      <c r="O414" s="4">
        <f t="shared" si="45"/>
        <v>10902.051727503265</v>
      </c>
      <c r="P414" s="2">
        <f t="shared" si="46"/>
        <v>75.384321008760779</v>
      </c>
      <c r="Q414" s="2">
        <f t="shared" si="47"/>
        <v>12.478713372093024</v>
      </c>
      <c r="R414" s="5">
        <f t="shared" si="48"/>
        <v>0.98464476402578538</v>
      </c>
    </row>
    <row r="415" spans="1:18" x14ac:dyDescent="0.3">
      <c r="A415" s="3">
        <v>41323</v>
      </c>
      <c r="B415" s="2" t="s">
        <v>5</v>
      </c>
      <c r="C415" s="2">
        <v>0.106346288</v>
      </c>
      <c r="D415" s="2">
        <v>0.10773843700000001</v>
      </c>
      <c r="E415" s="2">
        <v>4.8922212E-2</v>
      </c>
      <c r="F415" s="2">
        <f>VLOOKUP(B415,CostData!$A$21:$D$24,2,FALSE)</f>
        <v>40.644171780000001</v>
      </c>
      <c r="G415" s="2">
        <f t="shared" si="42"/>
        <v>2</v>
      </c>
      <c r="H415" s="2">
        <f>VLOOKUP(B415,CostData!$H$5:$I$8,2,FALSE)</f>
        <v>3</v>
      </c>
      <c r="I415" s="2">
        <f>VLOOKUP(G415,CostData!$A$4:$E$15,Production!H415,FALSE)</f>
        <v>1.3077000000000001</v>
      </c>
      <c r="J415" s="2">
        <f>VLOOKUP(Production!G415,CostData!$A$33:$E$44,Production!H415,FALSE)</f>
        <v>86</v>
      </c>
      <c r="K415" s="2">
        <f>VLOOKUP(Production!B415,CostData!$A$21:$D$24,4,FALSE)</f>
        <v>107.3179884</v>
      </c>
      <c r="L415" s="2">
        <f>VLOOKUP(Production!B415,CostData!$A$21:$D$24,3,FALSE)</f>
        <v>7.7684049079999999</v>
      </c>
      <c r="M415" s="4">
        <f t="shared" si="43"/>
        <v>57263.39237421393</v>
      </c>
      <c r="N415" s="4">
        <f t="shared" si="44"/>
        <v>12069.217075038481</v>
      </c>
      <c r="O415" s="4">
        <f t="shared" si="45"/>
        <v>10803.446192382962</v>
      </c>
      <c r="P415" s="2">
        <f t="shared" si="46"/>
        <v>75.353881314254593</v>
      </c>
      <c r="Q415" s="2">
        <f t="shared" si="47"/>
        <v>12.365847441860465</v>
      </c>
      <c r="R415" s="5">
        <f t="shared" si="48"/>
        <v>0.98707843701129605</v>
      </c>
    </row>
    <row r="416" spans="1:18" x14ac:dyDescent="0.3">
      <c r="A416" s="3">
        <v>41324</v>
      </c>
      <c r="B416" s="2" t="s">
        <v>5</v>
      </c>
      <c r="C416" s="2">
        <v>0.101846881</v>
      </c>
      <c r="D416" s="2">
        <v>0.102116427</v>
      </c>
      <c r="E416" s="2">
        <v>4.9424401999999999E-2</v>
      </c>
      <c r="F416" s="2">
        <f>VLOOKUP(B416,CostData!$A$21:$D$24,2,FALSE)</f>
        <v>40.644171780000001</v>
      </c>
      <c r="G416" s="2">
        <f t="shared" si="42"/>
        <v>2</v>
      </c>
      <c r="H416" s="2">
        <f>VLOOKUP(B416,CostData!$H$5:$I$8,2,FALSE)</f>
        <v>3</v>
      </c>
      <c r="I416" s="2">
        <f>VLOOKUP(G416,CostData!$A$4:$E$15,Production!H416,FALSE)</f>
        <v>1.3077000000000001</v>
      </c>
      <c r="J416" s="2">
        <f>VLOOKUP(Production!G416,CostData!$A$33:$E$44,Production!H416,FALSE)</f>
        <v>86</v>
      </c>
      <c r="K416" s="2">
        <f>VLOOKUP(Production!B416,CostData!$A$21:$D$24,4,FALSE)</f>
        <v>107.3179884</v>
      </c>
      <c r="L416" s="2">
        <f>VLOOKUP(Production!B416,CostData!$A$21:$D$24,3,FALSE)</f>
        <v>7.7684049079999999</v>
      </c>
      <c r="M416" s="4">
        <f t="shared" si="43"/>
        <v>54275.27250236398</v>
      </c>
      <c r="N416" s="4">
        <f t="shared" si="44"/>
        <v>12069.217075038481</v>
      </c>
      <c r="O416" s="4">
        <f t="shared" si="45"/>
        <v>10346.362994310912</v>
      </c>
      <c r="P416" s="2">
        <f t="shared" si="46"/>
        <v>75.300148437253938</v>
      </c>
      <c r="Q416" s="2">
        <f t="shared" si="47"/>
        <v>11.842660581395348</v>
      </c>
      <c r="R416" s="5">
        <f t="shared" si="48"/>
        <v>0.99736040509917179</v>
      </c>
    </row>
    <row r="417" spans="1:18" x14ac:dyDescent="0.3">
      <c r="A417" s="3">
        <v>41325</v>
      </c>
      <c r="B417" s="2" t="s">
        <v>5</v>
      </c>
      <c r="C417" s="2">
        <v>0.103354289</v>
      </c>
      <c r="D417" s="2">
        <v>0.104172879</v>
      </c>
      <c r="E417" s="2">
        <v>4.9268581999999998E-2</v>
      </c>
      <c r="F417" s="2">
        <f>VLOOKUP(B417,CostData!$A$21:$D$24,2,FALSE)</f>
        <v>40.644171780000001</v>
      </c>
      <c r="G417" s="2">
        <f t="shared" si="42"/>
        <v>2</v>
      </c>
      <c r="H417" s="2">
        <f>VLOOKUP(B417,CostData!$H$5:$I$8,2,FALSE)</f>
        <v>3</v>
      </c>
      <c r="I417" s="2">
        <f>VLOOKUP(G417,CostData!$A$4:$E$15,Production!H417,FALSE)</f>
        <v>1.3077000000000001</v>
      </c>
      <c r="J417" s="2">
        <f>VLOOKUP(Production!G417,CostData!$A$33:$E$44,Production!H417,FALSE)</f>
        <v>86</v>
      </c>
      <c r="K417" s="2">
        <f>VLOOKUP(Production!B417,CostData!$A$21:$D$24,4,FALSE)</f>
        <v>107.3179884</v>
      </c>
      <c r="L417" s="2">
        <f>VLOOKUP(Production!B417,CostData!$A$21:$D$24,3,FALSE)</f>
        <v>7.7684049079999999</v>
      </c>
      <c r="M417" s="4">
        <f t="shared" si="43"/>
        <v>55368.284625555789</v>
      </c>
      <c r="N417" s="4">
        <f t="shared" si="44"/>
        <v>12069.217075038481</v>
      </c>
      <c r="O417" s="4">
        <f t="shared" si="45"/>
        <v>10499.496700472502</v>
      </c>
      <c r="P417" s="2">
        <f t="shared" si="46"/>
        <v>75.40760925854444</v>
      </c>
      <c r="Q417" s="2">
        <f t="shared" si="47"/>
        <v>12.017940581395349</v>
      </c>
      <c r="R417" s="5">
        <f t="shared" si="48"/>
        <v>0.99214200463827062</v>
      </c>
    </row>
    <row r="418" spans="1:18" x14ac:dyDescent="0.3">
      <c r="A418" s="3">
        <v>41326</v>
      </c>
      <c r="B418" s="2" t="s">
        <v>5</v>
      </c>
      <c r="C418" s="2">
        <v>0.101558408</v>
      </c>
      <c r="D418" s="2">
        <v>0.102265012</v>
      </c>
      <c r="E418" s="2">
        <v>4.9594671999999999E-2</v>
      </c>
      <c r="F418" s="2">
        <f>VLOOKUP(B418,CostData!$A$21:$D$24,2,FALSE)</f>
        <v>40.644171780000001</v>
      </c>
      <c r="G418" s="2">
        <f t="shared" si="42"/>
        <v>2</v>
      </c>
      <c r="H418" s="2">
        <f>VLOOKUP(B418,CostData!$H$5:$I$8,2,FALSE)</f>
        <v>3</v>
      </c>
      <c r="I418" s="2">
        <f>VLOOKUP(G418,CostData!$A$4:$E$15,Production!H418,FALSE)</f>
        <v>1.3077000000000001</v>
      </c>
      <c r="J418" s="2">
        <f>VLOOKUP(Production!G418,CostData!$A$33:$E$44,Production!H418,FALSE)</f>
        <v>86</v>
      </c>
      <c r="K418" s="2">
        <f>VLOOKUP(Production!B418,CostData!$A$21:$D$24,4,FALSE)</f>
        <v>107.3179884</v>
      </c>
      <c r="L418" s="2">
        <f>VLOOKUP(Production!B418,CostData!$A$21:$D$24,3,FALSE)</f>
        <v>7.7684049079999999</v>
      </c>
      <c r="M418" s="4">
        <f t="shared" si="43"/>
        <v>54354.245999593411</v>
      </c>
      <c r="N418" s="4">
        <f t="shared" si="44"/>
        <v>12069.217075038481</v>
      </c>
      <c r="O418" s="4">
        <f t="shared" si="45"/>
        <v>10317.057763333267</v>
      </c>
      <c r="P418" s="2">
        <f t="shared" si="46"/>
        <v>75.562941906262608</v>
      </c>
      <c r="Q418" s="2">
        <f t="shared" si="47"/>
        <v>11.809117209302325</v>
      </c>
      <c r="R418" s="5">
        <f t="shared" si="48"/>
        <v>0.993090461867838</v>
      </c>
    </row>
    <row r="419" spans="1:18" x14ac:dyDescent="0.3">
      <c r="A419" s="3">
        <v>41327</v>
      </c>
      <c r="B419" s="2" t="s">
        <v>5</v>
      </c>
      <c r="C419" s="2">
        <v>0.108071293</v>
      </c>
      <c r="D419" s="2">
        <v>0.109820573</v>
      </c>
      <c r="E419" s="2">
        <v>4.8850040999999997E-2</v>
      </c>
      <c r="F419" s="2">
        <f>VLOOKUP(B419,CostData!$A$21:$D$24,2,FALSE)</f>
        <v>40.644171780000001</v>
      </c>
      <c r="G419" s="2">
        <f t="shared" si="42"/>
        <v>2</v>
      </c>
      <c r="H419" s="2">
        <f>VLOOKUP(B419,CostData!$H$5:$I$8,2,FALSE)</f>
        <v>3</v>
      </c>
      <c r="I419" s="2">
        <f>VLOOKUP(G419,CostData!$A$4:$E$15,Production!H419,FALSE)</f>
        <v>1.3077000000000001</v>
      </c>
      <c r="J419" s="2">
        <f>VLOOKUP(Production!G419,CostData!$A$33:$E$44,Production!H419,FALSE)</f>
        <v>86</v>
      </c>
      <c r="K419" s="2">
        <f>VLOOKUP(Production!B419,CostData!$A$21:$D$24,4,FALSE)</f>
        <v>107.3179884</v>
      </c>
      <c r="L419" s="2">
        <f>VLOOKUP(Production!B419,CostData!$A$21:$D$24,3,FALSE)</f>
        <v>7.7684049079999999</v>
      </c>
      <c r="M419" s="4">
        <f t="shared" si="43"/>
        <v>58370.055641887629</v>
      </c>
      <c r="N419" s="4">
        <f t="shared" si="44"/>
        <v>12069.217075038481</v>
      </c>
      <c r="O419" s="4">
        <f t="shared" si="45"/>
        <v>10978.685018763923</v>
      </c>
      <c r="P419" s="2">
        <f t="shared" si="46"/>
        <v>75.337266239324094</v>
      </c>
      <c r="Q419" s="2">
        <f t="shared" si="47"/>
        <v>12.566429418604651</v>
      </c>
      <c r="R419" s="5">
        <f t="shared" si="48"/>
        <v>0.98407147265567441</v>
      </c>
    </row>
    <row r="420" spans="1:18" x14ac:dyDescent="0.3">
      <c r="A420" s="3">
        <v>41328</v>
      </c>
      <c r="B420" s="2" t="s">
        <v>5</v>
      </c>
      <c r="C420" s="2">
        <v>0.101165001</v>
      </c>
      <c r="D420" s="2">
        <v>0.103143179</v>
      </c>
      <c r="E420" s="2">
        <v>4.9038828999999999E-2</v>
      </c>
      <c r="F420" s="2">
        <f>VLOOKUP(B420,CostData!$A$21:$D$24,2,FALSE)</f>
        <v>40.644171780000001</v>
      </c>
      <c r="G420" s="2">
        <f t="shared" si="42"/>
        <v>2</v>
      </c>
      <c r="H420" s="2">
        <f>VLOOKUP(B420,CostData!$H$5:$I$8,2,FALSE)</f>
        <v>3</v>
      </c>
      <c r="I420" s="2">
        <f>VLOOKUP(G420,CostData!$A$4:$E$15,Production!H420,FALSE)</f>
        <v>1.3077000000000001</v>
      </c>
      <c r="J420" s="2">
        <f>VLOOKUP(Production!G420,CostData!$A$33:$E$44,Production!H420,FALSE)</f>
        <v>86</v>
      </c>
      <c r="K420" s="2">
        <f>VLOOKUP(Production!B420,CostData!$A$21:$D$24,4,FALSE)</f>
        <v>107.3179884</v>
      </c>
      <c r="L420" s="2">
        <f>VLOOKUP(Production!B420,CostData!$A$21:$D$24,3,FALSE)</f>
        <v>7.7684049079999999</v>
      </c>
      <c r="M420" s="4">
        <f t="shared" si="43"/>
        <v>54820.995127308022</v>
      </c>
      <c r="N420" s="4">
        <f t="shared" si="44"/>
        <v>12069.217075038481</v>
      </c>
      <c r="O420" s="4">
        <f t="shared" si="45"/>
        <v>10277.092556872964</v>
      </c>
      <c r="P420" s="2">
        <f t="shared" si="46"/>
        <v>76.278657634985308</v>
      </c>
      <c r="Q420" s="2">
        <f t="shared" si="47"/>
        <v>11.763372209302327</v>
      </c>
      <c r="R420" s="5">
        <f t="shared" si="48"/>
        <v>0.98082104876755838</v>
      </c>
    </row>
    <row r="421" spans="1:18" x14ac:dyDescent="0.3">
      <c r="A421" s="3">
        <v>41329</v>
      </c>
      <c r="B421" s="2" t="s">
        <v>5</v>
      </c>
      <c r="C421" s="2">
        <v>0.107190956</v>
      </c>
      <c r="D421" s="2">
        <v>0.108022638</v>
      </c>
      <c r="E421" s="2">
        <v>4.9389915999999999E-2</v>
      </c>
      <c r="F421" s="2">
        <f>VLOOKUP(B421,CostData!$A$21:$D$24,2,FALSE)</f>
        <v>40.644171780000001</v>
      </c>
      <c r="G421" s="2">
        <f t="shared" si="42"/>
        <v>2</v>
      </c>
      <c r="H421" s="2">
        <f>VLOOKUP(B421,CostData!$H$5:$I$8,2,FALSE)</f>
        <v>3</v>
      </c>
      <c r="I421" s="2">
        <f>VLOOKUP(G421,CostData!$A$4:$E$15,Production!H421,FALSE)</f>
        <v>1.3077000000000001</v>
      </c>
      <c r="J421" s="2">
        <f>VLOOKUP(Production!G421,CostData!$A$33:$E$44,Production!H421,FALSE)</f>
        <v>86</v>
      </c>
      <c r="K421" s="2">
        <f>VLOOKUP(Production!B421,CostData!$A$21:$D$24,4,FALSE)</f>
        <v>107.3179884</v>
      </c>
      <c r="L421" s="2">
        <f>VLOOKUP(Production!B421,CostData!$A$21:$D$24,3,FALSE)</f>
        <v>7.7684049079999999</v>
      </c>
      <c r="M421" s="4">
        <f t="shared" si="43"/>
        <v>57414.446295444883</v>
      </c>
      <c r="N421" s="4">
        <f t="shared" si="44"/>
        <v>12069.217075038481</v>
      </c>
      <c r="O421" s="4">
        <f t="shared" si="45"/>
        <v>10889.253844535595</v>
      </c>
      <c r="P421" s="2">
        <f t="shared" si="46"/>
        <v>74.981062035699125</v>
      </c>
      <c r="Q421" s="2">
        <f t="shared" si="47"/>
        <v>12.464064651162792</v>
      </c>
      <c r="R421" s="5">
        <f t="shared" si="48"/>
        <v>0.99230085456716954</v>
      </c>
    </row>
    <row r="422" spans="1:18" x14ac:dyDescent="0.3">
      <c r="A422" s="3">
        <v>41330</v>
      </c>
      <c r="B422" s="2" t="s">
        <v>5</v>
      </c>
      <c r="C422" s="2">
        <v>0.102831821</v>
      </c>
      <c r="D422" s="2">
        <v>0.104773853</v>
      </c>
      <c r="E422" s="2">
        <v>4.9522947999999997E-2</v>
      </c>
      <c r="F422" s="2">
        <f>VLOOKUP(B422,CostData!$A$21:$D$24,2,FALSE)</f>
        <v>40.644171780000001</v>
      </c>
      <c r="G422" s="2">
        <f t="shared" si="42"/>
        <v>2</v>
      </c>
      <c r="H422" s="2">
        <f>VLOOKUP(B422,CostData!$H$5:$I$8,2,FALSE)</f>
        <v>3</v>
      </c>
      <c r="I422" s="2">
        <f>VLOOKUP(G422,CostData!$A$4:$E$15,Production!H422,FALSE)</f>
        <v>1.3077000000000001</v>
      </c>
      <c r="J422" s="2">
        <f>VLOOKUP(Production!G422,CostData!$A$33:$E$44,Production!H422,FALSE)</f>
        <v>86</v>
      </c>
      <c r="K422" s="2">
        <f>VLOOKUP(Production!B422,CostData!$A$21:$D$24,4,FALSE)</f>
        <v>107.3179884</v>
      </c>
      <c r="L422" s="2">
        <f>VLOOKUP(Production!B422,CostData!$A$21:$D$24,3,FALSE)</f>
        <v>7.7684049079999999</v>
      </c>
      <c r="M422" s="4">
        <f t="shared" si="43"/>
        <v>55687.704610910703</v>
      </c>
      <c r="N422" s="4">
        <f t="shared" si="44"/>
        <v>12069.217075038481</v>
      </c>
      <c r="O422" s="4">
        <f t="shared" si="45"/>
        <v>10446.420518582239</v>
      </c>
      <c r="P422" s="2">
        <f t="shared" si="46"/>
        <v>76.04974942973287</v>
      </c>
      <c r="Q422" s="2">
        <f t="shared" si="47"/>
        <v>11.957188488372095</v>
      </c>
      <c r="R422" s="5">
        <f t="shared" si="48"/>
        <v>0.98146453581314796</v>
      </c>
    </row>
    <row r="423" spans="1:18" x14ac:dyDescent="0.3">
      <c r="A423" s="3">
        <v>41331</v>
      </c>
      <c r="B423" s="2" t="s">
        <v>5</v>
      </c>
      <c r="C423" s="2">
        <v>0.10411253099999999</v>
      </c>
      <c r="D423" s="2">
        <v>0.10499598</v>
      </c>
      <c r="E423" s="2">
        <v>4.9446051999999997E-2</v>
      </c>
      <c r="F423" s="2">
        <f>VLOOKUP(B423,CostData!$A$21:$D$24,2,FALSE)</f>
        <v>40.644171780000001</v>
      </c>
      <c r="G423" s="2">
        <f t="shared" si="42"/>
        <v>2</v>
      </c>
      <c r="H423" s="2">
        <f>VLOOKUP(B423,CostData!$H$5:$I$8,2,FALSE)</f>
        <v>3</v>
      </c>
      <c r="I423" s="2">
        <f>VLOOKUP(G423,CostData!$A$4:$E$15,Production!H423,FALSE)</f>
        <v>1.3077000000000001</v>
      </c>
      <c r="J423" s="2">
        <f>VLOOKUP(Production!G423,CostData!$A$33:$E$44,Production!H423,FALSE)</f>
        <v>86</v>
      </c>
      <c r="K423" s="2">
        <f>VLOOKUP(Production!B423,CostData!$A$21:$D$24,4,FALSE)</f>
        <v>107.3179884</v>
      </c>
      <c r="L423" s="2">
        <f>VLOOKUP(Production!B423,CostData!$A$21:$D$24,3,FALSE)</f>
        <v>7.7684049079999999</v>
      </c>
      <c r="M423" s="4">
        <f t="shared" si="43"/>
        <v>55805.765963127145</v>
      </c>
      <c r="N423" s="4">
        <f t="shared" si="44"/>
        <v>12069.217075038481</v>
      </c>
      <c r="O423" s="4">
        <f t="shared" si="45"/>
        <v>10576.52455731509</v>
      </c>
      <c r="P423" s="2">
        <f t="shared" si="46"/>
        <v>75.352608223001241</v>
      </c>
      <c r="Q423" s="2">
        <f t="shared" si="47"/>
        <v>12.106108255813952</v>
      </c>
      <c r="R423" s="5">
        <f t="shared" si="48"/>
        <v>0.99158587785932373</v>
      </c>
    </row>
    <row r="424" spans="1:18" x14ac:dyDescent="0.3">
      <c r="A424" s="3">
        <v>41332</v>
      </c>
      <c r="B424" s="2" t="s">
        <v>5</v>
      </c>
      <c r="C424" s="2">
        <v>0.108985103</v>
      </c>
      <c r="D424" s="2">
        <v>0.110670782</v>
      </c>
      <c r="E424" s="2">
        <v>4.9592309000000001E-2</v>
      </c>
      <c r="F424" s="2">
        <f>VLOOKUP(B424,CostData!$A$21:$D$24,2,FALSE)</f>
        <v>40.644171780000001</v>
      </c>
      <c r="G424" s="2">
        <f t="shared" si="42"/>
        <v>2</v>
      </c>
      <c r="H424" s="2">
        <f>VLOOKUP(B424,CostData!$H$5:$I$8,2,FALSE)</f>
        <v>3</v>
      </c>
      <c r="I424" s="2">
        <f>VLOOKUP(G424,CostData!$A$4:$E$15,Production!H424,FALSE)</f>
        <v>1.3077000000000001</v>
      </c>
      <c r="J424" s="2">
        <f>VLOOKUP(Production!G424,CostData!$A$33:$E$44,Production!H424,FALSE)</f>
        <v>86</v>
      </c>
      <c r="K424" s="2">
        <f>VLOOKUP(Production!B424,CostData!$A$21:$D$24,4,FALSE)</f>
        <v>107.3179884</v>
      </c>
      <c r="L424" s="2">
        <f>VLOOKUP(Production!B424,CostData!$A$21:$D$24,3,FALSE)</f>
        <v>7.7684049079999999</v>
      </c>
      <c r="M424" s="4">
        <f t="shared" si="43"/>
        <v>58821.944985401009</v>
      </c>
      <c r="N424" s="4">
        <f t="shared" si="44"/>
        <v>12069.217075038481</v>
      </c>
      <c r="O424" s="4">
        <f t="shared" si="45"/>
        <v>11071.516629069507</v>
      </c>
      <c r="P424" s="2">
        <f t="shared" si="46"/>
        <v>75.205396364592133</v>
      </c>
      <c r="Q424" s="2">
        <f t="shared" si="47"/>
        <v>12.672686395348837</v>
      </c>
      <c r="R424" s="5">
        <f t="shared" si="48"/>
        <v>0.98476852725229691</v>
      </c>
    </row>
    <row r="425" spans="1:18" x14ac:dyDescent="0.3">
      <c r="A425" s="3">
        <v>41333</v>
      </c>
      <c r="B425" s="2" t="s">
        <v>5</v>
      </c>
      <c r="C425" s="2">
        <v>0.10356694800000001</v>
      </c>
      <c r="D425" s="2">
        <v>0.104415577</v>
      </c>
      <c r="E425" s="2">
        <v>4.8975494000000001E-2</v>
      </c>
      <c r="F425" s="2">
        <f>VLOOKUP(B425,CostData!$A$21:$D$24,2,FALSE)</f>
        <v>40.644171780000001</v>
      </c>
      <c r="G425" s="2">
        <f t="shared" si="42"/>
        <v>2</v>
      </c>
      <c r="H425" s="2">
        <f>VLOOKUP(B425,CostData!$H$5:$I$8,2,FALSE)</f>
        <v>3</v>
      </c>
      <c r="I425" s="2">
        <f>VLOOKUP(G425,CostData!$A$4:$E$15,Production!H425,FALSE)</f>
        <v>1.3077000000000001</v>
      </c>
      <c r="J425" s="2">
        <f>VLOOKUP(Production!G425,CostData!$A$33:$E$44,Production!H425,FALSE)</f>
        <v>86</v>
      </c>
      <c r="K425" s="2">
        <f>VLOOKUP(Production!B425,CostData!$A$21:$D$24,4,FALSE)</f>
        <v>107.3179884</v>
      </c>
      <c r="L425" s="2">
        <f>VLOOKUP(Production!B425,CostData!$A$21:$D$24,3,FALSE)</f>
        <v>7.7684049079999999</v>
      </c>
      <c r="M425" s="4">
        <f t="shared" si="43"/>
        <v>55497.279543149001</v>
      </c>
      <c r="N425" s="4">
        <f t="shared" si="44"/>
        <v>12069.217075038481</v>
      </c>
      <c r="O425" s="4">
        <f t="shared" si="45"/>
        <v>10521.100181957685</v>
      </c>
      <c r="P425" s="2">
        <f t="shared" si="46"/>
        <v>75.398182825803815</v>
      </c>
      <c r="Q425" s="2">
        <f t="shared" si="47"/>
        <v>12.042668372093024</v>
      </c>
      <c r="R425" s="5">
        <f t="shared" si="48"/>
        <v>0.9918725823829907</v>
      </c>
    </row>
    <row r="426" spans="1:18" x14ac:dyDescent="0.3">
      <c r="A426" s="3">
        <v>41334</v>
      </c>
      <c r="B426" s="2" t="s">
        <v>5</v>
      </c>
      <c r="C426" s="2">
        <v>0.102486784</v>
      </c>
      <c r="D426" s="2">
        <v>0.10343623</v>
      </c>
      <c r="E426" s="2">
        <v>5.4701701999999998E-2</v>
      </c>
      <c r="F426" s="2">
        <f>VLOOKUP(B426,CostData!$A$21:$D$24,2,FALSE)</f>
        <v>40.644171780000001</v>
      </c>
      <c r="G426" s="2">
        <f t="shared" si="42"/>
        <v>3</v>
      </c>
      <c r="H426" s="2">
        <f>VLOOKUP(B426,CostData!$H$5:$I$8,2,FALSE)</f>
        <v>3</v>
      </c>
      <c r="I426" s="2">
        <f>VLOOKUP(G426,CostData!$A$4:$E$15,Production!H426,FALSE)</f>
        <v>1.3501000000000001</v>
      </c>
      <c r="J426" s="2">
        <f>VLOOKUP(Production!G426,CostData!$A$33:$E$44,Production!H426,FALSE)</f>
        <v>87</v>
      </c>
      <c r="K426" s="2">
        <f>VLOOKUP(Production!B426,CostData!$A$21:$D$24,4,FALSE)</f>
        <v>107.3179884</v>
      </c>
      <c r="L426" s="2">
        <f>VLOOKUP(Production!B426,CostData!$A$21:$D$24,3,FALSE)</f>
        <v>7.7684049079999999</v>
      </c>
      <c r="M426" s="4">
        <f t="shared" si="43"/>
        <v>56759.282735240857</v>
      </c>
      <c r="N426" s="4">
        <f t="shared" si="44"/>
        <v>12605.431404079081</v>
      </c>
      <c r="O426" s="4">
        <f t="shared" si="45"/>
        <v>10748.940442550766</v>
      </c>
      <c r="P426" s="2">
        <f t="shared" si="46"/>
        <v>78.169741946308619</v>
      </c>
      <c r="Q426" s="2">
        <f t="shared" si="47"/>
        <v>11.780090114942528</v>
      </c>
      <c r="R426" s="5">
        <f t="shared" si="48"/>
        <v>0.99082095316118923</v>
      </c>
    </row>
    <row r="427" spans="1:18" x14ac:dyDescent="0.3">
      <c r="A427" s="3">
        <v>41335</v>
      </c>
      <c r="B427" s="2" t="s">
        <v>5</v>
      </c>
      <c r="C427" s="2">
        <v>0.106152711</v>
      </c>
      <c r="D427" s="2">
        <v>0.106338955</v>
      </c>
      <c r="E427" s="2">
        <v>5.4465778999999999E-2</v>
      </c>
      <c r="F427" s="2">
        <f>VLOOKUP(B427,CostData!$A$21:$D$24,2,FALSE)</f>
        <v>40.644171780000001</v>
      </c>
      <c r="G427" s="2">
        <f t="shared" si="42"/>
        <v>3</v>
      </c>
      <c r="H427" s="2">
        <f>VLOOKUP(B427,CostData!$H$5:$I$8,2,FALSE)</f>
        <v>3</v>
      </c>
      <c r="I427" s="2">
        <f>VLOOKUP(G427,CostData!$A$4:$E$15,Production!H427,FALSE)</f>
        <v>1.3501000000000001</v>
      </c>
      <c r="J427" s="2">
        <f>VLOOKUP(Production!G427,CostData!$A$33:$E$44,Production!H427,FALSE)</f>
        <v>87</v>
      </c>
      <c r="K427" s="2">
        <f>VLOOKUP(Production!B427,CostData!$A$21:$D$24,4,FALSE)</f>
        <v>107.3179884</v>
      </c>
      <c r="L427" s="2">
        <f>VLOOKUP(Production!B427,CostData!$A$21:$D$24,3,FALSE)</f>
        <v>7.7684049079999999</v>
      </c>
      <c r="M427" s="4">
        <f t="shared" si="43"/>
        <v>58352.115236750738</v>
      </c>
      <c r="N427" s="4">
        <f t="shared" si="44"/>
        <v>12605.431404079081</v>
      </c>
      <c r="O427" s="4">
        <f t="shared" si="45"/>
        <v>11133.427392494854</v>
      </c>
      <c r="P427" s="2">
        <f t="shared" si="46"/>
        <v>77.332903945641746</v>
      </c>
      <c r="Q427" s="2">
        <f t="shared" si="47"/>
        <v>12.201461034482758</v>
      </c>
      <c r="R427" s="5">
        <f t="shared" si="48"/>
        <v>0.99824858162279284</v>
      </c>
    </row>
    <row r="428" spans="1:18" x14ac:dyDescent="0.3">
      <c r="A428" s="3">
        <v>41336</v>
      </c>
      <c r="B428" s="2" t="s">
        <v>5</v>
      </c>
      <c r="C428" s="2">
        <v>0.105578517</v>
      </c>
      <c r="D428" s="2">
        <v>0.10661765099999999</v>
      </c>
      <c r="E428" s="2">
        <v>5.4994227E-2</v>
      </c>
      <c r="F428" s="2">
        <f>VLOOKUP(B428,CostData!$A$21:$D$24,2,FALSE)</f>
        <v>40.644171780000001</v>
      </c>
      <c r="G428" s="2">
        <f t="shared" si="42"/>
        <v>3</v>
      </c>
      <c r="H428" s="2">
        <f>VLOOKUP(B428,CostData!$H$5:$I$8,2,FALSE)</f>
        <v>3</v>
      </c>
      <c r="I428" s="2">
        <f>VLOOKUP(G428,CostData!$A$4:$E$15,Production!H428,FALSE)</f>
        <v>1.3501000000000001</v>
      </c>
      <c r="J428" s="2">
        <f>VLOOKUP(Production!G428,CostData!$A$33:$E$44,Production!H428,FALSE)</f>
        <v>87</v>
      </c>
      <c r="K428" s="2">
        <f>VLOOKUP(Production!B428,CostData!$A$21:$D$24,4,FALSE)</f>
        <v>107.3179884</v>
      </c>
      <c r="L428" s="2">
        <f>VLOOKUP(Production!B428,CostData!$A$21:$D$24,3,FALSE)</f>
        <v>7.7684049079999999</v>
      </c>
      <c r="M428" s="4">
        <f t="shared" si="43"/>
        <v>58505.046033447223</v>
      </c>
      <c r="N428" s="4">
        <f t="shared" si="44"/>
        <v>12605.431404079081</v>
      </c>
      <c r="O428" s="4">
        <f t="shared" si="45"/>
        <v>11073.205216838822</v>
      </c>
      <c r="P428" s="2">
        <f t="shared" si="46"/>
        <v>77.84129289708163</v>
      </c>
      <c r="Q428" s="2">
        <f t="shared" si="47"/>
        <v>12.135461724137929</v>
      </c>
      <c r="R428" s="5">
        <f t="shared" si="48"/>
        <v>0.99025364008441719</v>
      </c>
    </row>
    <row r="429" spans="1:18" x14ac:dyDescent="0.3">
      <c r="A429" s="3">
        <v>41337</v>
      </c>
      <c r="B429" s="2" t="s">
        <v>5</v>
      </c>
      <c r="C429" s="2">
        <v>9.9929142999999998E-2</v>
      </c>
      <c r="D429" s="2">
        <v>0.101150268</v>
      </c>
      <c r="E429" s="2">
        <v>5.5076760000000002E-2</v>
      </c>
      <c r="F429" s="2">
        <f>VLOOKUP(B429,CostData!$A$21:$D$24,2,FALSE)</f>
        <v>40.644171780000001</v>
      </c>
      <c r="G429" s="2">
        <f t="shared" si="42"/>
        <v>3</v>
      </c>
      <c r="H429" s="2">
        <f>VLOOKUP(B429,CostData!$H$5:$I$8,2,FALSE)</f>
        <v>3</v>
      </c>
      <c r="I429" s="2">
        <f>VLOOKUP(G429,CostData!$A$4:$E$15,Production!H429,FALSE)</f>
        <v>1.3501000000000001</v>
      </c>
      <c r="J429" s="2">
        <f>VLOOKUP(Production!G429,CostData!$A$33:$E$44,Production!H429,FALSE)</f>
        <v>87</v>
      </c>
      <c r="K429" s="2">
        <f>VLOOKUP(Production!B429,CostData!$A$21:$D$24,4,FALSE)</f>
        <v>107.3179884</v>
      </c>
      <c r="L429" s="2">
        <f>VLOOKUP(Production!B429,CostData!$A$21:$D$24,3,FALSE)</f>
        <v>7.7684049079999999</v>
      </c>
      <c r="M429" s="4">
        <f t="shared" si="43"/>
        <v>55504.890889366186</v>
      </c>
      <c r="N429" s="4">
        <f t="shared" si="44"/>
        <v>12605.431404079081</v>
      </c>
      <c r="O429" s="4">
        <f t="shared" si="45"/>
        <v>10480.691896646291</v>
      </c>
      <c r="P429" s="2">
        <f t="shared" si="46"/>
        <v>78.646740911299077</v>
      </c>
      <c r="Q429" s="2">
        <f t="shared" si="47"/>
        <v>11.486108390804597</v>
      </c>
      <c r="R429" s="5">
        <f t="shared" si="48"/>
        <v>0.98792761478397662</v>
      </c>
    </row>
    <row r="430" spans="1:18" x14ac:dyDescent="0.3">
      <c r="A430" s="3">
        <v>41338</v>
      </c>
      <c r="B430" s="2" t="s">
        <v>5</v>
      </c>
      <c r="C430" s="2">
        <v>0.10387202600000001</v>
      </c>
      <c r="D430" s="2">
        <v>0.10410408</v>
      </c>
      <c r="E430" s="2">
        <v>5.4881966999999997E-2</v>
      </c>
      <c r="F430" s="2">
        <f>VLOOKUP(B430,CostData!$A$21:$D$24,2,FALSE)</f>
        <v>40.644171780000001</v>
      </c>
      <c r="G430" s="2">
        <f t="shared" si="42"/>
        <v>3</v>
      </c>
      <c r="H430" s="2">
        <f>VLOOKUP(B430,CostData!$H$5:$I$8,2,FALSE)</f>
        <v>3</v>
      </c>
      <c r="I430" s="2">
        <f>VLOOKUP(G430,CostData!$A$4:$E$15,Production!H430,FALSE)</f>
        <v>1.3501000000000001</v>
      </c>
      <c r="J430" s="2">
        <f>VLOOKUP(Production!G430,CostData!$A$33:$E$44,Production!H430,FALSE)</f>
        <v>87</v>
      </c>
      <c r="K430" s="2">
        <f>VLOOKUP(Production!B430,CostData!$A$21:$D$24,4,FALSE)</f>
        <v>107.3179884</v>
      </c>
      <c r="L430" s="2">
        <f>VLOOKUP(Production!B430,CostData!$A$21:$D$24,3,FALSE)</f>
        <v>7.7684049079999999</v>
      </c>
      <c r="M430" s="4">
        <f t="shared" si="43"/>
        <v>57125.756716115167</v>
      </c>
      <c r="N430" s="4">
        <f t="shared" si="44"/>
        <v>12605.431404079081</v>
      </c>
      <c r="O430" s="4">
        <f t="shared" si="45"/>
        <v>10894.22633381768</v>
      </c>
      <c r="P430" s="2">
        <f t="shared" si="46"/>
        <v>77.61994981595133</v>
      </c>
      <c r="Q430" s="2">
        <f t="shared" si="47"/>
        <v>11.939313333333335</v>
      </c>
      <c r="R430" s="5">
        <f t="shared" si="48"/>
        <v>0.99777094231081054</v>
      </c>
    </row>
    <row r="431" spans="1:18" x14ac:dyDescent="0.3">
      <c r="A431" s="3">
        <v>41339</v>
      </c>
      <c r="B431" s="2" t="s">
        <v>5</v>
      </c>
      <c r="C431" s="2">
        <v>0.100392355</v>
      </c>
      <c r="D431" s="2">
        <v>0.10100632399999999</v>
      </c>
      <c r="E431" s="2">
        <v>5.483851E-2</v>
      </c>
      <c r="F431" s="2">
        <f>VLOOKUP(B431,CostData!$A$21:$D$24,2,FALSE)</f>
        <v>40.644171780000001</v>
      </c>
      <c r="G431" s="2">
        <f t="shared" si="42"/>
        <v>3</v>
      </c>
      <c r="H431" s="2">
        <f>VLOOKUP(B431,CostData!$H$5:$I$8,2,FALSE)</f>
        <v>3</v>
      </c>
      <c r="I431" s="2">
        <f>VLOOKUP(G431,CostData!$A$4:$E$15,Production!H431,FALSE)</f>
        <v>1.3501000000000001</v>
      </c>
      <c r="J431" s="2">
        <f>VLOOKUP(Production!G431,CostData!$A$33:$E$44,Production!H431,FALSE)</f>
        <v>87</v>
      </c>
      <c r="K431" s="2">
        <f>VLOOKUP(Production!B431,CostData!$A$21:$D$24,4,FALSE)</f>
        <v>107.3179884</v>
      </c>
      <c r="L431" s="2">
        <f>VLOOKUP(Production!B431,CostData!$A$21:$D$24,3,FALSE)</f>
        <v>7.7684049079999999</v>
      </c>
      <c r="M431" s="4">
        <f t="shared" si="43"/>
        <v>55425.903495935068</v>
      </c>
      <c r="N431" s="4">
        <f t="shared" si="44"/>
        <v>12605.431404079081</v>
      </c>
      <c r="O431" s="4">
        <f t="shared" si="45"/>
        <v>10529.274143116965</v>
      </c>
      <c r="P431" s="2">
        <f t="shared" si="46"/>
        <v>78.253577220228692</v>
      </c>
      <c r="Q431" s="2">
        <f t="shared" si="47"/>
        <v>11.539351149425286</v>
      </c>
      <c r="R431" s="5">
        <f t="shared" si="48"/>
        <v>0.99392147960953425</v>
      </c>
    </row>
    <row r="432" spans="1:18" x14ac:dyDescent="0.3">
      <c r="A432" s="3">
        <v>41340</v>
      </c>
      <c r="B432" s="2" t="s">
        <v>5</v>
      </c>
      <c r="C432" s="2">
        <v>0.106281712</v>
      </c>
      <c r="D432" s="2">
        <v>0.10735009399999999</v>
      </c>
      <c r="E432" s="2">
        <v>5.4470334000000002E-2</v>
      </c>
      <c r="F432" s="2">
        <f>VLOOKUP(B432,CostData!$A$21:$D$24,2,FALSE)</f>
        <v>40.644171780000001</v>
      </c>
      <c r="G432" s="2">
        <f t="shared" si="42"/>
        <v>3</v>
      </c>
      <c r="H432" s="2">
        <f>VLOOKUP(B432,CostData!$H$5:$I$8,2,FALSE)</f>
        <v>3</v>
      </c>
      <c r="I432" s="2">
        <f>VLOOKUP(G432,CostData!$A$4:$E$15,Production!H432,FALSE)</f>
        <v>1.3501000000000001</v>
      </c>
      <c r="J432" s="2">
        <f>VLOOKUP(Production!G432,CostData!$A$33:$E$44,Production!H432,FALSE)</f>
        <v>87</v>
      </c>
      <c r="K432" s="2">
        <f>VLOOKUP(Production!B432,CostData!$A$21:$D$24,4,FALSE)</f>
        <v>107.3179884</v>
      </c>
      <c r="L432" s="2">
        <f>VLOOKUP(Production!B432,CostData!$A$21:$D$24,3,FALSE)</f>
        <v>7.7684049079999999</v>
      </c>
      <c r="M432" s="4">
        <f t="shared" si="43"/>
        <v>58906.96458098563</v>
      </c>
      <c r="N432" s="4">
        <f t="shared" si="44"/>
        <v>12605.431404079081</v>
      </c>
      <c r="O432" s="4">
        <f t="shared" si="45"/>
        <v>11146.957176647606</v>
      </c>
      <c r="P432" s="2">
        <f t="shared" si="46"/>
        <v>77.773825436414029</v>
      </c>
      <c r="Q432" s="2">
        <f t="shared" si="47"/>
        <v>12.216288735632183</v>
      </c>
      <c r="R432" s="5">
        <f t="shared" si="48"/>
        <v>0.99004768454138481</v>
      </c>
    </row>
    <row r="433" spans="1:18" x14ac:dyDescent="0.3">
      <c r="A433" s="3">
        <v>41341</v>
      </c>
      <c r="B433" s="2" t="s">
        <v>5</v>
      </c>
      <c r="C433" s="2">
        <v>0.10436148000000001</v>
      </c>
      <c r="D433" s="2">
        <v>0.105505865</v>
      </c>
      <c r="E433" s="2">
        <v>5.4819438999999998E-2</v>
      </c>
      <c r="F433" s="2">
        <f>VLOOKUP(B433,CostData!$A$21:$D$24,2,FALSE)</f>
        <v>40.644171780000001</v>
      </c>
      <c r="G433" s="2">
        <f t="shared" si="42"/>
        <v>3</v>
      </c>
      <c r="H433" s="2">
        <f>VLOOKUP(B433,CostData!$H$5:$I$8,2,FALSE)</f>
        <v>3</v>
      </c>
      <c r="I433" s="2">
        <f>VLOOKUP(G433,CostData!$A$4:$E$15,Production!H433,FALSE)</f>
        <v>1.3501000000000001</v>
      </c>
      <c r="J433" s="2">
        <f>VLOOKUP(Production!G433,CostData!$A$33:$E$44,Production!H433,FALSE)</f>
        <v>87</v>
      </c>
      <c r="K433" s="2">
        <f>VLOOKUP(Production!B433,CostData!$A$21:$D$24,4,FALSE)</f>
        <v>107.3179884</v>
      </c>
      <c r="L433" s="2">
        <f>VLOOKUP(Production!B433,CostData!$A$21:$D$24,3,FALSE)</f>
        <v>7.7684049079999999</v>
      </c>
      <c r="M433" s="4">
        <f t="shared" si="43"/>
        <v>57894.967960076974</v>
      </c>
      <c r="N433" s="4">
        <f t="shared" si="44"/>
        <v>12605.431404079081</v>
      </c>
      <c r="O433" s="4">
        <f t="shared" si="45"/>
        <v>10945.560873648381</v>
      </c>
      <c r="P433" s="2">
        <f t="shared" si="46"/>
        <v>78.042166743710837</v>
      </c>
      <c r="Q433" s="2">
        <f t="shared" si="47"/>
        <v>11.995572413793104</v>
      </c>
      <c r="R433" s="5">
        <f t="shared" si="48"/>
        <v>0.98915335180655595</v>
      </c>
    </row>
    <row r="434" spans="1:18" x14ac:dyDescent="0.3">
      <c r="A434" s="3">
        <v>41342</v>
      </c>
      <c r="B434" s="2" t="s">
        <v>5</v>
      </c>
      <c r="C434" s="2">
        <v>9.9206007999999998E-2</v>
      </c>
      <c r="D434" s="2">
        <v>9.9469989999999994E-2</v>
      </c>
      <c r="E434" s="2">
        <v>5.4877995999999998E-2</v>
      </c>
      <c r="F434" s="2">
        <f>VLOOKUP(B434,CostData!$A$21:$D$24,2,FALSE)</f>
        <v>40.644171780000001</v>
      </c>
      <c r="G434" s="2">
        <f t="shared" si="42"/>
        <v>3</v>
      </c>
      <c r="H434" s="2">
        <f>VLOOKUP(B434,CostData!$H$5:$I$8,2,FALSE)</f>
        <v>3</v>
      </c>
      <c r="I434" s="2">
        <f>VLOOKUP(G434,CostData!$A$4:$E$15,Production!H434,FALSE)</f>
        <v>1.3501000000000001</v>
      </c>
      <c r="J434" s="2">
        <f>VLOOKUP(Production!G434,CostData!$A$33:$E$44,Production!H434,FALSE)</f>
        <v>87</v>
      </c>
      <c r="K434" s="2">
        <f>VLOOKUP(Production!B434,CostData!$A$21:$D$24,4,FALSE)</f>
        <v>107.3179884</v>
      </c>
      <c r="L434" s="2">
        <f>VLOOKUP(Production!B434,CostData!$A$21:$D$24,3,FALSE)</f>
        <v>7.7684049079999999</v>
      </c>
      <c r="M434" s="4">
        <f t="shared" si="43"/>
        <v>54582.860242311428</v>
      </c>
      <c r="N434" s="4">
        <f t="shared" si="44"/>
        <v>12605.431404079081</v>
      </c>
      <c r="O434" s="4">
        <f t="shared" si="45"/>
        <v>10404.848605018329</v>
      </c>
      <c r="P434" s="2">
        <f t="shared" si="46"/>
        <v>78.214154380054126</v>
      </c>
      <c r="Q434" s="2">
        <f t="shared" si="47"/>
        <v>11.402989425287355</v>
      </c>
      <c r="R434" s="5">
        <f t="shared" si="48"/>
        <v>0.9973461141395511</v>
      </c>
    </row>
    <row r="435" spans="1:18" x14ac:dyDescent="0.3">
      <c r="A435" s="3">
        <v>41343</v>
      </c>
      <c r="B435" s="2" t="s">
        <v>5</v>
      </c>
      <c r="C435" s="2">
        <v>0.102809313</v>
      </c>
      <c r="D435" s="2">
        <v>0.103795209</v>
      </c>
      <c r="E435" s="2">
        <v>5.4863589999999997E-2</v>
      </c>
      <c r="F435" s="2">
        <f>VLOOKUP(B435,CostData!$A$21:$D$24,2,FALSE)</f>
        <v>40.644171780000001</v>
      </c>
      <c r="G435" s="2">
        <f t="shared" si="42"/>
        <v>3</v>
      </c>
      <c r="H435" s="2">
        <f>VLOOKUP(B435,CostData!$H$5:$I$8,2,FALSE)</f>
        <v>3</v>
      </c>
      <c r="I435" s="2">
        <f>VLOOKUP(G435,CostData!$A$4:$E$15,Production!H435,FALSE)</f>
        <v>1.3501000000000001</v>
      </c>
      <c r="J435" s="2">
        <f>VLOOKUP(Production!G435,CostData!$A$33:$E$44,Production!H435,FALSE)</f>
        <v>87</v>
      </c>
      <c r="K435" s="2">
        <f>VLOOKUP(Production!B435,CostData!$A$21:$D$24,4,FALSE)</f>
        <v>107.3179884</v>
      </c>
      <c r="L435" s="2">
        <f>VLOOKUP(Production!B435,CostData!$A$21:$D$24,3,FALSE)</f>
        <v>7.7684049079999999</v>
      </c>
      <c r="M435" s="4">
        <f t="shared" si="43"/>
        <v>56956.267781554066</v>
      </c>
      <c r="N435" s="4">
        <f t="shared" si="44"/>
        <v>12605.431404079081</v>
      </c>
      <c r="O435" s="4">
        <f t="shared" si="45"/>
        <v>10782.767682285359</v>
      </c>
      <c r="P435" s="2">
        <f t="shared" si="46"/>
        <v>78.149016391071982</v>
      </c>
      <c r="Q435" s="2">
        <f t="shared" si="47"/>
        <v>11.817162413793103</v>
      </c>
      <c r="R435" s="5">
        <f t="shared" si="48"/>
        <v>0.99050152690573612</v>
      </c>
    </row>
    <row r="436" spans="1:18" x14ac:dyDescent="0.3">
      <c r="A436" s="3">
        <v>41344</v>
      </c>
      <c r="B436" s="2" t="s">
        <v>5</v>
      </c>
      <c r="C436" s="2">
        <v>0.10149628099999999</v>
      </c>
      <c r="D436" s="2">
        <v>0.101626074</v>
      </c>
      <c r="E436" s="2">
        <v>5.5142589999999998E-2</v>
      </c>
      <c r="F436" s="2">
        <f>VLOOKUP(B436,CostData!$A$21:$D$24,2,FALSE)</f>
        <v>40.644171780000001</v>
      </c>
      <c r="G436" s="2">
        <f t="shared" si="42"/>
        <v>3</v>
      </c>
      <c r="H436" s="2">
        <f>VLOOKUP(B436,CostData!$H$5:$I$8,2,FALSE)</f>
        <v>3</v>
      </c>
      <c r="I436" s="2">
        <f>VLOOKUP(G436,CostData!$A$4:$E$15,Production!H436,FALSE)</f>
        <v>1.3501000000000001</v>
      </c>
      <c r="J436" s="2">
        <f>VLOOKUP(Production!G436,CostData!$A$33:$E$44,Production!H436,FALSE)</f>
        <v>87</v>
      </c>
      <c r="K436" s="2">
        <f>VLOOKUP(Production!B436,CostData!$A$21:$D$24,4,FALSE)</f>
        <v>107.3179884</v>
      </c>
      <c r="L436" s="2">
        <f>VLOOKUP(Production!B436,CostData!$A$21:$D$24,3,FALSE)</f>
        <v>7.7684049079999999</v>
      </c>
      <c r="M436" s="4">
        <f t="shared" si="43"/>
        <v>55765.983228879377</v>
      </c>
      <c r="N436" s="4">
        <f t="shared" si="44"/>
        <v>12605.431404079081</v>
      </c>
      <c r="O436" s="4">
        <f t="shared" si="45"/>
        <v>10645.055264973451</v>
      </c>
      <c r="P436" s="2">
        <f t="shared" si="46"/>
        <v>77.851591328683185</v>
      </c>
      <c r="Q436" s="2">
        <f t="shared" si="47"/>
        <v>11.666239195402298</v>
      </c>
      <c r="R436" s="5">
        <f t="shared" si="48"/>
        <v>0.99872283760563252</v>
      </c>
    </row>
    <row r="437" spans="1:18" x14ac:dyDescent="0.3">
      <c r="A437" s="3">
        <v>41345</v>
      </c>
      <c r="B437" s="2" t="s">
        <v>5</v>
      </c>
      <c r="C437" s="2">
        <v>0.10035047499999999</v>
      </c>
      <c r="D437" s="2">
        <v>0.100679474</v>
      </c>
      <c r="E437" s="2">
        <v>5.5047601000000002E-2</v>
      </c>
      <c r="F437" s="2">
        <f>VLOOKUP(B437,CostData!$A$21:$D$24,2,FALSE)</f>
        <v>40.644171780000001</v>
      </c>
      <c r="G437" s="2">
        <f t="shared" si="42"/>
        <v>3</v>
      </c>
      <c r="H437" s="2">
        <f>VLOOKUP(B437,CostData!$H$5:$I$8,2,FALSE)</f>
        <v>3</v>
      </c>
      <c r="I437" s="2">
        <f>VLOOKUP(G437,CostData!$A$4:$E$15,Production!H437,FALSE)</f>
        <v>1.3501000000000001</v>
      </c>
      <c r="J437" s="2">
        <f>VLOOKUP(Production!G437,CostData!$A$33:$E$44,Production!H437,FALSE)</f>
        <v>87</v>
      </c>
      <c r="K437" s="2">
        <f>VLOOKUP(Production!B437,CostData!$A$21:$D$24,4,FALSE)</f>
        <v>107.3179884</v>
      </c>
      <c r="L437" s="2">
        <f>VLOOKUP(Production!B437,CostData!$A$21:$D$24,3,FALSE)</f>
        <v>7.7684049079999999</v>
      </c>
      <c r="M437" s="4">
        <f t="shared" si="43"/>
        <v>55246.548819512565</v>
      </c>
      <c r="N437" s="4">
        <f t="shared" si="44"/>
        <v>12605.431404079081</v>
      </c>
      <c r="O437" s="4">
        <f t="shared" si="45"/>
        <v>10524.881717009283</v>
      </c>
      <c r="P437" s="2">
        <f t="shared" si="46"/>
        <v>78.103129995748333</v>
      </c>
      <c r="Q437" s="2">
        <f t="shared" si="47"/>
        <v>11.534537356321838</v>
      </c>
      <c r="R437" s="5">
        <f t="shared" si="48"/>
        <v>0.99673221375789056</v>
      </c>
    </row>
    <row r="438" spans="1:18" x14ac:dyDescent="0.3">
      <c r="A438" s="3">
        <v>41346</v>
      </c>
      <c r="B438" s="2" t="s">
        <v>5</v>
      </c>
      <c r="C438" s="2">
        <v>0.10505914099999999</v>
      </c>
      <c r="D438" s="2">
        <v>0.105898195</v>
      </c>
      <c r="E438" s="2">
        <v>5.5251461000000002E-2</v>
      </c>
      <c r="F438" s="2">
        <f>VLOOKUP(B438,CostData!$A$21:$D$24,2,FALSE)</f>
        <v>40.644171780000001</v>
      </c>
      <c r="G438" s="2">
        <f t="shared" si="42"/>
        <v>3</v>
      </c>
      <c r="H438" s="2">
        <f>VLOOKUP(B438,CostData!$H$5:$I$8,2,FALSE)</f>
        <v>3</v>
      </c>
      <c r="I438" s="2">
        <f>VLOOKUP(G438,CostData!$A$4:$E$15,Production!H438,FALSE)</f>
        <v>1.3501000000000001</v>
      </c>
      <c r="J438" s="2">
        <f>VLOOKUP(Production!G438,CostData!$A$33:$E$44,Production!H438,FALSE)</f>
        <v>87</v>
      </c>
      <c r="K438" s="2">
        <f>VLOOKUP(Production!B438,CostData!$A$21:$D$24,4,FALSE)</f>
        <v>107.3179884</v>
      </c>
      <c r="L438" s="2">
        <f>VLOOKUP(Production!B438,CostData!$A$21:$D$24,3,FALSE)</f>
        <v>7.7684049079999999</v>
      </c>
      <c r="M438" s="4">
        <f t="shared" si="43"/>
        <v>58110.253932849926</v>
      </c>
      <c r="N438" s="4">
        <f t="shared" si="44"/>
        <v>12605.431404079081</v>
      </c>
      <c r="O438" s="4">
        <f t="shared" si="45"/>
        <v>11018.732420704539</v>
      </c>
      <c r="P438" s="2">
        <f t="shared" si="46"/>
        <v>77.798482816105974</v>
      </c>
      <c r="Q438" s="2">
        <f t="shared" si="47"/>
        <v>12.075763333333333</v>
      </c>
      <c r="R438" s="5">
        <f t="shared" si="48"/>
        <v>0.99207678657790144</v>
      </c>
    </row>
    <row r="439" spans="1:18" x14ac:dyDescent="0.3">
      <c r="A439" s="3">
        <v>41347</v>
      </c>
      <c r="B439" s="2" t="s">
        <v>5</v>
      </c>
      <c r="C439" s="2">
        <v>0.10530325</v>
      </c>
      <c r="D439" s="2">
        <v>0.10717755800000001</v>
      </c>
      <c r="E439" s="2">
        <v>5.5195402999999997E-2</v>
      </c>
      <c r="F439" s="2">
        <f>VLOOKUP(B439,CostData!$A$21:$D$24,2,FALSE)</f>
        <v>40.644171780000001</v>
      </c>
      <c r="G439" s="2">
        <f t="shared" si="42"/>
        <v>3</v>
      </c>
      <c r="H439" s="2">
        <f>VLOOKUP(B439,CostData!$H$5:$I$8,2,FALSE)</f>
        <v>3</v>
      </c>
      <c r="I439" s="2">
        <f>VLOOKUP(G439,CostData!$A$4:$E$15,Production!H439,FALSE)</f>
        <v>1.3501000000000001</v>
      </c>
      <c r="J439" s="2">
        <f>VLOOKUP(Production!G439,CostData!$A$33:$E$44,Production!H439,FALSE)</f>
        <v>87</v>
      </c>
      <c r="K439" s="2">
        <f>VLOOKUP(Production!B439,CostData!$A$21:$D$24,4,FALSE)</f>
        <v>107.3179884</v>
      </c>
      <c r="L439" s="2">
        <f>VLOOKUP(Production!B439,CostData!$A$21:$D$24,3,FALSE)</f>
        <v>7.7684049079999999</v>
      </c>
      <c r="M439" s="4">
        <f t="shared" si="43"/>
        <v>58812.287700302652</v>
      </c>
      <c r="N439" s="4">
        <f t="shared" si="44"/>
        <v>12605.431404079081</v>
      </c>
      <c r="O439" s="4">
        <f t="shared" si="45"/>
        <v>11044.334874016868</v>
      </c>
      <c r="P439" s="2">
        <f t="shared" si="46"/>
        <v>78.30912529138331</v>
      </c>
      <c r="Q439" s="2">
        <f t="shared" si="47"/>
        <v>12.10382183908046</v>
      </c>
      <c r="R439" s="5">
        <f t="shared" si="48"/>
        <v>0.98251212254714737</v>
      </c>
    </row>
    <row r="440" spans="1:18" x14ac:dyDescent="0.3">
      <c r="A440" s="3">
        <v>41348</v>
      </c>
      <c r="B440" s="2" t="s">
        <v>5</v>
      </c>
      <c r="C440" s="2">
        <v>0.10599755700000001</v>
      </c>
      <c r="D440" s="2">
        <v>0.106136352</v>
      </c>
      <c r="E440" s="2">
        <v>5.5138123999999997E-2</v>
      </c>
      <c r="F440" s="2">
        <f>VLOOKUP(B440,CostData!$A$21:$D$24,2,FALSE)</f>
        <v>40.644171780000001</v>
      </c>
      <c r="G440" s="2">
        <f t="shared" si="42"/>
        <v>3</v>
      </c>
      <c r="H440" s="2">
        <f>VLOOKUP(B440,CostData!$H$5:$I$8,2,FALSE)</f>
        <v>3</v>
      </c>
      <c r="I440" s="2">
        <f>VLOOKUP(G440,CostData!$A$4:$E$15,Production!H440,FALSE)</f>
        <v>1.3501000000000001</v>
      </c>
      <c r="J440" s="2">
        <f>VLOOKUP(Production!G440,CostData!$A$33:$E$44,Production!H440,FALSE)</f>
        <v>87</v>
      </c>
      <c r="K440" s="2">
        <f>VLOOKUP(Production!B440,CostData!$A$21:$D$24,4,FALSE)</f>
        <v>107.3179884</v>
      </c>
      <c r="L440" s="2">
        <f>VLOOKUP(Production!B440,CostData!$A$21:$D$24,3,FALSE)</f>
        <v>7.7684049079999999</v>
      </c>
      <c r="M440" s="4">
        <f t="shared" si="43"/>
        <v>58240.939481795176</v>
      </c>
      <c r="N440" s="4">
        <f t="shared" si="44"/>
        <v>12605.431404079081</v>
      </c>
      <c r="O440" s="4">
        <f t="shared" si="45"/>
        <v>11117.154649411968</v>
      </c>
      <c r="P440" s="2">
        <f t="shared" si="46"/>
        <v>77.325862835957835</v>
      </c>
      <c r="Q440" s="2">
        <f t="shared" si="47"/>
        <v>12.183627241379311</v>
      </c>
      <c r="R440" s="5">
        <f t="shared" si="48"/>
        <v>0.9986922953598405</v>
      </c>
    </row>
    <row r="441" spans="1:18" x14ac:dyDescent="0.3">
      <c r="A441" s="3">
        <v>41349</v>
      </c>
      <c r="B441" s="2" t="s">
        <v>5</v>
      </c>
      <c r="C441" s="2">
        <v>0.10469756700000001</v>
      </c>
      <c r="D441" s="2">
        <v>0.106672827</v>
      </c>
      <c r="E441" s="2">
        <v>5.5301704E-2</v>
      </c>
      <c r="F441" s="2">
        <f>VLOOKUP(B441,CostData!$A$21:$D$24,2,FALSE)</f>
        <v>40.644171780000001</v>
      </c>
      <c r="G441" s="2">
        <f t="shared" si="42"/>
        <v>3</v>
      </c>
      <c r="H441" s="2">
        <f>VLOOKUP(B441,CostData!$H$5:$I$8,2,FALSE)</f>
        <v>3</v>
      </c>
      <c r="I441" s="2">
        <f>VLOOKUP(G441,CostData!$A$4:$E$15,Production!H441,FALSE)</f>
        <v>1.3501000000000001</v>
      </c>
      <c r="J441" s="2">
        <f>VLOOKUP(Production!G441,CostData!$A$33:$E$44,Production!H441,FALSE)</f>
        <v>87</v>
      </c>
      <c r="K441" s="2">
        <f>VLOOKUP(Production!B441,CostData!$A$21:$D$24,4,FALSE)</f>
        <v>107.3179884</v>
      </c>
      <c r="L441" s="2">
        <f>VLOOKUP(Production!B441,CostData!$A$21:$D$24,3,FALSE)</f>
        <v>7.7684049079999999</v>
      </c>
      <c r="M441" s="4">
        <f t="shared" si="43"/>
        <v>58535.323144128844</v>
      </c>
      <c r="N441" s="4">
        <f t="shared" si="44"/>
        <v>12605.431404079081</v>
      </c>
      <c r="O441" s="4">
        <f t="shared" si="45"/>
        <v>10980.810093162534</v>
      </c>
      <c r="P441" s="2">
        <f t="shared" si="46"/>
        <v>78.43693697425698</v>
      </c>
      <c r="Q441" s="2">
        <f t="shared" si="47"/>
        <v>12.034203103448275</v>
      </c>
      <c r="R441" s="5">
        <f t="shared" si="48"/>
        <v>0.98148300691421642</v>
      </c>
    </row>
    <row r="442" spans="1:18" x14ac:dyDescent="0.3">
      <c r="A442" s="3">
        <v>41350</v>
      </c>
      <c r="B442" s="2" t="s">
        <v>5</v>
      </c>
      <c r="C442" s="2">
        <v>0.10533966</v>
      </c>
      <c r="D442" s="2">
        <v>0.10680882899999999</v>
      </c>
      <c r="E442" s="2">
        <v>5.4422862000000002E-2</v>
      </c>
      <c r="F442" s="2">
        <f>VLOOKUP(B442,CostData!$A$21:$D$24,2,FALSE)</f>
        <v>40.644171780000001</v>
      </c>
      <c r="G442" s="2">
        <f t="shared" si="42"/>
        <v>3</v>
      </c>
      <c r="H442" s="2">
        <f>VLOOKUP(B442,CostData!$H$5:$I$8,2,FALSE)</f>
        <v>3</v>
      </c>
      <c r="I442" s="2">
        <f>VLOOKUP(G442,CostData!$A$4:$E$15,Production!H442,FALSE)</f>
        <v>1.3501000000000001</v>
      </c>
      <c r="J442" s="2">
        <f>VLOOKUP(Production!G442,CostData!$A$33:$E$44,Production!H442,FALSE)</f>
        <v>87</v>
      </c>
      <c r="K442" s="2">
        <f>VLOOKUP(Production!B442,CostData!$A$21:$D$24,4,FALSE)</f>
        <v>107.3179884</v>
      </c>
      <c r="L442" s="2">
        <f>VLOOKUP(Production!B442,CostData!$A$21:$D$24,3,FALSE)</f>
        <v>7.7684049079999999</v>
      </c>
      <c r="M442" s="4">
        <f t="shared" si="43"/>
        <v>58609.952468598218</v>
      </c>
      <c r="N442" s="4">
        <f t="shared" si="44"/>
        <v>12605.431404079081</v>
      </c>
      <c r="O442" s="4">
        <f t="shared" si="45"/>
        <v>11048.153599770945</v>
      </c>
      <c r="P442" s="2">
        <f t="shared" si="46"/>
        <v>78.093604509876172</v>
      </c>
      <c r="Q442" s="2">
        <f t="shared" si="47"/>
        <v>12.108006896551725</v>
      </c>
      <c r="R442" s="5">
        <f t="shared" si="48"/>
        <v>0.9862448730713077</v>
      </c>
    </row>
    <row r="443" spans="1:18" x14ac:dyDescent="0.3">
      <c r="A443" s="3">
        <v>41351</v>
      </c>
      <c r="B443" s="2" t="s">
        <v>5</v>
      </c>
      <c r="C443" s="2">
        <v>0.101983647</v>
      </c>
      <c r="D443" s="2">
        <v>0.103766174</v>
      </c>
      <c r="E443" s="2">
        <v>5.431648E-2</v>
      </c>
      <c r="F443" s="2">
        <f>VLOOKUP(B443,CostData!$A$21:$D$24,2,FALSE)</f>
        <v>40.644171780000001</v>
      </c>
      <c r="G443" s="2">
        <f t="shared" si="42"/>
        <v>3</v>
      </c>
      <c r="H443" s="2">
        <f>VLOOKUP(B443,CostData!$H$5:$I$8,2,FALSE)</f>
        <v>3</v>
      </c>
      <c r="I443" s="2">
        <f>VLOOKUP(G443,CostData!$A$4:$E$15,Production!H443,FALSE)</f>
        <v>1.3501000000000001</v>
      </c>
      <c r="J443" s="2">
        <f>VLOOKUP(Production!G443,CostData!$A$33:$E$44,Production!H443,FALSE)</f>
        <v>87</v>
      </c>
      <c r="K443" s="2">
        <f>VLOOKUP(Production!B443,CostData!$A$21:$D$24,4,FALSE)</f>
        <v>107.3179884</v>
      </c>
      <c r="L443" s="2">
        <f>VLOOKUP(Production!B443,CostData!$A$21:$D$24,3,FALSE)</f>
        <v>7.7684049079999999</v>
      </c>
      <c r="M443" s="4">
        <f t="shared" si="43"/>
        <v>56940.335203827504</v>
      </c>
      <c r="N443" s="4">
        <f t="shared" si="44"/>
        <v>12605.431404079081</v>
      </c>
      <c r="O443" s="4">
        <f t="shared" si="45"/>
        <v>10696.170812786175</v>
      </c>
      <c r="P443" s="2">
        <f t="shared" si="46"/>
        <v>78.681180543281386</v>
      </c>
      <c r="Q443" s="2">
        <f t="shared" si="47"/>
        <v>11.722258275862069</v>
      </c>
      <c r="R443" s="5">
        <f t="shared" si="48"/>
        <v>0.98282169486175708</v>
      </c>
    </row>
    <row r="444" spans="1:18" x14ac:dyDescent="0.3">
      <c r="A444" s="3">
        <v>41352</v>
      </c>
      <c r="B444" s="2" t="s">
        <v>5</v>
      </c>
      <c r="C444" s="2">
        <v>0.10615406600000001</v>
      </c>
      <c r="D444" s="2">
        <v>0.106719803</v>
      </c>
      <c r="E444" s="2">
        <v>5.5325781999999997E-2</v>
      </c>
      <c r="F444" s="2">
        <f>VLOOKUP(B444,CostData!$A$21:$D$24,2,FALSE)</f>
        <v>40.644171780000001</v>
      </c>
      <c r="G444" s="2">
        <f t="shared" si="42"/>
        <v>3</v>
      </c>
      <c r="H444" s="2">
        <f>VLOOKUP(B444,CostData!$H$5:$I$8,2,FALSE)</f>
        <v>3</v>
      </c>
      <c r="I444" s="2">
        <f>VLOOKUP(G444,CostData!$A$4:$E$15,Production!H444,FALSE)</f>
        <v>1.3501000000000001</v>
      </c>
      <c r="J444" s="2">
        <f>VLOOKUP(Production!G444,CostData!$A$33:$E$44,Production!H444,FALSE)</f>
        <v>87</v>
      </c>
      <c r="K444" s="2">
        <f>VLOOKUP(Production!B444,CostData!$A$21:$D$24,4,FALSE)</f>
        <v>107.3179884</v>
      </c>
      <c r="L444" s="2">
        <f>VLOOKUP(Production!B444,CostData!$A$21:$D$24,3,FALSE)</f>
        <v>7.7684049079999999</v>
      </c>
      <c r="M444" s="4">
        <f t="shared" si="43"/>
        <v>58561.100611712209</v>
      </c>
      <c r="N444" s="4">
        <f t="shared" si="44"/>
        <v>12605.431404079081</v>
      </c>
      <c r="O444" s="4">
        <f t="shared" si="45"/>
        <v>11133.569506567826</v>
      </c>
      <c r="P444" s="2">
        <f t="shared" si="46"/>
        <v>77.528920580733214</v>
      </c>
      <c r="Q444" s="2">
        <f t="shared" si="47"/>
        <v>12.201616781609196</v>
      </c>
      <c r="R444" s="5">
        <f t="shared" si="48"/>
        <v>0.99469885640624733</v>
      </c>
    </row>
    <row r="445" spans="1:18" x14ac:dyDescent="0.3">
      <c r="A445" s="3">
        <v>41353</v>
      </c>
      <c r="B445" s="2" t="s">
        <v>5</v>
      </c>
      <c r="C445" s="2">
        <v>0.10754533199999999</v>
      </c>
      <c r="D445" s="2">
        <v>0.108971344</v>
      </c>
      <c r="E445" s="2">
        <v>5.4680591000000001E-2</v>
      </c>
      <c r="F445" s="2">
        <f>VLOOKUP(B445,CostData!$A$21:$D$24,2,FALSE)</f>
        <v>40.644171780000001</v>
      </c>
      <c r="G445" s="2">
        <f t="shared" si="42"/>
        <v>3</v>
      </c>
      <c r="H445" s="2">
        <f>VLOOKUP(B445,CostData!$H$5:$I$8,2,FALSE)</f>
        <v>3</v>
      </c>
      <c r="I445" s="2">
        <f>VLOOKUP(G445,CostData!$A$4:$E$15,Production!H445,FALSE)</f>
        <v>1.3501000000000001</v>
      </c>
      <c r="J445" s="2">
        <f>VLOOKUP(Production!G445,CostData!$A$33:$E$44,Production!H445,FALSE)</f>
        <v>87</v>
      </c>
      <c r="K445" s="2">
        <f>VLOOKUP(Production!B445,CostData!$A$21:$D$24,4,FALSE)</f>
        <v>107.3179884</v>
      </c>
      <c r="L445" s="2">
        <f>VLOOKUP(Production!B445,CostData!$A$21:$D$24,3,FALSE)</f>
        <v>7.7684049079999999</v>
      </c>
      <c r="M445" s="4">
        <f t="shared" si="43"/>
        <v>59796.604382576515</v>
      </c>
      <c r="N445" s="4">
        <f t="shared" si="44"/>
        <v>12605.431404079081</v>
      </c>
      <c r="O445" s="4">
        <f t="shared" si="45"/>
        <v>11279.487202392349</v>
      </c>
      <c r="P445" s="2">
        <f t="shared" si="46"/>
        <v>77.810465068858548</v>
      </c>
      <c r="Q445" s="2">
        <f t="shared" si="47"/>
        <v>12.361532413793102</v>
      </c>
      <c r="R445" s="5">
        <f t="shared" si="48"/>
        <v>0.98691388077217801</v>
      </c>
    </row>
    <row r="446" spans="1:18" x14ac:dyDescent="0.3">
      <c r="A446" s="3">
        <v>41354</v>
      </c>
      <c r="B446" s="2" t="s">
        <v>5</v>
      </c>
      <c r="C446" s="2">
        <v>0.103157787</v>
      </c>
      <c r="D446" s="2">
        <v>0.10368327200000001</v>
      </c>
      <c r="E446" s="2">
        <v>5.4808200000000001E-2</v>
      </c>
      <c r="F446" s="2">
        <f>VLOOKUP(B446,CostData!$A$21:$D$24,2,FALSE)</f>
        <v>40.644171780000001</v>
      </c>
      <c r="G446" s="2">
        <f t="shared" si="42"/>
        <v>3</v>
      </c>
      <c r="H446" s="2">
        <f>VLOOKUP(B446,CostData!$H$5:$I$8,2,FALSE)</f>
        <v>3</v>
      </c>
      <c r="I446" s="2">
        <f>VLOOKUP(G446,CostData!$A$4:$E$15,Production!H446,FALSE)</f>
        <v>1.3501000000000001</v>
      </c>
      <c r="J446" s="2">
        <f>VLOOKUP(Production!G446,CostData!$A$33:$E$44,Production!H446,FALSE)</f>
        <v>87</v>
      </c>
      <c r="K446" s="2">
        <f>VLOOKUP(Production!B446,CostData!$A$21:$D$24,4,FALSE)</f>
        <v>107.3179884</v>
      </c>
      <c r="L446" s="2">
        <f>VLOOKUP(Production!B446,CostData!$A$21:$D$24,3,FALSE)</f>
        <v>7.7684049079999999</v>
      </c>
      <c r="M446" s="4">
        <f t="shared" si="43"/>
        <v>56894.843812104154</v>
      </c>
      <c r="N446" s="4">
        <f t="shared" si="44"/>
        <v>12605.431404079081</v>
      </c>
      <c r="O446" s="4">
        <f t="shared" si="45"/>
        <v>10819.316065653282</v>
      </c>
      <c r="P446" s="2">
        <f t="shared" si="46"/>
        <v>77.860909600393526</v>
      </c>
      <c r="Q446" s="2">
        <f t="shared" si="47"/>
        <v>11.857216896551725</v>
      </c>
      <c r="R446" s="5">
        <f t="shared" si="48"/>
        <v>0.99493182468238461</v>
      </c>
    </row>
    <row r="447" spans="1:18" x14ac:dyDescent="0.3">
      <c r="A447" s="3">
        <v>41355</v>
      </c>
      <c r="B447" s="2" t="s">
        <v>5</v>
      </c>
      <c r="C447" s="2">
        <v>0.10018474199999999</v>
      </c>
      <c r="D447" s="2">
        <v>0.101612355</v>
      </c>
      <c r="E447" s="2">
        <v>5.4933203999999999E-2</v>
      </c>
      <c r="F447" s="2">
        <f>VLOOKUP(B447,CostData!$A$21:$D$24,2,FALSE)</f>
        <v>40.644171780000001</v>
      </c>
      <c r="G447" s="2">
        <f t="shared" si="42"/>
        <v>3</v>
      </c>
      <c r="H447" s="2">
        <f>VLOOKUP(B447,CostData!$H$5:$I$8,2,FALSE)</f>
        <v>3</v>
      </c>
      <c r="I447" s="2">
        <f>VLOOKUP(G447,CostData!$A$4:$E$15,Production!H447,FALSE)</f>
        <v>1.3501000000000001</v>
      </c>
      <c r="J447" s="2">
        <f>VLOOKUP(Production!G447,CostData!$A$33:$E$44,Production!H447,FALSE)</f>
        <v>87</v>
      </c>
      <c r="K447" s="2">
        <f>VLOOKUP(Production!B447,CostData!$A$21:$D$24,4,FALSE)</f>
        <v>107.3179884</v>
      </c>
      <c r="L447" s="2">
        <f>VLOOKUP(Production!B447,CostData!$A$21:$D$24,3,FALSE)</f>
        <v>7.7684049079999999</v>
      </c>
      <c r="M447" s="4">
        <f t="shared" si="43"/>
        <v>55758.455106481211</v>
      </c>
      <c r="N447" s="4">
        <f t="shared" si="44"/>
        <v>12605.431404079081</v>
      </c>
      <c r="O447" s="4">
        <f t="shared" si="45"/>
        <v>10507.499435344896</v>
      </c>
      <c r="P447" s="2">
        <f t="shared" si="46"/>
        <v>78.725946058637547</v>
      </c>
      <c r="Q447" s="2">
        <f t="shared" si="47"/>
        <v>11.515487586206897</v>
      </c>
      <c r="R447" s="5">
        <f t="shared" si="48"/>
        <v>0.98595039943715501</v>
      </c>
    </row>
    <row r="448" spans="1:18" x14ac:dyDescent="0.3">
      <c r="A448" s="3">
        <v>41356</v>
      </c>
      <c r="B448" s="2" t="s">
        <v>5</v>
      </c>
      <c r="C448" s="2">
        <v>0.100738336</v>
      </c>
      <c r="D448" s="2">
        <v>0.102003355</v>
      </c>
      <c r="E448" s="2">
        <v>5.4930558999999997E-2</v>
      </c>
      <c r="F448" s="2">
        <f>VLOOKUP(B448,CostData!$A$21:$D$24,2,FALSE)</f>
        <v>40.644171780000001</v>
      </c>
      <c r="G448" s="2">
        <f t="shared" si="42"/>
        <v>3</v>
      </c>
      <c r="H448" s="2">
        <f>VLOOKUP(B448,CostData!$H$5:$I$8,2,FALSE)</f>
        <v>3</v>
      </c>
      <c r="I448" s="2">
        <f>VLOOKUP(G448,CostData!$A$4:$E$15,Production!H448,FALSE)</f>
        <v>1.3501000000000001</v>
      </c>
      <c r="J448" s="2">
        <f>VLOOKUP(Production!G448,CostData!$A$33:$E$44,Production!H448,FALSE)</f>
        <v>87</v>
      </c>
      <c r="K448" s="2">
        <f>VLOOKUP(Production!B448,CostData!$A$21:$D$24,4,FALSE)</f>
        <v>107.3179884</v>
      </c>
      <c r="L448" s="2">
        <f>VLOOKUP(Production!B448,CostData!$A$21:$D$24,3,FALSE)</f>
        <v>7.7684049079999999</v>
      </c>
      <c r="M448" s="4">
        <f t="shared" si="43"/>
        <v>55973.011259093109</v>
      </c>
      <c r="N448" s="4">
        <f t="shared" si="44"/>
        <v>12605.431404079081</v>
      </c>
      <c r="O448" s="4">
        <f t="shared" si="45"/>
        <v>10565.561057566874</v>
      </c>
      <c r="P448" s="2">
        <f t="shared" si="46"/>
        <v>78.563937884321476</v>
      </c>
      <c r="Q448" s="2">
        <f t="shared" si="47"/>
        <v>11.579119080459769</v>
      </c>
      <c r="R448" s="5">
        <f t="shared" si="48"/>
        <v>0.98759826086112557</v>
      </c>
    </row>
    <row r="449" spans="1:18" x14ac:dyDescent="0.3">
      <c r="A449" s="3">
        <v>41357</v>
      </c>
      <c r="B449" s="2" t="s">
        <v>5</v>
      </c>
      <c r="C449" s="2">
        <v>0.10316304799999999</v>
      </c>
      <c r="D449" s="2">
        <v>0.10365131900000001</v>
      </c>
      <c r="E449" s="2">
        <v>5.5315191E-2</v>
      </c>
      <c r="F449" s="2">
        <f>VLOOKUP(B449,CostData!$A$21:$D$24,2,FALSE)</f>
        <v>40.644171780000001</v>
      </c>
      <c r="G449" s="2">
        <f t="shared" si="42"/>
        <v>3</v>
      </c>
      <c r="H449" s="2">
        <f>VLOOKUP(B449,CostData!$H$5:$I$8,2,FALSE)</f>
        <v>3</v>
      </c>
      <c r="I449" s="2">
        <f>VLOOKUP(G449,CostData!$A$4:$E$15,Production!H449,FALSE)</f>
        <v>1.3501000000000001</v>
      </c>
      <c r="J449" s="2">
        <f>VLOOKUP(Production!G449,CostData!$A$33:$E$44,Production!H449,FALSE)</f>
        <v>87</v>
      </c>
      <c r="K449" s="2">
        <f>VLOOKUP(Production!B449,CostData!$A$21:$D$24,4,FALSE)</f>
        <v>107.3179884</v>
      </c>
      <c r="L449" s="2">
        <f>VLOOKUP(Production!B449,CostData!$A$21:$D$24,3,FALSE)</f>
        <v>7.7684049079999999</v>
      </c>
      <c r="M449" s="4">
        <f t="shared" si="43"/>
        <v>56877.310019918979</v>
      </c>
      <c r="N449" s="4">
        <f t="shared" si="44"/>
        <v>12605.431404079081</v>
      </c>
      <c r="O449" s="4">
        <f t="shared" si="45"/>
        <v>10819.867845828843</v>
      </c>
      <c r="P449" s="2">
        <f t="shared" si="46"/>
        <v>77.840477599912433</v>
      </c>
      <c r="Q449" s="2">
        <f t="shared" si="47"/>
        <v>11.857821609195403</v>
      </c>
      <c r="R449" s="5">
        <f t="shared" si="48"/>
        <v>0.99528929294184854</v>
      </c>
    </row>
    <row r="450" spans="1:18" x14ac:dyDescent="0.3">
      <c r="A450" s="3">
        <v>41358</v>
      </c>
      <c r="B450" s="2" t="s">
        <v>5</v>
      </c>
      <c r="C450" s="2">
        <v>0.108342101</v>
      </c>
      <c r="D450" s="2">
        <v>0.108565313</v>
      </c>
      <c r="E450" s="2">
        <v>5.4888604000000001E-2</v>
      </c>
      <c r="F450" s="2">
        <f>VLOOKUP(B450,CostData!$A$21:$D$24,2,FALSE)</f>
        <v>40.644171780000001</v>
      </c>
      <c r="G450" s="2">
        <f t="shared" si="42"/>
        <v>3</v>
      </c>
      <c r="H450" s="2">
        <f>VLOOKUP(B450,CostData!$H$5:$I$8,2,FALSE)</f>
        <v>3</v>
      </c>
      <c r="I450" s="2">
        <f>VLOOKUP(G450,CostData!$A$4:$E$15,Production!H450,FALSE)</f>
        <v>1.3501000000000001</v>
      </c>
      <c r="J450" s="2">
        <f>VLOOKUP(Production!G450,CostData!$A$33:$E$44,Production!H450,FALSE)</f>
        <v>87</v>
      </c>
      <c r="K450" s="2">
        <f>VLOOKUP(Production!B450,CostData!$A$21:$D$24,4,FALSE)</f>
        <v>107.3179884</v>
      </c>
      <c r="L450" s="2">
        <f>VLOOKUP(Production!B450,CostData!$A$21:$D$24,3,FALSE)</f>
        <v>7.7684049079999999</v>
      </c>
      <c r="M450" s="4">
        <f t="shared" si="43"/>
        <v>59573.800164670727</v>
      </c>
      <c r="N450" s="4">
        <f t="shared" si="44"/>
        <v>12605.431404079081</v>
      </c>
      <c r="O450" s="4">
        <f t="shared" si="45"/>
        <v>11363.053318853479</v>
      </c>
      <c r="P450" s="2">
        <f t="shared" si="46"/>
        <v>77.109714613715383</v>
      </c>
      <c r="Q450" s="2">
        <f t="shared" si="47"/>
        <v>12.453115057471265</v>
      </c>
      <c r="R450" s="5">
        <f t="shared" si="48"/>
        <v>0.99794398418949892</v>
      </c>
    </row>
    <row r="451" spans="1:18" x14ac:dyDescent="0.3">
      <c r="A451" s="3">
        <v>41359</v>
      </c>
      <c r="B451" s="2" t="s">
        <v>5</v>
      </c>
      <c r="C451" s="2">
        <v>0.10729113</v>
      </c>
      <c r="D451" s="2">
        <v>0.10858151100000001</v>
      </c>
      <c r="E451" s="2">
        <v>5.4321052000000002E-2</v>
      </c>
      <c r="F451" s="2">
        <f>VLOOKUP(B451,CostData!$A$21:$D$24,2,FALSE)</f>
        <v>40.644171780000001</v>
      </c>
      <c r="G451" s="2">
        <f t="shared" ref="G451:G514" si="49">MONTH(A451)</f>
        <v>3</v>
      </c>
      <c r="H451" s="2">
        <f>VLOOKUP(B451,CostData!$H$5:$I$8,2,FALSE)</f>
        <v>3</v>
      </c>
      <c r="I451" s="2">
        <f>VLOOKUP(G451,CostData!$A$4:$E$15,Production!H451,FALSE)</f>
        <v>1.3501000000000001</v>
      </c>
      <c r="J451" s="2">
        <f>VLOOKUP(Production!G451,CostData!$A$33:$E$44,Production!H451,FALSE)</f>
        <v>87</v>
      </c>
      <c r="K451" s="2">
        <f>VLOOKUP(Production!B451,CostData!$A$21:$D$24,4,FALSE)</f>
        <v>107.3179884</v>
      </c>
      <c r="L451" s="2">
        <f>VLOOKUP(Production!B451,CostData!$A$21:$D$24,3,FALSE)</f>
        <v>7.7684049079999999</v>
      </c>
      <c r="M451" s="4">
        <f t="shared" ref="M451:M514" si="50">D451*F451*I451*10000</f>
        <v>59582.68860600068</v>
      </c>
      <c r="N451" s="4">
        <f t="shared" ref="N451:N514" si="51">I451*J451*K451</f>
        <v>12605.431404079081</v>
      </c>
      <c r="O451" s="4">
        <f t="shared" ref="O451:O514" si="52">C451*I451*L451*10000</f>
        <v>11252.82618277857</v>
      </c>
      <c r="P451" s="2">
        <f t="shared" ref="P451:P514" si="53">(M451+N451+O451)/C451/10000</f>
        <v>77.770591280806102</v>
      </c>
      <c r="Q451" s="2">
        <f t="shared" ref="Q451:Q514" si="54">C451*10000/J451</f>
        <v>12.332313793103449</v>
      </c>
      <c r="R451" s="5">
        <f t="shared" ref="R451:R514" si="55">C451/D451</f>
        <v>0.98811601544207639</v>
      </c>
    </row>
    <row r="452" spans="1:18" x14ac:dyDescent="0.3">
      <c r="A452" s="3">
        <v>41360</v>
      </c>
      <c r="B452" s="2" t="s">
        <v>5</v>
      </c>
      <c r="C452" s="2">
        <v>0.107313119</v>
      </c>
      <c r="D452" s="2">
        <v>0.108329839</v>
      </c>
      <c r="E452" s="2">
        <v>5.4273162999999999E-2</v>
      </c>
      <c r="F452" s="2">
        <f>VLOOKUP(B452,CostData!$A$21:$D$24,2,FALSE)</f>
        <v>40.644171780000001</v>
      </c>
      <c r="G452" s="2">
        <f t="shared" si="49"/>
        <v>3</v>
      </c>
      <c r="H452" s="2">
        <f>VLOOKUP(B452,CostData!$H$5:$I$8,2,FALSE)</f>
        <v>3</v>
      </c>
      <c r="I452" s="2">
        <f>VLOOKUP(G452,CostData!$A$4:$E$15,Production!H452,FALSE)</f>
        <v>1.3501000000000001</v>
      </c>
      <c r="J452" s="2">
        <f>VLOOKUP(Production!G452,CostData!$A$33:$E$44,Production!H452,FALSE)</f>
        <v>87</v>
      </c>
      <c r="K452" s="2">
        <f>VLOOKUP(Production!B452,CostData!$A$21:$D$24,4,FALSE)</f>
        <v>107.3179884</v>
      </c>
      <c r="L452" s="2">
        <f>VLOOKUP(Production!B452,CostData!$A$21:$D$24,3,FALSE)</f>
        <v>7.7684049079999999</v>
      </c>
      <c r="M452" s="4">
        <f t="shared" si="50"/>
        <v>59444.586876997753</v>
      </c>
      <c r="N452" s="4">
        <f t="shared" si="51"/>
        <v>12605.431404079081</v>
      </c>
      <c r="O452" s="4">
        <f t="shared" si="52"/>
        <v>11255.13241624757</v>
      </c>
      <c r="P452" s="2">
        <f t="shared" si="53"/>
        <v>77.628114319670829</v>
      </c>
      <c r="Q452" s="2">
        <f t="shared" si="54"/>
        <v>12.334841264367817</v>
      </c>
      <c r="R452" s="5">
        <f t="shared" si="55"/>
        <v>0.99061458957766935</v>
      </c>
    </row>
    <row r="453" spans="1:18" x14ac:dyDescent="0.3">
      <c r="A453" s="3">
        <v>41361</v>
      </c>
      <c r="B453" s="2" t="s">
        <v>5</v>
      </c>
      <c r="C453" s="2">
        <v>0.102602639</v>
      </c>
      <c r="D453" s="2">
        <v>0.10312138899999999</v>
      </c>
      <c r="E453" s="2">
        <v>5.4542958000000002E-2</v>
      </c>
      <c r="F453" s="2">
        <f>VLOOKUP(B453,CostData!$A$21:$D$24,2,FALSE)</f>
        <v>40.644171780000001</v>
      </c>
      <c r="G453" s="2">
        <f t="shared" si="49"/>
        <v>3</v>
      </c>
      <c r="H453" s="2">
        <f>VLOOKUP(B453,CostData!$H$5:$I$8,2,FALSE)</f>
        <v>3</v>
      </c>
      <c r="I453" s="2">
        <f>VLOOKUP(G453,CostData!$A$4:$E$15,Production!H453,FALSE)</f>
        <v>1.3501000000000001</v>
      </c>
      <c r="J453" s="2">
        <f>VLOOKUP(Production!G453,CostData!$A$33:$E$44,Production!H453,FALSE)</f>
        <v>87</v>
      </c>
      <c r="K453" s="2">
        <f>VLOOKUP(Production!B453,CostData!$A$21:$D$24,4,FALSE)</f>
        <v>107.3179884</v>
      </c>
      <c r="L453" s="2">
        <f>VLOOKUP(Production!B453,CostData!$A$21:$D$24,3,FALSE)</f>
        <v>7.7684049079999999</v>
      </c>
      <c r="M453" s="4">
        <f t="shared" si="50"/>
        <v>56586.517841009438</v>
      </c>
      <c r="N453" s="4">
        <f t="shared" si="51"/>
        <v>12605.431404079081</v>
      </c>
      <c r="O453" s="4">
        <f t="shared" si="52"/>
        <v>10761.091457992636</v>
      </c>
      <c r="P453" s="2">
        <f t="shared" si="53"/>
        <v>77.924935929845972</v>
      </c>
      <c r="Q453" s="2">
        <f t="shared" si="54"/>
        <v>11.793406781609196</v>
      </c>
      <c r="R453" s="5">
        <f t="shared" si="55"/>
        <v>0.99496952082365764</v>
      </c>
    </row>
    <row r="454" spans="1:18" x14ac:dyDescent="0.3">
      <c r="A454" s="3">
        <v>41362</v>
      </c>
      <c r="B454" s="2" t="s">
        <v>5</v>
      </c>
      <c r="C454" s="2">
        <v>0.106132483</v>
      </c>
      <c r="D454" s="2">
        <v>0.108026756</v>
      </c>
      <c r="E454" s="2">
        <v>5.5060347000000003E-2</v>
      </c>
      <c r="F454" s="2">
        <f>VLOOKUP(B454,CostData!$A$21:$D$24,2,FALSE)</f>
        <v>40.644171780000001</v>
      </c>
      <c r="G454" s="2">
        <f t="shared" si="49"/>
        <v>3</v>
      </c>
      <c r="H454" s="2">
        <f>VLOOKUP(B454,CostData!$H$5:$I$8,2,FALSE)</f>
        <v>3</v>
      </c>
      <c r="I454" s="2">
        <f>VLOOKUP(G454,CostData!$A$4:$E$15,Production!H454,FALSE)</f>
        <v>1.3501000000000001</v>
      </c>
      <c r="J454" s="2">
        <f>VLOOKUP(Production!G454,CostData!$A$33:$E$44,Production!H454,FALSE)</f>
        <v>87</v>
      </c>
      <c r="K454" s="2">
        <f>VLOOKUP(Production!B454,CostData!$A$21:$D$24,4,FALSE)</f>
        <v>107.3179884</v>
      </c>
      <c r="L454" s="2">
        <f>VLOOKUP(Production!B454,CostData!$A$21:$D$24,3,FALSE)</f>
        <v>7.7684049079999999</v>
      </c>
      <c r="M454" s="4">
        <f t="shared" si="50"/>
        <v>59278.274031979665</v>
      </c>
      <c r="N454" s="4">
        <f t="shared" si="51"/>
        <v>12605.431404079081</v>
      </c>
      <c r="O454" s="4">
        <f t="shared" si="52"/>
        <v>11131.305854880093</v>
      </c>
      <c r="P454" s="2">
        <f t="shared" si="53"/>
        <v>78.218288072030532</v>
      </c>
      <c r="Q454" s="2">
        <f t="shared" si="54"/>
        <v>12.199135977011494</v>
      </c>
      <c r="R454" s="5">
        <f t="shared" si="55"/>
        <v>0.98246477937373222</v>
      </c>
    </row>
    <row r="455" spans="1:18" x14ac:dyDescent="0.3">
      <c r="A455" s="3">
        <v>41363</v>
      </c>
      <c r="B455" s="2" t="s">
        <v>5</v>
      </c>
      <c r="C455" s="2">
        <v>0.105607009</v>
      </c>
      <c r="D455" s="2">
        <v>0.107355546</v>
      </c>
      <c r="E455" s="2">
        <v>5.5025292000000003E-2</v>
      </c>
      <c r="F455" s="2">
        <f>VLOOKUP(B455,CostData!$A$21:$D$24,2,FALSE)</f>
        <v>40.644171780000001</v>
      </c>
      <c r="G455" s="2">
        <f t="shared" si="49"/>
        <v>3</v>
      </c>
      <c r="H455" s="2">
        <f>VLOOKUP(B455,CostData!$H$5:$I$8,2,FALSE)</f>
        <v>3</v>
      </c>
      <c r="I455" s="2">
        <f>VLOOKUP(G455,CostData!$A$4:$E$15,Production!H455,FALSE)</f>
        <v>1.3501000000000001</v>
      </c>
      <c r="J455" s="2">
        <f>VLOOKUP(Production!G455,CostData!$A$33:$E$44,Production!H455,FALSE)</f>
        <v>87</v>
      </c>
      <c r="K455" s="2">
        <f>VLOOKUP(Production!B455,CostData!$A$21:$D$24,4,FALSE)</f>
        <v>107.3179884</v>
      </c>
      <c r="L455" s="2">
        <f>VLOOKUP(Production!B455,CostData!$A$21:$D$24,3,FALSE)</f>
        <v>7.7684049079999999</v>
      </c>
      <c r="M455" s="4">
        <f t="shared" si="50"/>
        <v>58909.956294909003</v>
      </c>
      <c r="N455" s="4">
        <f t="shared" si="51"/>
        <v>12605.431404079081</v>
      </c>
      <c r="O455" s="4">
        <f t="shared" si="52"/>
        <v>11076.193492976838</v>
      </c>
      <c r="P455" s="2">
        <f t="shared" si="53"/>
        <v>78.206533803040401</v>
      </c>
      <c r="Q455" s="2">
        <f t="shared" si="54"/>
        <v>12.138736666666667</v>
      </c>
      <c r="R455" s="5">
        <f t="shared" si="55"/>
        <v>0.98371265328015756</v>
      </c>
    </row>
    <row r="456" spans="1:18" x14ac:dyDescent="0.3">
      <c r="A456" s="3">
        <v>41364</v>
      </c>
      <c r="B456" s="2" t="s">
        <v>5</v>
      </c>
      <c r="C456" s="2">
        <v>0.10183555599999999</v>
      </c>
      <c r="D456" s="2">
        <v>0.10321277299999999</v>
      </c>
      <c r="E456" s="2">
        <v>5.5262259000000001E-2</v>
      </c>
      <c r="F456" s="2">
        <f>VLOOKUP(B456,CostData!$A$21:$D$24,2,FALSE)</f>
        <v>40.644171780000001</v>
      </c>
      <c r="G456" s="2">
        <f t="shared" si="49"/>
        <v>3</v>
      </c>
      <c r="H456" s="2">
        <f>VLOOKUP(B456,CostData!$H$5:$I$8,2,FALSE)</f>
        <v>3</v>
      </c>
      <c r="I456" s="2">
        <f>VLOOKUP(G456,CostData!$A$4:$E$15,Production!H456,FALSE)</f>
        <v>1.3501000000000001</v>
      </c>
      <c r="J456" s="2">
        <f>VLOOKUP(Production!G456,CostData!$A$33:$E$44,Production!H456,FALSE)</f>
        <v>87</v>
      </c>
      <c r="K456" s="2">
        <f>VLOOKUP(Production!B456,CostData!$A$21:$D$24,4,FALSE)</f>
        <v>107.3179884</v>
      </c>
      <c r="L456" s="2">
        <f>VLOOKUP(Production!B456,CostData!$A$21:$D$24,3,FALSE)</f>
        <v>7.7684049079999999</v>
      </c>
      <c r="M456" s="4">
        <f t="shared" si="50"/>
        <v>56636.663619654675</v>
      </c>
      <c r="N456" s="4">
        <f t="shared" si="51"/>
        <v>12605.431404079081</v>
      </c>
      <c r="O456" s="4">
        <f t="shared" si="52"/>
        <v>10680.638845863708</v>
      </c>
      <c r="P456" s="2">
        <f t="shared" si="53"/>
        <v>78.482150055327892</v>
      </c>
      <c r="Q456" s="2">
        <f t="shared" si="54"/>
        <v>11.705236321839081</v>
      </c>
      <c r="R456" s="5">
        <f t="shared" si="55"/>
        <v>0.98665652554456607</v>
      </c>
    </row>
    <row r="457" spans="1:18" x14ac:dyDescent="0.3">
      <c r="A457" s="3">
        <v>41365</v>
      </c>
      <c r="B457" s="2" t="s">
        <v>5</v>
      </c>
      <c r="C457" s="2">
        <v>0.102865424</v>
      </c>
      <c r="D457" s="2">
        <v>0.10378146000000001</v>
      </c>
      <c r="E457" s="2">
        <v>6.0395122000000002E-2</v>
      </c>
      <c r="F457" s="2">
        <f>VLOOKUP(B457,CostData!$A$21:$D$24,2,FALSE)</f>
        <v>40.644171780000001</v>
      </c>
      <c r="G457" s="2">
        <f t="shared" si="49"/>
        <v>4</v>
      </c>
      <c r="H457" s="2">
        <f>VLOOKUP(B457,CostData!$H$5:$I$8,2,FALSE)</f>
        <v>3</v>
      </c>
      <c r="I457" s="2">
        <f>VLOOKUP(G457,CostData!$A$4:$E$15,Production!H457,FALSE)</f>
        <v>1.3210999999999999</v>
      </c>
      <c r="J457" s="2">
        <f>VLOOKUP(Production!G457,CostData!$A$33:$E$44,Production!H457,FALSE)</f>
        <v>88</v>
      </c>
      <c r="K457" s="2">
        <f>VLOOKUP(Production!B457,CostData!$A$21:$D$24,4,FALSE)</f>
        <v>107.3179884</v>
      </c>
      <c r="L457" s="2">
        <f>VLOOKUP(Production!B457,CostData!$A$21:$D$24,3,FALSE)</f>
        <v>7.7684049079999999</v>
      </c>
      <c r="M457" s="4">
        <f t="shared" si="50"/>
        <v>55725.470865579431</v>
      </c>
      <c r="N457" s="4">
        <f t="shared" si="51"/>
        <v>12476.44591382112</v>
      </c>
      <c r="O457" s="4">
        <f t="shared" si="52"/>
        <v>10556.913596490649</v>
      </c>
      <c r="P457" s="2">
        <f t="shared" si="53"/>
        <v>76.564920760829409</v>
      </c>
      <c r="Q457" s="2">
        <f t="shared" si="54"/>
        <v>11.689252727272729</v>
      </c>
      <c r="R457" s="5">
        <f t="shared" si="55"/>
        <v>0.99117341382555213</v>
      </c>
    </row>
    <row r="458" spans="1:18" x14ac:dyDescent="0.3">
      <c r="A458" s="3">
        <v>41366</v>
      </c>
      <c r="B458" s="2" t="s">
        <v>5</v>
      </c>
      <c r="C458" s="2">
        <v>0.10691329500000001</v>
      </c>
      <c r="D458" s="2">
        <v>0.109120758</v>
      </c>
      <c r="E458" s="2">
        <v>6.0749383999999997E-2</v>
      </c>
      <c r="F458" s="2">
        <f>VLOOKUP(B458,CostData!$A$21:$D$24,2,FALSE)</f>
        <v>40.644171780000001</v>
      </c>
      <c r="G458" s="2">
        <f t="shared" si="49"/>
        <v>4</v>
      </c>
      <c r="H458" s="2">
        <f>VLOOKUP(B458,CostData!$H$5:$I$8,2,FALSE)</f>
        <v>3</v>
      </c>
      <c r="I458" s="2">
        <f>VLOOKUP(G458,CostData!$A$4:$E$15,Production!H458,FALSE)</f>
        <v>1.3210999999999999</v>
      </c>
      <c r="J458" s="2">
        <f>VLOOKUP(Production!G458,CostData!$A$33:$E$44,Production!H458,FALSE)</f>
        <v>88</v>
      </c>
      <c r="K458" s="2">
        <f>VLOOKUP(Production!B458,CostData!$A$21:$D$24,4,FALSE)</f>
        <v>107.3179884</v>
      </c>
      <c r="L458" s="2">
        <f>VLOOKUP(Production!B458,CostData!$A$21:$D$24,3,FALSE)</f>
        <v>7.7684049079999999</v>
      </c>
      <c r="M458" s="4">
        <f t="shared" si="50"/>
        <v>58592.407745650751</v>
      </c>
      <c r="N458" s="4">
        <f t="shared" si="51"/>
        <v>12476.44591382112</v>
      </c>
      <c r="O458" s="4">
        <f t="shared" si="52"/>
        <v>10972.340109453258</v>
      </c>
      <c r="P458" s="2">
        <f t="shared" si="53"/>
        <v>76.736194286150408</v>
      </c>
      <c r="Q458" s="2">
        <f t="shared" si="54"/>
        <v>12.14923806818182</v>
      </c>
      <c r="R458" s="5">
        <f t="shared" si="55"/>
        <v>0.97977045760624215</v>
      </c>
    </row>
    <row r="459" spans="1:18" x14ac:dyDescent="0.3">
      <c r="A459" s="3">
        <v>41367</v>
      </c>
      <c r="B459" s="2" t="s">
        <v>5</v>
      </c>
      <c r="C459" s="2">
        <v>0.105723344</v>
      </c>
      <c r="D459" s="2">
        <v>0.107258244</v>
      </c>
      <c r="E459" s="2">
        <v>5.9674650000000003E-2</v>
      </c>
      <c r="F459" s="2">
        <f>VLOOKUP(B459,CostData!$A$21:$D$24,2,FALSE)</f>
        <v>40.644171780000001</v>
      </c>
      <c r="G459" s="2">
        <f t="shared" si="49"/>
        <v>4</v>
      </c>
      <c r="H459" s="2">
        <f>VLOOKUP(B459,CostData!$H$5:$I$8,2,FALSE)</f>
        <v>3</v>
      </c>
      <c r="I459" s="2">
        <f>VLOOKUP(G459,CostData!$A$4:$E$15,Production!H459,FALSE)</f>
        <v>1.3210999999999999</v>
      </c>
      <c r="J459" s="2">
        <f>VLOOKUP(Production!G459,CostData!$A$33:$E$44,Production!H459,FALSE)</f>
        <v>88</v>
      </c>
      <c r="K459" s="2">
        <f>VLOOKUP(Production!B459,CostData!$A$21:$D$24,4,FALSE)</f>
        <v>107.3179884</v>
      </c>
      <c r="L459" s="2">
        <f>VLOOKUP(Production!B459,CostData!$A$21:$D$24,3,FALSE)</f>
        <v>7.7684049079999999</v>
      </c>
      <c r="M459" s="4">
        <f t="shared" si="50"/>
        <v>57592.330567667967</v>
      </c>
      <c r="N459" s="4">
        <f t="shared" si="51"/>
        <v>12476.44591382112</v>
      </c>
      <c r="O459" s="4">
        <f t="shared" si="52"/>
        <v>10850.217345529611</v>
      </c>
      <c r="P459" s="2">
        <f t="shared" si="53"/>
        <v>76.538435851044113</v>
      </c>
      <c r="Q459" s="2">
        <f t="shared" si="54"/>
        <v>12.014016363636363</v>
      </c>
      <c r="R459" s="5">
        <f t="shared" si="55"/>
        <v>0.98568967808199426</v>
      </c>
    </row>
    <row r="460" spans="1:18" x14ac:dyDescent="0.3">
      <c r="A460" s="3">
        <v>41368</v>
      </c>
      <c r="B460" s="2" t="s">
        <v>5</v>
      </c>
      <c r="C460" s="2">
        <v>0.104660208</v>
      </c>
      <c r="D460" s="2">
        <v>0.104953807</v>
      </c>
      <c r="E460" s="2">
        <v>6.0347489999999997E-2</v>
      </c>
      <c r="F460" s="2">
        <f>VLOOKUP(B460,CostData!$A$21:$D$24,2,FALSE)</f>
        <v>40.644171780000001</v>
      </c>
      <c r="G460" s="2">
        <f t="shared" si="49"/>
        <v>4</v>
      </c>
      <c r="H460" s="2">
        <f>VLOOKUP(B460,CostData!$H$5:$I$8,2,FALSE)</f>
        <v>3</v>
      </c>
      <c r="I460" s="2">
        <f>VLOOKUP(G460,CostData!$A$4:$E$15,Production!H460,FALSE)</f>
        <v>1.3210999999999999</v>
      </c>
      <c r="J460" s="2">
        <f>VLOOKUP(Production!G460,CostData!$A$33:$E$44,Production!H460,FALSE)</f>
        <v>88</v>
      </c>
      <c r="K460" s="2">
        <f>VLOOKUP(Production!B460,CostData!$A$21:$D$24,4,FALSE)</f>
        <v>107.3179884</v>
      </c>
      <c r="L460" s="2">
        <f>VLOOKUP(Production!B460,CostData!$A$21:$D$24,3,FALSE)</f>
        <v>7.7684049079999999</v>
      </c>
      <c r="M460" s="4">
        <f t="shared" si="50"/>
        <v>56354.962767050551</v>
      </c>
      <c r="N460" s="4">
        <f t="shared" si="51"/>
        <v>12476.44591382112</v>
      </c>
      <c r="O460" s="4">
        <f t="shared" si="52"/>
        <v>10741.109401801905</v>
      </c>
      <c r="P460" s="2">
        <f t="shared" si="53"/>
        <v>76.029390351176801</v>
      </c>
      <c r="Q460" s="2">
        <f t="shared" si="54"/>
        <v>11.893205454545456</v>
      </c>
      <c r="R460" s="5">
        <f t="shared" si="55"/>
        <v>0.99720258837299736</v>
      </c>
    </row>
    <row r="461" spans="1:18" x14ac:dyDescent="0.3">
      <c r="A461" s="3">
        <v>41369</v>
      </c>
      <c r="B461" s="2" t="s">
        <v>5</v>
      </c>
      <c r="C461" s="2">
        <v>0.108411254</v>
      </c>
      <c r="D461" s="2">
        <v>0.110116517</v>
      </c>
      <c r="E461" s="2">
        <v>6.0765555999999998E-2</v>
      </c>
      <c r="F461" s="2">
        <f>VLOOKUP(B461,CostData!$A$21:$D$24,2,FALSE)</f>
        <v>40.644171780000001</v>
      </c>
      <c r="G461" s="2">
        <f t="shared" si="49"/>
        <v>4</v>
      </c>
      <c r="H461" s="2">
        <f>VLOOKUP(B461,CostData!$H$5:$I$8,2,FALSE)</f>
        <v>3</v>
      </c>
      <c r="I461" s="2">
        <f>VLOOKUP(G461,CostData!$A$4:$E$15,Production!H461,FALSE)</f>
        <v>1.3210999999999999</v>
      </c>
      <c r="J461" s="2">
        <f>VLOOKUP(Production!G461,CostData!$A$33:$E$44,Production!H461,FALSE)</f>
        <v>88</v>
      </c>
      <c r="K461" s="2">
        <f>VLOOKUP(Production!B461,CostData!$A$21:$D$24,4,FALSE)</f>
        <v>107.3179884</v>
      </c>
      <c r="L461" s="2">
        <f>VLOOKUP(Production!B461,CostData!$A$21:$D$24,3,FALSE)</f>
        <v>7.7684049079999999</v>
      </c>
      <c r="M461" s="4">
        <f t="shared" si="50"/>
        <v>59127.080693435819</v>
      </c>
      <c r="N461" s="4">
        <f t="shared" si="51"/>
        <v>12476.44591382112</v>
      </c>
      <c r="O461" s="4">
        <f t="shared" si="52"/>
        <v>11126.073240753873</v>
      </c>
      <c r="P461" s="2">
        <f t="shared" si="53"/>
        <v>76.310896512654324</v>
      </c>
      <c r="Q461" s="2">
        <f t="shared" si="54"/>
        <v>12.319460681818184</v>
      </c>
      <c r="R461" s="5">
        <f t="shared" si="55"/>
        <v>0.98451401255272175</v>
      </c>
    </row>
    <row r="462" spans="1:18" x14ac:dyDescent="0.3">
      <c r="A462" s="3">
        <v>41370</v>
      </c>
      <c r="B462" s="2" t="s">
        <v>5</v>
      </c>
      <c r="C462" s="2">
        <v>0.100608144</v>
      </c>
      <c r="D462" s="2">
        <v>0.101571565</v>
      </c>
      <c r="E462" s="2">
        <v>6.0462755999999999E-2</v>
      </c>
      <c r="F462" s="2">
        <f>VLOOKUP(B462,CostData!$A$21:$D$24,2,FALSE)</f>
        <v>40.644171780000001</v>
      </c>
      <c r="G462" s="2">
        <f t="shared" si="49"/>
        <v>4</v>
      </c>
      <c r="H462" s="2">
        <f>VLOOKUP(B462,CostData!$H$5:$I$8,2,FALSE)</f>
        <v>3</v>
      </c>
      <c r="I462" s="2">
        <f>VLOOKUP(G462,CostData!$A$4:$E$15,Production!H462,FALSE)</f>
        <v>1.3210999999999999</v>
      </c>
      <c r="J462" s="2">
        <f>VLOOKUP(Production!G462,CostData!$A$33:$E$44,Production!H462,FALSE)</f>
        <v>88</v>
      </c>
      <c r="K462" s="2">
        <f>VLOOKUP(Production!B462,CostData!$A$21:$D$24,4,FALSE)</f>
        <v>107.3179884</v>
      </c>
      <c r="L462" s="2">
        <f>VLOOKUP(Production!B462,CostData!$A$21:$D$24,3,FALSE)</f>
        <v>7.7684049079999999</v>
      </c>
      <c r="M462" s="4">
        <f t="shared" si="50"/>
        <v>54538.867406363417</v>
      </c>
      <c r="N462" s="4">
        <f t="shared" si="51"/>
        <v>12476.44591382112</v>
      </c>
      <c r="O462" s="4">
        <f t="shared" si="52"/>
        <v>10325.252567969672</v>
      </c>
      <c r="P462" s="2">
        <f t="shared" si="53"/>
        <v>76.873066943918786</v>
      </c>
      <c r="Q462" s="2">
        <f t="shared" si="54"/>
        <v>11.432743636363636</v>
      </c>
      <c r="R462" s="5">
        <f t="shared" si="55"/>
        <v>0.99051485521563043</v>
      </c>
    </row>
    <row r="463" spans="1:18" x14ac:dyDescent="0.3">
      <c r="A463" s="3">
        <v>41371</v>
      </c>
      <c r="B463" s="2" t="s">
        <v>5</v>
      </c>
      <c r="C463" s="2">
        <v>0.10234107200000001</v>
      </c>
      <c r="D463" s="2">
        <v>0.10421261599999999</v>
      </c>
      <c r="E463" s="2">
        <v>5.9984518000000001E-2</v>
      </c>
      <c r="F463" s="2">
        <f>VLOOKUP(B463,CostData!$A$21:$D$24,2,FALSE)</f>
        <v>40.644171780000001</v>
      </c>
      <c r="G463" s="2">
        <f t="shared" si="49"/>
        <v>4</v>
      </c>
      <c r="H463" s="2">
        <f>VLOOKUP(B463,CostData!$H$5:$I$8,2,FALSE)</f>
        <v>3</v>
      </c>
      <c r="I463" s="2">
        <f>VLOOKUP(G463,CostData!$A$4:$E$15,Production!H463,FALSE)</f>
        <v>1.3210999999999999</v>
      </c>
      <c r="J463" s="2">
        <f>VLOOKUP(Production!G463,CostData!$A$33:$E$44,Production!H463,FALSE)</f>
        <v>88</v>
      </c>
      <c r="K463" s="2">
        <f>VLOOKUP(Production!B463,CostData!$A$21:$D$24,4,FALSE)</f>
        <v>107.3179884</v>
      </c>
      <c r="L463" s="2">
        <f>VLOOKUP(Production!B463,CostData!$A$21:$D$24,3,FALSE)</f>
        <v>7.7684049079999999</v>
      </c>
      <c r="M463" s="4">
        <f t="shared" si="50"/>
        <v>55956.980145912537</v>
      </c>
      <c r="N463" s="4">
        <f t="shared" si="51"/>
        <v>12476.44591382112</v>
      </c>
      <c r="O463" s="4">
        <f t="shared" si="52"/>
        <v>10503.100191141277</v>
      </c>
      <c r="P463" s="2">
        <f t="shared" si="53"/>
        <v>77.130837803687385</v>
      </c>
      <c r="Q463" s="2">
        <f t="shared" si="54"/>
        <v>11.629667272727273</v>
      </c>
      <c r="R463" s="5">
        <f t="shared" si="55"/>
        <v>0.98204109951524499</v>
      </c>
    </row>
    <row r="464" spans="1:18" x14ac:dyDescent="0.3">
      <c r="A464" s="3">
        <v>41372</v>
      </c>
      <c r="B464" s="2" t="s">
        <v>5</v>
      </c>
      <c r="C464" s="2">
        <v>0.105069446</v>
      </c>
      <c r="D464" s="2">
        <v>0.107147805</v>
      </c>
      <c r="E464" s="2">
        <v>6.0611639000000002E-2</v>
      </c>
      <c r="F464" s="2">
        <f>VLOOKUP(B464,CostData!$A$21:$D$24,2,FALSE)</f>
        <v>40.644171780000001</v>
      </c>
      <c r="G464" s="2">
        <f t="shared" si="49"/>
        <v>4</v>
      </c>
      <c r="H464" s="2">
        <f>VLOOKUP(B464,CostData!$H$5:$I$8,2,FALSE)</f>
        <v>3</v>
      </c>
      <c r="I464" s="2">
        <f>VLOOKUP(G464,CostData!$A$4:$E$15,Production!H464,FALSE)</f>
        <v>1.3210999999999999</v>
      </c>
      <c r="J464" s="2">
        <f>VLOOKUP(Production!G464,CostData!$A$33:$E$44,Production!H464,FALSE)</f>
        <v>88</v>
      </c>
      <c r="K464" s="2">
        <f>VLOOKUP(Production!B464,CostData!$A$21:$D$24,4,FALSE)</f>
        <v>107.3179884</v>
      </c>
      <c r="L464" s="2">
        <f>VLOOKUP(Production!B464,CostData!$A$21:$D$24,3,FALSE)</f>
        <v>7.7684049079999999</v>
      </c>
      <c r="M464" s="4">
        <f t="shared" si="50"/>
        <v>57533.030329678215</v>
      </c>
      <c r="N464" s="4">
        <f t="shared" si="51"/>
        <v>12476.44591382112</v>
      </c>
      <c r="O464" s="4">
        <f t="shared" si="52"/>
        <v>10783.108841831439</v>
      </c>
      <c r="P464" s="2">
        <f t="shared" si="53"/>
        <v>76.89446186413771</v>
      </c>
      <c r="Q464" s="2">
        <f t="shared" si="54"/>
        <v>11.939709772727271</v>
      </c>
      <c r="R464" s="5">
        <f t="shared" si="55"/>
        <v>0.9806028784257409</v>
      </c>
    </row>
    <row r="465" spans="1:18" x14ac:dyDescent="0.3">
      <c r="A465" s="3">
        <v>41373</v>
      </c>
      <c r="B465" s="2" t="s">
        <v>5</v>
      </c>
      <c r="C465" s="2">
        <v>9.9291423000000004E-2</v>
      </c>
      <c r="D465" s="2">
        <v>0.101051428</v>
      </c>
      <c r="E465" s="2">
        <v>6.0267516E-2</v>
      </c>
      <c r="F465" s="2">
        <f>VLOOKUP(B465,CostData!$A$21:$D$24,2,FALSE)</f>
        <v>40.644171780000001</v>
      </c>
      <c r="G465" s="2">
        <f t="shared" si="49"/>
        <v>4</v>
      </c>
      <c r="H465" s="2">
        <f>VLOOKUP(B465,CostData!$H$5:$I$8,2,FALSE)</f>
        <v>3</v>
      </c>
      <c r="I465" s="2">
        <f>VLOOKUP(G465,CostData!$A$4:$E$15,Production!H465,FALSE)</f>
        <v>1.3210999999999999</v>
      </c>
      <c r="J465" s="2">
        <f>VLOOKUP(Production!G465,CostData!$A$33:$E$44,Production!H465,FALSE)</f>
        <v>88</v>
      </c>
      <c r="K465" s="2">
        <f>VLOOKUP(Production!B465,CostData!$A$21:$D$24,4,FALSE)</f>
        <v>107.3179884</v>
      </c>
      <c r="L465" s="2">
        <f>VLOOKUP(Production!B465,CostData!$A$21:$D$24,3,FALSE)</f>
        <v>7.7684049079999999</v>
      </c>
      <c r="M465" s="4">
        <f t="shared" si="50"/>
        <v>54259.579764431895</v>
      </c>
      <c r="N465" s="4">
        <f t="shared" si="51"/>
        <v>12476.44591382112</v>
      </c>
      <c r="O465" s="4">
        <f t="shared" si="52"/>
        <v>10190.119602127963</v>
      </c>
      <c r="P465" s="2">
        <f t="shared" si="53"/>
        <v>77.475116134030003</v>
      </c>
      <c r="Q465" s="2">
        <f t="shared" si="54"/>
        <v>11.283116250000001</v>
      </c>
      <c r="R465" s="5">
        <f t="shared" si="55"/>
        <v>0.98258307641134968</v>
      </c>
    </row>
    <row r="466" spans="1:18" x14ac:dyDescent="0.3">
      <c r="A466" s="3">
        <v>41374</v>
      </c>
      <c r="B466" s="2" t="s">
        <v>5</v>
      </c>
      <c r="C466" s="2">
        <v>0.103800039</v>
      </c>
      <c r="D466" s="2">
        <v>0.105721255</v>
      </c>
      <c r="E466" s="2">
        <v>6.0686404999999999E-2</v>
      </c>
      <c r="F466" s="2">
        <f>VLOOKUP(B466,CostData!$A$21:$D$24,2,FALSE)</f>
        <v>40.644171780000001</v>
      </c>
      <c r="G466" s="2">
        <f t="shared" si="49"/>
        <v>4</v>
      </c>
      <c r="H466" s="2">
        <f>VLOOKUP(B466,CostData!$H$5:$I$8,2,FALSE)</f>
        <v>3</v>
      </c>
      <c r="I466" s="2">
        <f>VLOOKUP(G466,CostData!$A$4:$E$15,Production!H466,FALSE)</f>
        <v>1.3210999999999999</v>
      </c>
      <c r="J466" s="2">
        <f>VLOOKUP(Production!G466,CostData!$A$33:$E$44,Production!H466,FALSE)</f>
        <v>88</v>
      </c>
      <c r="K466" s="2">
        <f>VLOOKUP(Production!B466,CostData!$A$21:$D$24,4,FALSE)</f>
        <v>107.3179884</v>
      </c>
      <c r="L466" s="2">
        <f>VLOOKUP(Production!B466,CostData!$A$21:$D$24,3,FALSE)</f>
        <v>7.7684049079999999</v>
      </c>
      <c r="M466" s="4">
        <f t="shared" si="50"/>
        <v>56767.044088366012</v>
      </c>
      <c r="N466" s="4">
        <f t="shared" si="51"/>
        <v>12476.44591382112</v>
      </c>
      <c r="O466" s="4">
        <f t="shared" si="52"/>
        <v>10652.831635976725</v>
      </c>
      <c r="P466" s="2">
        <f t="shared" si="53"/>
        <v>76.9713792093699</v>
      </c>
      <c r="Q466" s="2">
        <f t="shared" si="54"/>
        <v>11.795458977272727</v>
      </c>
      <c r="R466" s="5">
        <f t="shared" si="55"/>
        <v>0.98182753316728977</v>
      </c>
    </row>
    <row r="467" spans="1:18" x14ac:dyDescent="0.3">
      <c r="A467" s="3">
        <v>41375</v>
      </c>
      <c r="B467" s="2" t="s">
        <v>5</v>
      </c>
      <c r="C467" s="2">
        <v>0.108377864</v>
      </c>
      <c r="D467" s="2">
        <v>0.10850267</v>
      </c>
      <c r="E467" s="2">
        <v>6.0533310999999999E-2</v>
      </c>
      <c r="F467" s="2">
        <f>VLOOKUP(B467,CostData!$A$21:$D$24,2,FALSE)</f>
        <v>40.644171780000001</v>
      </c>
      <c r="G467" s="2">
        <f t="shared" si="49"/>
        <v>4</v>
      </c>
      <c r="H467" s="2">
        <f>VLOOKUP(B467,CostData!$H$5:$I$8,2,FALSE)</f>
        <v>3</v>
      </c>
      <c r="I467" s="2">
        <f>VLOOKUP(G467,CostData!$A$4:$E$15,Production!H467,FALSE)</f>
        <v>1.3210999999999999</v>
      </c>
      <c r="J467" s="2">
        <f>VLOOKUP(Production!G467,CostData!$A$33:$E$44,Production!H467,FALSE)</f>
        <v>88</v>
      </c>
      <c r="K467" s="2">
        <f>VLOOKUP(Production!B467,CostData!$A$21:$D$24,4,FALSE)</f>
        <v>107.3179884</v>
      </c>
      <c r="L467" s="2">
        <f>VLOOKUP(Production!B467,CostData!$A$21:$D$24,3,FALSE)</f>
        <v>7.7684049079999999</v>
      </c>
      <c r="M467" s="4">
        <f t="shared" si="50"/>
        <v>58260.525299244968</v>
      </c>
      <c r="N467" s="4">
        <f t="shared" si="51"/>
        <v>12476.44591382112</v>
      </c>
      <c r="O467" s="4">
        <f t="shared" si="52"/>
        <v>11122.646478570045</v>
      </c>
      <c r="P467" s="2">
        <f t="shared" si="53"/>
        <v>75.531676553097725</v>
      </c>
      <c r="Q467" s="2">
        <f t="shared" si="54"/>
        <v>12.315666363636364</v>
      </c>
      <c r="R467" s="5">
        <f t="shared" si="55"/>
        <v>0.99884974259158787</v>
      </c>
    </row>
    <row r="468" spans="1:18" x14ac:dyDescent="0.3">
      <c r="A468" s="3">
        <v>41376</v>
      </c>
      <c r="B468" s="2" t="s">
        <v>5</v>
      </c>
      <c r="C468" s="2">
        <v>0.102373912</v>
      </c>
      <c r="D468" s="2">
        <v>0.103310397</v>
      </c>
      <c r="E468" s="2">
        <v>5.9826085000000001E-2</v>
      </c>
      <c r="F468" s="2">
        <f>VLOOKUP(B468,CostData!$A$21:$D$24,2,FALSE)</f>
        <v>40.644171780000001</v>
      </c>
      <c r="G468" s="2">
        <f t="shared" si="49"/>
        <v>4</v>
      </c>
      <c r="H468" s="2">
        <f>VLOOKUP(B468,CostData!$H$5:$I$8,2,FALSE)</f>
        <v>3</v>
      </c>
      <c r="I468" s="2">
        <f>VLOOKUP(G468,CostData!$A$4:$E$15,Production!H468,FALSE)</f>
        <v>1.3210999999999999</v>
      </c>
      <c r="J468" s="2">
        <f>VLOOKUP(Production!G468,CostData!$A$33:$E$44,Production!H468,FALSE)</f>
        <v>88</v>
      </c>
      <c r="K468" s="2">
        <f>VLOOKUP(Production!B468,CostData!$A$21:$D$24,4,FALSE)</f>
        <v>107.3179884</v>
      </c>
      <c r="L468" s="2">
        <f>VLOOKUP(Production!B468,CostData!$A$21:$D$24,3,FALSE)</f>
        <v>7.7684049079999999</v>
      </c>
      <c r="M468" s="4">
        <f t="shared" si="50"/>
        <v>55472.533515475159</v>
      </c>
      <c r="N468" s="4">
        <f t="shared" si="51"/>
        <v>12476.44591382112</v>
      </c>
      <c r="O468" s="4">
        <f t="shared" si="52"/>
        <v>10506.470507706625</v>
      </c>
      <c r="P468" s="2">
        <f t="shared" si="53"/>
        <v>76.636174592021945</v>
      </c>
      <c r="Q468" s="2">
        <f t="shared" si="54"/>
        <v>11.633399090909091</v>
      </c>
      <c r="R468" s="5">
        <f t="shared" si="55"/>
        <v>0.99093522987816995</v>
      </c>
    </row>
    <row r="469" spans="1:18" x14ac:dyDescent="0.3">
      <c r="A469" s="3">
        <v>41377</v>
      </c>
      <c r="B469" s="2" t="s">
        <v>5</v>
      </c>
      <c r="C469" s="2">
        <v>0.106571341</v>
      </c>
      <c r="D469" s="2">
        <v>0.107017581</v>
      </c>
      <c r="E469" s="2">
        <v>6.0850644000000002E-2</v>
      </c>
      <c r="F469" s="2">
        <f>VLOOKUP(B469,CostData!$A$21:$D$24,2,FALSE)</f>
        <v>40.644171780000001</v>
      </c>
      <c r="G469" s="2">
        <f t="shared" si="49"/>
        <v>4</v>
      </c>
      <c r="H469" s="2">
        <f>VLOOKUP(B469,CostData!$H$5:$I$8,2,FALSE)</f>
        <v>3</v>
      </c>
      <c r="I469" s="2">
        <f>VLOOKUP(G469,CostData!$A$4:$E$15,Production!H469,FALSE)</f>
        <v>1.3210999999999999</v>
      </c>
      <c r="J469" s="2">
        <f>VLOOKUP(Production!G469,CostData!$A$33:$E$44,Production!H469,FALSE)</f>
        <v>88</v>
      </c>
      <c r="K469" s="2">
        <f>VLOOKUP(Production!B469,CostData!$A$21:$D$24,4,FALSE)</f>
        <v>107.3179884</v>
      </c>
      <c r="L469" s="2">
        <f>VLOOKUP(Production!B469,CostData!$A$21:$D$24,3,FALSE)</f>
        <v>7.7684049079999999</v>
      </c>
      <c r="M469" s="4">
        <f t="shared" si="50"/>
        <v>57463.10653290373</v>
      </c>
      <c r="N469" s="4">
        <f t="shared" si="51"/>
        <v>12476.44591382112</v>
      </c>
      <c r="O469" s="4">
        <f t="shared" si="52"/>
        <v>10937.245918503591</v>
      </c>
      <c r="P469" s="2">
        <f t="shared" si="53"/>
        <v>75.889819539033894</v>
      </c>
      <c r="Q469" s="2">
        <f t="shared" si="54"/>
        <v>12.11037965909091</v>
      </c>
      <c r="R469" s="5">
        <f t="shared" si="55"/>
        <v>0.99583021784056214</v>
      </c>
    </row>
    <row r="470" spans="1:18" x14ac:dyDescent="0.3">
      <c r="A470" s="3">
        <v>41378</v>
      </c>
      <c r="B470" s="2" t="s">
        <v>5</v>
      </c>
      <c r="C470" s="2">
        <v>0.10538103</v>
      </c>
      <c r="D470" s="2">
        <v>0.106280941</v>
      </c>
      <c r="E470" s="2">
        <v>6.0226614999999997E-2</v>
      </c>
      <c r="F470" s="2">
        <f>VLOOKUP(B470,CostData!$A$21:$D$24,2,FALSE)</f>
        <v>40.644171780000001</v>
      </c>
      <c r="G470" s="2">
        <f t="shared" si="49"/>
        <v>4</v>
      </c>
      <c r="H470" s="2">
        <f>VLOOKUP(B470,CostData!$H$5:$I$8,2,FALSE)</f>
        <v>3</v>
      </c>
      <c r="I470" s="2">
        <f>VLOOKUP(G470,CostData!$A$4:$E$15,Production!H470,FALSE)</f>
        <v>1.3210999999999999</v>
      </c>
      <c r="J470" s="2">
        <f>VLOOKUP(Production!G470,CostData!$A$33:$E$44,Production!H470,FALSE)</f>
        <v>88</v>
      </c>
      <c r="K470" s="2">
        <f>VLOOKUP(Production!B470,CostData!$A$21:$D$24,4,FALSE)</f>
        <v>107.3179884</v>
      </c>
      <c r="L470" s="2">
        <f>VLOOKUP(Production!B470,CostData!$A$21:$D$24,3,FALSE)</f>
        <v>7.7684049079999999</v>
      </c>
      <c r="M470" s="4">
        <f t="shared" si="50"/>
        <v>57067.567571913787</v>
      </c>
      <c r="N470" s="4">
        <f t="shared" si="51"/>
        <v>12476.44591382112</v>
      </c>
      <c r="O470" s="4">
        <f t="shared" si="52"/>
        <v>10815.086208356939</v>
      </c>
      <c r="P470" s="2">
        <f t="shared" si="53"/>
        <v>76.255754659156239</v>
      </c>
      <c r="Q470" s="2">
        <f t="shared" si="54"/>
        <v>11.975117045454546</v>
      </c>
      <c r="R470" s="5">
        <f t="shared" si="55"/>
        <v>0.99153271516480079</v>
      </c>
    </row>
    <row r="471" spans="1:18" x14ac:dyDescent="0.3">
      <c r="A471" s="3">
        <v>41379</v>
      </c>
      <c r="B471" s="2" t="s">
        <v>5</v>
      </c>
      <c r="C471" s="2">
        <v>0.105076089</v>
      </c>
      <c r="D471" s="2">
        <v>0.106402361</v>
      </c>
      <c r="E471" s="2">
        <v>6.0557041999999998E-2</v>
      </c>
      <c r="F471" s="2">
        <f>VLOOKUP(B471,CostData!$A$21:$D$24,2,FALSE)</f>
        <v>40.644171780000001</v>
      </c>
      <c r="G471" s="2">
        <f t="shared" si="49"/>
        <v>4</v>
      </c>
      <c r="H471" s="2">
        <f>VLOOKUP(B471,CostData!$H$5:$I$8,2,FALSE)</f>
        <v>3</v>
      </c>
      <c r="I471" s="2">
        <f>VLOOKUP(G471,CostData!$A$4:$E$15,Production!H471,FALSE)</f>
        <v>1.3210999999999999</v>
      </c>
      <c r="J471" s="2">
        <f>VLOOKUP(Production!G471,CostData!$A$33:$E$44,Production!H471,FALSE)</f>
        <v>88</v>
      </c>
      <c r="K471" s="2">
        <f>VLOOKUP(Production!B471,CostData!$A$21:$D$24,4,FALSE)</f>
        <v>107.3179884</v>
      </c>
      <c r="L471" s="2">
        <f>VLOOKUP(Production!B471,CostData!$A$21:$D$24,3,FALSE)</f>
        <v>7.7684049079999999</v>
      </c>
      <c r="M471" s="4">
        <f t="shared" si="50"/>
        <v>57132.764059537854</v>
      </c>
      <c r="N471" s="4">
        <f t="shared" si="51"/>
        <v>12476.44591382112</v>
      </c>
      <c r="O471" s="4">
        <f t="shared" si="52"/>
        <v>10783.790602274301</v>
      </c>
      <c r="P471" s="2">
        <f t="shared" si="53"/>
        <v>76.509319428165298</v>
      </c>
      <c r="Q471" s="2">
        <f t="shared" si="54"/>
        <v>11.940464659090908</v>
      </c>
      <c r="R471" s="5">
        <f t="shared" si="55"/>
        <v>0.98753531418348883</v>
      </c>
    </row>
    <row r="472" spans="1:18" x14ac:dyDescent="0.3">
      <c r="A472" s="3">
        <v>41380</v>
      </c>
      <c r="B472" s="2" t="s">
        <v>5</v>
      </c>
      <c r="C472" s="2">
        <v>0.109134026</v>
      </c>
      <c r="D472" s="2">
        <v>0.110443556</v>
      </c>
      <c r="E472" s="2">
        <v>5.9807530999999997E-2</v>
      </c>
      <c r="F472" s="2">
        <f>VLOOKUP(B472,CostData!$A$21:$D$24,2,FALSE)</f>
        <v>40.644171780000001</v>
      </c>
      <c r="G472" s="2">
        <f t="shared" si="49"/>
        <v>4</v>
      </c>
      <c r="H472" s="2">
        <f>VLOOKUP(B472,CostData!$H$5:$I$8,2,FALSE)</f>
        <v>3</v>
      </c>
      <c r="I472" s="2">
        <f>VLOOKUP(G472,CostData!$A$4:$E$15,Production!H472,FALSE)</f>
        <v>1.3210999999999999</v>
      </c>
      <c r="J472" s="2">
        <f>VLOOKUP(Production!G472,CostData!$A$33:$E$44,Production!H472,FALSE)</f>
        <v>88</v>
      </c>
      <c r="K472" s="2">
        <f>VLOOKUP(Production!B472,CostData!$A$21:$D$24,4,FALSE)</f>
        <v>107.3179884</v>
      </c>
      <c r="L472" s="2">
        <f>VLOOKUP(Production!B472,CostData!$A$21:$D$24,3,FALSE)</f>
        <v>7.7684049079999999</v>
      </c>
      <c r="M472" s="4">
        <f t="shared" si="50"/>
        <v>59302.684334648897</v>
      </c>
      <c r="N472" s="4">
        <f t="shared" si="51"/>
        <v>12476.44591382112</v>
      </c>
      <c r="O472" s="4">
        <f t="shared" si="52"/>
        <v>11200.250172683523</v>
      </c>
      <c r="P472" s="2">
        <f t="shared" si="53"/>
        <v>76.034380350958131</v>
      </c>
      <c r="Q472" s="2">
        <f t="shared" si="54"/>
        <v>12.401593863636363</v>
      </c>
      <c r="R472" s="5">
        <f t="shared" si="55"/>
        <v>0.98814299315027487</v>
      </c>
    </row>
    <row r="473" spans="1:18" x14ac:dyDescent="0.3">
      <c r="A473" s="3">
        <v>41381</v>
      </c>
      <c r="B473" s="2" t="s">
        <v>5</v>
      </c>
      <c r="C473" s="2">
        <v>0.10094618800000001</v>
      </c>
      <c r="D473" s="2">
        <v>0.10182575000000001</v>
      </c>
      <c r="E473" s="2">
        <v>6.0134093E-2</v>
      </c>
      <c r="F473" s="2">
        <f>VLOOKUP(B473,CostData!$A$21:$D$24,2,FALSE)</f>
        <v>40.644171780000001</v>
      </c>
      <c r="G473" s="2">
        <f t="shared" si="49"/>
        <v>4</v>
      </c>
      <c r="H473" s="2">
        <f>VLOOKUP(B473,CostData!$H$5:$I$8,2,FALSE)</f>
        <v>3</v>
      </c>
      <c r="I473" s="2">
        <f>VLOOKUP(G473,CostData!$A$4:$E$15,Production!H473,FALSE)</f>
        <v>1.3210999999999999</v>
      </c>
      <c r="J473" s="2">
        <f>VLOOKUP(Production!G473,CostData!$A$33:$E$44,Production!H473,FALSE)</f>
        <v>88</v>
      </c>
      <c r="K473" s="2">
        <f>VLOOKUP(Production!B473,CostData!$A$21:$D$24,4,FALSE)</f>
        <v>107.3179884</v>
      </c>
      <c r="L473" s="2">
        <f>VLOOKUP(Production!B473,CostData!$A$21:$D$24,3,FALSE)</f>
        <v>7.7684049079999999</v>
      </c>
      <c r="M473" s="4">
        <f t="shared" si="50"/>
        <v>54675.352081101722</v>
      </c>
      <c r="N473" s="4">
        <f t="shared" si="51"/>
        <v>12476.44591382112</v>
      </c>
      <c r="O473" s="4">
        <f t="shared" si="52"/>
        <v>10359.945481886132</v>
      </c>
      <c r="P473" s="2">
        <f t="shared" si="53"/>
        <v>76.785211024322152</v>
      </c>
      <c r="Q473" s="2">
        <f t="shared" si="54"/>
        <v>11.471157727272727</v>
      </c>
      <c r="R473" s="5">
        <f t="shared" si="55"/>
        <v>0.99136208670203751</v>
      </c>
    </row>
    <row r="474" spans="1:18" x14ac:dyDescent="0.3">
      <c r="A474" s="3">
        <v>41382</v>
      </c>
      <c r="B474" s="2" t="s">
        <v>5</v>
      </c>
      <c r="C474" s="2">
        <v>0.10562349</v>
      </c>
      <c r="D474" s="2">
        <v>0.106001181</v>
      </c>
      <c r="E474" s="2">
        <v>5.9749206999999999E-2</v>
      </c>
      <c r="F474" s="2">
        <f>VLOOKUP(B474,CostData!$A$21:$D$24,2,FALSE)</f>
        <v>40.644171780000001</v>
      </c>
      <c r="G474" s="2">
        <f t="shared" si="49"/>
        <v>4</v>
      </c>
      <c r="H474" s="2">
        <f>VLOOKUP(B474,CostData!$H$5:$I$8,2,FALSE)</f>
        <v>3</v>
      </c>
      <c r="I474" s="2">
        <f>VLOOKUP(G474,CostData!$A$4:$E$15,Production!H474,FALSE)</f>
        <v>1.3210999999999999</v>
      </c>
      <c r="J474" s="2">
        <f>VLOOKUP(Production!G474,CostData!$A$33:$E$44,Production!H474,FALSE)</f>
        <v>88</v>
      </c>
      <c r="K474" s="2">
        <f>VLOOKUP(Production!B474,CostData!$A$21:$D$24,4,FALSE)</f>
        <v>107.3179884</v>
      </c>
      <c r="L474" s="2">
        <f>VLOOKUP(Production!B474,CostData!$A$21:$D$24,3,FALSE)</f>
        <v>7.7684049079999999</v>
      </c>
      <c r="M474" s="4">
        <f t="shared" si="50"/>
        <v>56917.350397002621</v>
      </c>
      <c r="N474" s="4">
        <f t="shared" si="51"/>
        <v>12476.44591382112</v>
      </c>
      <c r="O474" s="4">
        <f t="shared" si="52"/>
        <v>10839.969489551651</v>
      </c>
      <c r="P474" s="2">
        <f t="shared" si="53"/>
        <v>75.962047647143081</v>
      </c>
      <c r="Q474" s="2">
        <f t="shared" si="54"/>
        <v>12.002669318181818</v>
      </c>
      <c r="R474" s="5">
        <f t="shared" si="55"/>
        <v>0.99643691705661275</v>
      </c>
    </row>
    <row r="475" spans="1:18" x14ac:dyDescent="0.3">
      <c r="A475" s="3">
        <v>41383</v>
      </c>
      <c r="B475" s="2" t="s">
        <v>5</v>
      </c>
      <c r="C475" s="2">
        <v>9.9638521999999993E-2</v>
      </c>
      <c r="D475" s="2">
        <v>0.100944141</v>
      </c>
      <c r="E475" s="2">
        <v>6.0829551000000003E-2</v>
      </c>
      <c r="F475" s="2">
        <f>VLOOKUP(B475,CostData!$A$21:$D$24,2,FALSE)</f>
        <v>40.644171780000001</v>
      </c>
      <c r="G475" s="2">
        <f t="shared" si="49"/>
        <v>4</v>
      </c>
      <c r="H475" s="2">
        <f>VLOOKUP(B475,CostData!$H$5:$I$8,2,FALSE)</f>
        <v>3</v>
      </c>
      <c r="I475" s="2">
        <f>VLOOKUP(G475,CostData!$A$4:$E$15,Production!H475,FALSE)</f>
        <v>1.3210999999999999</v>
      </c>
      <c r="J475" s="2">
        <f>VLOOKUP(Production!G475,CostData!$A$33:$E$44,Production!H475,FALSE)</f>
        <v>88</v>
      </c>
      <c r="K475" s="2">
        <f>VLOOKUP(Production!B475,CostData!$A$21:$D$24,4,FALSE)</f>
        <v>107.3179884</v>
      </c>
      <c r="L475" s="2">
        <f>VLOOKUP(Production!B475,CostData!$A$21:$D$24,3,FALSE)</f>
        <v>7.7684049079999999</v>
      </c>
      <c r="M475" s="4">
        <f t="shared" si="50"/>
        <v>54201.971993325613</v>
      </c>
      <c r="N475" s="4">
        <f t="shared" si="51"/>
        <v>12476.44591382112</v>
      </c>
      <c r="O475" s="4">
        <f t="shared" si="52"/>
        <v>10225.741816181428</v>
      </c>
      <c r="P475" s="2">
        <f t="shared" si="53"/>
        <v>77.183159865948411</v>
      </c>
      <c r="Q475" s="2">
        <f t="shared" si="54"/>
        <v>11.322559318181817</v>
      </c>
      <c r="R475" s="5">
        <f t="shared" si="55"/>
        <v>0.98706592589658071</v>
      </c>
    </row>
    <row r="476" spans="1:18" x14ac:dyDescent="0.3">
      <c r="A476" s="3">
        <v>41384</v>
      </c>
      <c r="B476" s="2" t="s">
        <v>5</v>
      </c>
      <c r="C476" s="2">
        <v>0.1033799</v>
      </c>
      <c r="D476" s="2">
        <v>0.103997942</v>
      </c>
      <c r="E476" s="2">
        <v>6.0032821E-2</v>
      </c>
      <c r="F476" s="2">
        <f>VLOOKUP(B476,CostData!$A$21:$D$24,2,FALSE)</f>
        <v>40.644171780000001</v>
      </c>
      <c r="G476" s="2">
        <f t="shared" si="49"/>
        <v>4</v>
      </c>
      <c r="H476" s="2">
        <f>VLOOKUP(B476,CostData!$H$5:$I$8,2,FALSE)</f>
        <v>3</v>
      </c>
      <c r="I476" s="2">
        <f>VLOOKUP(G476,CostData!$A$4:$E$15,Production!H476,FALSE)</f>
        <v>1.3210999999999999</v>
      </c>
      <c r="J476" s="2">
        <f>VLOOKUP(Production!G476,CostData!$A$33:$E$44,Production!H476,FALSE)</f>
        <v>88</v>
      </c>
      <c r="K476" s="2">
        <f>VLOOKUP(Production!B476,CostData!$A$21:$D$24,4,FALSE)</f>
        <v>107.3179884</v>
      </c>
      <c r="L476" s="2">
        <f>VLOOKUP(Production!B476,CostData!$A$21:$D$24,3,FALSE)</f>
        <v>7.7684049079999999</v>
      </c>
      <c r="M476" s="4">
        <f t="shared" si="50"/>
        <v>55841.710908684654</v>
      </c>
      <c r="N476" s="4">
        <f t="shared" si="51"/>
        <v>12476.44591382112</v>
      </c>
      <c r="O476" s="4">
        <f t="shared" si="52"/>
        <v>10609.713443788882</v>
      </c>
      <c r="P476" s="2">
        <f t="shared" si="53"/>
        <v>76.347404346777921</v>
      </c>
      <c r="Q476" s="2">
        <f t="shared" si="54"/>
        <v>11.747715909090909</v>
      </c>
      <c r="R476" s="5">
        <f t="shared" si="55"/>
        <v>0.99405717086209266</v>
      </c>
    </row>
    <row r="477" spans="1:18" x14ac:dyDescent="0.3">
      <c r="A477" s="3">
        <v>41385</v>
      </c>
      <c r="B477" s="2" t="s">
        <v>5</v>
      </c>
      <c r="C477" s="2">
        <v>0.107193837</v>
      </c>
      <c r="D477" s="2">
        <v>0.10791756299999999</v>
      </c>
      <c r="E477" s="2">
        <v>6.0353214000000002E-2</v>
      </c>
      <c r="F477" s="2">
        <f>VLOOKUP(B477,CostData!$A$21:$D$24,2,FALSE)</f>
        <v>40.644171780000001</v>
      </c>
      <c r="G477" s="2">
        <f t="shared" si="49"/>
        <v>4</v>
      </c>
      <c r="H477" s="2">
        <f>VLOOKUP(B477,CostData!$H$5:$I$8,2,FALSE)</f>
        <v>3</v>
      </c>
      <c r="I477" s="2">
        <f>VLOOKUP(G477,CostData!$A$4:$E$15,Production!H477,FALSE)</f>
        <v>1.3210999999999999</v>
      </c>
      <c r="J477" s="2">
        <f>VLOOKUP(Production!G477,CostData!$A$33:$E$44,Production!H477,FALSE)</f>
        <v>88</v>
      </c>
      <c r="K477" s="2">
        <f>VLOOKUP(Production!B477,CostData!$A$21:$D$24,4,FALSE)</f>
        <v>107.3179884</v>
      </c>
      <c r="L477" s="2">
        <f>VLOOKUP(Production!B477,CostData!$A$21:$D$24,3,FALSE)</f>
        <v>7.7684049079999999</v>
      </c>
      <c r="M477" s="4">
        <f t="shared" si="50"/>
        <v>57946.352005847992</v>
      </c>
      <c r="N477" s="4">
        <f t="shared" si="51"/>
        <v>12476.44591382112</v>
      </c>
      <c r="O477" s="4">
        <f t="shared" si="52"/>
        <v>11001.131685271646</v>
      </c>
      <c r="P477" s="2">
        <f t="shared" si="53"/>
        <v>75.959525177684199</v>
      </c>
      <c r="Q477" s="2">
        <f t="shared" si="54"/>
        <v>12.181117840909092</v>
      </c>
      <c r="R477" s="5">
        <f t="shared" si="55"/>
        <v>0.99329371438826886</v>
      </c>
    </row>
    <row r="478" spans="1:18" x14ac:dyDescent="0.3">
      <c r="A478" s="3">
        <v>41386</v>
      </c>
      <c r="B478" s="2" t="s">
        <v>5</v>
      </c>
      <c r="C478" s="2">
        <v>0.10555803699999999</v>
      </c>
      <c r="D478" s="2">
        <v>0.10773118299999999</v>
      </c>
      <c r="E478" s="2">
        <v>5.9800631E-2</v>
      </c>
      <c r="F478" s="2">
        <f>VLOOKUP(B478,CostData!$A$21:$D$24,2,FALSE)</f>
        <v>40.644171780000001</v>
      </c>
      <c r="G478" s="2">
        <f t="shared" si="49"/>
        <v>4</v>
      </c>
      <c r="H478" s="2">
        <f>VLOOKUP(B478,CostData!$H$5:$I$8,2,FALSE)</f>
        <v>3</v>
      </c>
      <c r="I478" s="2">
        <f>VLOOKUP(G478,CostData!$A$4:$E$15,Production!H478,FALSE)</f>
        <v>1.3210999999999999</v>
      </c>
      <c r="J478" s="2">
        <f>VLOOKUP(Production!G478,CostData!$A$33:$E$44,Production!H478,FALSE)</f>
        <v>88</v>
      </c>
      <c r="K478" s="2">
        <f>VLOOKUP(Production!B478,CostData!$A$21:$D$24,4,FALSE)</f>
        <v>107.3179884</v>
      </c>
      <c r="L478" s="2">
        <f>VLOOKUP(Production!B478,CostData!$A$21:$D$24,3,FALSE)</f>
        <v>7.7684049079999999</v>
      </c>
      <c r="M478" s="4">
        <f t="shared" si="50"/>
        <v>57846.275236259979</v>
      </c>
      <c r="N478" s="4">
        <f t="shared" si="51"/>
        <v>12476.44591382112</v>
      </c>
      <c r="O478" s="4">
        <f t="shared" si="52"/>
        <v>10833.252153067127</v>
      </c>
      <c r="P478" s="2">
        <f t="shared" si="53"/>
        <v>76.88279889398494</v>
      </c>
      <c r="Q478" s="2">
        <f t="shared" si="54"/>
        <v>11.995231477272727</v>
      </c>
      <c r="R478" s="5">
        <f t="shared" si="55"/>
        <v>0.97982806890740259</v>
      </c>
    </row>
    <row r="479" spans="1:18" x14ac:dyDescent="0.3">
      <c r="A479" s="3">
        <v>41387</v>
      </c>
      <c r="B479" s="2" t="s">
        <v>5</v>
      </c>
      <c r="C479" s="2">
        <v>9.9862686000000006E-2</v>
      </c>
      <c r="D479" s="2">
        <v>0.100724962</v>
      </c>
      <c r="E479" s="2">
        <v>6.0730965999999997E-2</v>
      </c>
      <c r="F479" s="2">
        <f>VLOOKUP(B479,CostData!$A$21:$D$24,2,FALSE)</f>
        <v>40.644171780000001</v>
      </c>
      <c r="G479" s="2">
        <f t="shared" si="49"/>
        <v>4</v>
      </c>
      <c r="H479" s="2">
        <f>VLOOKUP(B479,CostData!$H$5:$I$8,2,FALSE)</f>
        <v>3</v>
      </c>
      <c r="I479" s="2">
        <f>VLOOKUP(G479,CostData!$A$4:$E$15,Production!H479,FALSE)</f>
        <v>1.3210999999999999</v>
      </c>
      <c r="J479" s="2">
        <f>VLOOKUP(Production!G479,CostData!$A$33:$E$44,Production!H479,FALSE)</f>
        <v>88</v>
      </c>
      <c r="K479" s="2">
        <f>VLOOKUP(Production!B479,CostData!$A$21:$D$24,4,FALSE)</f>
        <v>107.3179884</v>
      </c>
      <c r="L479" s="2">
        <f>VLOOKUP(Production!B479,CostData!$A$21:$D$24,3,FALSE)</f>
        <v>7.7684049079999999</v>
      </c>
      <c r="M479" s="4">
        <f t="shared" si="50"/>
        <v>54084.283795656724</v>
      </c>
      <c r="N479" s="4">
        <f t="shared" si="51"/>
        <v>12476.44591382112</v>
      </c>
      <c r="O479" s="4">
        <f t="shared" si="52"/>
        <v>10248.747408220244</v>
      </c>
      <c r="P479" s="2">
        <f t="shared" si="53"/>
        <v>76.915092307549273</v>
      </c>
      <c r="Q479" s="2">
        <f t="shared" si="54"/>
        <v>11.3480325</v>
      </c>
      <c r="R479" s="5">
        <f t="shared" si="55"/>
        <v>0.99143930180882078</v>
      </c>
    </row>
    <row r="480" spans="1:18" x14ac:dyDescent="0.3">
      <c r="A480" s="3">
        <v>41388</v>
      </c>
      <c r="B480" s="2" t="s">
        <v>5</v>
      </c>
      <c r="C480" s="2">
        <v>0.101029403</v>
      </c>
      <c r="D480" s="2">
        <v>0.10213786800000001</v>
      </c>
      <c r="E480" s="2">
        <v>6.0164434000000003E-2</v>
      </c>
      <c r="F480" s="2">
        <f>VLOOKUP(B480,CostData!$A$21:$D$24,2,FALSE)</f>
        <v>40.644171780000001</v>
      </c>
      <c r="G480" s="2">
        <f t="shared" si="49"/>
        <v>4</v>
      </c>
      <c r="H480" s="2">
        <f>VLOOKUP(B480,CostData!$H$5:$I$8,2,FALSE)</f>
        <v>3</v>
      </c>
      <c r="I480" s="2">
        <f>VLOOKUP(G480,CostData!$A$4:$E$15,Production!H480,FALSE)</f>
        <v>1.3210999999999999</v>
      </c>
      <c r="J480" s="2">
        <f>VLOOKUP(Production!G480,CostData!$A$33:$E$44,Production!H480,FALSE)</f>
        <v>88</v>
      </c>
      <c r="K480" s="2">
        <f>VLOOKUP(Production!B480,CostData!$A$21:$D$24,4,FALSE)</f>
        <v>107.3179884</v>
      </c>
      <c r="L480" s="2">
        <f>VLOOKUP(Production!B480,CostData!$A$21:$D$24,3,FALSE)</f>
        <v>7.7684049079999999</v>
      </c>
      <c r="M480" s="4">
        <f t="shared" si="50"/>
        <v>54842.943889076123</v>
      </c>
      <c r="N480" s="4">
        <f t="shared" si="51"/>
        <v>12476.44591382112</v>
      </c>
      <c r="O480" s="4">
        <f t="shared" si="52"/>
        <v>10368.485703962424</v>
      </c>
      <c r="P480" s="2">
        <f t="shared" si="53"/>
        <v>76.896302660384592</v>
      </c>
      <c r="Q480" s="2">
        <f t="shared" si="54"/>
        <v>11.480613977272727</v>
      </c>
      <c r="R480" s="5">
        <f t="shared" si="55"/>
        <v>0.9891473650105953</v>
      </c>
    </row>
    <row r="481" spans="1:18" x14ac:dyDescent="0.3">
      <c r="A481" s="3">
        <v>41389</v>
      </c>
      <c r="B481" s="2" t="s">
        <v>5</v>
      </c>
      <c r="C481" s="2">
        <v>0.10307098200000001</v>
      </c>
      <c r="D481" s="2">
        <v>0.104747286</v>
      </c>
      <c r="E481" s="2">
        <v>6.0371815000000002E-2</v>
      </c>
      <c r="F481" s="2">
        <f>VLOOKUP(B481,CostData!$A$21:$D$24,2,FALSE)</f>
        <v>40.644171780000001</v>
      </c>
      <c r="G481" s="2">
        <f t="shared" si="49"/>
        <v>4</v>
      </c>
      <c r="H481" s="2">
        <f>VLOOKUP(B481,CostData!$H$5:$I$8,2,FALSE)</f>
        <v>3</v>
      </c>
      <c r="I481" s="2">
        <f>VLOOKUP(G481,CostData!$A$4:$E$15,Production!H481,FALSE)</f>
        <v>1.3210999999999999</v>
      </c>
      <c r="J481" s="2">
        <f>VLOOKUP(Production!G481,CostData!$A$33:$E$44,Production!H481,FALSE)</f>
        <v>88</v>
      </c>
      <c r="K481" s="2">
        <f>VLOOKUP(Production!B481,CostData!$A$21:$D$24,4,FALSE)</f>
        <v>107.3179884</v>
      </c>
      <c r="L481" s="2">
        <f>VLOOKUP(Production!B481,CostData!$A$21:$D$24,3,FALSE)</f>
        <v>7.7684049079999999</v>
      </c>
      <c r="M481" s="4">
        <f t="shared" si="50"/>
        <v>56244.071284423211</v>
      </c>
      <c r="N481" s="4">
        <f t="shared" si="51"/>
        <v>12476.44591382112</v>
      </c>
      <c r="O481" s="4">
        <f t="shared" si="52"/>
        <v>10578.009684570425</v>
      </c>
      <c r="P481" s="2">
        <f t="shared" si="53"/>
        <v>76.935841052542557</v>
      </c>
      <c r="Q481" s="2">
        <f t="shared" si="54"/>
        <v>11.712611590909091</v>
      </c>
      <c r="R481" s="5">
        <f t="shared" si="55"/>
        <v>0.98399668321716716</v>
      </c>
    </row>
    <row r="482" spans="1:18" x14ac:dyDescent="0.3">
      <c r="A482" s="3">
        <v>41390</v>
      </c>
      <c r="B482" s="2" t="s">
        <v>5</v>
      </c>
      <c r="C482" s="2">
        <v>0.10279379199999999</v>
      </c>
      <c r="D482" s="2">
        <v>0.104454877</v>
      </c>
      <c r="E482" s="2">
        <v>6.0123907999999997E-2</v>
      </c>
      <c r="F482" s="2">
        <f>VLOOKUP(B482,CostData!$A$21:$D$24,2,FALSE)</f>
        <v>40.644171780000001</v>
      </c>
      <c r="G482" s="2">
        <f t="shared" si="49"/>
        <v>4</v>
      </c>
      <c r="H482" s="2">
        <f>VLOOKUP(B482,CostData!$H$5:$I$8,2,FALSE)</f>
        <v>3</v>
      </c>
      <c r="I482" s="2">
        <f>VLOOKUP(G482,CostData!$A$4:$E$15,Production!H482,FALSE)</f>
        <v>1.3210999999999999</v>
      </c>
      <c r="J482" s="2">
        <f>VLOOKUP(Production!G482,CostData!$A$33:$E$44,Production!H482,FALSE)</f>
        <v>88</v>
      </c>
      <c r="K482" s="2">
        <f>VLOOKUP(Production!B482,CostData!$A$21:$D$24,4,FALSE)</f>
        <v>107.3179884</v>
      </c>
      <c r="L482" s="2">
        <f>VLOOKUP(Production!B482,CostData!$A$21:$D$24,3,FALSE)</f>
        <v>7.7684049079999999</v>
      </c>
      <c r="M482" s="4">
        <f t="shared" si="50"/>
        <v>56087.062227021888</v>
      </c>
      <c r="N482" s="4">
        <f t="shared" si="51"/>
        <v>12476.44591382112</v>
      </c>
      <c r="O482" s="4">
        <f t="shared" si="52"/>
        <v>10549.562119139582</v>
      </c>
      <c r="P482" s="2">
        <f t="shared" si="53"/>
        <v>76.962887272397339</v>
      </c>
      <c r="Q482" s="2">
        <f t="shared" si="54"/>
        <v>11.681112727272726</v>
      </c>
      <c r="R482" s="5">
        <f t="shared" si="55"/>
        <v>0.98409758311237105</v>
      </c>
    </row>
    <row r="483" spans="1:18" x14ac:dyDescent="0.3">
      <c r="A483" s="3">
        <v>41391</v>
      </c>
      <c r="B483" s="2" t="s">
        <v>5</v>
      </c>
      <c r="C483" s="2">
        <v>0.10780081599999999</v>
      </c>
      <c r="D483" s="2">
        <v>0.109372819</v>
      </c>
      <c r="E483" s="2">
        <v>6.0109153999999998E-2</v>
      </c>
      <c r="F483" s="2">
        <f>VLOOKUP(B483,CostData!$A$21:$D$24,2,FALSE)</f>
        <v>40.644171780000001</v>
      </c>
      <c r="G483" s="2">
        <f t="shared" si="49"/>
        <v>4</v>
      </c>
      <c r="H483" s="2">
        <f>VLOOKUP(B483,CostData!$H$5:$I$8,2,FALSE)</f>
        <v>3</v>
      </c>
      <c r="I483" s="2">
        <f>VLOOKUP(G483,CostData!$A$4:$E$15,Production!H483,FALSE)</f>
        <v>1.3210999999999999</v>
      </c>
      <c r="J483" s="2">
        <f>VLOOKUP(Production!G483,CostData!$A$33:$E$44,Production!H483,FALSE)</f>
        <v>88</v>
      </c>
      <c r="K483" s="2">
        <f>VLOOKUP(Production!B483,CostData!$A$21:$D$24,4,FALSE)</f>
        <v>107.3179884</v>
      </c>
      <c r="L483" s="2">
        <f>VLOOKUP(Production!B483,CostData!$A$21:$D$24,3,FALSE)</f>
        <v>7.7684049079999999</v>
      </c>
      <c r="M483" s="4">
        <f t="shared" si="50"/>
        <v>58727.751938263282</v>
      </c>
      <c r="N483" s="4">
        <f t="shared" si="51"/>
        <v>12476.44591382112</v>
      </c>
      <c r="O483" s="4">
        <f t="shared" si="52"/>
        <v>11063.424967199733</v>
      </c>
      <c r="P483" s="2">
        <f t="shared" si="53"/>
        <v>76.314471329497295</v>
      </c>
      <c r="Q483" s="2">
        <f t="shared" si="54"/>
        <v>12.250092727272726</v>
      </c>
      <c r="R483" s="5">
        <f t="shared" si="55"/>
        <v>0.98562711453930796</v>
      </c>
    </row>
    <row r="484" spans="1:18" x14ac:dyDescent="0.3">
      <c r="A484" s="3">
        <v>41392</v>
      </c>
      <c r="B484" s="2" t="s">
        <v>5</v>
      </c>
      <c r="C484" s="2">
        <v>0.10828222799999999</v>
      </c>
      <c r="D484" s="2">
        <v>0.10909400599999999</v>
      </c>
      <c r="E484" s="2">
        <v>6.0723734000000001E-2</v>
      </c>
      <c r="F484" s="2">
        <f>VLOOKUP(B484,CostData!$A$21:$D$24,2,FALSE)</f>
        <v>40.644171780000001</v>
      </c>
      <c r="G484" s="2">
        <f t="shared" si="49"/>
        <v>4</v>
      </c>
      <c r="H484" s="2">
        <f>VLOOKUP(B484,CostData!$H$5:$I$8,2,FALSE)</f>
        <v>3</v>
      </c>
      <c r="I484" s="2">
        <f>VLOOKUP(G484,CostData!$A$4:$E$15,Production!H484,FALSE)</f>
        <v>1.3210999999999999</v>
      </c>
      <c r="J484" s="2">
        <f>VLOOKUP(Production!G484,CostData!$A$33:$E$44,Production!H484,FALSE)</f>
        <v>88</v>
      </c>
      <c r="K484" s="2">
        <f>VLOOKUP(Production!B484,CostData!$A$21:$D$24,4,FALSE)</f>
        <v>107.3179884</v>
      </c>
      <c r="L484" s="2">
        <f>VLOOKUP(Production!B484,CostData!$A$21:$D$24,3,FALSE)</f>
        <v>7.7684049079999999</v>
      </c>
      <c r="M484" s="4">
        <f t="shared" si="50"/>
        <v>58578.043255147379</v>
      </c>
      <c r="N484" s="4">
        <f t="shared" si="51"/>
        <v>12476.44591382112</v>
      </c>
      <c r="O484" s="4">
        <f t="shared" si="52"/>
        <v>11112.831509171638</v>
      </c>
      <c r="P484" s="2">
        <f t="shared" si="53"/>
        <v>75.882554502055626</v>
      </c>
      <c r="Q484" s="2">
        <f t="shared" si="54"/>
        <v>12.304798636363635</v>
      </c>
      <c r="R484" s="5">
        <f t="shared" si="55"/>
        <v>0.99255891290672749</v>
      </c>
    </row>
    <row r="485" spans="1:18" x14ac:dyDescent="0.3">
      <c r="A485" s="3">
        <v>41393</v>
      </c>
      <c r="B485" s="2" t="s">
        <v>5</v>
      </c>
      <c r="C485" s="2">
        <v>0.104693095</v>
      </c>
      <c r="D485" s="2">
        <v>0.10551155700000001</v>
      </c>
      <c r="E485" s="2">
        <v>6.0278129E-2</v>
      </c>
      <c r="F485" s="2">
        <f>VLOOKUP(B485,CostData!$A$21:$D$24,2,FALSE)</f>
        <v>40.644171780000001</v>
      </c>
      <c r="G485" s="2">
        <f t="shared" si="49"/>
        <v>4</v>
      </c>
      <c r="H485" s="2">
        <f>VLOOKUP(B485,CostData!$H$5:$I$8,2,FALSE)</f>
        <v>3</v>
      </c>
      <c r="I485" s="2">
        <f>VLOOKUP(G485,CostData!$A$4:$E$15,Production!H485,FALSE)</f>
        <v>1.3210999999999999</v>
      </c>
      <c r="J485" s="2">
        <f>VLOOKUP(Production!G485,CostData!$A$33:$E$44,Production!H485,FALSE)</f>
        <v>88</v>
      </c>
      <c r="K485" s="2">
        <f>VLOOKUP(Production!B485,CostData!$A$21:$D$24,4,FALSE)</f>
        <v>107.3179884</v>
      </c>
      <c r="L485" s="2">
        <f>VLOOKUP(Production!B485,CostData!$A$21:$D$24,3,FALSE)</f>
        <v>7.7684049079999999</v>
      </c>
      <c r="M485" s="4">
        <f t="shared" si="50"/>
        <v>56654.446715101374</v>
      </c>
      <c r="N485" s="4">
        <f t="shared" si="51"/>
        <v>12476.44591382112</v>
      </c>
      <c r="O485" s="4">
        <f t="shared" si="52"/>
        <v>10744.484541901924</v>
      </c>
      <c r="P485" s="2">
        <f t="shared" si="53"/>
        <v>76.294790187284477</v>
      </c>
      <c r="Q485" s="2">
        <f t="shared" si="54"/>
        <v>11.896942613636362</v>
      </c>
      <c r="R485" s="5">
        <f t="shared" si="55"/>
        <v>0.99224291610065041</v>
      </c>
    </row>
    <row r="486" spans="1:18" x14ac:dyDescent="0.3">
      <c r="A486" s="3">
        <v>41394</v>
      </c>
      <c r="B486" s="2" t="s">
        <v>5</v>
      </c>
      <c r="C486" s="2">
        <v>0.10303627999999999</v>
      </c>
      <c r="D486" s="2">
        <v>0.10337155100000001</v>
      </c>
      <c r="E486" s="2">
        <v>6.0693747999999999E-2</v>
      </c>
      <c r="F486" s="2">
        <f>VLOOKUP(B486,CostData!$A$21:$D$24,2,FALSE)</f>
        <v>40.644171780000001</v>
      </c>
      <c r="G486" s="2">
        <f t="shared" si="49"/>
        <v>4</v>
      </c>
      <c r="H486" s="2">
        <f>VLOOKUP(B486,CostData!$H$5:$I$8,2,FALSE)</f>
        <v>3</v>
      </c>
      <c r="I486" s="2">
        <f>VLOOKUP(G486,CostData!$A$4:$E$15,Production!H486,FALSE)</f>
        <v>1.3210999999999999</v>
      </c>
      <c r="J486" s="2">
        <f>VLOOKUP(Production!G486,CostData!$A$33:$E$44,Production!H486,FALSE)</f>
        <v>88</v>
      </c>
      <c r="K486" s="2">
        <f>VLOOKUP(Production!B486,CostData!$A$21:$D$24,4,FALSE)</f>
        <v>107.3179884</v>
      </c>
      <c r="L486" s="2">
        <f>VLOOKUP(Production!B486,CostData!$A$21:$D$24,3,FALSE)</f>
        <v>7.7684049079999999</v>
      </c>
      <c r="M486" s="4">
        <f t="shared" si="50"/>
        <v>55505.370165155306</v>
      </c>
      <c r="N486" s="4">
        <f t="shared" si="51"/>
        <v>12476.44591382112</v>
      </c>
      <c r="O486" s="4">
        <f t="shared" si="52"/>
        <v>10574.448273929416</v>
      </c>
      <c r="P486" s="2">
        <f t="shared" si="53"/>
        <v>76.241363093568438</v>
      </c>
      <c r="Q486" s="2">
        <f t="shared" si="54"/>
        <v>11.708668181818181</v>
      </c>
      <c r="R486" s="5">
        <f t="shared" si="55"/>
        <v>0.99675664148639875</v>
      </c>
    </row>
    <row r="487" spans="1:18" x14ac:dyDescent="0.3">
      <c r="A487" s="3">
        <v>41395</v>
      </c>
      <c r="B487" s="2" t="s">
        <v>5</v>
      </c>
      <c r="C487" s="2">
        <v>9.9624200999999996E-2</v>
      </c>
      <c r="D487" s="2">
        <v>0.100096433</v>
      </c>
      <c r="E487" s="2">
        <v>6.4297952000000005E-2</v>
      </c>
      <c r="F487" s="2">
        <f>VLOOKUP(B487,CostData!$A$21:$D$24,2,FALSE)</f>
        <v>40.644171780000001</v>
      </c>
      <c r="G487" s="2">
        <f t="shared" si="49"/>
        <v>5</v>
      </c>
      <c r="H487" s="2">
        <f>VLOOKUP(B487,CostData!$H$5:$I$8,2,FALSE)</f>
        <v>3</v>
      </c>
      <c r="I487" s="2">
        <f>VLOOKUP(G487,CostData!$A$4:$E$15,Production!H487,FALSE)</f>
        <v>1.2850999999999999</v>
      </c>
      <c r="J487" s="2">
        <f>VLOOKUP(Production!G487,CostData!$A$33:$E$44,Production!H487,FALSE)</f>
        <v>90</v>
      </c>
      <c r="K487" s="2">
        <f>VLOOKUP(Production!B487,CostData!$A$21:$D$24,4,FALSE)</f>
        <v>107.3179884</v>
      </c>
      <c r="L487" s="2">
        <f>VLOOKUP(Production!B487,CostData!$A$21:$D$24,3,FALSE)</f>
        <v>7.7684049079999999</v>
      </c>
      <c r="M487" s="4">
        <f t="shared" si="50"/>
        <v>52282.193870429212</v>
      </c>
      <c r="N487" s="4">
        <f t="shared" si="51"/>
        <v>12412.291220355599</v>
      </c>
      <c r="O487" s="4">
        <f t="shared" si="52"/>
        <v>9945.6604673831262</v>
      </c>
      <c r="P487" s="2">
        <f t="shared" si="53"/>
        <v>74.921700559654113</v>
      </c>
      <c r="Q487" s="2">
        <f t="shared" si="54"/>
        <v>11.069355666666667</v>
      </c>
      <c r="R487" s="5">
        <f t="shared" si="55"/>
        <v>0.99528222948763811</v>
      </c>
    </row>
    <row r="488" spans="1:18" x14ac:dyDescent="0.3">
      <c r="A488" s="3">
        <v>41396</v>
      </c>
      <c r="B488" s="2" t="s">
        <v>5</v>
      </c>
      <c r="C488" s="2">
        <v>0.104650757</v>
      </c>
      <c r="D488" s="2">
        <v>0.105849939</v>
      </c>
      <c r="E488" s="2">
        <v>6.4076798000000004E-2</v>
      </c>
      <c r="F488" s="2">
        <f>VLOOKUP(B488,CostData!$A$21:$D$24,2,FALSE)</f>
        <v>40.644171780000001</v>
      </c>
      <c r="G488" s="2">
        <f t="shared" si="49"/>
        <v>5</v>
      </c>
      <c r="H488" s="2">
        <f>VLOOKUP(B488,CostData!$H$5:$I$8,2,FALSE)</f>
        <v>3</v>
      </c>
      <c r="I488" s="2">
        <f>VLOOKUP(G488,CostData!$A$4:$E$15,Production!H488,FALSE)</f>
        <v>1.2850999999999999</v>
      </c>
      <c r="J488" s="2">
        <f>VLOOKUP(Production!G488,CostData!$A$33:$E$44,Production!H488,FALSE)</f>
        <v>90</v>
      </c>
      <c r="K488" s="2">
        <f>VLOOKUP(Production!B488,CostData!$A$21:$D$24,4,FALSE)</f>
        <v>107.3179884</v>
      </c>
      <c r="L488" s="2">
        <f>VLOOKUP(Production!B488,CostData!$A$21:$D$24,3,FALSE)</f>
        <v>7.7684049079999999</v>
      </c>
      <c r="M488" s="4">
        <f t="shared" si="50"/>
        <v>55287.355064601623</v>
      </c>
      <c r="N488" s="4">
        <f t="shared" si="51"/>
        <v>12412.291220355599</v>
      </c>
      <c r="O488" s="4">
        <f t="shared" si="52"/>
        <v>10447.470457269894</v>
      </c>
      <c r="P488" s="2">
        <f t="shared" si="53"/>
        <v>74.674201107047054</v>
      </c>
      <c r="Q488" s="2">
        <f t="shared" si="54"/>
        <v>11.627861888888889</v>
      </c>
      <c r="R488" s="5">
        <f t="shared" si="55"/>
        <v>0.98867092403331469</v>
      </c>
    </row>
    <row r="489" spans="1:18" x14ac:dyDescent="0.3">
      <c r="A489" s="3">
        <v>41397</v>
      </c>
      <c r="B489" s="2" t="s">
        <v>5</v>
      </c>
      <c r="C489" s="2">
        <v>0.105292134</v>
      </c>
      <c r="D489" s="2">
        <v>0.105538201</v>
      </c>
      <c r="E489" s="2">
        <v>6.3842538000000004E-2</v>
      </c>
      <c r="F489" s="2">
        <f>VLOOKUP(B489,CostData!$A$21:$D$24,2,FALSE)</f>
        <v>40.644171780000001</v>
      </c>
      <c r="G489" s="2">
        <f t="shared" si="49"/>
        <v>5</v>
      </c>
      <c r="H489" s="2">
        <f>VLOOKUP(B489,CostData!$H$5:$I$8,2,FALSE)</f>
        <v>3</v>
      </c>
      <c r="I489" s="2">
        <f>VLOOKUP(G489,CostData!$A$4:$E$15,Production!H489,FALSE)</f>
        <v>1.2850999999999999</v>
      </c>
      <c r="J489" s="2">
        <f>VLOOKUP(Production!G489,CostData!$A$33:$E$44,Production!H489,FALSE)</f>
        <v>90</v>
      </c>
      <c r="K489" s="2">
        <f>VLOOKUP(Production!B489,CostData!$A$21:$D$24,4,FALSE)</f>
        <v>107.3179884</v>
      </c>
      <c r="L489" s="2">
        <f>VLOOKUP(Production!B489,CostData!$A$21:$D$24,3,FALSE)</f>
        <v>7.7684049079999999</v>
      </c>
      <c r="M489" s="4">
        <f t="shared" si="50"/>
        <v>55124.528617501543</v>
      </c>
      <c r="N489" s="4">
        <f t="shared" si="51"/>
        <v>12412.291220355599</v>
      </c>
      <c r="O489" s="4">
        <f t="shared" si="52"/>
        <v>10511.500259361746</v>
      </c>
      <c r="P489" s="2">
        <f t="shared" si="53"/>
        <v>74.125499343777079</v>
      </c>
      <c r="Q489" s="2">
        <f t="shared" si="54"/>
        <v>11.699125999999998</v>
      </c>
      <c r="R489" s="5">
        <f t="shared" si="55"/>
        <v>0.99766845561447459</v>
      </c>
    </row>
    <row r="490" spans="1:18" x14ac:dyDescent="0.3">
      <c r="A490" s="3">
        <v>41398</v>
      </c>
      <c r="B490" s="2" t="s">
        <v>5</v>
      </c>
      <c r="C490" s="2">
        <v>9.9139792000000004E-2</v>
      </c>
      <c r="D490" s="2">
        <v>0.100909201</v>
      </c>
      <c r="E490" s="2">
        <v>6.4575381000000001E-2</v>
      </c>
      <c r="F490" s="2">
        <f>VLOOKUP(B490,CostData!$A$21:$D$24,2,FALSE)</f>
        <v>40.644171780000001</v>
      </c>
      <c r="G490" s="2">
        <f t="shared" si="49"/>
        <v>5</v>
      </c>
      <c r="H490" s="2">
        <f>VLOOKUP(B490,CostData!$H$5:$I$8,2,FALSE)</f>
        <v>3</v>
      </c>
      <c r="I490" s="2">
        <f>VLOOKUP(G490,CostData!$A$4:$E$15,Production!H490,FALSE)</f>
        <v>1.2850999999999999</v>
      </c>
      <c r="J490" s="2">
        <f>VLOOKUP(Production!G490,CostData!$A$33:$E$44,Production!H490,FALSE)</f>
        <v>90</v>
      </c>
      <c r="K490" s="2">
        <f>VLOOKUP(Production!B490,CostData!$A$21:$D$24,4,FALSE)</f>
        <v>107.3179884</v>
      </c>
      <c r="L490" s="2">
        <f>VLOOKUP(Production!B490,CostData!$A$21:$D$24,3,FALSE)</f>
        <v>7.7684049079999999</v>
      </c>
      <c r="M490" s="4">
        <f t="shared" si="50"/>
        <v>52706.717431100755</v>
      </c>
      <c r="N490" s="4">
        <f t="shared" si="51"/>
        <v>12412.291220355599</v>
      </c>
      <c r="O490" s="4">
        <f t="shared" si="52"/>
        <v>9897.3010587958033</v>
      </c>
      <c r="P490" s="2">
        <f t="shared" si="53"/>
        <v>75.667205061568168</v>
      </c>
      <c r="Q490" s="2">
        <f t="shared" si="54"/>
        <v>11.015532444444444</v>
      </c>
      <c r="R490" s="5">
        <f t="shared" si="55"/>
        <v>0.98246533534637737</v>
      </c>
    </row>
    <row r="491" spans="1:18" x14ac:dyDescent="0.3">
      <c r="A491" s="3">
        <v>41399</v>
      </c>
      <c r="B491" s="2" t="s">
        <v>5</v>
      </c>
      <c r="C491" s="2">
        <v>0.103333667</v>
      </c>
      <c r="D491" s="2">
        <v>0.103735586</v>
      </c>
      <c r="E491" s="2">
        <v>6.4906831999999998E-2</v>
      </c>
      <c r="F491" s="2">
        <f>VLOOKUP(B491,CostData!$A$21:$D$24,2,FALSE)</f>
        <v>40.644171780000001</v>
      </c>
      <c r="G491" s="2">
        <f t="shared" si="49"/>
        <v>5</v>
      </c>
      <c r="H491" s="2">
        <f>VLOOKUP(B491,CostData!$H$5:$I$8,2,FALSE)</f>
        <v>3</v>
      </c>
      <c r="I491" s="2">
        <f>VLOOKUP(G491,CostData!$A$4:$E$15,Production!H491,FALSE)</f>
        <v>1.2850999999999999</v>
      </c>
      <c r="J491" s="2">
        <f>VLOOKUP(Production!G491,CostData!$A$33:$E$44,Production!H491,FALSE)</f>
        <v>90</v>
      </c>
      <c r="K491" s="2">
        <f>VLOOKUP(Production!B491,CostData!$A$21:$D$24,4,FALSE)</f>
        <v>107.3179884</v>
      </c>
      <c r="L491" s="2">
        <f>VLOOKUP(Production!B491,CostData!$A$21:$D$24,3,FALSE)</f>
        <v>7.7684049079999999</v>
      </c>
      <c r="M491" s="4">
        <f t="shared" si="50"/>
        <v>54182.989902493158</v>
      </c>
      <c r="N491" s="4">
        <f t="shared" si="51"/>
        <v>12412.291220355599</v>
      </c>
      <c r="O491" s="4">
        <f t="shared" si="52"/>
        <v>10315.983029380906</v>
      </c>
      <c r="P491" s="2">
        <f t="shared" si="53"/>
        <v>74.430015294269637</v>
      </c>
      <c r="Q491" s="2">
        <f t="shared" si="54"/>
        <v>11.481518555555557</v>
      </c>
      <c r="R491" s="5">
        <f t="shared" si="55"/>
        <v>0.99612554364902317</v>
      </c>
    </row>
    <row r="492" spans="1:18" x14ac:dyDescent="0.3">
      <c r="A492" s="3">
        <v>41400</v>
      </c>
      <c r="B492" s="2" t="s">
        <v>5</v>
      </c>
      <c r="C492" s="2">
        <v>0.107314172</v>
      </c>
      <c r="D492" s="2">
        <v>0.10822335600000001</v>
      </c>
      <c r="E492" s="2">
        <v>6.4768131000000007E-2</v>
      </c>
      <c r="F492" s="2">
        <f>VLOOKUP(B492,CostData!$A$21:$D$24,2,FALSE)</f>
        <v>40.644171780000001</v>
      </c>
      <c r="G492" s="2">
        <f t="shared" si="49"/>
        <v>5</v>
      </c>
      <c r="H492" s="2">
        <f>VLOOKUP(B492,CostData!$H$5:$I$8,2,FALSE)</f>
        <v>3</v>
      </c>
      <c r="I492" s="2">
        <f>VLOOKUP(G492,CostData!$A$4:$E$15,Production!H492,FALSE)</f>
        <v>1.2850999999999999</v>
      </c>
      <c r="J492" s="2">
        <f>VLOOKUP(Production!G492,CostData!$A$33:$E$44,Production!H492,FALSE)</f>
        <v>90</v>
      </c>
      <c r="K492" s="2">
        <f>VLOOKUP(Production!B492,CostData!$A$21:$D$24,4,FALSE)</f>
        <v>107.3179884</v>
      </c>
      <c r="L492" s="2">
        <f>VLOOKUP(Production!B492,CostData!$A$21:$D$24,3,FALSE)</f>
        <v>7.7684049079999999</v>
      </c>
      <c r="M492" s="4">
        <f t="shared" si="50"/>
        <v>56527.034082228267</v>
      </c>
      <c r="N492" s="4">
        <f t="shared" si="51"/>
        <v>12412.291220355599</v>
      </c>
      <c r="O492" s="4">
        <f t="shared" si="52"/>
        <v>10713.363894886877</v>
      </c>
      <c r="P492" s="2">
        <f t="shared" si="53"/>
        <v>74.223830564960934</v>
      </c>
      <c r="Q492" s="2">
        <f t="shared" si="54"/>
        <v>11.923796888888889</v>
      </c>
      <c r="R492" s="5">
        <f t="shared" si="55"/>
        <v>0.99159900382316724</v>
      </c>
    </row>
    <row r="493" spans="1:18" x14ac:dyDescent="0.3">
      <c r="A493" s="3">
        <v>41401</v>
      </c>
      <c r="B493" s="2" t="s">
        <v>5</v>
      </c>
      <c r="C493" s="2">
        <v>9.9080367000000003E-2</v>
      </c>
      <c r="D493" s="2">
        <v>0.100120704</v>
      </c>
      <c r="E493" s="2">
        <v>6.4507958000000004E-2</v>
      </c>
      <c r="F493" s="2">
        <f>VLOOKUP(B493,CostData!$A$21:$D$24,2,FALSE)</f>
        <v>40.644171780000001</v>
      </c>
      <c r="G493" s="2">
        <f t="shared" si="49"/>
        <v>5</v>
      </c>
      <c r="H493" s="2">
        <f>VLOOKUP(B493,CostData!$H$5:$I$8,2,FALSE)</f>
        <v>3</v>
      </c>
      <c r="I493" s="2">
        <f>VLOOKUP(G493,CostData!$A$4:$E$15,Production!H493,FALSE)</f>
        <v>1.2850999999999999</v>
      </c>
      <c r="J493" s="2">
        <f>VLOOKUP(Production!G493,CostData!$A$33:$E$44,Production!H493,FALSE)</f>
        <v>90</v>
      </c>
      <c r="K493" s="2">
        <f>VLOOKUP(Production!B493,CostData!$A$21:$D$24,4,FALSE)</f>
        <v>107.3179884</v>
      </c>
      <c r="L493" s="2">
        <f>VLOOKUP(Production!B493,CostData!$A$21:$D$24,3,FALSE)</f>
        <v>7.7684049079999999</v>
      </c>
      <c r="M493" s="4">
        <f t="shared" si="50"/>
        <v>52294.871056712458</v>
      </c>
      <c r="N493" s="4">
        <f t="shared" si="51"/>
        <v>12412.291220355599</v>
      </c>
      <c r="O493" s="4">
        <f t="shared" si="52"/>
        <v>9891.3685557760382</v>
      </c>
      <c r="P493" s="2">
        <f t="shared" si="53"/>
        <v>75.290931081072898</v>
      </c>
      <c r="Q493" s="2">
        <f t="shared" si="54"/>
        <v>11.008929666666667</v>
      </c>
      <c r="R493" s="5">
        <f t="shared" si="55"/>
        <v>0.98960917214485422</v>
      </c>
    </row>
    <row r="494" spans="1:18" x14ac:dyDescent="0.3">
      <c r="A494" s="3">
        <v>41402</v>
      </c>
      <c r="B494" s="2" t="s">
        <v>5</v>
      </c>
      <c r="C494" s="2">
        <v>0.10719007899999999</v>
      </c>
      <c r="D494" s="2">
        <v>0.10906059</v>
      </c>
      <c r="E494" s="2">
        <v>6.4234421999999999E-2</v>
      </c>
      <c r="F494" s="2">
        <f>VLOOKUP(B494,CostData!$A$21:$D$24,2,FALSE)</f>
        <v>40.644171780000001</v>
      </c>
      <c r="G494" s="2">
        <f t="shared" si="49"/>
        <v>5</v>
      </c>
      <c r="H494" s="2">
        <f>VLOOKUP(B494,CostData!$H$5:$I$8,2,FALSE)</f>
        <v>3</v>
      </c>
      <c r="I494" s="2">
        <f>VLOOKUP(G494,CostData!$A$4:$E$15,Production!H494,FALSE)</f>
        <v>1.2850999999999999</v>
      </c>
      <c r="J494" s="2">
        <f>VLOOKUP(Production!G494,CostData!$A$33:$E$44,Production!H494,FALSE)</f>
        <v>90</v>
      </c>
      <c r="K494" s="2">
        <f>VLOOKUP(Production!B494,CostData!$A$21:$D$24,4,FALSE)</f>
        <v>107.3179884</v>
      </c>
      <c r="L494" s="2">
        <f>VLOOKUP(Production!B494,CostData!$A$21:$D$24,3,FALSE)</f>
        <v>7.7684049079999999</v>
      </c>
      <c r="M494" s="4">
        <f t="shared" si="50"/>
        <v>56964.336681242108</v>
      </c>
      <c r="N494" s="4">
        <f t="shared" si="51"/>
        <v>12412.291220355599</v>
      </c>
      <c r="O494" s="4">
        <f t="shared" si="52"/>
        <v>10700.975470869515</v>
      </c>
      <c r="P494" s="2">
        <f t="shared" si="53"/>
        <v>74.706170682519243</v>
      </c>
      <c r="Q494" s="2">
        <f t="shared" si="54"/>
        <v>11.910008777777778</v>
      </c>
      <c r="R494" s="5">
        <f t="shared" si="55"/>
        <v>0.98284888244231938</v>
      </c>
    </row>
    <row r="495" spans="1:18" x14ac:dyDescent="0.3">
      <c r="A495" s="3">
        <v>41403</v>
      </c>
      <c r="B495" s="2" t="s">
        <v>5</v>
      </c>
      <c r="C495" s="2">
        <v>0.108900512</v>
      </c>
      <c r="D495" s="2">
        <v>0.11087505</v>
      </c>
      <c r="E495" s="2">
        <v>6.4452972999999997E-2</v>
      </c>
      <c r="F495" s="2">
        <f>VLOOKUP(B495,CostData!$A$21:$D$24,2,FALSE)</f>
        <v>40.644171780000001</v>
      </c>
      <c r="G495" s="2">
        <f t="shared" si="49"/>
        <v>5</v>
      </c>
      <c r="H495" s="2">
        <f>VLOOKUP(B495,CostData!$H$5:$I$8,2,FALSE)</f>
        <v>3</v>
      </c>
      <c r="I495" s="2">
        <f>VLOOKUP(G495,CostData!$A$4:$E$15,Production!H495,FALSE)</f>
        <v>1.2850999999999999</v>
      </c>
      <c r="J495" s="2">
        <f>VLOOKUP(Production!G495,CostData!$A$33:$E$44,Production!H495,FALSE)</f>
        <v>90</v>
      </c>
      <c r="K495" s="2">
        <f>VLOOKUP(Production!B495,CostData!$A$21:$D$24,4,FALSE)</f>
        <v>107.3179884</v>
      </c>
      <c r="L495" s="2">
        <f>VLOOKUP(Production!B495,CostData!$A$21:$D$24,3,FALSE)</f>
        <v>7.7684049079999999</v>
      </c>
      <c r="M495" s="4">
        <f t="shared" si="50"/>
        <v>57912.062255940058</v>
      </c>
      <c r="N495" s="4">
        <f t="shared" si="51"/>
        <v>12412.291220355599</v>
      </c>
      <c r="O495" s="4">
        <f t="shared" si="52"/>
        <v>10871.731027244896</v>
      </c>
      <c r="P495" s="2">
        <f t="shared" si="53"/>
        <v>74.559873973357028</v>
      </c>
      <c r="Q495" s="2">
        <f t="shared" si="54"/>
        <v>12.10005688888889</v>
      </c>
      <c r="R495" s="5">
        <f t="shared" si="55"/>
        <v>0.98219132257437536</v>
      </c>
    </row>
    <row r="496" spans="1:18" x14ac:dyDescent="0.3">
      <c r="A496" s="3">
        <v>41404</v>
      </c>
      <c r="B496" s="2" t="s">
        <v>5</v>
      </c>
      <c r="C496" s="2">
        <v>0.107009017</v>
      </c>
      <c r="D496" s="2">
        <v>0.108734449</v>
      </c>
      <c r="E496" s="2">
        <v>6.4916393000000003E-2</v>
      </c>
      <c r="F496" s="2">
        <f>VLOOKUP(B496,CostData!$A$21:$D$24,2,FALSE)</f>
        <v>40.644171780000001</v>
      </c>
      <c r="G496" s="2">
        <f t="shared" si="49"/>
        <v>5</v>
      </c>
      <c r="H496" s="2">
        <f>VLOOKUP(B496,CostData!$H$5:$I$8,2,FALSE)</f>
        <v>3</v>
      </c>
      <c r="I496" s="2">
        <f>VLOOKUP(G496,CostData!$A$4:$E$15,Production!H496,FALSE)</f>
        <v>1.2850999999999999</v>
      </c>
      <c r="J496" s="2">
        <f>VLOOKUP(Production!G496,CostData!$A$33:$E$44,Production!H496,FALSE)</f>
        <v>90</v>
      </c>
      <c r="K496" s="2">
        <f>VLOOKUP(Production!B496,CostData!$A$21:$D$24,4,FALSE)</f>
        <v>107.3179884</v>
      </c>
      <c r="L496" s="2">
        <f>VLOOKUP(Production!B496,CostData!$A$21:$D$24,3,FALSE)</f>
        <v>7.7684049079999999</v>
      </c>
      <c r="M496" s="4">
        <f t="shared" si="50"/>
        <v>56793.987284365052</v>
      </c>
      <c r="N496" s="4">
        <f t="shared" si="51"/>
        <v>12412.291220355599</v>
      </c>
      <c r="O496" s="4">
        <f t="shared" si="52"/>
        <v>10682.899730663125</v>
      </c>
      <c r="P496" s="2">
        <f t="shared" si="53"/>
        <v>74.656492018222892</v>
      </c>
      <c r="Q496" s="2">
        <f t="shared" si="54"/>
        <v>11.889890777777778</v>
      </c>
      <c r="R496" s="5">
        <f t="shared" si="55"/>
        <v>0.98413168948876539</v>
      </c>
    </row>
    <row r="497" spans="1:18" x14ac:dyDescent="0.3">
      <c r="A497" s="3">
        <v>41405</v>
      </c>
      <c r="B497" s="2" t="s">
        <v>5</v>
      </c>
      <c r="C497" s="2">
        <v>0.10595339600000001</v>
      </c>
      <c r="D497" s="2">
        <v>0.106801253</v>
      </c>
      <c r="E497" s="2">
        <v>6.3814645000000003E-2</v>
      </c>
      <c r="F497" s="2">
        <f>VLOOKUP(B497,CostData!$A$21:$D$24,2,FALSE)</f>
        <v>40.644171780000001</v>
      </c>
      <c r="G497" s="2">
        <f t="shared" si="49"/>
        <v>5</v>
      </c>
      <c r="H497" s="2">
        <f>VLOOKUP(B497,CostData!$H$5:$I$8,2,FALSE)</f>
        <v>3</v>
      </c>
      <c r="I497" s="2">
        <f>VLOOKUP(G497,CostData!$A$4:$E$15,Production!H497,FALSE)</f>
        <v>1.2850999999999999</v>
      </c>
      <c r="J497" s="2">
        <f>VLOOKUP(Production!G497,CostData!$A$33:$E$44,Production!H497,FALSE)</f>
        <v>90</v>
      </c>
      <c r="K497" s="2">
        <f>VLOOKUP(Production!B497,CostData!$A$21:$D$24,4,FALSE)</f>
        <v>107.3179884</v>
      </c>
      <c r="L497" s="2">
        <f>VLOOKUP(Production!B497,CostData!$A$21:$D$24,3,FALSE)</f>
        <v>7.7684049079999999</v>
      </c>
      <c r="M497" s="4">
        <f t="shared" si="50"/>
        <v>55784.243729751681</v>
      </c>
      <c r="N497" s="4">
        <f t="shared" si="51"/>
        <v>12412.291220355599</v>
      </c>
      <c r="O497" s="4">
        <f t="shared" si="52"/>
        <v>10577.515216229334</v>
      </c>
      <c r="P497" s="2">
        <f t="shared" si="53"/>
        <v>74.347829461111957</v>
      </c>
      <c r="Q497" s="2">
        <f t="shared" si="54"/>
        <v>11.772599555555555</v>
      </c>
      <c r="R497" s="5">
        <f t="shared" si="55"/>
        <v>0.99206135718276645</v>
      </c>
    </row>
    <row r="498" spans="1:18" x14ac:dyDescent="0.3">
      <c r="A498" s="3">
        <v>41406</v>
      </c>
      <c r="B498" s="2" t="s">
        <v>5</v>
      </c>
      <c r="C498" s="2">
        <v>9.9586058000000005E-2</v>
      </c>
      <c r="D498" s="2">
        <v>0.100784505</v>
      </c>
      <c r="E498" s="2">
        <v>6.3654889000000006E-2</v>
      </c>
      <c r="F498" s="2">
        <f>VLOOKUP(B498,CostData!$A$21:$D$24,2,FALSE)</f>
        <v>40.644171780000001</v>
      </c>
      <c r="G498" s="2">
        <f t="shared" si="49"/>
        <v>5</v>
      </c>
      <c r="H498" s="2">
        <f>VLOOKUP(B498,CostData!$H$5:$I$8,2,FALSE)</f>
        <v>3</v>
      </c>
      <c r="I498" s="2">
        <f>VLOOKUP(G498,CostData!$A$4:$E$15,Production!H498,FALSE)</f>
        <v>1.2850999999999999</v>
      </c>
      <c r="J498" s="2">
        <f>VLOOKUP(Production!G498,CostData!$A$33:$E$44,Production!H498,FALSE)</f>
        <v>90</v>
      </c>
      <c r="K498" s="2">
        <f>VLOOKUP(Production!B498,CostData!$A$21:$D$24,4,FALSE)</f>
        <v>107.3179884</v>
      </c>
      <c r="L498" s="2">
        <f>VLOOKUP(Production!B498,CostData!$A$21:$D$24,3,FALSE)</f>
        <v>7.7684049079999999</v>
      </c>
      <c r="M498" s="4">
        <f t="shared" si="50"/>
        <v>52641.586434406127</v>
      </c>
      <c r="N498" s="4">
        <f t="shared" si="51"/>
        <v>12412.291220355599</v>
      </c>
      <c r="O498" s="4">
        <f t="shared" si="52"/>
        <v>9941.8525841238443</v>
      </c>
      <c r="P498" s="2">
        <f t="shared" si="53"/>
        <v>75.307459442651663</v>
      </c>
      <c r="Q498" s="2">
        <f t="shared" si="54"/>
        <v>11.065117555555556</v>
      </c>
      <c r="R498" s="5">
        <f t="shared" si="55"/>
        <v>0.98810881692577657</v>
      </c>
    </row>
    <row r="499" spans="1:18" x14ac:dyDescent="0.3">
      <c r="A499" s="3">
        <v>41407</v>
      </c>
      <c r="B499" s="2" t="s">
        <v>5</v>
      </c>
      <c r="C499" s="2">
        <v>0.10067469900000001</v>
      </c>
      <c r="D499" s="2">
        <v>0.102396469</v>
      </c>
      <c r="E499" s="2">
        <v>6.4844389000000002E-2</v>
      </c>
      <c r="F499" s="2">
        <f>VLOOKUP(B499,CostData!$A$21:$D$24,2,FALSE)</f>
        <v>40.644171780000001</v>
      </c>
      <c r="G499" s="2">
        <f t="shared" si="49"/>
        <v>5</v>
      </c>
      <c r="H499" s="2">
        <f>VLOOKUP(B499,CostData!$H$5:$I$8,2,FALSE)</f>
        <v>3</v>
      </c>
      <c r="I499" s="2">
        <f>VLOOKUP(G499,CostData!$A$4:$E$15,Production!H499,FALSE)</f>
        <v>1.2850999999999999</v>
      </c>
      <c r="J499" s="2">
        <f>VLOOKUP(Production!G499,CostData!$A$33:$E$44,Production!H499,FALSE)</f>
        <v>90</v>
      </c>
      <c r="K499" s="2">
        <f>VLOOKUP(Production!B499,CostData!$A$21:$D$24,4,FALSE)</f>
        <v>107.3179884</v>
      </c>
      <c r="L499" s="2">
        <f>VLOOKUP(Production!B499,CostData!$A$21:$D$24,3,FALSE)</f>
        <v>7.7684049079999999</v>
      </c>
      <c r="M499" s="4">
        <f t="shared" si="50"/>
        <v>53483.544652439276</v>
      </c>
      <c r="N499" s="4">
        <f t="shared" si="51"/>
        <v>12412.291220355599</v>
      </c>
      <c r="O499" s="4">
        <f t="shared" si="52"/>
        <v>10050.533543651663</v>
      </c>
      <c r="P499" s="2">
        <f t="shared" si="53"/>
        <v>75.43739407300987</v>
      </c>
      <c r="Q499" s="2">
        <f t="shared" si="54"/>
        <v>11.186077666666668</v>
      </c>
      <c r="R499" s="5">
        <f t="shared" si="55"/>
        <v>0.98318526003079265</v>
      </c>
    </row>
    <row r="500" spans="1:18" x14ac:dyDescent="0.3">
      <c r="A500" s="3">
        <v>41408</v>
      </c>
      <c r="B500" s="2" t="s">
        <v>5</v>
      </c>
      <c r="C500" s="2">
        <v>0.102572653</v>
      </c>
      <c r="D500" s="2">
        <v>0.10280592400000001</v>
      </c>
      <c r="E500" s="2">
        <v>6.4927364000000001E-2</v>
      </c>
      <c r="F500" s="2">
        <f>VLOOKUP(B500,CostData!$A$21:$D$24,2,FALSE)</f>
        <v>40.644171780000001</v>
      </c>
      <c r="G500" s="2">
        <f t="shared" si="49"/>
        <v>5</v>
      </c>
      <c r="H500" s="2">
        <f>VLOOKUP(B500,CostData!$H$5:$I$8,2,FALSE)</f>
        <v>3</v>
      </c>
      <c r="I500" s="2">
        <f>VLOOKUP(G500,CostData!$A$4:$E$15,Production!H500,FALSE)</f>
        <v>1.2850999999999999</v>
      </c>
      <c r="J500" s="2">
        <f>VLOOKUP(Production!G500,CostData!$A$33:$E$44,Production!H500,FALSE)</f>
        <v>90</v>
      </c>
      <c r="K500" s="2">
        <f>VLOOKUP(Production!B500,CostData!$A$21:$D$24,4,FALSE)</f>
        <v>107.3179884</v>
      </c>
      <c r="L500" s="2">
        <f>VLOOKUP(Production!B500,CostData!$A$21:$D$24,3,FALSE)</f>
        <v>7.7684049079999999</v>
      </c>
      <c r="M500" s="4">
        <f t="shared" si="50"/>
        <v>53697.410472125535</v>
      </c>
      <c r="N500" s="4">
        <f t="shared" si="51"/>
        <v>12412.291220355599</v>
      </c>
      <c r="O500" s="4">
        <f t="shared" si="52"/>
        <v>10240.009653645377</v>
      </c>
      <c r="P500" s="2">
        <f t="shared" si="53"/>
        <v>74.434763178180162</v>
      </c>
      <c r="Q500" s="2">
        <f t="shared" si="54"/>
        <v>11.396961444444443</v>
      </c>
      <c r="R500" s="5">
        <f t="shared" si="55"/>
        <v>0.99773095760512787</v>
      </c>
    </row>
    <row r="501" spans="1:18" x14ac:dyDescent="0.3">
      <c r="A501" s="3">
        <v>41409</v>
      </c>
      <c r="B501" s="2" t="s">
        <v>5</v>
      </c>
      <c r="C501" s="2">
        <v>0.105475339</v>
      </c>
      <c r="D501" s="2">
        <v>0.106483225</v>
      </c>
      <c r="E501" s="2">
        <v>6.3681495000000005E-2</v>
      </c>
      <c r="F501" s="2">
        <f>VLOOKUP(B501,CostData!$A$21:$D$24,2,FALSE)</f>
        <v>40.644171780000001</v>
      </c>
      <c r="G501" s="2">
        <f t="shared" si="49"/>
        <v>5</v>
      </c>
      <c r="H501" s="2">
        <f>VLOOKUP(B501,CostData!$H$5:$I$8,2,FALSE)</f>
        <v>3</v>
      </c>
      <c r="I501" s="2">
        <f>VLOOKUP(G501,CostData!$A$4:$E$15,Production!H501,FALSE)</f>
        <v>1.2850999999999999</v>
      </c>
      <c r="J501" s="2">
        <f>VLOOKUP(Production!G501,CostData!$A$33:$E$44,Production!H501,FALSE)</f>
        <v>90</v>
      </c>
      <c r="K501" s="2">
        <f>VLOOKUP(Production!B501,CostData!$A$21:$D$24,4,FALSE)</f>
        <v>107.3179884</v>
      </c>
      <c r="L501" s="2">
        <f>VLOOKUP(Production!B501,CostData!$A$21:$D$24,3,FALSE)</f>
        <v>7.7684049079999999</v>
      </c>
      <c r="M501" s="4">
        <f t="shared" si="50"/>
        <v>55618.131900849396</v>
      </c>
      <c r="N501" s="4">
        <f t="shared" si="51"/>
        <v>12412.291220355599</v>
      </c>
      <c r="O501" s="4">
        <f t="shared" si="52"/>
        <v>10529.789939054404</v>
      </c>
      <c r="P501" s="2">
        <f t="shared" si="53"/>
        <v>74.482067377151921</v>
      </c>
      <c r="Q501" s="2">
        <f t="shared" si="54"/>
        <v>11.719482111111112</v>
      </c>
      <c r="R501" s="5">
        <f t="shared" si="55"/>
        <v>0.99053479080859919</v>
      </c>
    </row>
    <row r="502" spans="1:18" x14ac:dyDescent="0.3">
      <c r="A502" s="3">
        <v>41410</v>
      </c>
      <c r="B502" s="2" t="s">
        <v>5</v>
      </c>
      <c r="C502" s="2">
        <v>0.103080713</v>
      </c>
      <c r="D502" s="2">
        <v>0.104822312</v>
      </c>
      <c r="E502" s="2">
        <v>6.4739292000000004E-2</v>
      </c>
      <c r="F502" s="2">
        <f>VLOOKUP(B502,CostData!$A$21:$D$24,2,FALSE)</f>
        <v>40.644171780000001</v>
      </c>
      <c r="G502" s="2">
        <f t="shared" si="49"/>
        <v>5</v>
      </c>
      <c r="H502" s="2">
        <f>VLOOKUP(B502,CostData!$H$5:$I$8,2,FALSE)</f>
        <v>3</v>
      </c>
      <c r="I502" s="2">
        <f>VLOOKUP(G502,CostData!$A$4:$E$15,Production!H502,FALSE)</f>
        <v>1.2850999999999999</v>
      </c>
      <c r="J502" s="2">
        <f>VLOOKUP(Production!G502,CostData!$A$33:$E$44,Production!H502,FALSE)</f>
        <v>90</v>
      </c>
      <c r="K502" s="2">
        <f>VLOOKUP(Production!B502,CostData!$A$21:$D$24,4,FALSE)</f>
        <v>107.3179884</v>
      </c>
      <c r="L502" s="2">
        <f>VLOOKUP(Production!B502,CostData!$A$21:$D$24,3,FALSE)</f>
        <v>7.7684049079999999</v>
      </c>
      <c r="M502" s="4">
        <f t="shared" si="50"/>
        <v>54750.606726721409</v>
      </c>
      <c r="N502" s="4">
        <f t="shared" si="51"/>
        <v>12412.291220355599</v>
      </c>
      <c r="O502" s="4">
        <f t="shared" si="52"/>
        <v>10290.7301834598</v>
      </c>
      <c r="P502" s="2">
        <f t="shared" si="53"/>
        <v>75.138816832336829</v>
      </c>
      <c r="Q502" s="2">
        <f t="shared" si="54"/>
        <v>11.453412555555557</v>
      </c>
      <c r="R502" s="5">
        <f t="shared" si="55"/>
        <v>0.98338522622931657</v>
      </c>
    </row>
    <row r="503" spans="1:18" x14ac:dyDescent="0.3">
      <c r="A503" s="3">
        <v>41411</v>
      </c>
      <c r="B503" s="2" t="s">
        <v>5</v>
      </c>
      <c r="C503" s="2">
        <v>0.104680393</v>
      </c>
      <c r="D503" s="2">
        <v>0.104887246</v>
      </c>
      <c r="E503" s="2">
        <v>6.4570579000000003E-2</v>
      </c>
      <c r="F503" s="2">
        <f>VLOOKUP(B503,CostData!$A$21:$D$24,2,FALSE)</f>
        <v>40.644171780000001</v>
      </c>
      <c r="G503" s="2">
        <f t="shared" si="49"/>
        <v>5</v>
      </c>
      <c r="H503" s="2">
        <f>VLOOKUP(B503,CostData!$H$5:$I$8,2,FALSE)</f>
        <v>3</v>
      </c>
      <c r="I503" s="2">
        <f>VLOOKUP(G503,CostData!$A$4:$E$15,Production!H503,FALSE)</f>
        <v>1.2850999999999999</v>
      </c>
      <c r="J503" s="2">
        <f>VLOOKUP(Production!G503,CostData!$A$33:$E$44,Production!H503,FALSE)</f>
        <v>90</v>
      </c>
      <c r="K503" s="2">
        <f>VLOOKUP(Production!B503,CostData!$A$21:$D$24,4,FALSE)</f>
        <v>107.3179884</v>
      </c>
      <c r="L503" s="2">
        <f>VLOOKUP(Production!B503,CostData!$A$21:$D$24,3,FALSE)</f>
        <v>7.7684049079999999</v>
      </c>
      <c r="M503" s="4">
        <f t="shared" si="50"/>
        <v>54784.522940067218</v>
      </c>
      <c r="N503" s="4">
        <f t="shared" si="51"/>
        <v>12412.291220355599</v>
      </c>
      <c r="O503" s="4">
        <f t="shared" si="52"/>
        <v>10450.429071649261</v>
      </c>
      <c r="P503" s="2">
        <f t="shared" si="53"/>
        <v>74.175536608915934</v>
      </c>
      <c r="Q503" s="2">
        <f t="shared" si="54"/>
        <v>11.631154777777779</v>
      </c>
      <c r="R503" s="5">
        <f t="shared" si="55"/>
        <v>0.99802785364390245</v>
      </c>
    </row>
    <row r="504" spans="1:18" x14ac:dyDescent="0.3">
      <c r="A504" s="3">
        <v>41412</v>
      </c>
      <c r="B504" s="2" t="s">
        <v>5</v>
      </c>
      <c r="C504" s="2">
        <v>0.107933267</v>
      </c>
      <c r="D504" s="2">
        <v>0.109173992</v>
      </c>
      <c r="E504" s="2">
        <v>6.4783893999999995E-2</v>
      </c>
      <c r="F504" s="2">
        <f>VLOOKUP(B504,CostData!$A$21:$D$24,2,FALSE)</f>
        <v>40.644171780000001</v>
      </c>
      <c r="G504" s="2">
        <f t="shared" si="49"/>
        <v>5</v>
      </c>
      <c r="H504" s="2">
        <f>VLOOKUP(B504,CostData!$H$5:$I$8,2,FALSE)</f>
        <v>3</v>
      </c>
      <c r="I504" s="2">
        <f>VLOOKUP(G504,CostData!$A$4:$E$15,Production!H504,FALSE)</f>
        <v>1.2850999999999999</v>
      </c>
      <c r="J504" s="2">
        <f>VLOOKUP(Production!G504,CostData!$A$33:$E$44,Production!H504,FALSE)</f>
        <v>90</v>
      </c>
      <c r="K504" s="2">
        <f>VLOOKUP(Production!B504,CostData!$A$21:$D$24,4,FALSE)</f>
        <v>107.3179884</v>
      </c>
      <c r="L504" s="2">
        <f>VLOOKUP(Production!B504,CostData!$A$21:$D$24,3,FALSE)</f>
        <v>7.7684049079999999</v>
      </c>
      <c r="M504" s="4">
        <f t="shared" si="50"/>
        <v>57023.568615603792</v>
      </c>
      <c r="N504" s="4">
        <f t="shared" si="51"/>
        <v>12412.291220355599</v>
      </c>
      <c r="O504" s="4">
        <f t="shared" si="52"/>
        <v>10775.169245446774</v>
      </c>
      <c r="P504" s="2">
        <f t="shared" si="53"/>
        <v>74.315390713973443</v>
      </c>
      <c r="Q504" s="2">
        <f t="shared" si="54"/>
        <v>11.992585222222223</v>
      </c>
      <c r="R504" s="5">
        <f t="shared" si="55"/>
        <v>0.98863534274719933</v>
      </c>
    </row>
    <row r="505" spans="1:18" x14ac:dyDescent="0.3">
      <c r="A505" s="3">
        <v>41413</v>
      </c>
      <c r="B505" s="2" t="s">
        <v>5</v>
      </c>
      <c r="C505" s="2">
        <v>9.9135677000000005E-2</v>
      </c>
      <c r="D505" s="2">
        <v>9.9364758999999997E-2</v>
      </c>
      <c r="E505" s="2">
        <v>6.4493886E-2</v>
      </c>
      <c r="F505" s="2">
        <f>VLOOKUP(B505,CostData!$A$21:$D$24,2,FALSE)</f>
        <v>40.644171780000001</v>
      </c>
      <c r="G505" s="2">
        <f t="shared" si="49"/>
        <v>5</v>
      </c>
      <c r="H505" s="2">
        <f>VLOOKUP(B505,CostData!$H$5:$I$8,2,FALSE)</f>
        <v>3</v>
      </c>
      <c r="I505" s="2">
        <f>VLOOKUP(G505,CostData!$A$4:$E$15,Production!H505,FALSE)</f>
        <v>1.2850999999999999</v>
      </c>
      <c r="J505" s="2">
        <f>VLOOKUP(Production!G505,CostData!$A$33:$E$44,Production!H505,FALSE)</f>
        <v>90</v>
      </c>
      <c r="K505" s="2">
        <f>VLOOKUP(Production!B505,CostData!$A$21:$D$24,4,FALSE)</f>
        <v>107.3179884</v>
      </c>
      <c r="L505" s="2">
        <f>VLOOKUP(Production!B505,CostData!$A$21:$D$24,3,FALSE)</f>
        <v>7.7684049079999999</v>
      </c>
      <c r="M505" s="4">
        <f t="shared" si="50"/>
        <v>51900.027186048435</v>
      </c>
      <c r="N505" s="4">
        <f t="shared" si="51"/>
        <v>12412.291220355599</v>
      </c>
      <c r="O505" s="4">
        <f t="shared" si="52"/>
        <v>9896.8902510561948</v>
      </c>
      <c r="P505" s="2">
        <f t="shared" si="53"/>
        <v>74.856208080830697</v>
      </c>
      <c r="Q505" s="2">
        <f t="shared" si="54"/>
        <v>11.015075222222224</v>
      </c>
      <c r="R505" s="5">
        <f t="shared" si="55"/>
        <v>0.99769453473942415</v>
      </c>
    </row>
    <row r="506" spans="1:18" x14ac:dyDescent="0.3">
      <c r="A506" s="3">
        <v>41414</v>
      </c>
      <c r="B506" s="2" t="s">
        <v>5</v>
      </c>
      <c r="C506" s="2">
        <v>9.9338052999999996E-2</v>
      </c>
      <c r="D506" s="2">
        <v>0.100857554</v>
      </c>
      <c r="E506" s="2">
        <v>6.3897487000000003E-2</v>
      </c>
      <c r="F506" s="2">
        <f>VLOOKUP(B506,CostData!$A$21:$D$24,2,FALSE)</f>
        <v>40.644171780000001</v>
      </c>
      <c r="G506" s="2">
        <f t="shared" si="49"/>
        <v>5</v>
      </c>
      <c r="H506" s="2">
        <f>VLOOKUP(B506,CostData!$H$5:$I$8,2,FALSE)</f>
        <v>3</v>
      </c>
      <c r="I506" s="2">
        <f>VLOOKUP(G506,CostData!$A$4:$E$15,Production!H506,FALSE)</f>
        <v>1.2850999999999999</v>
      </c>
      <c r="J506" s="2">
        <f>VLOOKUP(Production!G506,CostData!$A$33:$E$44,Production!H506,FALSE)</f>
        <v>90</v>
      </c>
      <c r="K506" s="2">
        <f>VLOOKUP(Production!B506,CostData!$A$21:$D$24,4,FALSE)</f>
        <v>107.3179884</v>
      </c>
      <c r="L506" s="2">
        <f>VLOOKUP(Production!B506,CostData!$A$21:$D$24,3,FALSE)</f>
        <v>7.7684049079999999</v>
      </c>
      <c r="M506" s="4">
        <f t="shared" si="50"/>
        <v>52679.741260363233</v>
      </c>
      <c r="N506" s="4">
        <f t="shared" si="51"/>
        <v>12412.291220355599</v>
      </c>
      <c r="O506" s="4">
        <f t="shared" si="52"/>
        <v>9917.0938056397536</v>
      </c>
      <c r="P506" s="2">
        <f t="shared" si="53"/>
        <v>75.508955552368832</v>
      </c>
      <c r="Q506" s="2">
        <f t="shared" si="54"/>
        <v>11.037561444444444</v>
      </c>
      <c r="R506" s="5">
        <f t="shared" si="55"/>
        <v>0.98493418747791561</v>
      </c>
    </row>
    <row r="507" spans="1:18" x14ac:dyDescent="0.3">
      <c r="A507" s="3">
        <v>41415</v>
      </c>
      <c r="B507" s="2" t="s">
        <v>5</v>
      </c>
      <c r="C507" s="2">
        <v>0.10455638</v>
      </c>
      <c r="D507" s="2">
        <v>0.1064659</v>
      </c>
      <c r="E507" s="2">
        <v>6.4763889000000005E-2</v>
      </c>
      <c r="F507" s="2">
        <f>VLOOKUP(B507,CostData!$A$21:$D$24,2,FALSE)</f>
        <v>40.644171780000001</v>
      </c>
      <c r="G507" s="2">
        <f t="shared" si="49"/>
        <v>5</v>
      </c>
      <c r="H507" s="2">
        <f>VLOOKUP(B507,CostData!$H$5:$I$8,2,FALSE)</f>
        <v>3</v>
      </c>
      <c r="I507" s="2">
        <f>VLOOKUP(G507,CostData!$A$4:$E$15,Production!H507,FALSE)</f>
        <v>1.2850999999999999</v>
      </c>
      <c r="J507" s="2">
        <f>VLOOKUP(Production!G507,CostData!$A$33:$E$44,Production!H507,FALSE)</f>
        <v>90</v>
      </c>
      <c r="K507" s="2">
        <f>VLOOKUP(Production!B507,CostData!$A$21:$D$24,4,FALSE)</f>
        <v>107.3179884</v>
      </c>
      <c r="L507" s="2">
        <f>VLOOKUP(Production!B507,CostData!$A$21:$D$24,3,FALSE)</f>
        <v>7.7684049079999999</v>
      </c>
      <c r="M507" s="4">
        <f t="shared" si="50"/>
        <v>55609.082737141391</v>
      </c>
      <c r="N507" s="4">
        <f t="shared" si="51"/>
        <v>12412.291220355599</v>
      </c>
      <c r="O507" s="4">
        <f t="shared" si="52"/>
        <v>10438.048634173618</v>
      </c>
      <c r="P507" s="2">
        <f t="shared" si="53"/>
        <v>75.040301310805347</v>
      </c>
      <c r="Q507" s="2">
        <f t="shared" si="54"/>
        <v>11.617375555555556</v>
      </c>
      <c r="R507" s="5">
        <f t="shared" si="55"/>
        <v>0.98206449201105706</v>
      </c>
    </row>
    <row r="508" spans="1:18" x14ac:dyDescent="0.3">
      <c r="A508" s="3">
        <v>41416</v>
      </c>
      <c r="B508" s="2" t="s">
        <v>5</v>
      </c>
      <c r="C508" s="2">
        <v>0.107247832</v>
      </c>
      <c r="D508" s="2">
        <v>0.10835099199999999</v>
      </c>
      <c r="E508" s="2">
        <v>6.3643701999999996E-2</v>
      </c>
      <c r="F508" s="2">
        <f>VLOOKUP(B508,CostData!$A$21:$D$24,2,FALSE)</f>
        <v>40.644171780000001</v>
      </c>
      <c r="G508" s="2">
        <f t="shared" si="49"/>
        <v>5</v>
      </c>
      <c r="H508" s="2">
        <f>VLOOKUP(B508,CostData!$H$5:$I$8,2,FALSE)</f>
        <v>3</v>
      </c>
      <c r="I508" s="2">
        <f>VLOOKUP(G508,CostData!$A$4:$E$15,Production!H508,FALSE)</f>
        <v>1.2850999999999999</v>
      </c>
      <c r="J508" s="2">
        <f>VLOOKUP(Production!G508,CostData!$A$33:$E$44,Production!H508,FALSE)</f>
        <v>90</v>
      </c>
      <c r="K508" s="2">
        <f>VLOOKUP(Production!B508,CostData!$A$21:$D$24,4,FALSE)</f>
        <v>107.3179884</v>
      </c>
      <c r="L508" s="2">
        <f>VLOOKUP(Production!B508,CostData!$A$21:$D$24,3,FALSE)</f>
        <v>7.7684049079999999</v>
      </c>
      <c r="M508" s="4">
        <f t="shared" si="50"/>
        <v>56593.700694582447</v>
      </c>
      <c r="N508" s="4">
        <f t="shared" si="51"/>
        <v>12412.291220355599</v>
      </c>
      <c r="O508" s="4">
        <f t="shared" si="52"/>
        <v>10706.741055167378</v>
      </c>
      <c r="P508" s="2">
        <f t="shared" si="53"/>
        <v>74.325728999450007</v>
      </c>
      <c r="Q508" s="2">
        <f t="shared" si="54"/>
        <v>11.916425777777777</v>
      </c>
      <c r="R508" s="5">
        <f t="shared" si="55"/>
        <v>0.98981864420770604</v>
      </c>
    </row>
    <row r="509" spans="1:18" x14ac:dyDescent="0.3">
      <c r="A509" s="3">
        <v>41417</v>
      </c>
      <c r="B509" s="2" t="s">
        <v>5</v>
      </c>
      <c r="C509" s="2">
        <v>0.106619608</v>
      </c>
      <c r="D509" s="2">
        <v>0.106908514</v>
      </c>
      <c r="E509" s="2">
        <v>6.3946744999999999E-2</v>
      </c>
      <c r="F509" s="2">
        <f>VLOOKUP(B509,CostData!$A$21:$D$24,2,FALSE)</f>
        <v>40.644171780000001</v>
      </c>
      <c r="G509" s="2">
        <f t="shared" si="49"/>
        <v>5</v>
      </c>
      <c r="H509" s="2">
        <f>VLOOKUP(B509,CostData!$H$5:$I$8,2,FALSE)</f>
        <v>3</v>
      </c>
      <c r="I509" s="2">
        <f>VLOOKUP(G509,CostData!$A$4:$E$15,Production!H509,FALSE)</f>
        <v>1.2850999999999999</v>
      </c>
      <c r="J509" s="2">
        <f>VLOOKUP(Production!G509,CostData!$A$33:$E$44,Production!H509,FALSE)</f>
        <v>90</v>
      </c>
      <c r="K509" s="2">
        <f>VLOOKUP(Production!B509,CostData!$A$21:$D$24,4,FALSE)</f>
        <v>107.3179884</v>
      </c>
      <c r="L509" s="2">
        <f>VLOOKUP(Production!B509,CostData!$A$21:$D$24,3,FALSE)</f>
        <v>7.7684049079999999</v>
      </c>
      <c r="M509" s="4">
        <f t="shared" si="50"/>
        <v>55840.268107730626</v>
      </c>
      <c r="N509" s="4">
        <f t="shared" si="51"/>
        <v>12412.291220355599</v>
      </c>
      <c r="O509" s="4">
        <f t="shared" si="52"/>
        <v>10644.024340365708</v>
      </c>
      <c r="P509" s="2">
        <f t="shared" si="53"/>
        <v>73.998193342121382</v>
      </c>
      <c r="Q509" s="2">
        <f t="shared" si="54"/>
        <v>11.846623111111111</v>
      </c>
      <c r="R509" s="5">
        <f t="shared" si="55"/>
        <v>0.99729763337651489</v>
      </c>
    </row>
    <row r="510" spans="1:18" x14ac:dyDescent="0.3">
      <c r="A510" s="3">
        <v>41418</v>
      </c>
      <c r="B510" s="2" t="s">
        <v>5</v>
      </c>
      <c r="C510" s="2">
        <v>0.10233500099999999</v>
      </c>
      <c r="D510" s="2">
        <v>0.104187471</v>
      </c>
      <c r="E510" s="2">
        <v>6.3996223000000005E-2</v>
      </c>
      <c r="F510" s="2">
        <f>VLOOKUP(B510,CostData!$A$21:$D$24,2,FALSE)</f>
        <v>40.644171780000001</v>
      </c>
      <c r="G510" s="2">
        <f t="shared" si="49"/>
        <v>5</v>
      </c>
      <c r="H510" s="2">
        <f>VLOOKUP(B510,CostData!$H$5:$I$8,2,FALSE)</f>
        <v>3</v>
      </c>
      <c r="I510" s="2">
        <f>VLOOKUP(G510,CostData!$A$4:$E$15,Production!H510,FALSE)</f>
        <v>1.2850999999999999</v>
      </c>
      <c r="J510" s="2">
        <f>VLOOKUP(Production!G510,CostData!$A$33:$E$44,Production!H510,FALSE)</f>
        <v>90</v>
      </c>
      <c r="K510" s="2">
        <f>VLOOKUP(Production!B510,CostData!$A$21:$D$24,4,FALSE)</f>
        <v>107.3179884</v>
      </c>
      <c r="L510" s="2">
        <f>VLOOKUP(Production!B510,CostData!$A$21:$D$24,3,FALSE)</f>
        <v>7.7684049079999999</v>
      </c>
      <c r="M510" s="4">
        <f t="shared" si="50"/>
        <v>54419.01768559248</v>
      </c>
      <c r="N510" s="4">
        <f t="shared" si="51"/>
        <v>12412.291220355599</v>
      </c>
      <c r="O510" s="4">
        <f t="shared" si="52"/>
        <v>10216.284433491342</v>
      </c>
      <c r="P510" s="2">
        <f t="shared" si="53"/>
        <v>75.289580873155444</v>
      </c>
      <c r="Q510" s="2">
        <f t="shared" si="54"/>
        <v>11.370555666666666</v>
      </c>
      <c r="R510" s="5">
        <f t="shared" si="55"/>
        <v>0.98221983908218669</v>
      </c>
    </row>
    <row r="511" spans="1:18" x14ac:dyDescent="0.3">
      <c r="A511" s="3">
        <v>41419</v>
      </c>
      <c r="B511" s="2" t="s">
        <v>5</v>
      </c>
      <c r="C511" s="2">
        <v>0.105607251</v>
      </c>
      <c r="D511" s="2">
        <v>0.10670737299999999</v>
      </c>
      <c r="E511" s="2">
        <v>6.4827647000000002E-2</v>
      </c>
      <c r="F511" s="2">
        <f>VLOOKUP(B511,CostData!$A$21:$D$24,2,FALSE)</f>
        <v>40.644171780000001</v>
      </c>
      <c r="G511" s="2">
        <f t="shared" si="49"/>
        <v>5</v>
      </c>
      <c r="H511" s="2">
        <f>VLOOKUP(B511,CostData!$H$5:$I$8,2,FALSE)</f>
        <v>3</v>
      </c>
      <c r="I511" s="2">
        <f>VLOOKUP(G511,CostData!$A$4:$E$15,Production!H511,FALSE)</f>
        <v>1.2850999999999999</v>
      </c>
      <c r="J511" s="2">
        <f>VLOOKUP(Production!G511,CostData!$A$33:$E$44,Production!H511,FALSE)</f>
        <v>90</v>
      </c>
      <c r="K511" s="2">
        <f>VLOOKUP(Production!B511,CostData!$A$21:$D$24,4,FALSE)</f>
        <v>107.3179884</v>
      </c>
      <c r="L511" s="2">
        <f>VLOOKUP(Production!B511,CostData!$A$21:$D$24,3,FALSE)</f>
        <v>7.7684049079999999</v>
      </c>
      <c r="M511" s="4">
        <f t="shared" si="50"/>
        <v>55735.208492296653</v>
      </c>
      <c r="N511" s="4">
        <f t="shared" si="51"/>
        <v>12412.291220355599</v>
      </c>
      <c r="O511" s="4">
        <f t="shared" si="52"/>
        <v>10542.95894769291</v>
      </c>
      <c r="P511" s="2">
        <f t="shared" si="53"/>
        <v>74.512363417494086</v>
      </c>
      <c r="Q511" s="2">
        <f t="shared" si="54"/>
        <v>11.734138999999999</v>
      </c>
      <c r="R511" s="5">
        <f t="shared" si="55"/>
        <v>0.98969029066060887</v>
      </c>
    </row>
    <row r="512" spans="1:18" x14ac:dyDescent="0.3">
      <c r="A512" s="3">
        <v>41420</v>
      </c>
      <c r="B512" s="2" t="s">
        <v>5</v>
      </c>
      <c r="C512" s="2">
        <v>0.10265004799999999</v>
      </c>
      <c r="D512" s="2">
        <v>0.10280779299999999</v>
      </c>
      <c r="E512" s="2">
        <v>6.4234874999999997E-2</v>
      </c>
      <c r="F512" s="2">
        <f>VLOOKUP(B512,CostData!$A$21:$D$24,2,FALSE)</f>
        <v>40.644171780000001</v>
      </c>
      <c r="G512" s="2">
        <f t="shared" si="49"/>
        <v>5</v>
      </c>
      <c r="H512" s="2">
        <f>VLOOKUP(B512,CostData!$H$5:$I$8,2,FALSE)</f>
        <v>3</v>
      </c>
      <c r="I512" s="2">
        <f>VLOOKUP(G512,CostData!$A$4:$E$15,Production!H512,FALSE)</f>
        <v>1.2850999999999999</v>
      </c>
      <c r="J512" s="2">
        <f>VLOOKUP(Production!G512,CostData!$A$33:$E$44,Production!H512,FALSE)</f>
        <v>90</v>
      </c>
      <c r="K512" s="2">
        <f>VLOOKUP(Production!B512,CostData!$A$21:$D$24,4,FALSE)</f>
        <v>107.3179884</v>
      </c>
      <c r="L512" s="2">
        <f>VLOOKUP(Production!B512,CostData!$A$21:$D$24,3,FALSE)</f>
        <v>7.7684049079999999</v>
      </c>
      <c r="M512" s="4">
        <f t="shared" si="50"/>
        <v>53698.386684937679</v>
      </c>
      <c r="N512" s="4">
        <f t="shared" si="51"/>
        <v>12412.291220355599</v>
      </c>
      <c r="O512" s="4">
        <f t="shared" si="52"/>
        <v>10247.736133598504</v>
      </c>
      <c r="P512" s="2">
        <f t="shared" si="53"/>
        <v>74.387119662030543</v>
      </c>
      <c r="Q512" s="2">
        <f t="shared" si="54"/>
        <v>11.405560888888887</v>
      </c>
      <c r="R512" s="5">
        <f t="shared" si="55"/>
        <v>0.9984656318806493</v>
      </c>
    </row>
    <row r="513" spans="1:18" x14ac:dyDescent="0.3">
      <c r="A513" s="3">
        <v>41421</v>
      </c>
      <c r="B513" s="2" t="s">
        <v>5</v>
      </c>
      <c r="C513" s="2">
        <v>0.10642452400000001</v>
      </c>
      <c r="D513" s="2">
        <v>0.10854375400000001</v>
      </c>
      <c r="E513" s="2">
        <v>6.4455242999999995E-2</v>
      </c>
      <c r="F513" s="2">
        <f>VLOOKUP(B513,CostData!$A$21:$D$24,2,FALSE)</f>
        <v>40.644171780000001</v>
      </c>
      <c r="G513" s="2">
        <f t="shared" si="49"/>
        <v>5</v>
      </c>
      <c r="H513" s="2">
        <f>VLOOKUP(B513,CostData!$H$5:$I$8,2,FALSE)</f>
        <v>3</v>
      </c>
      <c r="I513" s="2">
        <f>VLOOKUP(G513,CostData!$A$4:$E$15,Production!H513,FALSE)</f>
        <v>1.2850999999999999</v>
      </c>
      <c r="J513" s="2">
        <f>VLOOKUP(Production!G513,CostData!$A$33:$E$44,Production!H513,FALSE)</f>
        <v>90</v>
      </c>
      <c r="K513" s="2">
        <f>VLOOKUP(Production!B513,CostData!$A$21:$D$24,4,FALSE)</f>
        <v>107.3179884</v>
      </c>
      <c r="L513" s="2">
        <f>VLOOKUP(Production!B513,CostData!$A$21:$D$24,3,FALSE)</f>
        <v>7.7684049079999999</v>
      </c>
      <c r="M513" s="4">
        <f t="shared" si="50"/>
        <v>56694.383805386729</v>
      </c>
      <c r="N513" s="4">
        <f t="shared" si="51"/>
        <v>12412.291220355599</v>
      </c>
      <c r="O513" s="4">
        <f t="shared" si="52"/>
        <v>10624.548759059729</v>
      </c>
      <c r="P513" s="2">
        <f t="shared" si="53"/>
        <v>74.918092924523719</v>
      </c>
      <c r="Q513" s="2">
        <f t="shared" si="54"/>
        <v>11.824947111111111</v>
      </c>
      <c r="R513" s="5">
        <f t="shared" si="55"/>
        <v>0.9804757996484994</v>
      </c>
    </row>
    <row r="514" spans="1:18" x14ac:dyDescent="0.3">
      <c r="A514" s="3">
        <v>41422</v>
      </c>
      <c r="B514" s="2" t="s">
        <v>5</v>
      </c>
      <c r="C514" s="2">
        <v>0.10572506700000001</v>
      </c>
      <c r="D514" s="2">
        <v>0.10687012799999999</v>
      </c>
      <c r="E514" s="2">
        <v>6.3918453E-2</v>
      </c>
      <c r="F514" s="2">
        <f>VLOOKUP(B514,CostData!$A$21:$D$24,2,FALSE)</f>
        <v>40.644171780000001</v>
      </c>
      <c r="G514" s="2">
        <f t="shared" si="49"/>
        <v>5</v>
      </c>
      <c r="H514" s="2">
        <f>VLOOKUP(B514,CostData!$H$5:$I$8,2,FALSE)</f>
        <v>3</v>
      </c>
      <c r="I514" s="2">
        <f>VLOOKUP(G514,CostData!$A$4:$E$15,Production!H514,FALSE)</f>
        <v>1.2850999999999999</v>
      </c>
      <c r="J514" s="2">
        <f>VLOOKUP(Production!G514,CostData!$A$33:$E$44,Production!H514,FALSE)</f>
        <v>90</v>
      </c>
      <c r="K514" s="2">
        <f>VLOOKUP(Production!B514,CostData!$A$21:$D$24,4,FALSE)</f>
        <v>107.3179884</v>
      </c>
      <c r="L514" s="2">
        <f>VLOOKUP(Production!B514,CostData!$A$21:$D$24,3,FALSE)</f>
        <v>7.7684049079999999</v>
      </c>
      <c r="M514" s="4">
        <f t="shared" si="50"/>
        <v>55820.218399326826</v>
      </c>
      <c r="N514" s="4">
        <f t="shared" si="51"/>
        <v>12412.291220355599</v>
      </c>
      <c r="O514" s="4">
        <f t="shared" si="52"/>
        <v>10554.720727680742</v>
      </c>
      <c r="P514" s="2">
        <f t="shared" si="53"/>
        <v>74.520861119305962</v>
      </c>
      <c r="Q514" s="2">
        <f t="shared" si="54"/>
        <v>11.747229666666668</v>
      </c>
      <c r="R514" s="5">
        <f t="shared" si="55"/>
        <v>0.98928549051611514</v>
      </c>
    </row>
    <row r="515" spans="1:18" x14ac:dyDescent="0.3">
      <c r="A515" s="3">
        <v>41423</v>
      </c>
      <c r="B515" s="2" t="s">
        <v>5</v>
      </c>
      <c r="C515" s="2">
        <v>0.109020703</v>
      </c>
      <c r="D515" s="2">
        <v>0.110396074</v>
      </c>
      <c r="E515" s="2">
        <v>6.4265944000000005E-2</v>
      </c>
      <c r="F515" s="2">
        <f>VLOOKUP(B515,CostData!$A$21:$D$24,2,FALSE)</f>
        <v>40.644171780000001</v>
      </c>
      <c r="G515" s="2">
        <f t="shared" ref="G515:G578" si="56">MONTH(A515)</f>
        <v>5</v>
      </c>
      <c r="H515" s="2">
        <f>VLOOKUP(B515,CostData!$H$5:$I$8,2,FALSE)</f>
        <v>3</v>
      </c>
      <c r="I515" s="2">
        <f>VLOOKUP(G515,CostData!$A$4:$E$15,Production!H515,FALSE)</f>
        <v>1.2850999999999999</v>
      </c>
      <c r="J515" s="2">
        <f>VLOOKUP(Production!G515,CostData!$A$33:$E$44,Production!H515,FALSE)</f>
        <v>90</v>
      </c>
      <c r="K515" s="2">
        <f>VLOOKUP(Production!B515,CostData!$A$21:$D$24,4,FALSE)</f>
        <v>107.3179884</v>
      </c>
      <c r="L515" s="2">
        <f>VLOOKUP(Production!B515,CostData!$A$21:$D$24,3,FALSE)</f>
        <v>7.7684049079999999</v>
      </c>
      <c r="M515" s="4">
        <f t="shared" ref="M515:M578" si="57">D515*F515*I515*10000</f>
        <v>57661.884349088141</v>
      </c>
      <c r="N515" s="4">
        <f t="shared" ref="N515:N578" si="58">I515*J515*K515</f>
        <v>12412.291220355599</v>
      </c>
      <c r="O515" s="4">
        <f t="shared" ref="O515:O578" si="59">C515*I515*L515*10000</f>
        <v>10883.729907689969</v>
      </c>
      <c r="P515" s="2">
        <f t="shared" ref="P515:P578" si="60">(M515+N515+O515)/C515/10000</f>
        <v>74.259203297500036</v>
      </c>
      <c r="Q515" s="2">
        <f t="shared" ref="Q515:Q578" si="61">C515*10000/J515</f>
        <v>12.113411444444445</v>
      </c>
      <c r="R515" s="5">
        <f t="shared" ref="R515:R578" si="62">C515/D515</f>
        <v>0.98754148630321759</v>
      </c>
    </row>
    <row r="516" spans="1:18" x14ac:dyDescent="0.3">
      <c r="A516" s="3">
        <v>41424</v>
      </c>
      <c r="B516" s="2" t="s">
        <v>5</v>
      </c>
      <c r="C516" s="2">
        <v>0.103512118</v>
      </c>
      <c r="D516" s="2">
        <v>0.10551324500000001</v>
      </c>
      <c r="E516" s="2">
        <v>6.4063871999999994E-2</v>
      </c>
      <c r="F516" s="2">
        <f>VLOOKUP(B516,CostData!$A$21:$D$24,2,FALSE)</f>
        <v>40.644171780000001</v>
      </c>
      <c r="G516" s="2">
        <f t="shared" si="56"/>
        <v>5</v>
      </c>
      <c r="H516" s="2">
        <f>VLOOKUP(B516,CostData!$H$5:$I$8,2,FALSE)</f>
        <v>3</v>
      </c>
      <c r="I516" s="2">
        <f>VLOOKUP(G516,CostData!$A$4:$E$15,Production!H516,FALSE)</f>
        <v>1.2850999999999999</v>
      </c>
      <c r="J516" s="2">
        <f>VLOOKUP(Production!G516,CostData!$A$33:$E$44,Production!H516,FALSE)</f>
        <v>90</v>
      </c>
      <c r="K516" s="2">
        <f>VLOOKUP(Production!B516,CostData!$A$21:$D$24,4,FALSE)</f>
        <v>107.3179884</v>
      </c>
      <c r="L516" s="2">
        <f>VLOOKUP(Production!B516,CostData!$A$21:$D$24,3,FALSE)</f>
        <v>7.7684049079999999</v>
      </c>
      <c r="M516" s="4">
        <f t="shared" si="57"/>
        <v>55111.493643216003</v>
      </c>
      <c r="N516" s="4">
        <f t="shared" si="58"/>
        <v>12412.291220355599</v>
      </c>
      <c r="O516" s="4">
        <f t="shared" si="59"/>
        <v>10333.798108831985</v>
      </c>
      <c r="P516" s="2">
        <f t="shared" si="60"/>
        <v>75.215911408945942</v>
      </c>
      <c r="Q516" s="2">
        <f t="shared" si="61"/>
        <v>11.501346444444446</v>
      </c>
      <c r="R516" s="5">
        <f t="shared" si="62"/>
        <v>0.98103435260663241</v>
      </c>
    </row>
    <row r="517" spans="1:18" x14ac:dyDescent="0.3">
      <c r="A517" s="3">
        <v>41425</v>
      </c>
      <c r="B517" s="2" t="s">
        <v>5</v>
      </c>
      <c r="C517" s="2">
        <v>9.9370570000000005E-2</v>
      </c>
      <c r="D517" s="2">
        <v>0.100291266</v>
      </c>
      <c r="E517" s="2">
        <v>6.3933469000000007E-2</v>
      </c>
      <c r="F517" s="2">
        <f>VLOOKUP(B517,CostData!$A$21:$D$24,2,FALSE)</f>
        <v>40.644171780000001</v>
      </c>
      <c r="G517" s="2">
        <f t="shared" si="56"/>
        <v>5</v>
      </c>
      <c r="H517" s="2">
        <f>VLOOKUP(B517,CostData!$H$5:$I$8,2,FALSE)</f>
        <v>3</v>
      </c>
      <c r="I517" s="2">
        <f>VLOOKUP(G517,CostData!$A$4:$E$15,Production!H517,FALSE)</f>
        <v>1.2850999999999999</v>
      </c>
      <c r="J517" s="2">
        <f>VLOOKUP(Production!G517,CostData!$A$33:$E$44,Production!H517,FALSE)</f>
        <v>90</v>
      </c>
      <c r="K517" s="2">
        <f>VLOOKUP(Production!B517,CostData!$A$21:$D$24,4,FALSE)</f>
        <v>107.3179884</v>
      </c>
      <c r="L517" s="2">
        <f>VLOOKUP(Production!B517,CostData!$A$21:$D$24,3,FALSE)</f>
        <v>7.7684049079999999</v>
      </c>
      <c r="M517" s="4">
        <f t="shared" si="57"/>
        <v>52383.958702332442</v>
      </c>
      <c r="N517" s="4">
        <f t="shared" si="58"/>
        <v>12412.291220355599</v>
      </c>
      <c r="O517" s="4">
        <f t="shared" si="59"/>
        <v>9920.340035352734</v>
      </c>
      <c r="P517" s="2">
        <f t="shared" si="60"/>
        <v>75.189857477964324</v>
      </c>
      <c r="Q517" s="2">
        <f t="shared" si="61"/>
        <v>11.041174444444446</v>
      </c>
      <c r="R517" s="5">
        <f t="shared" si="62"/>
        <v>0.99081977886289718</v>
      </c>
    </row>
    <row r="518" spans="1:18" x14ac:dyDescent="0.3">
      <c r="A518" s="3">
        <v>41426</v>
      </c>
      <c r="B518" s="2" t="s">
        <v>5</v>
      </c>
      <c r="C518" s="2">
        <v>0.104347674</v>
      </c>
      <c r="D518" s="2">
        <v>0.10480687900000001</v>
      </c>
      <c r="E518" s="2">
        <v>6.6310202999999998E-2</v>
      </c>
      <c r="F518" s="2">
        <f>VLOOKUP(B518,CostData!$A$21:$D$24,2,FALSE)</f>
        <v>40.644171780000001</v>
      </c>
      <c r="G518" s="2">
        <f t="shared" si="56"/>
        <v>6</v>
      </c>
      <c r="H518" s="2">
        <f>VLOOKUP(B518,CostData!$H$5:$I$8,2,FALSE)</f>
        <v>3</v>
      </c>
      <c r="I518" s="2">
        <f>VLOOKUP(G518,CostData!$A$4:$E$15,Production!H518,FALSE)</f>
        <v>1.3553999999999999</v>
      </c>
      <c r="J518" s="2">
        <f>VLOOKUP(Production!G518,CostData!$A$33:$E$44,Production!H518,FALSE)</f>
        <v>90</v>
      </c>
      <c r="K518" s="2">
        <f>VLOOKUP(Production!B518,CostData!$A$21:$D$24,4,FALSE)</f>
        <v>107.3179884</v>
      </c>
      <c r="L518" s="2">
        <f>VLOOKUP(Production!B518,CostData!$A$21:$D$24,3,FALSE)</f>
        <v>7.7684049079999999</v>
      </c>
      <c r="M518" s="4">
        <f t="shared" si="57"/>
        <v>57737.177311187894</v>
      </c>
      <c r="N518" s="4">
        <f t="shared" si="58"/>
        <v>13091.292132962399</v>
      </c>
      <c r="O518" s="4">
        <f t="shared" si="59"/>
        <v>10987.075477413142</v>
      </c>
      <c r="P518" s="2">
        <f t="shared" si="60"/>
        <v>78.406678160898394</v>
      </c>
      <c r="Q518" s="2">
        <f t="shared" si="61"/>
        <v>11.594186000000001</v>
      </c>
      <c r="R518" s="5">
        <f t="shared" si="62"/>
        <v>0.99561856049544228</v>
      </c>
    </row>
    <row r="519" spans="1:18" x14ac:dyDescent="0.3">
      <c r="A519" s="3">
        <v>41427</v>
      </c>
      <c r="B519" s="2" t="s">
        <v>5</v>
      </c>
      <c r="C519" s="2">
        <v>0.107084708</v>
      </c>
      <c r="D519" s="2">
        <v>0.107488847</v>
      </c>
      <c r="E519" s="2">
        <v>6.5582616999999996E-2</v>
      </c>
      <c r="F519" s="2">
        <f>VLOOKUP(B519,CostData!$A$21:$D$24,2,FALSE)</f>
        <v>40.644171780000001</v>
      </c>
      <c r="G519" s="2">
        <f t="shared" si="56"/>
        <v>6</v>
      </c>
      <c r="H519" s="2">
        <f>VLOOKUP(B519,CostData!$H$5:$I$8,2,FALSE)</f>
        <v>3</v>
      </c>
      <c r="I519" s="2">
        <f>VLOOKUP(G519,CostData!$A$4:$E$15,Production!H519,FALSE)</f>
        <v>1.3553999999999999</v>
      </c>
      <c r="J519" s="2">
        <f>VLOOKUP(Production!G519,CostData!$A$33:$E$44,Production!H519,FALSE)</f>
        <v>90</v>
      </c>
      <c r="K519" s="2">
        <f>VLOOKUP(Production!B519,CostData!$A$21:$D$24,4,FALSE)</f>
        <v>107.3179884</v>
      </c>
      <c r="L519" s="2">
        <f>VLOOKUP(Production!B519,CostData!$A$21:$D$24,3,FALSE)</f>
        <v>7.7684049079999999</v>
      </c>
      <c r="M519" s="4">
        <f t="shared" si="57"/>
        <v>59214.649624421567</v>
      </c>
      <c r="N519" s="4">
        <f t="shared" si="58"/>
        <v>13091.292132962399</v>
      </c>
      <c r="O519" s="4">
        <f t="shared" si="59"/>
        <v>11275.265889230526</v>
      </c>
      <c r="P519" s="2">
        <f t="shared" si="60"/>
        <v>78.051487656495738</v>
      </c>
      <c r="Q519" s="2">
        <f t="shared" si="61"/>
        <v>11.898300888888889</v>
      </c>
      <c r="R519" s="5">
        <f t="shared" si="62"/>
        <v>0.99624017736463399</v>
      </c>
    </row>
    <row r="520" spans="1:18" x14ac:dyDescent="0.3">
      <c r="A520" s="3">
        <v>41428</v>
      </c>
      <c r="B520" s="2" t="s">
        <v>5</v>
      </c>
      <c r="C520" s="2">
        <v>9.9204559999999997E-2</v>
      </c>
      <c r="D520" s="2">
        <v>0.100548148</v>
      </c>
      <c r="E520" s="2">
        <v>6.5685853000000002E-2</v>
      </c>
      <c r="F520" s="2">
        <f>VLOOKUP(B520,CostData!$A$21:$D$24,2,FALSE)</f>
        <v>40.644171780000001</v>
      </c>
      <c r="G520" s="2">
        <f t="shared" si="56"/>
        <v>6</v>
      </c>
      <c r="H520" s="2">
        <f>VLOOKUP(B520,CostData!$H$5:$I$8,2,FALSE)</f>
        <v>3</v>
      </c>
      <c r="I520" s="2">
        <f>VLOOKUP(G520,CostData!$A$4:$E$15,Production!H520,FALSE)</f>
        <v>1.3553999999999999</v>
      </c>
      <c r="J520" s="2">
        <f>VLOOKUP(Production!G520,CostData!$A$33:$E$44,Production!H520,FALSE)</f>
        <v>90</v>
      </c>
      <c r="K520" s="2">
        <f>VLOOKUP(Production!B520,CostData!$A$21:$D$24,4,FALSE)</f>
        <v>107.3179884</v>
      </c>
      <c r="L520" s="2">
        <f>VLOOKUP(Production!B520,CostData!$A$21:$D$24,3,FALSE)</f>
        <v>7.7684049079999999</v>
      </c>
      <c r="M520" s="4">
        <f t="shared" si="57"/>
        <v>55391.080287655197</v>
      </c>
      <c r="N520" s="4">
        <f t="shared" si="58"/>
        <v>13091.292132962399</v>
      </c>
      <c r="O520" s="4">
        <f t="shared" si="59"/>
        <v>10445.541780102934</v>
      </c>
      <c r="P520" s="2">
        <f t="shared" si="60"/>
        <v>79.560772408768855</v>
      </c>
      <c r="Q520" s="2">
        <f t="shared" si="61"/>
        <v>11.022728888888889</v>
      </c>
      <c r="R520" s="5">
        <f t="shared" si="62"/>
        <v>0.98663736700550664</v>
      </c>
    </row>
    <row r="521" spans="1:18" x14ac:dyDescent="0.3">
      <c r="A521" s="3">
        <v>41429</v>
      </c>
      <c r="B521" s="2" t="s">
        <v>5</v>
      </c>
      <c r="C521" s="2">
        <v>0.105066756</v>
      </c>
      <c r="D521" s="2">
        <v>0.10679469</v>
      </c>
      <c r="E521" s="2">
        <v>6.6030797000000002E-2</v>
      </c>
      <c r="F521" s="2">
        <f>VLOOKUP(B521,CostData!$A$21:$D$24,2,FALSE)</f>
        <v>40.644171780000001</v>
      </c>
      <c r="G521" s="2">
        <f t="shared" si="56"/>
        <v>6</v>
      </c>
      <c r="H521" s="2">
        <f>VLOOKUP(B521,CostData!$H$5:$I$8,2,FALSE)</f>
        <v>3</v>
      </c>
      <c r="I521" s="2">
        <f>VLOOKUP(G521,CostData!$A$4:$E$15,Production!H521,FALSE)</f>
        <v>1.3553999999999999</v>
      </c>
      <c r="J521" s="2">
        <f>VLOOKUP(Production!G521,CostData!$A$33:$E$44,Production!H521,FALSE)</f>
        <v>90</v>
      </c>
      <c r="K521" s="2">
        <f>VLOOKUP(Production!B521,CostData!$A$21:$D$24,4,FALSE)</f>
        <v>107.3179884</v>
      </c>
      <c r="L521" s="2">
        <f>VLOOKUP(Production!B521,CostData!$A$21:$D$24,3,FALSE)</f>
        <v>7.7684049079999999</v>
      </c>
      <c r="M521" s="4">
        <f t="shared" si="57"/>
        <v>58832.244708129743</v>
      </c>
      <c r="N521" s="4">
        <f t="shared" si="58"/>
        <v>13091.292132962399</v>
      </c>
      <c r="O521" s="4">
        <f t="shared" si="59"/>
        <v>11062.789749764332</v>
      </c>
      <c r="P521" s="2">
        <f t="shared" si="60"/>
        <v>78.984380740618349</v>
      </c>
      <c r="Q521" s="2">
        <f t="shared" si="61"/>
        <v>11.674083999999999</v>
      </c>
      <c r="R521" s="5">
        <f t="shared" si="62"/>
        <v>0.98382003824347442</v>
      </c>
    </row>
    <row r="522" spans="1:18" x14ac:dyDescent="0.3">
      <c r="A522" s="3">
        <v>41430</v>
      </c>
      <c r="B522" s="2" t="s">
        <v>5</v>
      </c>
      <c r="C522" s="2">
        <v>0.10799183</v>
      </c>
      <c r="D522" s="2">
        <v>0.109575029</v>
      </c>
      <c r="E522" s="2">
        <v>6.6101247000000002E-2</v>
      </c>
      <c r="F522" s="2">
        <f>VLOOKUP(B522,CostData!$A$21:$D$24,2,FALSE)</f>
        <v>40.644171780000001</v>
      </c>
      <c r="G522" s="2">
        <f t="shared" si="56"/>
        <v>6</v>
      </c>
      <c r="H522" s="2">
        <f>VLOOKUP(B522,CostData!$H$5:$I$8,2,FALSE)</f>
        <v>3</v>
      </c>
      <c r="I522" s="2">
        <f>VLOOKUP(G522,CostData!$A$4:$E$15,Production!H522,FALSE)</f>
        <v>1.3553999999999999</v>
      </c>
      <c r="J522" s="2">
        <f>VLOOKUP(Production!G522,CostData!$A$33:$E$44,Production!H522,FALSE)</f>
        <v>90</v>
      </c>
      <c r="K522" s="2">
        <f>VLOOKUP(Production!B522,CostData!$A$21:$D$24,4,FALSE)</f>
        <v>107.3179884</v>
      </c>
      <c r="L522" s="2">
        <f>VLOOKUP(Production!B522,CostData!$A$21:$D$24,3,FALSE)</f>
        <v>7.7684049079999999</v>
      </c>
      <c r="M522" s="4">
        <f t="shared" si="57"/>
        <v>60363.908730185118</v>
      </c>
      <c r="N522" s="4">
        <f t="shared" si="58"/>
        <v>13091.292132962399</v>
      </c>
      <c r="O522" s="4">
        <f t="shared" si="59"/>
        <v>11370.779449803251</v>
      </c>
      <c r="P522" s="2">
        <f t="shared" si="60"/>
        <v>78.548516413649779</v>
      </c>
      <c r="Q522" s="2">
        <f t="shared" si="61"/>
        <v>11.999092222222222</v>
      </c>
      <c r="R522" s="5">
        <f t="shared" si="62"/>
        <v>0.9855514617294785</v>
      </c>
    </row>
    <row r="523" spans="1:18" x14ac:dyDescent="0.3">
      <c r="A523" s="3">
        <v>41431</v>
      </c>
      <c r="B523" s="2" t="s">
        <v>5</v>
      </c>
      <c r="C523" s="2">
        <v>0.108800683</v>
      </c>
      <c r="D523" s="2">
        <v>0.109030986</v>
      </c>
      <c r="E523" s="2">
        <v>6.5535848999999993E-2</v>
      </c>
      <c r="F523" s="2">
        <f>VLOOKUP(B523,CostData!$A$21:$D$24,2,FALSE)</f>
        <v>40.644171780000001</v>
      </c>
      <c r="G523" s="2">
        <f t="shared" si="56"/>
        <v>6</v>
      </c>
      <c r="H523" s="2">
        <f>VLOOKUP(B523,CostData!$H$5:$I$8,2,FALSE)</f>
        <v>3</v>
      </c>
      <c r="I523" s="2">
        <f>VLOOKUP(G523,CostData!$A$4:$E$15,Production!H523,FALSE)</f>
        <v>1.3553999999999999</v>
      </c>
      <c r="J523" s="2">
        <f>VLOOKUP(Production!G523,CostData!$A$33:$E$44,Production!H523,FALSE)</f>
        <v>90</v>
      </c>
      <c r="K523" s="2">
        <f>VLOOKUP(Production!B523,CostData!$A$21:$D$24,4,FALSE)</f>
        <v>107.3179884</v>
      </c>
      <c r="L523" s="2">
        <f>VLOOKUP(Production!B523,CostData!$A$21:$D$24,3,FALSE)</f>
        <v>7.7684049079999999</v>
      </c>
      <c r="M523" s="4">
        <f t="shared" si="57"/>
        <v>60064.200281125108</v>
      </c>
      <c r="N523" s="4">
        <f t="shared" si="58"/>
        <v>13091.292132962399</v>
      </c>
      <c r="O523" s="4">
        <f t="shared" si="59"/>
        <v>11455.945976477644</v>
      </c>
      <c r="P523" s="2">
        <f t="shared" si="60"/>
        <v>77.767377977365413</v>
      </c>
      <c r="Q523" s="2">
        <f t="shared" si="61"/>
        <v>12.088964777777779</v>
      </c>
      <c r="R523" s="5">
        <f t="shared" si="62"/>
        <v>0.99788772890671651</v>
      </c>
    </row>
    <row r="524" spans="1:18" x14ac:dyDescent="0.3">
      <c r="A524" s="3">
        <v>41432</v>
      </c>
      <c r="B524" s="2" t="s">
        <v>5</v>
      </c>
      <c r="C524" s="2">
        <v>0.106006367</v>
      </c>
      <c r="D524" s="2">
        <v>0.106441762</v>
      </c>
      <c r="E524" s="2">
        <v>6.5899691999999996E-2</v>
      </c>
      <c r="F524" s="2">
        <f>VLOOKUP(B524,CostData!$A$21:$D$24,2,FALSE)</f>
        <v>40.644171780000001</v>
      </c>
      <c r="G524" s="2">
        <f t="shared" si="56"/>
        <v>6</v>
      </c>
      <c r="H524" s="2">
        <f>VLOOKUP(B524,CostData!$H$5:$I$8,2,FALSE)</f>
        <v>3</v>
      </c>
      <c r="I524" s="2">
        <f>VLOOKUP(G524,CostData!$A$4:$E$15,Production!H524,FALSE)</f>
        <v>1.3553999999999999</v>
      </c>
      <c r="J524" s="2">
        <f>VLOOKUP(Production!G524,CostData!$A$33:$E$44,Production!H524,FALSE)</f>
        <v>90</v>
      </c>
      <c r="K524" s="2">
        <f>VLOOKUP(Production!B524,CostData!$A$21:$D$24,4,FALSE)</f>
        <v>107.3179884</v>
      </c>
      <c r="L524" s="2">
        <f>VLOOKUP(Production!B524,CostData!$A$21:$D$24,3,FALSE)</f>
        <v>7.7684049079999999</v>
      </c>
      <c r="M524" s="4">
        <f t="shared" si="57"/>
        <v>58637.819812469199</v>
      </c>
      <c r="N524" s="4">
        <f t="shared" si="58"/>
        <v>13091.292132962399</v>
      </c>
      <c r="O524" s="4">
        <f t="shared" si="59"/>
        <v>11161.724173318495</v>
      </c>
      <c r="P524" s="2">
        <f t="shared" si="60"/>
        <v>78.194205182741612</v>
      </c>
      <c r="Q524" s="2">
        <f t="shared" si="61"/>
        <v>11.778485222222223</v>
      </c>
      <c r="R524" s="5">
        <f t="shared" si="62"/>
        <v>0.99590954723203484</v>
      </c>
    </row>
    <row r="525" spans="1:18" x14ac:dyDescent="0.3">
      <c r="A525" s="3">
        <v>41433</v>
      </c>
      <c r="B525" s="2" t="s">
        <v>5</v>
      </c>
      <c r="C525" s="2">
        <v>0.10215051</v>
      </c>
      <c r="D525" s="2">
        <v>0.103278391</v>
      </c>
      <c r="E525" s="2">
        <v>6.5751892000000006E-2</v>
      </c>
      <c r="F525" s="2">
        <f>VLOOKUP(B525,CostData!$A$21:$D$24,2,FALSE)</f>
        <v>40.644171780000001</v>
      </c>
      <c r="G525" s="2">
        <f t="shared" si="56"/>
        <v>6</v>
      </c>
      <c r="H525" s="2">
        <f>VLOOKUP(B525,CostData!$H$5:$I$8,2,FALSE)</f>
        <v>3</v>
      </c>
      <c r="I525" s="2">
        <f>VLOOKUP(G525,CostData!$A$4:$E$15,Production!H525,FALSE)</f>
        <v>1.3553999999999999</v>
      </c>
      <c r="J525" s="2">
        <f>VLOOKUP(Production!G525,CostData!$A$33:$E$44,Production!H525,FALSE)</f>
        <v>90</v>
      </c>
      <c r="K525" s="2">
        <f>VLOOKUP(Production!B525,CostData!$A$21:$D$24,4,FALSE)</f>
        <v>107.3179884</v>
      </c>
      <c r="L525" s="2">
        <f>VLOOKUP(Production!B525,CostData!$A$21:$D$24,3,FALSE)</f>
        <v>7.7684049079999999</v>
      </c>
      <c r="M525" s="4">
        <f t="shared" si="57"/>
        <v>56895.146868949247</v>
      </c>
      <c r="N525" s="4">
        <f t="shared" si="58"/>
        <v>13091.292132962399</v>
      </c>
      <c r="O525" s="4">
        <f t="shared" si="59"/>
        <v>10755.729575977382</v>
      </c>
      <c r="P525" s="2">
        <f t="shared" si="60"/>
        <v>79.042354832970517</v>
      </c>
      <c r="Q525" s="2">
        <f t="shared" si="61"/>
        <v>11.350056666666667</v>
      </c>
      <c r="R525" s="5">
        <f t="shared" si="62"/>
        <v>0.98907921599979232</v>
      </c>
    </row>
    <row r="526" spans="1:18" x14ac:dyDescent="0.3">
      <c r="A526" s="3">
        <v>41434</v>
      </c>
      <c r="B526" s="2" t="s">
        <v>5</v>
      </c>
      <c r="C526" s="2">
        <v>0.10171398299999999</v>
      </c>
      <c r="D526" s="2">
        <v>0.10313299300000001</v>
      </c>
      <c r="E526" s="2">
        <v>6.5438571000000001E-2</v>
      </c>
      <c r="F526" s="2">
        <f>VLOOKUP(B526,CostData!$A$21:$D$24,2,FALSE)</f>
        <v>40.644171780000001</v>
      </c>
      <c r="G526" s="2">
        <f t="shared" si="56"/>
        <v>6</v>
      </c>
      <c r="H526" s="2">
        <f>VLOOKUP(B526,CostData!$H$5:$I$8,2,FALSE)</f>
        <v>3</v>
      </c>
      <c r="I526" s="2">
        <f>VLOOKUP(G526,CostData!$A$4:$E$15,Production!H526,FALSE)</f>
        <v>1.3553999999999999</v>
      </c>
      <c r="J526" s="2">
        <f>VLOOKUP(Production!G526,CostData!$A$33:$E$44,Production!H526,FALSE)</f>
        <v>90</v>
      </c>
      <c r="K526" s="2">
        <f>VLOOKUP(Production!B526,CostData!$A$21:$D$24,4,FALSE)</f>
        <v>107.3179884</v>
      </c>
      <c r="L526" s="2">
        <f>VLOOKUP(Production!B526,CostData!$A$21:$D$24,3,FALSE)</f>
        <v>7.7684049079999999</v>
      </c>
      <c r="M526" s="4">
        <f t="shared" si="57"/>
        <v>56815.04840416534</v>
      </c>
      <c r="N526" s="4">
        <f t="shared" si="58"/>
        <v>13091.292132962399</v>
      </c>
      <c r="O526" s="4">
        <f t="shared" si="59"/>
        <v>10709.766355973754</v>
      </c>
      <c r="P526" s="2">
        <f t="shared" si="60"/>
        <v>79.257644342864339</v>
      </c>
      <c r="Q526" s="2">
        <f t="shared" si="61"/>
        <v>11.301553666666667</v>
      </c>
      <c r="R526" s="5">
        <f t="shared" si="62"/>
        <v>0.98624096946357398</v>
      </c>
    </row>
    <row r="527" spans="1:18" x14ac:dyDescent="0.3">
      <c r="A527" s="3">
        <v>41435</v>
      </c>
      <c r="B527" s="2" t="s">
        <v>5</v>
      </c>
      <c r="C527" s="2">
        <v>0.10285633800000001</v>
      </c>
      <c r="D527" s="2">
        <v>0.103072408</v>
      </c>
      <c r="E527" s="2">
        <v>6.5976924000000006E-2</v>
      </c>
      <c r="F527" s="2">
        <f>VLOOKUP(B527,CostData!$A$21:$D$24,2,FALSE)</f>
        <v>40.644171780000001</v>
      </c>
      <c r="G527" s="2">
        <f t="shared" si="56"/>
        <v>6</v>
      </c>
      <c r="H527" s="2">
        <f>VLOOKUP(B527,CostData!$H$5:$I$8,2,FALSE)</f>
        <v>3</v>
      </c>
      <c r="I527" s="2">
        <f>VLOOKUP(G527,CostData!$A$4:$E$15,Production!H527,FALSE)</f>
        <v>1.3553999999999999</v>
      </c>
      <c r="J527" s="2">
        <f>VLOOKUP(Production!G527,CostData!$A$33:$E$44,Production!H527,FALSE)</f>
        <v>90</v>
      </c>
      <c r="K527" s="2">
        <f>VLOOKUP(Production!B527,CostData!$A$21:$D$24,4,FALSE)</f>
        <v>107.3179884</v>
      </c>
      <c r="L527" s="2">
        <f>VLOOKUP(Production!B527,CostData!$A$21:$D$24,3,FALSE)</f>
        <v>7.7684049079999999</v>
      </c>
      <c r="M527" s="4">
        <f t="shared" si="57"/>
        <v>56781.672666610953</v>
      </c>
      <c r="N527" s="4">
        <f t="shared" si="58"/>
        <v>13091.292132962399</v>
      </c>
      <c r="O527" s="4">
        <f t="shared" si="59"/>
        <v>10830.048295435101</v>
      </c>
      <c r="P527" s="2">
        <f t="shared" si="60"/>
        <v>78.461876695443365</v>
      </c>
      <c r="Q527" s="2">
        <f t="shared" si="61"/>
        <v>11.428482000000001</v>
      </c>
      <c r="R527" s="5">
        <f t="shared" si="62"/>
        <v>0.99790370668355788</v>
      </c>
    </row>
    <row r="528" spans="1:18" x14ac:dyDescent="0.3">
      <c r="A528" s="3">
        <v>41436</v>
      </c>
      <c r="B528" s="2" t="s">
        <v>5</v>
      </c>
      <c r="C528" s="2">
        <v>0.10301640099999999</v>
      </c>
      <c r="D528" s="2">
        <v>0.10502804</v>
      </c>
      <c r="E528" s="2">
        <v>6.5284166000000005E-2</v>
      </c>
      <c r="F528" s="2">
        <f>VLOOKUP(B528,CostData!$A$21:$D$24,2,FALSE)</f>
        <v>40.644171780000001</v>
      </c>
      <c r="G528" s="2">
        <f t="shared" si="56"/>
        <v>6</v>
      </c>
      <c r="H528" s="2">
        <f>VLOOKUP(B528,CostData!$H$5:$I$8,2,FALSE)</f>
        <v>3</v>
      </c>
      <c r="I528" s="2">
        <f>VLOOKUP(G528,CostData!$A$4:$E$15,Production!H528,FALSE)</f>
        <v>1.3553999999999999</v>
      </c>
      <c r="J528" s="2">
        <f>VLOOKUP(Production!G528,CostData!$A$33:$E$44,Production!H528,FALSE)</f>
        <v>90</v>
      </c>
      <c r="K528" s="2">
        <f>VLOOKUP(Production!B528,CostData!$A$21:$D$24,4,FALSE)</f>
        <v>107.3179884</v>
      </c>
      <c r="L528" s="2">
        <f>VLOOKUP(Production!B528,CostData!$A$21:$D$24,3,FALSE)</f>
        <v>7.7684049079999999</v>
      </c>
      <c r="M528" s="4">
        <f t="shared" si="57"/>
        <v>57859.012938707339</v>
      </c>
      <c r="N528" s="4">
        <f t="shared" si="58"/>
        <v>13091.292132962399</v>
      </c>
      <c r="O528" s="4">
        <f t="shared" si="59"/>
        <v>10846.901802511273</v>
      </c>
      <c r="P528" s="2">
        <f t="shared" si="60"/>
        <v>79.402120516888388</v>
      </c>
      <c r="Q528" s="2">
        <f t="shared" si="61"/>
        <v>11.446266777777778</v>
      </c>
      <c r="R528" s="5">
        <f t="shared" si="62"/>
        <v>0.98084664819033085</v>
      </c>
    </row>
    <row r="529" spans="1:18" x14ac:dyDescent="0.3">
      <c r="A529" s="3">
        <v>41437</v>
      </c>
      <c r="B529" s="2" t="s">
        <v>5</v>
      </c>
      <c r="C529" s="2">
        <v>0.103900332</v>
      </c>
      <c r="D529" s="2">
        <v>0.104759565</v>
      </c>
      <c r="E529" s="2">
        <v>6.5471814000000003E-2</v>
      </c>
      <c r="F529" s="2">
        <f>VLOOKUP(B529,CostData!$A$21:$D$24,2,FALSE)</f>
        <v>40.644171780000001</v>
      </c>
      <c r="G529" s="2">
        <f t="shared" si="56"/>
        <v>6</v>
      </c>
      <c r="H529" s="2">
        <f>VLOOKUP(B529,CostData!$H$5:$I$8,2,FALSE)</f>
        <v>3</v>
      </c>
      <c r="I529" s="2">
        <f>VLOOKUP(G529,CostData!$A$4:$E$15,Production!H529,FALSE)</f>
        <v>1.3553999999999999</v>
      </c>
      <c r="J529" s="2">
        <f>VLOOKUP(Production!G529,CostData!$A$33:$E$44,Production!H529,FALSE)</f>
        <v>90</v>
      </c>
      <c r="K529" s="2">
        <f>VLOOKUP(Production!B529,CostData!$A$21:$D$24,4,FALSE)</f>
        <v>107.3179884</v>
      </c>
      <c r="L529" s="2">
        <f>VLOOKUP(Production!B529,CostData!$A$21:$D$24,3,FALSE)</f>
        <v>7.7684049079999999</v>
      </c>
      <c r="M529" s="4">
        <f t="shared" si="57"/>
        <v>57711.112449478751</v>
      </c>
      <c r="N529" s="4">
        <f t="shared" si="58"/>
        <v>13091.292132962399</v>
      </c>
      <c r="O529" s="4">
        <f t="shared" si="59"/>
        <v>10939.973514045785</v>
      </c>
      <c r="P529" s="2">
        <f t="shared" si="60"/>
        <v>78.673837246725</v>
      </c>
      <c r="Q529" s="2">
        <f t="shared" si="61"/>
        <v>11.544481333333334</v>
      </c>
      <c r="R529" s="5">
        <f t="shared" si="62"/>
        <v>0.99179804727138754</v>
      </c>
    </row>
    <row r="530" spans="1:18" x14ac:dyDescent="0.3">
      <c r="A530" s="3">
        <v>41438</v>
      </c>
      <c r="B530" s="2" t="s">
        <v>5</v>
      </c>
      <c r="C530" s="2">
        <v>0.102447972</v>
      </c>
      <c r="D530" s="2">
        <v>0.10268801599999999</v>
      </c>
      <c r="E530" s="2">
        <v>6.5552205000000002E-2</v>
      </c>
      <c r="F530" s="2">
        <f>VLOOKUP(B530,CostData!$A$21:$D$24,2,FALSE)</f>
        <v>40.644171780000001</v>
      </c>
      <c r="G530" s="2">
        <f t="shared" si="56"/>
        <v>6</v>
      </c>
      <c r="H530" s="2">
        <f>VLOOKUP(B530,CostData!$H$5:$I$8,2,FALSE)</f>
        <v>3</v>
      </c>
      <c r="I530" s="2">
        <f>VLOOKUP(G530,CostData!$A$4:$E$15,Production!H530,FALSE)</f>
        <v>1.3553999999999999</v>
      </c>
      <c r="J530" s="2">
        <f>VLOOKUP(Production!G530,CostData!$A$33:$E$44,Production!H530,FALSE)</f>
        <v>90</v>
      </c>
      <c r="K530" s="2">
        <f>VLOOKUP(Production!B530,CostData!$A$21:$D$24,4,FALSE)</f>
        <v>107.3179884</v>
      </c>
      <c r="L530" s="2">
        <f>VLOOKUP(Production!B530,CostData!$A$21:$D$24,3,FALSE)</f>
        <v>7.7684049079999999</v>
      </c>
      <c r="M530" s="4">
        <f t="shared" si="57"/>
        <v>56569.914533244511</v>
      </c>
      <c r="N530" s="4">
        <f t="shared" si="58"/>
        <v>13091.292132962399</v>
      </c>
      <c r="O530" s="4">
        <f t="shared" si="59"/>
        <v>10787.050230481498</v>
      </c>
      <c r="P530" s="2">
        <f t="shared" si="60"/>
        <v>78.525963302317408</v>
      </c>
      <c r="Q530" s="2">
        <f t="shared" si="61"/>
        <v>11.383108</v>
      </c>
      <c r="R530" s="5">
        <f t="shared" si="62"/>
        <v>0.99766239519127531</v>
      </c>
    </row>
    <row r="531" spans="1:18" x14ac:dyDescent="0.3">
      <c r="A531" s="3">
        <v>41439</v>
      </c>
      <c r="B531" s="2" t="s">
        <v>5</v>
      </c>
      <c r="C531" s="2">
        <v>0.104784579</v>
      </c>
      <c r="D531" s="2">
        <v>0.10600215</v>
      </c>
      <c r="E531" s="2">
        <v>6.5433045999999995E-2</v>
      </c>
      <c r="F531" s="2">
        <f>VLOOKUP(B531,CostData!$A$21:$D$24,2,FALSE)</f>
        <v>40.644171780000001</v>
      </c>
      <c r="G531" s="2">
        <f t="shared" si="56"/>
        <v>6</v>
      </c>
      <c r="H531" s="2">
        <f>VLOOKUP(B531,CostData!$H$5:$I$8,2,FALSE)</f>
        <v>3</v>
      </c>
      <c r="I531" s="2">
        <f>VLOOKUP(G531,CostData!$A$4:$E$15,Production!H531,FALSE)</f>
        <v>1.3553999999999999</v>
      </c>
      <c r="J531" s="2">
        <f>VLOOKUP(Production!G531,CostData!$A$33:$E$44,Production!H531,FALSE)</f>
        <v>90</v>
      </c>
      <c r="K531" s="2">
        <f>VLOOKUP(Production!B531,CostData!$A$21:$D$24,4,FALSE)</f>
        <v>107.3179884</v>
      </c>
      <c r="L531" s="2">
        <f>VLOOKUP(Production!B531,CostData!$A$21:$D$24,3,FALSE)</f>
        <v>7.7684049079999999</v>
      </c>
      <c r="M531" s="4">
        <f t="shared" si="57"/>
        <v>58395.641472322975</v>
      </c>
      <c r="N531" s="4">
        <f t="shared" si="58"/>
        <v>13091.292132962399</v>
      </c>
      <c r="O531" s="4">
        <f t="shared" si="59"/>
        <v>11033.078498155697</v>
      </c>
      <c r="P531" s="2">
        <f t="shared" si="60"/>
        <v>78.752057689176823</v>
      </c>
      <c r="Q531" s="2">
        <f t="shared" si="61"/>
        <v>11.642731000000001</v>
      </c>
      <c r="R531" s="5">
        <f t="shared" si="62"/>
        <v>0.98851371410862887</v>
      </c>
    </row>
    <row r="532" spans="1:18" x14ac:dyDescent="0.3">
      <c r="A532" s="3">
        <v>41440</v>
      </c>
      <c r="B532" s="2" t="s">
        <v>5</v>
      </c>
      <c r="C532" s="2">
        <v>0.103558496</v>
      </c>
      <c r="D532" s="2">
        <v>0.104124145</v>
      </c>
      <c r="E532" s="2">
        <v>6.5854373999999993E-2</v>
      </c>
      <c r="F532" s="2">
        <f>VLOOKUP(B532,CostData!$A$21:$D$24,2,FALSE)</f>
        <v>40.644171780000001</v>
      </c>
      <c r="G532" s="2">
        <f t="shared" si="56"/>
        <v>6</v>
      </c>
      <c r="H532" s="2">
        <f>VLOOKUP(B532,CostData!$H$5:$I$8,2,FALSE)</f>
        <v>3</v>
      </c>
      <c r="I532" s="2">
        <f>VLOOKUP(G532,CostData!$A$4:$E$15,Production!H532,FALSE)</f>
        <v>1.3553999999999999</v>
      </c>
      <c r="J532" s="2">
        <f>VLOOKUP(Production!G532,CostData!$A$33:$E$44,Production!H532,FALSE)</f>
        <v>90</v>
      </c>
      <c r="K532" s="2">
        <f>VLOOKUP(Production!B532,CostData!$A$21:$D$24,4,FALSE)</f>
        <v>107.3179884</v>
      </c>
      <c r="L532" s="2">
        <f>VLOOKUP(Production!B532,CostData!$A$21:$D$24,3,FALSE)</f>
        <v>7.7684049079999999</v>
      </c>
      <c r="M532" s="4">
        <f t="shared" si="57"/>
        <v>57361.065223980557</v>
      </c>
      <c r="N532" s="4">
        <f t="shared" si="58"/>
        <v>13091.292132962399</v>
      </c>
      <c r="O532" s="4">
        <f t="shared" si="59"/>
        <v>10903.980589729168</v>
      </c>
      <c r="P532" s="2">
        <f t="shared" si="60"/>
        <v>78.560756566677185</v>
      </c>
      <c r="Q532" s="2">
        <f t="shared" si="61"/>
        <v>11.506499555555555</v>
      </c>
      <c r="R532" s="5">
        <f t="shared" si="62"/>
        <v>0.99456755203127956</v>
      </c>
    </row>
    <row r="533" spans="1:18" x14ac:dyDescent="0.3">
      <c r="A533" s="3">
        <v>41441</v>
      </c>
      <c r="B533" s="2" t="s">
        <v>5</v>
      </c>
      <c r="C533" s="2">
        <v>0.108240138</v>
      </c>
      <c r="D533" s="2">
        <v>0.108660856</v>
      </c>
      <c r="E533" s="2">
        <v>6.5142700999999997E-2</v>
      </c>
      <c r="F533" s="2">
        <f>VLOOKUP(B533,CostData!$A$21:$D$24,2,FALSE)</f>
        <v>40.644171780000001</v>
      </c>
      <c r="G533" s="2">
        <f t="shared" si="56"/>
        <v>6</v>
      </c>
      <c r="H533" s="2">
        <f>VLOOKUP(B533,CostData!$H$5:$I$8,2,FALSE)</f>
        <v>3</v>
      </c>
      <c r="I533" s="2">
        <f>VLOOKUP(G533,CostData!$A$4:$E$15,Production!H533,FALSE)</f>
        <v>1.3553999999999999</v>
      </c>
      <c r="J533" s="2">
        <f>VLOOKUP(Production!G533,CostData!$A$33:$E$44,Production!H533,FALSE)</f>
        <v>90</v>
      </c>
      <c r="K533" s="2">
        <f>VLOOKUP(Production!B533,CostData!$A$21:$D$24,4,FALSE)</f>
        <v>107.3179884</v>
      </c>
      <c r="L533" s="2">
        <f>VLOOKUP(Production!B533,CostData!$A$21:$D$24,3,FALSE)</f>
        <v>7.7684049079999999</v>
      </c>
      <c r="M533" s="4">
        <f t="shared" si="57"/>
        <v>59860.298956688282</v>
      </c>
      <c r="N533" s="4">
        <f t="shared" si="58"/>
        <v>13091.292132962399</v>
      </c>
      <c r="O533" s="4">
        <f t="shared" si="59"/>
        <v>11396.924534145481</v>
      </c>
      <c r="P533" s="2">
        <f t="shared" si="60"/>
        <v>77.927206286263385</v>
      </c>
      <c r="Q533" s="2">
        <f t="shared" si="61"/>
        <v>12.026682000000001</v>
      </c>
      <c r="R533" s="5">
        <f t="shared" si="62"/>
        <v>0.99612815492637019</v>
      </c>
    </row>
    <row r="534" spans="1:18" x14ac:dyDescent="0.3">
      <c r="A534" s="3">
        <v>41442</v>
      </c>
      <c r="B534" s="2" t="s">
        <v>5</v>
      </c>
      <c r="C534" s="2">
        <v>0.103511544</v>
      </c>
      <c r="D534" s="2">
        <v>0.1041193</v>
      </c>
      <c r="E534" s="2">
        <v>6.5487015999999995E-2</v>
      </c>
      <c r="F534" s="2">
        <f>VLOOKUP(B534,CostData!$A$21:$D$24,2,FALSE)</f>
        <v>40.644171780000001</v>
      </c>
      <c r="G534" s="2">
        <f t="shared" si="56"/>
        <v>6</v>
      </c>
      <c r="H534" s="2">
        <f>VLOOKUP(B534,CostData!$H$5:$I$8,2,FALSE)</f>
        <v>3</v>
      </c>
      <c r="I534" s="2">
        <f>VLOOKUP(G534,CostData!$A$4:$E$15,Production!H534,FALSE)</f>
        <v>1.3553999999999999</v>
      </c>
      <c r="J534" s="2">
        <f>VLOOKUP(Production!G534,CostData!$A$33:$E$44,Production!H534,FALSE)</f>
        <v>90</v>
      </c>
      <c r="K534" s="2">
        <f>VLOOKUP(Production!B534,CostData!$A$21:$D$24,4,FALSE)</f>
        <v>107.3179884</v>
      </c>
      <c r="L534" s="2">
        <f>VLOOKUP(Production!B534,CostData!$A$21:$D$24,3,FALSE)</f>
        <v>7.7684049079999999</v>
      </c>
      <c r="M534" s="4">
        <f t="shared" si="57"/>
        <v>57358.396156580195</v>
      </c>
      <c r="N534" s="4">
        <f t="shared" si="58"/>
        <v>13091.292132962399</v>
      </c>
      <c r="O534" s="4">
        <f t="shared" si="59"/>
        <v>10899.036874665471</v>
      </c>
      <c r="P534" s="2">
        <f t="shared" si="60"/>
        <v>78.589036566016318</v>
      </c>
      <c r="Q534" s="2">
        <f t="shared" si="61"/>
        <v>11.501282666666667</v>
      </c>
      <c r="R534" s="5">
        <f t="shared" si="62"/>
        <v>0.99416288814849885</v>
      </c>
    </row>
    <row r="535" spans="1:18" x14ac:dyDescent="0.3">
      <c r="A535" s="3">
        <v>41443</v>
      </c>
      <c r="B535" s="2" t="s">
        <v>5</v>
      </c>
      <c r="C535" s="2">
        <v>0.10608247699999999</v>
      </c>
      <c r="D535" s="2">
        <v>0.107469987</v>
      </c>
      <c r="E535" s="2">
        <v>6.5136131E-2</v>
      </c>
      <c r="F535" s="2">
        <f>VLOOKUP(B535,CostData!$A$21:$D$24,2,FALSE)</f>
        <v>40.644171780000001</v>
      </c>
      <c r="G535" s="2">
        <f t="shared" si="56"/>
        <v>6</v>
      </c>
      <c r="H535" s="2">
        <f>VLOOKUP(B535,CostData!$H$5:$I$8,2,FALSE)</f>
        <v>3</v>
      </c>
      <c r="I535" s="2">
        <f>VLOOKUP(G535,CostData!$A$4:$E$15,Production!H535,FALSE)</f>
        <v>1.3553999999999999</v>
      </c>
      <c r="J535" s="2">
        <f>VLOOKUP(Production!G535,CostData!$A$33:$E$44,Production!H535,FALSE)</f>
        <v>90</v>
      </c>
      <c r="K535" s="2">
        <f>VLOOKUP(Production!B535,CostData!$A$21:$D$24,4,FALSE)</f>
        <v>107.3179884</v>
      </c>
      <c r="L535" s="2">
        <f>VLOOKUP(Production!B535,CostData!$A$21:$D$24,3,FALSE)</f>
        <v>7.7684049079999999</v>
      </c>
      <c r="M535" s="4">
        <f t="shared" si="57"/>
        <v>59204.259818194354</v>
      </c>
      <c r="N535" s="4">
        <f t="shared" si="58"/>
        <v>13091.292132962399</v>
      </c>
      <c r="O535" s="4">
        <f t="shared" si="59"/>
        <v>11169.738020513458</v>
      </c>
      <c r="P535" s="2">
        <f t="shared" si="60"/>
        <v>78.67962017107709</v>
      </c>
      <c r="Q535" s="2">
        <f t="shared" si="61"/>
        <v>11.786941888888888</v>
      </c>
      <c r="R535" s="5">
        <f t="shared" si="62"/>
        <v>0.98708932569239072</v>
      </c>
    </row>
    <row r="536" spans="1:18" x14ac:dyDescent="0.3">
      <c r="A536" s="3">
        <v>41444</v>
      </c>
      <c r="B536" s="2" t="s">
        <v>5</v>
      </c>
      <c r="C536" s="2">
        <v>0.10557501699999999</v>
      </c>
      <c r="D536" s="2">
        <v>0.105887892</v>
      </c>
      <c r="E536" s="2">
        <v>6.6186708999999996E-2</v>
      </c>
      <c r="F536" s="2">
        <f>VLOOKUP(B536,CostData!$A$21:$D$24,2,FALSE)</f>
        <v>40.644171780000001</v>
      </c>
      <c r="G536" s="2">
        <f t="shared" si="56"/>
        <v>6</v>
      </c>
      <c r="H536" s="2">
        <f>VLOOKUP(B536,CostData!$H$5:$I$8,2,FALSE)</f>
        <v>3</v>
      </c>
      <c r="I536" s="2">
        <f>VLOOKUP(G536,CostData!$A$4:$E$15,Production!H536,FALSE)</f>
        <v>1.3553999999999999</v>
      </c>
      <c r="J536" s="2">
        <f>VLOOKUP(Production!G536,CostData!$A$33:$E$44,Production!H536,FALSE)</f>
        <v>90</v>
      </c>
      <c r="K536" s="2">
        <f>VLOOKUP(Production!B536,CostData!$A$21:$D$24,4,FALSE)</f>
        <v>107.3179884</v>
      </c>
      <c r="L536" s="2">
        <f>VLOOKUP(Production!B536,CostData!$A$21:$D$24,3,FALSE)</f>
        <v>7.7684049079999999</v>
      </c>
      <c r="M536" s="4">
        <f t="shared" si="57"/>
        <v>58332.697756527166</v>
      </c>
      <c r="N536" s="4">
        <f t="shared" si="58"/>
        <v>13091.292132962399</v>
      </c>
      <c r="O536" s="4">
        <f t="shared" si="59"/>
        <v>11116.306054969422</v>
      </c>
      <c r="P536" s="2">
        <f t="shared" si="60"/>
        <v>78.181655366874324</v>
      </c>
      <c r="Q536" s="2">
        <f t="shared" si="61"/>
        <v>11.730557444444445</v>
      </c>
      <c r="R536" s="5">
        <f t="shared" si="62"/>
        <v>0.99704522401862528</v>
      </c>
    </row>
    <row r="537" spans="1:18" x14ac:dyDescent="0.3">
      <c r="A537" s="3">
        <v>41445</v>
      </c>
      <c r="B537" s="2" t="s">
        <v>5</v>
      </c>
      <c r="C537" s="2">
        <v>0.106275481</v>
      </c>
      <c r="D537" s="2">
        <v>0.106649064</v>
      </c>
      <c r="E537" s="2">
        <v>6.5605972999999998E-2</v>
      </c>
      <c r="F537" s="2">
        <f>VLOOKUP(B537,CostData!$A$21:$D$24,2,FALSE)</f>
        <v>40.644171780000001</v>
      </c>
      <c r="G537" s="2">
        <f t="shared" si="56"/>
        <v>6</v>
      </c>
      <c r="H537" s="2">
        <f>VLOOKUP(B537,CostData!$H$5:$I$8,2,FALSE)</f>
        <v>3</v>
      </c>
      <c r="I537" s="2">
        <f>VLOOKUP(G537,CostData!$A$4:$E$15,Production!H537,FALSE)</f>
        <v>1.3553999999999999</v>
      </c>
      <c r="J537" s="2">
        <f>VLOOKUP(Production!G537,CostData!$A$33:$E$44,Production!H537,FALSE)</f>
        <v>90</v>
      </c>
      <c r="K537" s="2">
        <f>VLOOKUP(Production!B537,CostData!$A$21:$D$24,4,FALSE)</f>
        <v>107.3179884</v>
      </c>
      <c r="L537" s="2">
        <f>VLOOKUP(Production!B537,CostData!$A$21:$D$24,3,FALSE)</f>
        <v>7.7684049079999999</v>
      </c>
      <c r="M537" s="4">
        <f t="shared" si="57"/>
        <v>58752.020640174065</v>
      </c>
      <c r="N537" s="4">
        <f t="shared" si="58"/>
        <v>13091.292132962399</v>
      </c>
      <c r="O537" s="4">
        <f t="shared" si="59"/>
        <v>11190.059982989045</v>
      </c>
      <c r="P537" s="2">
        <f t="shared" si="60"/>
        <v>78.130319406529438</v>
      </c>
      <c r="Q537" s="2">
        <f t="shared" si="61"/>
        <v>11.808386777777779</v>
      </c>
      <c r="R537" s="5">
        <f t="shared" si="62"/>
        <v>0.99649708130584258</v>
      </c>
    </row>
    <row r="538" spans="1:18" x14ac:dyDescent="0.3">
      <c r="A538" s="3">
        <v>41446</v>
      </c>
      <c r="B538" s="2" t="s">
        <v>5</v>
      </c>
      <c r="C538" s="2">
        <v>0.104390091</v>
      </c>
      <c r="D538" s="2">
        <v>0.105314834</v>
      </c>
      <c r="E538" s="2">
        <v>6.6081863000000005E-2</v>
      </c>
      <c r="F538" s="2">
        <f>VLOOKUP(B538,CostData!$A$21:$D$24,2,FALSE)</f>
        <v>40.644171780000001</v>
      </c>
      <c r="G538" s="2">
        <f t="shared" si="56"/>
        <v>6</v>
      </c>
      <c r="H538" s="2">
        <f>VLOOKUP(B538,CostData!$H$5:$I$8,2,FALSE)</f>
        <v>3</v>
      </c>
      <c r="I538" s="2">
        <f>VLOOKUP(G538,CostData!$A$4:$E$15,Production!H538,FALSE)</f>
        <v>1.3553999999999999</v>
      </c>
      <c r="J538" s="2">
        <f>VLOOKUP(Production!G538,CostData!$A$33:$E$44,Production!H538,FALSE)</f>
        <v>90</v>
      </c>
      <c r="K538" s="2">
        <f>VLOOKUP(Production!B538,CostData!$A$21:$D$24,4,FALSE)</f>
        <v>107.3179884</v>
      </c>
      <c r="L538" s="2">
        <f>VLOOKUP(Production!B538,CostData!$A$21:$D$24,3,FALSE)</f>
        <v>7.7684049079999999</v>
      </c>
      <c r="M538" s="4">
        <f t="shared" si="57"/>
        <v>58017.005202075707</v>
      </c>
      <c r="N538" s="4">
        <f t="shared" si="58"/>
        <v>13091.292132962399</v>
      </c>
      <c r="O538" s="4">
        <f t="shared" si="59"/>
        <v>10991.541688902682</v>
      </c>
      <c r="P538" s="2">
        <f t="shared" si="60"/>
        <v>78.647157251678976</v>
      </c>
      <c r="Q538" s="2">
        <f t="shared" si="61"/>
        <v>11.598899000000001</v>
      </c>
      <c r="R538" s="5">
        <f t="shared" si="62"/>
        <v>0.99121925217106654</v>
      </c>
    </row>
    <row r="539" spans="1:18" x14ac:dyDescent="0.3">
      <c r="A539" s="3">
        <v>41447</v>
      </c>
      <c r="B539" s="2" t="s">
        <v>5</v>
      </c>
      <c r="C539" s="2">
        <v>9.9753212999999993E-2</v>
      </c>
      <c r="D539" s="2">
        <v>0.10100231699999999</v>
      </c>
      <c r="E539" s="2">
        <v>6.5982745999999995E-2</v>
      </c>
      <c r="F539" s="2">
        <f>VLOOKUP(B539,CostData!$A$21:$D$24,2,FALSE)</f>
        <v>40.644171780000001</v>
      </c>
      <c r="G539" s="2">
        <f t="shared" si="56"/>
        <v>6</v>
      </c>
      <c r="H539" s="2">
        <f>VLOOKUP(B539,CostData!$H$5:$I$8,2,FALSE)</f>
        <v>3</v>
      </c>
      <c r="I539" s="2">
        <f>VLOOKUP(G539,CostData!$A$4:$E$15,Production!H539,FALSE)</f>
        <v>1.3553999999999999</v>
      </c>
      <c r="J539" s="2">
        <f>VLOOKUP(Production!G539,CostData!$A$33:$E$44,Production!H539,FALSE)</f>
        <v>90</v>
      </c>
      <c r="K539" s="2">
        <f>VLOOKUP(Production!B539,CostData!$A$21:$D$24,4,FALSE)</f>
        <v>107.3179884</v>
      </c>
      <c r="L539" s="2">
        <f>VLOOKUP(Production!B539,CostData!$A$21:$D$24,3,FALSE)</f>
        <v>7.7684049079999999</v>
      </c>
      <c r="M539" s="4">
        <f t="shared" si="57"/>
        <v>55641.277949606796</v>
      </c>
      <c r="N539" s="4">
        <f t="shared" si="58"/>
        <v>13091.292132962399</v>
      </c>
      <c r="O539" s="4">
        <f t="shared" si="59"/>
        <v>10503.311078553315</v>
      </c>
      <c r="P539" s="2">
        <f t="shared" si="60"/>
        <v>79.431908785857871</v>
      </c>
      <c r="Q539" s="2">
        <f t="shared" si="61"/>
        <v>11.083690333333333</v>
      </c>
      <c r="R539" s="5">
        <f t="shared" si="62"/>
        <v>0.98763291737158865</v>
      </c>
    </row>
    <row r="540" spans="1:18" x14ac:dyDescent="0.3">
      <c r="A540" s="3">
        <v>41448</v>
      </c>
      <c r="B540" s="2" t="s">
        <v>5</v>
      </c>
      <c r="C540" s="2">
        <v>0.104759121</v>
      </c>
      <c r="D540" s="2">
        <v>0.106746998</v>
      </c>
      <c r="E540" s="2">
        <v>6.6044089E-2</v>
      </c>
      <c r="F540" s="2">
        <f>VLOOKUP(B540,CostData!$A$21:$D$24,2,FALSE)</f>
        <v>40.644171780000001</v>
      </c>
      <c r="G540" s="2">
        <f t="shared" si="56"/>
        <v>6</v>
      </c>
      <c r="H540" s="2">
        <f>VLOOKUP(B540,CostData!$H$5:$I$8,2,FALSE)</f>
        <v>3</v>
      </c>
      <c r="I540" s="2">
        <f>VLOOKUP(G540,CostData!$A$4:$E$15,Production!H540,FALSE)</f>
        <v>1.3553999999999999</v>
      </c>
      <c r="J540" s="2">
        <f>VLOOKUP(Production!G540,CostData!$A$33:$E$44,Production!H540,FALSE)</f>
        <v>90</v>
      </c>
      <c r="K540" s="2">
        <f>VLOOKUP(Production!B540,CostData!$A$21:$D$24,4,FALSE)</f>
        <v>107.3179884</v>
      </c>
      <c r="L540" s="2">
        <f>VLOOKUP(Production!B540,CostData!$A$21:$D$24,3,FALSE)</f>
        <v>7.7684049079999999</v>
      </c>
      <c r="M540" s="4">
        <f t="shared" si="57"/>
        <v>58805.971609583183</v>
      </c>
      <c r="N540" s="4">
        <f t="shared" si="58"/>
        <v>13091.292132962399</v>
      </c>
      <c r="O540" s="4">
        <f t="shared" si="59"/>
        <v>11030.397949976883</v>
      </c>
      <c r="P540" s="2">
        <f t="shared" si="60"/>
        <v>79.160325994452037</v>
      </c>
      <c r="Q540" s="2">
        <f t="shared" si="61"/>
        <v>11.639902333333334</v>
      </c>
      <c r="R540" s="5">
        <f t="shared" si="62"/>
        <v>0.98137767771230444</v>
      </c>
    </row>
    <row r="541" spans="1:18" x14ac:dyDescent="0.3">
      <c r="A541" s="3">
        <v>41449</v>
      </c>
      <c r="B541" s="2" t="s">
        <v>5</v>
      </c>
      <c r="C541" s="2">
        <v>0.100211601</v>
      </c>
      <c r="D541" s="2">
        <v>0.10066861000000001</v>
      </c>
      <c r="E541" s="2">
        <v>6.5829386000000004E-2</v>
      </c>
      <c r="F541" s="2">
        <f>VLOOKUP(B541,CostData!$A$21:$D$24,2,FALSE)</f>
        <v>40.644171780000001</v>
      </c>
      <c r="G541" s="2">
        <f t="shared" si="56"/>
        <v>6</v>
      </c>
      <c r="H541" s="2">
        <f>VLOOKUP(B541,CostData!$H$5:$I$8,2,FALSE)</f>
        <v>3</v>
      </c>
      <c r="I541" s="2">
        <f>VLOOKUP(G541,CostData!$A$4:$E$15,Production!H541,FALSE)</f>
        <v>1.3553999999999999</v>
      </c>
      <c r="J541" s="2">
        <f>VLOOKUP(Production!G541,CostData!$A$33:$E$44,Production!H541,FALSE)</f>
        <v>90</v>
      </c>
      <c r="K541" s="2">
        <f>VLOOKUP(Production!B541,CostData!$A$21:$D$24,4,FALSE)</f>
        <v>107.3179884</v>
      </c>
      <c r="L541" s="2">
        <f>VLOOKUP(Production!B541,CostData!$A$21:$D$24,3,FALSE)</f>
        <v>7.7684049079999999</v>
      </c>
      <c r="M541" s="4">
        <f t="shared" si="57"/>
        <v>55457.44173186212</v>
      </c>
      <c r="N541" s="4">
        <f t="shared" si="58"/>
        <v>13091.292132962399</v>
      </c>
      <c r="O541" s="4">
        <f t="shared" si="59"/>
        <v>10551.576107958192</v>
      </c>
      <c r="P541" s="2">
        <f t="shared" si="60"/>
        <v>78.933286349534228</v>
      </c>
      <c r="Q541" s="2">
        <f t="shared" si="61"/>
        <v>11.134622333333333</v>
      </c>
      <c r="R541" s="5">
        <f t="shared" si="62"/>
        <v>0.9954602631346553</v>
      </c>
    </row>
    <row r="542" spans="1:18" x14ac:dyDescent="0.3">
      <c r="A542" s="3">
        <v>41450</v>
      </c>
      <c r="B542" s="2" t="s">
        <v>5</v>
      </c>
      <c r="C542" s="2">
        <v>0.104728855</v>
      </c>
      <c r="D542" s="2">
        <v>0.10681328599999999</v>
      </c>
      <c r="E542" s="2">
        <v>6.6307925000000004E-2</v>
      </c>
      <c r="F542" s="2">
        <f>VLOOKUP(B542,CostData!$A$21:$D$24,2,FALSE)</f>
        <v>40.644171780000001</v>
      </c>
      <c r="G542" s="2">
        <f t="shared" si="56"/>
        <v>6</v>
      </c>
      <c r="H542" s="2">
        <f>VLOOKUP(B542,CostData!$H$5:$I$8,2,FALSE)</f>
        <v>3</v>
      </c>
      <c r="I542" s="2">
        <f>VLOOKUP(G542,CostData!$A$4:$E$15,Production!H542,FALSE)</f>
        <v>1.3553999999999999</v>
      </c>
      <c r="J542" s="2">
        <f>VLOOKUP(Production!G542,CostData!$A$33:$E$44,Production!H542,FALSE)</f>
        <v>90</v>
      </c>
      <c r="K542" s="2">
        <f>VLOOKUP(Production!B542,CostData!$A$21:$D$24,4,FALSE)</f>
        <v>107.3179884</v>
      </c>
      <c r="L542" s="2">
        <f>VLOOKUP(Production!B542,CostData!$A$21:$D$24,3,FALSE)</f>
        <v>7.7684049079999999</v>
      </c>
      <c r="M542" s="4">
        <f t="shared" si="57"/>
        <v>58842.489079105428</v>
      </c>
      <c r="N542" s="4">
        <f t="shared" si="58"/>
        <v>13091.292132962399</v>
      </c>
      <c r="O542" s="4">
        <f t="shared" si="59"/>
        <v>11027.2111532458</v>
      </c>
      <c r="P542" s="2">
        <f t="shared" si="60"/>
        <v>79.215028528015168</v>
      </c>
      <c r="Q542" s="2">
        <f t="shared" si="61"/>
        <v>11.636539444444445</v>
      </c>
      <c r="R542" s="5">
        <f t="shared" si="62"/>
        <v>0.98048528345059993</v>
      </c>
    </row>
    <row r="543" spans="1:18" x14ac:dyDescent="0.3">
      <c r="A543" s="3">
        <v>41451</v>
      </c>
      <c r="B543" s="2" t="s">
        <v>5</v>
      </c>
      <c r="C543" s="2">
        <v>0.103701954</v>
      </c>
      <c r="D543" s="2">
        <v>0.103960496</v>
      </c>
      <c r="E543" s="2">
        <v>6.5741592000000001E-2</v>
      </c>
      <c r="F543" s="2">
        <f>VLOOKUP(B543,CostData!$A$21:$D$24,2,FALSE)</f>
        <v>40.644171780000001</v>
      </c>
      <c r="G543" s="2">
        <f t="shared" si="56"/>
        <v>6</v>
      </c>
      <c r="H543" s="2">
        <f>VLOOKUP(B543,CostData!$H$5:$I$8,2,FALSE)</f>
        <v>3</v>
      </c>
      <c r="I543" s="2">
        <f>VLOOKUP(G543,CostData!$A$4:$E$15,Production!H543,FALSE)</f>
        <v>1.3553999999999999</v>
      </c>
      <c r="J543" s="2">
        <f>VLOOKUP(Production!G543,CostData!$A$33:$E$44,Production!H543,FALSE)</f>
        <v>90</v>
      </c>
      <c r="K543" s="2">
        <f>VLOOKUP(Production!B543,CostData!$A$21:$D$24,4,FALSE)</f>
        <v>107.3179884</v>
      </c>
      <c r="L543" s="2">
        <f>VLOOKUP(Production!B543,CostData!$A$21:$D$24,3,FALSE)</f>
        <v>7.7684049079999999</v>
      </c>
      <c r="M543" s="4">
        <f t="shared" si="57"/>
        <v>57270.912445651971</v>
      </c>
      <c r="N543" s="4">
        <f t="shared" si="58"/>
        <v>13091.292132962399</v>
      </c>
      <c r="O543" s="4">
        <f t="shared" si="59"/>
        <v>10919.085707202499</v>
      </c>
      <c r="P543" s="2">
        <f t="shared" si="60"/>
        <v>78.37970949497911</v>
      </c>
      <c r="Q543" s="2">
        <f t="shared" si="61"/>
        <v>11.522439333333333</v>
      </c>
      <c r="R543" s="5">
        <f t="shared" si="62"/>
        <v>0.99751307458171423</v>
      </c>
    </row>
    <row r="544" spans="1:18" x14ac:dyDescent="0.3">
      <c r="A544" s="3">
        <v>41452</v>
      </c>
      <c r="B544" s="2" t="s">
        <v>5</v>
      </c>
      <c r="C544" s="2">
        <v>0.100682443</v>
      </c>
      <c r="D544" s="2">
        <v>0.102609768</v>
      </c>
      <c r="E544" s="2">
        <v>6.5847952000000001E-2</v>
      </c>
      <c r="F544" s="2">
        <f>VLOOKUP(B544,CostData!$A$21:$D$24,2,FALSE)</f>
        <v>40.644171780000001</v>
      </c>
      <c r="G544" s="2">
        <f t="shared" si="56"/>
        <v>6</v>
      </c>
      <c r="H544" s="2">
        <f>VLOOKUP(B544,CostData!$H$5:$I$8,2,FALSE)</f>
        <v>3</v>
      </c>
      <c r="I544" s="2">
        <f>VLOOKUP(G544,CostData!$A$4:$E$15,Production!H544,FALSE)</f>
        <v>1.3553999999999999</v>
      </c>
      <c r="J544" s="2">
        <f>VLOOKUP(Production!G544,CostData!$A$33:$E$44,Production!H544,FALSE)</f>
        <v>90</v>
      </c>
      <c r="K544" s="2">
        <f>VLOOKUP(Production!B544,CostData!$A$21:$D$24,4,FALSE)</f>
        <v>107.3179884</v>
      </c>
      <c r="L544" s="2">
        <f>VLOOKUP(Production!B544,CostData!$A$21:$D$24,3,FALSE)</f>
        <v>7.7684049079999999</v>
      </c>
      <c r="M544" s="4">
        <f t="shared" si="57"/>
        <v>56526.808406114782</v>
      </c>
      <c r="N544" s="4">
        <f t="shared" si="58"/>
        <v>13091.292132962399</v>
      </c>
      <c r="O544" s="4">
        <f t="shared" si="59"/>
        <v>10601.152455888443</v>
      </c>
      <c r="P544" s="2">
        <f t="shared" si="60"/>
        <v>79.67551303355404</v>
      </c>
      <c r="Q544" s="2">
        <f t="shared" si="61"/>
        <v>11.186938111111111</v>
      </c>
      <c r="R544" s="5">
        <f t="shared" si="62"/>
        <v>0.981216944180207</v>
      </c>
    </row>
    <row r="545" spans="1:18" x14ac:dyDescent="0.3">
      <c r="A545" s="3">
        <v>41453</v>
      </c>
      <c r="B545" s="2" t="s">
        <v>5</v>
      </c>
      <c r="C545" s="2">
        <v>0.102333618</v>
      </c>
      <c r="D545" s="2">
        <v>0.103337684</v>
      </c>
      <c r="E545" s="2">
        <v>6.5513902999999998E-2</v>
      </c>
      <c r="F545" s="2">
        <f>VLOOKUP(B545,CostData!$A$21:$D$24,2,FALSE)</f>
        <v>40.644171780000001</v>
      </c>
      <c r="G545" s="2">
        <f t="shared" si="56"/>
        <v>6</v>
      </c>
      <c r="H545" s="2">
        <f>VLOOKUP(B545,CostData!$H$5:$I$8,2,FALSE)</f>
        <v>3</v>
      </c>
      <c r="I545" s="2">
        <f>VLOOKUP(G545,CostData!$A$4:$E$15,Production!H545,FALSE)</f>
        <v>1.3553999999999999</v>
      </c>
      <c r="J545" s="2">
        <f>VLOOKUP(Production!G545,CostData!$A$33:$E$44,Production!H545,FALSE)</f>
        <v>90</v>
      </c>
      <c r="K545" s="2">
        <f>VLOOKUP(Production!B545,CostData!$A$21:$D$24,4,FALSE)</f>
        <v>107.3179884</v>
      </c>
      <c r="L545" s="2">
        <f>VLOOKUP(Production!B545,CostData!$A$21:$D$24,3,FALSE)</f>
        <v>7.7684049079999999</v>
      </c>
      <c r="M545" s="4">
        <f t="shared" si="57"/>
        <v>56927.810855196854</v>
      </c>
      <c r="N545" s="4">
        <f t="shared" si="58"/>
        <v>13091.292132962399</v>
      </c>
      <c r="O545" s="4">
        <f t="shared" si="59"/>
        <v>10775.009559319591</v>
      </c>
      <c r="P545" s="2">
        <f t="shared" si="60"/>
        <v>78.951681887645989</v>
      </c>
      <c r="Q545" s="2">
        <f t="shared" si="61"/>
        <v>11.370402</v>
      </c>
      <c r="R545" s="5">
        <f t="shared" si="62"/>
        <v>0.99028364134810687</v>
      </c>
    </row>
    <row r="546" spans="1:18" x14ac:dyDescent="0.3">
      <c r="A546" s="3">
        <v>41454</v>
      </c>
      <c r="B546" s="2" t="s">
        <v>5</v>
      </c>
      <c r="C546" s="2">
        <v>0.10858143200000001</v>
      </c>
      <c r="D546" s="2">
        <v>0.108927469</v>
      </c>
      <c r="E546" s="2">
        <v>6.5213671000000001E-2</v>
      </c>
      <c r="F546" s="2">
        <f>VLOOKUP(B546,CostData!$A$21:$D$24,2,FALSE)</f>
        <v>40.644171780000001</v>
      </c>
      <c r="G546" s="2">
        <f t="shared" si="56"/>
        <v>6</v>
      </c>
      <c r="H546" s="2">
        <f>VLOOKUP(B546,CostData!$H$5:$I$8,2,FALSE)</f>
        <v>3</v>
      </c>
      <c r="I546" s="2">
        <f>VLOOKUP(G546,CostData!$A$4:$E$15,Production!H546,FALSE)</f>
        <v>1.3553999999999999</v>
      </c>
      <c r="J546" s="2">
        <f>VLOOKUP(Production!G546,CostData!$A$33:$E$44,Production!H546,FALSE)</f>
        <v>90</v>
      </c>
      <c r="K546" s="2">
        <f>VLOOKUP(Production!B546,CostData!$A$21:$D$24,4,FALSE)</f>
        <v>107.3179884</v>
      </c>
      <c r="L546" s="2">
        <f>VLOOKUP(Production!B546,CostData!$A$21:$D$24,3,FALSE)</f>
        <v>7.7684049079999999</v>
      </c>
      <c r="M546" s="4">
        <f t="shared" si="57"/>
        <v>60007.17368668066</v>
      </c>
      <c r="N546" s="4">
        <f t="shared" si="58"/>
        <v>13091.292132962399</v>
      </c>
      <c r="O546" s="4">
        <f t="shared" si="59"/>
        <v>11432.860389677709</v>
      </c>
      <c r="P546" s="2">
        <f t="shared" si="60"/>
        <v>77.850627544975424</v>
      </c>
      <c r="Q546" s="2">
        <f t="shared" si="61"/>
        <v>12.064603555555555</v>
      </c>
      <c r="R546" s="5">
        <f t="shared" si="62"/>
        <v>0.99682323473429835</v>
      </c>
    </row>
    <row r="547" spans="1:18" x14ac:dyDescent="0.3">
      <c r="A547" s="3">
        <v>41455</v>
      </c>
      <c r="B547" s="2" t="s">
        <v>5</v>
      </c>
      <c r="C547" s="2">
        <v>0.106602575</v>
      </c>
      <c r="D547" s="2">
        <v>0.1078636</v>
      </c>
      <c r="E547" s="2">
        <v>6.5865270000000004E-2</v>
      </c>
      <c r="F547" s="2">
        <f>VLOOKUP(B547,CostData!$A$21:$D$24,2,FALSE)</f>
        <v>40.644171780000001</v>
      </c>
      <c r="G547" s="2">
        <f t="shared" si="56"/>
        <v>6</v>
      </c>
      <c r="H547" s="2">
        <f>VLOOKUP(B547,CostData!$H$5:$I$8,2,FALSE)</f>
        <v>3</v>
      </c>
      <c r="I547" s="2">
        <f>VLOOKUP(G547,CostData!$A$4:$E$15,Production!H547,FALSE)</f>
        <v>1.3553999999999999</v>
      </c>
      <c r="J547" s="2">
        <f>VLOOKUP(Production!G547,CostData!$A$33:$E$44,Production!H547,FALSE)</f>
        <v>90</v>
      </c>
      <c r="K547" s="2">
        <f>VLOOKUP(Production!B547,CostData!$A$21:$D$24,4,FALSE)</f>
        <v>107.3179884</v>
      </c>
      <c r="L547" s="2">
        <f>VLOOKUP(Production!B547,CostData!$A$21:$D$24,3,FALSE)</f>
        <v>7.7684049079999999</v>
      </c>
      <c r="M547" s="4">
        <f t="shared" si="57"/>
        <v>59421.097718433601</v>
      </c>
      <c r="N547" s="4">
        <f t="shared" si="58"/>
        <v>13091.292132962399</v>
      </c>
      <c r="O547" s="4">
        <f t="shared" si="59"/>
        <v>11224.500678487528</v>
      </c>
      <c r="P547" s="2">
        <f t="shared" si="60"/>
        <v>78.550532695747293</v>
      </c>
      <c r="Q547" s="2">
        <f t="shared" si="61"/>
        <v>11.844730555555556</v>
      </c>
      <c r="R547" s="5">
        <f t="shared" si="62"/>
        <v>0.98830907739033369</v>
      </c>
    </row>
    <row r="548" spans="1:18" x14ac:dyDescent="0.3">
      <c r="A548" s="3">
        <v>41456</v>
      </c>
      <c r="B548" s="2" t="s">
        <v>5</v>
      </c>
      <c r="C548" s="2">
        <v>0.10251655599999999</v>
      </c>
      <c r="D548" s="2">
        <v>0.104047639</v>
      </c>
      <c r="E548" s="2">
        <v>6.4782623999999997E-2</v>
      </c>
      <c r="F548" s="2">
        <f>VLOOKUP(B548,CostData!$A$21:$D$24,2,FALSE)</f>
        <v>40.644171780000001</v>
      </c>
      <c r="G548" s="2">
        <f t="shared" si="56"/>
        <v>7</v>
      </c>
      <c r="H548" s="2">
        <f>VLOOKUP(B548,CostData!$H$5:$I$8,2,FALSE)</f>
        <v>3</v>
      </c>
      <c r="I548" s="2">
        <f>VLOOKUP(G548,CostData!$A$4:$E$15,Production!H548,FALSE)</f>
        <v>1.3129</v>
      </c>
      <c r="J548" s="2">
        <f>VLOOKUP(Production!G548,CostData!$A$33:$E$44,Production!H548,FALSE)</f>
        <v>89</v>
      </c>
      <c r="K548" s="2">
        <f>VLOOKUP(Production!B548,CostData!$A$21:$D$24,4,FALSE)</f>
        <v>107.3179884</v>
      </c>
      <c r="L548" s="2">
        <f>VLOOKUP(Production!B548,CostData!$A$21:$D$24,3,FALSE)</f>
        <v>7.7684049079999999</v>
      </c>
      <c r="M548" s="4">
        <f t="shared" si="57"/>
        <v>55521.623451206266</v>
      </c>
      <c r="N548" s="4">
        <f t="shared" si="58"/>
        <v>12539.90304036204</v>
      </c>
      <c r="O548" s="4">
        <f t="shared" si="59"/>
        <v>10455.805843226373</v>
      </c>
      <c r="P548" s="2">
        <f t="shared" si="60"/>
        <v>76.589904497761992</v>
      </c>
      <c r="Q548" s="2">
        <f t="shared" si="61"/>
        <v>11.51871415730337</v>
      </c>
      <c r="R548" s="5">
        <f t="shared" si="62"/>
        <v>0.98528478863417557</v>
      </c>
    </row>
    <row r="549" spans="1:18" x14ac:dyDescent="0.3">
      <c r="A549" s="3">
        <v>41457</v>
      </c>
      <c r="B549" s="2" t="s">
        <v>5</v>
      </c>
      <c r="C549" s="2">
        <v>0.106430363</v>
      </c>
      <c r="D549" s="2">
        <v>0.108654314</v>
      </c>
      <c r="E549" s="2">
        <v>6.4238100000000006E-2</v>
      </c>
      <c r="F549" s="2">
        <f>VLOOKUP(B549,CostData!$A$21:$D$24,2,FALSE)</f>
        <v>40.644171780000001</v>
      </c>
      <c r="G549" s="2">
        <f t="shared" si="56"/>
        <v>7</v>
      </c>
      <c r="H549" s="2">
        <f>VLOOKUP(B549,CostData!$H$5:$I$8,2,FALSE)</f>
        <v>3</v>
      </c>
      <c r="I549" s="2">
        <f>VLOOKUP(G549,CostData!$A$4:$E$15,Production!H549,FALSE)</f>
        <v>1.3129</v>
      </c>
      <c r="J549" s="2">
        <f>VLOOKUP(Production!G549,CostData!$A$33:$E$44,Production!H549,FALSE)</f>
        <v>89</v>
      </c>
      <c r="K549" s="2">
        <f>VLOOKUP(Production!B549,CostData!$A$21:$D$24,4,FALSE)</f>
        <v>107.3179884</v>
      </c>
      <c r="L549" s="2">
        <f>VLOOKUP(Production!B549,CostData!$A$21:$D$24,3,FALSE)</f>
        <v>7.7684049079999999</v>
      </c>
      <c r="M549" s="4">
        <f t="shared" si="57"/>
        <v>57979.825070870946</v>
      </c>
      <c r="N549" s="4">
        <f t="shared" si="58"/>
        <v>12539.90304036204</v>
      </c>
      <c r="O549" s="4">
        <f t="shared" si="59"/>
        <v>10854.980451665817</v>
      </c>
      <c r="P549" s="2">
        <f t="shared" si="60"/>
        <v>76.458170647128966</v>
      </c>
      <c r="Q549" s="2">
        <f t="shared" si="61"/>
        <v>11.958467752808991</v>
      </c>
      <c r="R549" s="5">
        <f t="shared" si="62"/>
        <v>0.97953186653960189</v>
      </c>
    </row>
    <row r="550" spans="1:18" x14ac:dyDescent="0.3">
      <c r="A550" s="3">
        <v>41458</v>
      </c>
      <c r="B550" s="2" t="s">
        <v>5</v>
      </c>
      <c r="C550" s="2">
        <v>0.10420494700000001</v>
      </c>
      <c r="D550" s="2">
        <v>0.10433819599999999</v>
      </c>
      <c r="E550" s="2">
        <v>6.3960223999999996E-2</v>
      </c>
      <c r="F550" s="2">
        <f>VLOOKUP(B550,CostData!$A$21:$D$24,2,FALSE)</f>
        <v>40.644171780000001</v>
      </c>
      <c r="G550" s="2">
        <f t="shared" si="56"/>
        <v>7</v>
      </c>
      <c r="H550" s="2">
        <f>VLOOKUP(B550,CostData!$H$5:$I$8,2,FALSE)</f>
        <v>3</v>
      </c>
      <c r="I550" s="2">
        <f>VLOOKUP(G550,CostData!$A$4:$E$15,Production!H550,FALSE)</f>
        <v>1.3129</v>
      </c>
      <c r="J550" s="2">
        <f>VLOOKUP(Production!G550,CostData!$A$33:$E$44,Production!H550,FALSE)</f>
        <v>89</v>
      </c>
      <c r="K550" s="2">
        <f>VLOOKUP(Production!B550,CostData!$A$21:$D$24,4,FALSE)</f>
        <v>107.3179884</v>
      </c>
      <c r="L550" s="2">
        <f>VLOOKUP(Production!B550,CostData!$A$21:$D$24,3,FALSE)</f>
        <v>7.7684049079999999</v>
      </c>
      <c r="M550" s="4">
        <f t="shared" si="57"/>
        <v>55676.669702136685</v>
      </c>
      <c r="N550" s="4">
        <f t="shared" si="58"/>
        <v>12539.90304036204</v>
      </c>
      <c r="O550" s="4">
        <f t="shared" si="59"/>
        <v>10628.007184865774</v>
      </c>
      <c r="P550" s="2">
        <f t="shared" si="60"/>
        <v>75.662991246821036</v>
      </c>
      <c r="Q550" s="2">
        <f t="shared" si="61"/>
        <v>11.708421011235957</v>
      </c>
      <c r="R550" s="5">
        <f t="shared" si="62"/>
        <v>0.99872291255639511</v>
      </c>
    </row>
    <row r="551" spans="1:18" x14ac:dyDescent="0.3">
      <c r="A551" s="3">
        <v>41459</v>
      </c>
      <c r="B551" s="2" t="s">
        <v>5</v>
      </c>
      <c r="C551" s="2">
        <v>0.100601149</v>
      </c>
      <c r="D551" s="2">
        <v>0.101408367</v>
      </c>
      <c r="E551" s="2">
        <v>6.4284656999999995E-2</v>
      </c>
      <c r="F551" s="2">
        <f>VLOOKUP(B551,CostData!$A$21:$D$24,2,FALSE)</f>
        <v>40.644171780000001</v>
      </c>
      <c r="G551" s="2">
        <f t="shared" si="56"/>
        <v>7</v>
      </c>
      <c r="H551" s="2">
        <f>VLOOKUP(B551,CostData!$H$5:$I$8,2,FALSE)</f>
        <v>3</v>
      </c>
      <c r="I551" s="2">
        <f>VLOOKUP(G551,CostData!$A$4:$E$15,Production!H551,FALSE)</f>
        <v>1.3129</v>
      </c>
      <c r="J551" s="2">
        <f>VLOOKUP(Production!G551,CostData!$A$33:$E$44,Production!H551,FALSE)</f>
        <v>89</v>
      </c>
      <c r="K551" s="2">
        <f>VLOOKUP(Production!B551,CostData!$A$21:$D$24,4,FALSE)</f>
        <v>107.3179884</v>
      </c>
      <c r="L551" s="2">
        <f>VLOOKUP(Production!B551,CostData!$A$21:$D$24,3,FALSE)</f>
        <v>7.7684049079999999</v>
      </c>
      <c r="M551" s="4">
        <f t="shared" si="57"/>
        <v>54113.262169992449</v>
      </c>
      <c r="N551" s="4">
        <f t="shared" si="58"/>
        <v>12539.90304036204</v>
      </c>
      <c r="O551" s="4">
        <f t="shared" si="59"/>
        <v>10260.450824640333</v>
      </c>
      <c r="P551" s="2">
        <f t="shared" si="60"/>
        <v>76.454013497395366</v>
      </c>
      <c r="Q551" s="2">
        <f t="shared" si="61"/>
        <v>11.303499887640449</v>
      </c>
      <c r="R551" s="5">
        <f t="shared" si="62"/>
        <v>0.99203992704073429</v>
      </c>
    </row>
    <row r="552" spans="1:18" x14ac:dyDescent="0.3">
      <c r="A552" s="3">
        <v>41460</v>
      </c>
      <c r="B552" s="2" t="s">
        <v>5</v>
      </c>
      <c r="C552" s="2">
        <v>0.103922578</v>
      </c>
      <c r="D552" s="2">
        <v>0.105409301</v>
      </c>
      <c r="E552" s="2">
        <v>6.4520391999999996E-2</v>
      </c>
      <c r="F552" s="2">
        <f>VLOOKUP(B552,CostData!$A$21:$D$24,2,FALSE)</f>
        <v>40.644171780000001</v>
      </c>
      <c r="G552" s="2">
        <f t="shared" si="56"/>
        <v>7</v>
      </c>
      <c r="H552" s="2">
        <f>VLOOKUP(B552,CostData!$H$5:$I$8,2,FALSE)</f>
        <v>3</v>
      </c>
      <c r="I552" s="2">
        <f>VLOOKUP(G552,CostData!$A$4:$E$15,Production!H552,FALSE)</f>
        <v>1.3129</v>
      </c>
      <c r="J552" s="2">
        <f>VLOOKUP(Production!G552,CostData!$A$33:$E$44,Production!H552,FALSE)</f>
        <v>89</v>
      </c>
      <c r="K552" s="2">
        <f>VLOOKUP(Production!B552,CostData!$A$21:$D$24,4,FALSE)</f>
        <v>107.3179884</v>
      </c>
      <c r="L552" s="2">
        <f>VLOOKUP(Production!B552,CostData!$A$21:$D$24,3,FALSE)</f>
        <v>7.7684049079999999</v>
      </c>
      <c r="M552" s="4">
        <f t="shared" si="57"/>
        <v>56248.229893778356</v>
      </c>
      <c r="N552" s="4">
        <f t="shared" si="58"/>
        <v>12539.90304036204</v>
      </c>
      <c r="O552" s="4">
        <f t="shared" si="59"/>
        <v>10599.207978617116</v>
      </c>
      <c r="P552" s="2">
        <f t="shared" si="60"/>
        <v>76.390850227712306</v>
      </c>
      <c r="Q552" s="2">
        <f t="shared" si="61"/>
        <v>11.67669415730337</v>
      </c>
      <c r="R552" s="5">
        <f t="shared" si="62"/>
        <v>0.98589571332040238</v>
      </c>
    </row>
    <row r="553" spans="1:18" x14ac:dyDescent="0.3">
      <c r="A553" s="3">
        <v>41461</v>
      </c>
      <c r="B553" s="2" t="s">
        <v>5</v>
      </c>
      <c r="C553" s="2">
        <v>0.10244060300000001</v>
      </c>
      <c r="D553" s="2">
        <v>0.10366613700000001</v>
      </c>
      <c r="E553" s="2">
        <v>6.3796819000000005E-2</v>
      </c>
      <c r="F553" s="2">
        <f>VLOOKUP(B553,CostData!$A$21:$D$24,2,FALSE)</f>
        <v>40.644171780000001</v>
      </c>
      <c r="G553" s="2">
        <f t="shared" si="56"/>
        <v>7</v>
      </c>
      <c r="H553" s="2">
        <f>VLOOKUP(B553,CostData!$H$5:$I$8,2,FALSE)</f>
        <v>3</v>
      </c>
      <c r="I553" s="2">
        <f>VLOOKUP(G553,CostData!$A$4:$E$15,Production!H553,FALSE)</f>
        <v>1.3129</v>
      </c>
      <c r="J553" s="2">
        <f>VLOOKUP(Production!G553,CostData!$A$33:$E$44,Production!H553,FALSE)</f>
        <v>89</v>
      </c>
      <c r="K553" s="2">
        <f>VLOOKUP(Production!B553,CostData!$A$21:$D$24,4,FALSE)</f>
        <v>107.3179884</v>
      </c>
      <c r="L553" s="2">
        <f>VLOOKUP(Production!B553,CostData!$A$21:$D$24,3,FALSE)</f>
        <v>7.7684049079999999</v>
      </c>
      <c r="M553" s="4">
        <f t="shared" si="57"/>
        <v>55318.047372080793</v>
      </c>
      <c r="N553" s="4">
        <f t="shared" si="58"/>
        <v>12539.90304036204</v>
      </c>
      <c r="O553" s="4">
        <f t="shared" si="59"/>
        <v>10448.059291330788</v>
      </c>
      <c r="P553" s="2">
        <f t="shared" si="60"/>
        <v>76.440402936493484</v>
      </c>
      <c r="Q553" s="2">
        <f t="shared" si="61"/>
        <v>11.510180112359551</v>
      </c>
      <c r="R553" s="5">
        <f t="shared" si="62"/>
        <v>0.98817806821527454</v>
      </c>
    </row>
    <row r="554" spans="1:18" x14ac:dyDescent="0.3">
      <c r="A554" s="3">
        <v>41462</v>
      </c>
      <c r="B554" s="2" t="s">
        <v>5</v>
      </c>
      <c r="C554" s="2">
        <v>0.102491926</v>
      </c>
      <c r="D554" s="2">
        <v>0.104247151</v>
      </c>
      <c r="E554" s="2">
        <v>6.4273975999999997E-2</v>
      </c>
      <c r="F554" s="2">
        <f>VLOOKUP(B554,CostData!$A$21:$D$24,2,FALSE)</f>
        <v>40.644171780000001</v>
      </c>
      <c r="G554" s="2">
        <f t="shared" si="56"/>
        <v>7</v>
      </c>
      <c r="H554" s="2">
        <f>VLOOKUP(B554,CostData!$H$5:$I$8,2,FALSE)</f>
        <v>3</v>
      </c>
      <c r="I554" s="2">
        <f>VLOOKUP(G554,CostData!$A$4:$E$15,Production!H554,FALSE)</f>
        <v>1.3129</v>
      </c>
      <c r="J554" s="2">
        <f>VLOOKUP(Production!G554,CostData!$A$33:$E$44,Production!H554,FALSE)</f>
        <v>89</v>
      </c>
      <c r="K554" s="2">
        <f>VLOOKUP(Production!B554,CostData!$A$21:$D$24,4,FALSE)</f>
        <v>107.3179884</v>
      </c>
      <c r="L554" s="2">
        <f>VLOOKUP(Production!B554,CostData!$A$21:$D$24,3,FALSE)</f>
        <v>7.7684049079999999</v>
      </c>
      <c r="M554" s="4">
        <f t="shared" si="57"/>
        <v>55628.086512208502</v>
      </c>
      <c r="N554" s="4">
        <f t="shared" si="58"/>
        <v>12539.90304036204</v>
      </c>
      <c r="O554" s="4">
        <f t="shared" si="59"/>
        <v>10453.293795339017</v>
      </c>
      <c r="P554" s="2">
        <f t="shared" si="60"/>
        <v>76.709733552972324</v>
      </c>
      <c r="Q554" s="2">
        <f t="shared" si="61"/>
        <v>11.515946741573032</v>
      </c>
      <c r="R554" s="5">
        <f t="shared" si="62"/>
        <v>0.98316284921781705</v>
      </c>
    </row>
    <row r="555" spans="1:18" x14ac:dyDescent="0.3">
      <c r="A555" s="3">
        <v>41463</v>
      </c>
      <c r="B555" s="2" t="s">
        <v>5</v>
      </c>
      <c r="C555" s="2">
        <v>0.10788653500000001</v>
      </c>
      <c r="D555" s="2">
        <v>0.108246799</v>
      </c>
      <c r="E555" s="2">
        <v>6.3957820999999998E-2</v>
      </c>
      <c r="F555" s="2">
        <f>VLOOKUP(B555,CostData!$A$21:$D$24,2,FALSE)</f>
        <v>40.644171780000001</v>
      </c>
      <c r="G555" s="2">
        <f t="shared" si="56"/>
        <v>7</v>
      </c>
      <c r="H555" s="2">
        <f>VLOOKUP(B555,CostData!$H$5:$I$8,2,FALSE)</f>
        <v>3</v>
      </c>
      <c r="I555" s="2">
        <f>VLOOKUP(G555,CostData!$A$4:$E$15,Production!H555,FALSE)</f>
        <v>1.3129</v>
      </c>
      <c r="J555" s="2">
        <f>VLOOKUP(Production!G555,CostData!$A$33:$E$44,Production!H555,FALSE)</f>
        <v>89</v>
      </c>
      <c r="K555" s="2">
        <f>VLOOKUP(Production!B555,CostData!$A$21:$D$24,4,FALSE)</f>
        <v>107.3179884</v>
      </c>
      <c r="L555" s="2">
        <f>VLOOKUP(Production!B555,CostData!$A$21:$D$24,3,FALSE)</f>
        <v>7.7684049079999999</v>
      </c>
      <c r="M555" s="4">
        <f t="shared" si="57"/>
        <v>57762.368004106378</v>
      </c>
      <c r="N555" s="4">
        <f t="shared" si="58"/>
        <v>12539.90304036204</v>
      </c>
      <c r="O555" s="4">
        <f t="shared" si="59"/>
        <v>11003.497455166624</v>
      </c>
      <c r="P555" s="2">
        <f t="shared" si="60"/>
        <v>75.362294747565144</v>
      </c>
      <c r="Q555" s="2">
        <f t="shared" si="61"/>
        <v>12.122082584269663</v>
      </c>
      <c r="R555" s="5">
        <f t="shared" si="62"/>
        <v>0.99667182768148188</v>
      </c>
    </row>
    <row r="556" spans="1:18" x14ac:dyDescent="0.3">
      <c r="A556" s="3">
        <v>41464</v>
      </c>
      <c r="B556" s="2" t="s">
        <v>5</v>
      </c>
      <c r="C556" s="2">
        <v>0.10423921999999999</v>
      </c>
      <c r="D556" s="2">
        <v>0.104515572</v>
      </c>
      <c r="E556" s="2">
        <v>6.4904772999999999E-2</v>
      </c>
      <c r="F556" s="2">
        <f>VLOOKUP(B556,CostData!$A$21:$D$24,2,FALSE)</f>
        <v>40.644171780000001</v>
      </c>
      <c r="G556" s="2">
        <f t="shared" si="56"/>
        <v>7</v>
      </c>
      <c r="H556" s="2">
        <f>VLOOKUP(B556,CostData!$H$5:$I$8,2,FALSE)</f>
        <v>3</v>
      </c>
      <c r="I556" s="2">
        <f>VLOOKUP(G556,CostData!$A$4:$E$15,Production!H556,FALSE)</f>
        <v>1.3129</v>
      </c>
      <c r="J556" s="2">
        <f>VLOOKUP(Production!G556,CostData!$A$33:$E$44,Production!H556,FALSE)</f>
        <v>89</v>
      </c>
      <c r="K556" s="2">
        <f>VLOOKUP(Production!B556,CostData!$A$21:$D$24,4,FALSE)</f>
        <v>107.3179884</v>
      </c>
      <c r="L556" s="2">
        <f>VLOOKUP(Production!B556,CostData!$A$21:$D$24,3,FALSE)</f>
        <v>7.7684049079999999</v>
      </c>
      <c r="M556" s="4">
        <f t="shared" si="57"/>
        <v>55771.320609893279</v>
      </c>
      <c r="N556" s="4">
        <f t="shared" si="58"/>
        <v>12539.90304036204</v>
      </c>
      <c r="O556" s="4">
        <f t="shared" si="59"/>
        <v>10631.502735707969</v>
      </c>
      <c r="P556" s="2">
        <f t="shared" si="60"/>
        <v>75.732268896451146</v>
      </c>
      <c r="Q556" s="2">
        <f t="shared" si="61"/>
        <v>11.71227191011236</v>
      </c>
      <c r="R556" s="5">
        <f t="shared" si="62"/>
        <v>0.99735587726582975</v>
      </c>
    </row>
    <row r="557" spans="1:18" x14ac:dyDescent="0.3">
      <c r="A557" s="3">
        <v>41465</v>
      </c>
      <c r="B557" s="2" t="s">
        <v>5</v>
      </c>
      <c r="C557" s="2">
        <v>0.104753363</v>
      </c>
      <c r="D557" s="2">
        <v>0.10560051400000001</v>
      </c>
      <c r="E557" s="2">
        <v>6.4208720999999996E-2</v>
      </c>
      <c r="F557" s="2">
        <f>VLOOKUP(B557,CostData!$A$21:$D$24,2,FALSE)</f>
        <v>40.644171780000001</v>
      </c>
      <c r="G557" s="2">
        <f t="shared" si="56"/>
        <v>7</v>
      </c>
      <c r="H557" s="2">
        <f>VLOOKUP(B557,CostData!$H$5:$I$8,2,FALSE)</f>
        <v>3</v>
      </c>
      <c r="I557" s="2">
        <f>VLOOKUP(G557,CostData!$A$4:$E$15,Production!H557,FALSE)</f>
        <v>1.3129</v>
      </c>
      <c r="J557" s="2">
        <f>VLOOKUP(Production!G557,CostData!$A$33:$E$44,Production!H557,FALSE)</f>
        <v>89</v>
      </c>
      <c r="K557" s="2">
        <f>VLOOKUP(Production!B557,CostData!$A$21:$D$24,4,FALSE)</f>
        <v>107.3179884</v>
      </c>
      <c r="L557" s="2">
        <f>VLOOKUP(Production!B557,CostData!$A$21:$D$24,3,FALSE)</f>
        <v>7.7684049079999999</v>
      </c>
      <c r="M557" s="4">
        <f t="shared" si="57"/>
        <v>56350.264464548163</v>
      </c>
      <c r="N557" s="4">
        <f t="shared" si="58"/>
        <v>12539.90304036204</v>
      </c>
      <c r="O557" s="4">
        <f t="shared" si="59"/>
        <v>10683.940893927544</v>
      </c>
      <c r="P557" s="2">
        <f t="shared" si="60"/>
        <v>75.963297139050084</v>
      </c>
      <c r="Q557" s="2">
        <f t="shared" si="61"/>
        <v>11.770040786516855</v>
      </c>
      <c r="R557" s="5">
        <f t="shared" si="62"/>
        <v>0.9919777757899928</v>
      </c>
    </row>
    <row r="558" spans="1:18" x14ac:dyDescent="0.3">
      <c r="A558" s="3">
        <v>41466</v>
      </c>
      <c r="B558" s="2" t="s">
        <v>5</v>
      </c>
      <c r="C558" s="2">
        <v>0.10093948899999999</v>
      </c>
      <c r="D558" s="2">
        <v>0.101086945</v>
      </c>
      <c r="E558" s="2">
        <v>6.4137726000000006E-2</v>
      </c>
      <c r="F558" s="2">
        <f>VLOOKUP(B558,CostData!$A$21:$D$24,2,FALSE)</f>
        <v>40.644171780000001</v>
      </c>
      <c r="G558" s="2">
        <f t="shared" si="56"/>
        <v>7</v>
      </c>
      <c r="H558" s="2">
        <f>VLOOKUP(B558,CostData!$H$5:$I$8,2,FALSE)</f>
        <v>3</v>
      </c>
      <c r="I558" s="2">
        <f>VLOOKUP(G558,CostData!$A$4:$E$15,Production!H558,FALSE)</f>
        <v>1.3129</v>
      </c>
      <c r="J558" s="2">
        <f>VLOOKUP(Production!G558,CostData!$A$33:$E$44,Production!H558,FALSE)</f>
        <v>89</v>
      </c>
      <c r="K558" s="2">
        <f>VLOOKUP(Production!B558,CostData!$A$21:$D$24,4,FALSE)</f>
        <v>107.3179884</v>
      </c>
      <c r="L558" s="2">
        <f>VLOOKUP(Production!B558,CostData!$A$21:$D$24,3,FALSE)</f>
        <v>7.7684049079999999</v>
      </c>
      <c r="M558" s="4">
        <f t="shared" si="57"/>
        <v>53941.745820131466</v>
      </c>
      <c r="N558" s="4">
        <f t="shared" si="58"/>
        <v>12539.90304036204</v>
      </c>
      <c r="O558" s="4">
        <f t="shared" si="59"/>
        <v>10294.958590868817</v>
      </c>
      <c r="P558" s="2">
        <f t="shared" si="60"/>
        <v>76.062013204130963</v>
      </c>
      <c r="Q558" s="2">
        <f t="shared" si="61"/>
        <v>11.341515617977528</v>
      </c>
      <c r="R558" s="5">
        <f t="shared" si="62"/>
        <v>0.99854129531760993</v>
      </c>
    </row>
    <row r="559" spans="1:18" x14ac:dyDescent="0.3">
      <c r="A559" s="3">
        <v>41467</v>
      </c>
      <c r="B559" s="2" t="s">
        <v>5</v>
      </c>
      <c r="C559" s="2">
        <v>9.8950892999999998E-2</v>
      </c>
      <c r="D559" s="2">
        <v>0.100852392</v>
      </c>
      <c r="E559" s="2">
        <v>6.3974419000000005E-2</v>
      </c>
      <c r="F559" s="2">
        <f>VLOOKUP(B559,CostData!$A$21:$D$24,2,FALSE)</f>
        <v>40.644171780000001</v>
      </c>
      <c r="G559" s="2">
        <f t="shared" si="56"/>
        <v>7</v>
      </c>
      <c r="H559" s="2">
        <f>VLOOKUP(B559,CostData!$H$5:$I$8,2,FALSE)</f>
        <v>3</v>
      </c>
      <c r="I559" s="2">
        <f>VLOOKUP(G559,CostData!$A$4:$E$15,Production!H559,FALSE)</f>
        <v>1.3129</v>
      </c>
      <c r="J559" s="2">
        <f>VLOOKUP(Production!G559,CostData!$A$33:$E$44,Production!H559,FALSE)</f>
        <v>89</v>
      </c>
      <c r="K559" s="2">
        <f>VLOOKUP(Production!B559,CostData!$A$21:$D$24,4,FALSE)</f>
        <v>107.3179884</v>
      </c>
      <c r="L559" s="2">
        <f>VLOOKUP(Production!B559,CostData!$A$21:$D$24,3,FALSE)</f>
        <v>7.7684049079999999</v>
      </c>
      <c r="M559" s="4">
        <f t="shared" si="57"/>
        <v>53816.58427422314</v>
      </c>
      <c r="N559" s="4">
        <f t="shared" si="58"/>
        <v>12539.90304036204</v>
      </c>
      <c r="O559" s="4">
        <f t="shared" si="59"/>
        <v>10092.138924583729</v>
      </c>
      <c r="P559" s="2">
        <f t="shared" si="60"/>
        <v>77.259157468309979</v>
      </c>
      <c r="Q559" s="2">
        <f t="shared" si="61"/>
        <v>11.118077865168539</v>
      </c>
      <c r="R559" s="5">
        <f t="shared" si="62"/>
        <v>0.98114572235430964</v>
      </c>
    </row>
    <row r="560" spans="1:18" x14ac:dyDescent="0.3">
      <c r="A560" s="3">
        <v>41468</v>
      </c>
      <c r="B560" s="2" t="s">
        <v>5</v>
      </c>
      <c r="C560" s="2">
        <v>9.9809964000000001E-2</v>
      </c>
      <c r="D560" s="2">
        <v>0.10167003500000001</v>
      </c>
      <c r="E560" s="2">
        <v>6.4775177000000003E-2</v>
      </c>
      <c r="F560" s="2">
        <f>VLOOKUP(B560,CostData!$A$21:$D$24,2,FALSE)</f>
        <v>40.644171780000001</v>
      </c>
      <c r="G560" s="2">
        <f t="shared" si="56"/>
        <v>7</v>
      </c>
      <c r="H560" s="2">
        <f>VLOOKUP(B560,CostData!$H$5:$I$8,2,FALSE)</f>
        <v>3</v>
      </c>
      <c r="I560" s="2">
        <f>VLOOKUP(G560,CostData!$A$4:$E$15,Production!H560,FALSE)</f>
        <v>1.3129</v>
      </c>
      <c r="J560" s="2">
        <f>VLOOKUP(Production!G560,CostData!$A$33:$E$44,Production!H560,FALSE)</f>
        <v>89</v>
      </c>
      <c r="K560" s="2">
        <f>VLOOKUP(Production!B560,CostData!$A$21:$D$24,4,FALSE)</f>
        <v>107.3179884</v>
      </c>
      <c r="L560" s="2">
        <f>VLOOKUP(Production!B560,CostData!$A$21:$D$24,3,FALSE)</f>
        <v>7.7684049079999999</v>
      </c>
      <c r="M560" s="4">
        <f t="shared" si="57"/>
        <v>54252.89274983896</v>
      </c>
      <c r="N560" s="4">
        <f t="shared" si="58"/>
        <v>12539.90304036204</v>
      </c>
      <c r="O560" s="4">
        <f t="shared" si="59"/>
        <v>10179.756768296176</v>
      </c>
      <c r="P560" s="2">
        <f t="shared" si="60"/>
        <v>77.119106623961088</v>
      </c>
      <c r="Q560" s="2">
        <f t="shared" si="61"/>
        <v>11.214602696629214</v>
      </c>
      <c r="R560" s="5">
        <f t="shared" si="62"/>
        <v>0.98170482581224638</v>
      </c>
    </row>
    <row r="561" spans="1:18" x14ac:dyDescent="0.3">
      <c r="A561" s="3">
        <v>41469</v>
      </c>
      <c r="B561" s="2" t="s">
        <v>5</v>
      </c>
      <c r="C561" s="2">
        <v>9.9674770999999995E-2</v>
      </c>
      <c r="D561" s="2">
        <v>0.100572095</v>
      </c>
      <c r="E561" s="2">
        <v>6.4273683999999998E-2</v>
      </c>
      <c r="F561" s="2">
        <f>VLOOKUP(B561,CostData!$A$21:$D$24,2,FALSE)</f>
        <v>40.644171780000001</v>
      </c>
      <c r="G561" s="2">
        <f t="shared" si="56"/>
        <v>7</v>
      </c>
      <c r="H561" s="2">
        <f>VLOOKUP(B561,CostData!$H$5:$I$8,2,FALSE)</f>
        <v>3</v>
      </c>
      <c r="I561" s="2">
        <f>VLOOKUP(G561,CostData!$A$4:$E$15,Production!H561,FALSE)</f>
        <v>1.3129</v>
      </c>
      <c r="J561" s="2">
        <f>VLOOKUP(Production!G561,CostData!$A$33:$E$44,Production!H561,FALSE)</f>
        <v>89</v>
      </c>
      <c r="K561" s="2">
        <f>VLOOKUP(Production!B561,CostData!$A$21:$D$24,4,FALSE)</f>
        <v>107.3179884</v>
      </c>
      <c r="L561" s="2">
        <f>VLOOKUP(Production!B561,CostData!$A$21:$D$24,3,FALSE)</f>
        <v>7.7684049079999999</v>
      </c>
      <c r="M561" s="4">
        <f t="shared" si="57"/>
        <v>53667.012937111853</v>
      </c>
      <c r="N561" s="4">
        <f t="shared" si="58"/>
        <v>12539.90304036204</v>
      </c>
      <c r="O561" s="4">
        <f t="shared" si="59"/>
        <v>10165.968246573271</v>
      </c>
      <c r="P561" s="2">
        <f t="shared" si="60"/>
        <v>76.622081453337046</v>
      </c>
      <c r="Q561" s="2">
        <f t="shared" si="61"/>
        <v>11.199412471910112</v>
      </c>
      <c r="R561" s="5">
        <f t="shared" si="62"/>
        <v>0.99107780344040752</v>
      </c>
    </row>
    <row r="562" spans="1:18" x14ac:dyDescent="0.3">
      <c r="A562" s="3">
        <v>41470</v>
      </c>
      <c r="B562" s="2" t="s">
        <v>5</v>
      </c>
      <c r="C562" s="2">
        <v>0.108062486</v>
      </c>
      <c r="D562" s="2">
        <v>0.10948598800000001</v>
      </c>
      <c r="E562" s="2">
        <v>6.4645213000000007E-2</v>
      </c>
      <c r="F562" s="2">
        <f>VLOOKUP(B562,CostData!$A$21:$D$24,2,FALSE)</f>
        <v>40.644171780000001</v>
      </c>
      <c r="G562" s="2">
        <f t="shared" si="56"/>
        <v>7</v>
      </c>
      <c r="H562" s="2">
        <f>VLOOKUP(B562,CostData!$H$5:$I$8,2,FALSE)</f>
        <v>3</v>
      </c>
      <c r="I562" s="2">
        <f>VLOOKUP(G562,CostData!$A$4:$E$15,Production!H562,FALSE)</f>
        <v>1.3129</v>
      </c>
      <c r="J562" s="2">
        <f>VLOOKUP(Production!G562,CostData!$A$33:$E$44,Production!H562,FALSE)</f>
        <v>89</v>
      </c>
      <c r="K562" s="2">
        <f>VLOOKUP(Production!B562,CostData!$A$21:$D$24,4,FALSE)</f>
        <v>107.3179884</v>
      </c>
      <c r="L562" s="2">
        <f>VLOOKUP(Production!B562,CostData!$A$21:$D$24,3,FALSE)</f>
        <v>7.7684049079999999</v>
      </c>
      <c r="M562" s="4">
        <f t="shared" si="57"/>
        <v>58423.620731262228</v>
      </c>
      <c r="N562" s="4">
        <f t="shared" si="58"/>
        <v>12539.90304036204</v>
      </c>
      <c r="O562" s="4">
        <f t="shared" si="59"/>
        <v>11021.442941883144</v>
      </c>
      <c r="P562" s="2">
        <f t="shared" si="60"/>
        <v>75.86811089419821</v>
      </c>
      <c r="Q562" s="2">
        <f t="shared" si="61"/>
        <v>12.14185235955056</v>
      </c>
      <c r="R562" s="5">
        <f t="shared" si="62"/>
        <v>0.98699831799481041</v>
      </c>
    </row>
    <row r="563" spans="1:18" x14ac:dyDescent="0.3">
      <c r="A563" s="3">
        <v>41471</v>
      </c>
      <c r="B563" s="2" t="s">
        <v>5</v>
      </c>
      <c r="C563" s="2">
        <v>0.101420569</v>
      </c>
      <c r="D563" s="2">
        <v>0.10300028999999999</v>
      </c>
      <c r="E563" s="2">
        <v>6.3768710000000006E-2</v>
      </c>
      <c r="F563" s="2">
        <f>VLOOKUP(B563,CostData!$A$21:$D$24,2,FALSE)</f>
        <v>40.644171780000001</v>
      </c>
      <c r="G563" s="2">
        <f t="shared" si="56"/>
        <v>7</v>
      </c>
      <c r="H563" s="2">
        <f>VLOOKUP(B563,CostData!$H$5:$I$8,2,FALSE)</f>
        <v>3</v>
      </c>
      <c r="I563" s="2">
        <f>VLOOKUP(G563,CostData!$A$4:$E$15,Production!H563,FALSE)</f>
        <v>1.3129</v>
      </c>
      <c r="J563" s="2">
        <f>VLOOKUP(Production!G563,CostData!$A$33:$E$44,Production!H563,FALSE)</f>
        <v>89</v>
      </c>
      <c r="K563" s="2">
        <f>VLOOKUP(Production!B563,CostData!$A$21:$D$24,4,FALSE)</f>
        <v>107.3179884</v>
      </c>
      <c r="L563" s="2">
        <f>VLOOKUP(Production!B563,CostData!$A$21:$D$24,3,FALSE)</f>
        <v>7.7684049079999999</v>
      </c>
      <c r="M563" s="4">
        <f t="shared" si="57"/>
        <v>54962.73987288693</v>
      </c>
      <c r="N563" s="4">
        <f t="shared" si="58"/>
        <v>12539.90304036204</v>
      </c>
      <c r="O563" s="4">
        <f t="shared" si="59"/>
        <v>10344.024607825719</v>
      </c>
      <c r="P563" s="2">
        <f t="shared" si="60"/>
        <v>76.756291439337801</v>
      </c>
      <c r="Q563" s="2">
        <f t="shared" si="61"/>
        <v>11.395569550561797</v>
      </c>
      <c r="R563" s="5">
        <f t="shared" si="62"/>
        <v>0.98466294609461791</v>
      </c>
    </row>
    <row r="564" spans="1:18" x14ac:dyDescent="0.3">
      <c r="A564" s="3">
        <v>41472</v>
      </c>
      <c r="B564" s="2" t="s">
        <v>5</v>
      </c>
      <c r="C564" s="2">
        <v>9.9926270999999997E-2</v>
      </c>
      <c r="D564" s="2">
        <v>0.100239458</v>
      </c>
      <c r="E564" s="2">
        <v>6.4494907000000004E-2</v>
      </c>
      <c r="F564" s="2">
        <f>VLOOKUP(B564,CostData!$A$21:$D$24,2,FALSE)</f>
        <v>40.644171780000001</v>
      </c>
      <c r="G564" s="2">
        <f t="shared" si="56"/>
        <v>7</v>
      </c>
      <c r="H564" s="2">
        <f>VLOOKUP(B564,CostData!$H$5:$I$8,2,FALSE)</f>
        <v>3</v>
      </c>
      <c r="I564" s="2">
        <f>VLOOKUP(G564,CostData!$A$4:$E$15,Production!H564,FALSE)</f>
        <v>1.3129</v>
      </c>
      <c r="J564" s="2">
        <f>VLOOKUP(Production!G564,CostData!$A$33:$E$44,Production!H564,FALSE)</f>
        <v>89</v>
      </c>
      <c r="K564" s="2">
        <f>VLOOKUP(Production!B564,CostData!$A$21:$D$24,4,FALSE)</f>
        <v>107.3179884</v>
      </c>
      <c r="L564" s="2">
        <f>VLOOKUP(Production!B564,CostData!$A$21:$D$24,3,FALSE)</f>
        <v>7.7684049079999999</v>
      </c>
      <c r="M564" s="4">
        <f t="shared" si="57"/>
        <v>53489.512068880351</v>
      </c>
      <c r="N564" s="4">
        <f t="shared" si="58"/>
        <v>12539.90304036204</v>
      </c>
      <c r="O564" s="4">
        <f t="shared" si="59"/>
        <v>10191.619080664612</v>
      </c>
      <c r="P564" s="2">
        <f t="shared" si="60"/>
        <v>76.277272660266675</v>
      </c>
      <c r="Q564" s="2">
        <f t="shared" si="61"/>
        <v>11.227670898876404</v>
      </c>
      <c r="R564" s="5">
        <f t="shared" si="62"/>
        <v>0.99687561159797966</v>
      </c>
    </row>
    <row r="565" spans="1:18" x14ac:dyDescent="0.3">
      <c r="A565" s="3">
        <v>41473</v>
      </c>
      <c r="B565" s="2" t="s">
        <v>5</v>
      </c>
      <c r="C565" s="2">
        <v>0.107218457</v>
      </c>
      <c r="D565" s="2">
        <v>0.10863956800000001</v>
      </c>
      <c r="E565" s="2">
        <v>6.4513773999999996E-2</v>
      </c>
      <c r="F565" s="2">
        <f>VLOOKUP(B565,CostData!$A$21:$D$24,2,FALSE)</f>
        <v>40.644171780000001</v>
      </c>
      <c r="G565" s="2">
        <f t="shared" si="56"/>
        <v>7</v>
      </c>
      <c r="H565" s="2">
        <f>VLOOKUP(B565,CostData!$H$5:$I$8,2,FALSE)</f>
        <v>3</v>
      </c>
      <c r="I565" s="2">
        <f>VLOOKUP(G565,CostData!$A$4:$E$15,Production!H565,FALSE)</f>
        <v>1.3129</v>
      </c>
      <c r="J565" s="2">
        <f>VLOOKUP(Production!G565,CostData!$A$33:$E$44,Production!H565,FALSE)</f>
        <v>89</v>
      </c>
      <c r="K565" s="2">
        <f>VLOOKUP(Production!B565,CostData!$A$21:$D$24,4,FALSE)</f>
        <v>107.3179884</v>
      </c>
      <c r="L565" s="2">
        <f>VLOOKUP(Production!B565,CostData!$A$21:$D$24,3,FALSE)</f>
        <v>7.7684049079999999</v>
      </c>
      <c r="M565" s="4">
        <f t="shared" si="57"/>
        <v>57971.9563497036</v>
      </c>
      <c r="N565" s="4">
        <f t="shared" si="58"/>
        <v>12539.90304036204</v>
      </c>
      <c r="O565" s="4">
        <f t="shared" si="59"/>
        <v>10935.359252629551</v>
      </c>
      <c r="P565" s="2">
        <f t="shared" si="60"/>
        <v>75.963804107622238</v>
      </c>
      <c r="Q565" s="2">
        <f t="shared" si="61"/>
        <v>12.04701764044944</v>
      </c>
      <c r="R565" s="5">
        <f t="shared" si="62"/>
        <v>0.98691902935401954</v>
      </c>
    </row>
    <row r="566" spans="1:18" x14ac:dyDescent="0.3">
      <c r="A566" s="3">
        <v>41474</v>
      </c>
      <c r="B566" s="2" t="s">
        <v>5</v>
      </c>
      <c r="C566" s="2">
        <v>0.104092269</v>
      </c>
      <c r="D566" s="2">
        <v>0.105202855</v>
      </c>
      <c r="E566" s="2">
        <v>6.4335627000000006E-2</v>
      </c>
      <c r="F566" s="2">
        <f>VLOOKUP(B566,CostData!$A$21:$D$24,2,FALSE)</f>
        <v>40.644171780000001</v>
      </c>
      <c r="G566" s="2">
        <f t="shared" si="56"/>
        <v>7</v>
      </c>
      <c r="H566" s="2">
        <f>VLOOKUP(B566,CostData!$H$5:$I$8,2,FALSE)</f>
        <v>3</v>
      </c>
      <c r="I566" s="2">
        <f>VLOOKUP(G566,CostData!$A$4:$E$15,Production!H566,FALSE)</f>
        <v>1.3129</v>
      </c>
      <c r="J566" s="2">
        <f>VLOOKUP(Production!G566,CostData!$A$33:$E$44,Production!H566,FALSE)</f>
        <v>89</v>
      </c>
      <c r="K566" s="2">
        <f>VLOOKUP(Production!B566,CostData!$A$21:$D$24,4,FALSE)</f>
        <v>107.3179884</v>
      </c>
      <c r="L566" s="2">
        <f>VLOOKUP(Production!B566,CostData!$A$21:$D$24,3,FALSE)</f>
        <v>7.7684049079999999</v>
      </c>
      <c r="M566" s="4">
        <f t="shared" si="57"/>
        <v>56138.066730200888</v>
      </c>
      <c r="N566" s="4">
        <f t="shared" si="58"/>
        <v>12539.90304036204</v>
      </c>
      <c r="O566" s="4">
        <f t="shared" si="59"/>
        <v>10616.514999244526</v>
      </c>
      <c r="P566" s="2">
        <f t="shared" si="60"/>
        <v>76.177112413417987</v>
      </c>
      <c r="Q566" s="2">
        <f t="shared" si="61"/>
        <v>11.695760561797753</v>
      </c>
      <c r="R566" s="5">
        <f t="shared" si="62"/>
        <v>0.98944338535299259</v>
      </c>
    </row>
    <row r="567" spans="1:18" x14ac:dyDescent="0.3">
      <c r="A567" s="3">
        <v>41475</v>
      </c>
      <c r="B567" s="2" t="s">
        <v>5</v>
      </c>
      <c r="C567" s="2">
        <v>9.9097702999999995E-2</v>
      </c>
      <c r="D567" s="2">
        <v>0.100822019</v>
      </c>
      <c r="E567" s="2">
        <v>6.3910230999999998E-2</v>
      </c>
      <c r="F567" s="2">
        <f>VLOOKUP(B567,CostData!$A$21:$D$24,2,FALSE)</f>
        <v>40.644171780000001</v>
      </c>
      <c r="G567" s="2">
        <f t="shared" si="56"/>
        <v>7</v>
      </c>
      <c r="H567" s="2">
        <f>VLOOKUP(B567,CostData!$H$5:$I$8,2,FALSE)</f>
        <v>3</v>
      </c>
      <c r="I567" s="2">
        <f>VLOOKUP(G567,CostData!$A$4:$E$15,Production!H567,FALSE)</f>
        <v>1.3129</v>
      </c>
      <c r="J567" s="2">
        <f>VLOOKUP(Production!G567,CostData!$A$33:$E$44,Production!H567,FALSE)</f>
        <v>89</v>
      </c>
      <c r="K567" s="2">
        <f>VLOOKUP(Production!B567,CostData!$A$21:$D$24,4,FALSE)</f>
        <v>107.3179884</v>
      </c>
      <c r="L567" s="2">
        <f>VLOOKUP(Production!B567,CostData!$A$21:$D$24,3,FALSE)</f>
        <v>7.7684049079999999</v>
      </c>
      <c r="M567" s="4">
        <f t="shared" si="57"/>
        <v>53800.376715019585</v>
      </c>
      <c r="N567" s="4">
        <f t="shared" si="58"/>
        <v>12539.90304036204</v>
      </c>
      <c r="O567" s="4">
        <f t="shared" si="59"/>
        <v>10107.112280261461</v>
      </c>
      <c r="P567" s="2">
        <f t="shared" si="60"/>
        <v>77.143455116858846</v>
      </c>
      <c r="Q567" s="2">
        <f t="shared" si="61"/>
        <v>11.134573370786516</v>
      </c>
      <c r="R567" s="5">
        <f t="shared" si="62"/>
        <v>0.98289742640444444</v>
      </c>
    </row>
    <row r="568" spans="1:18" x14ac:dyDescent="0.3">
      <c r="A568" s="3">
        <v>41476</v>
      </c>
      <c r="B568" s="2" t="s">
        <v>5</v>
      </c>
      <c r="C568" s="2">
        <v>0.10224784000000001</v>
      </c>
      <c r="D568" s="2">
        <v>0.10276869199999999</v>
      </c>
      <c r="E568" s="2">
        <v>6.4094984999999993E-2</v>
      </c>
      <c r="F568" s="2">
        <f>VLOOKUP(B568,CostData!$A$21:$D$24,2,FALSE)</f>
        <v>40.644171780000001</v>
      </c>
      <c r="G568" s="2">
        <f t="shared" si="56"/>
        <v>7</v>
      </c>
      <c r="H568" s="2">
        <f>VLOOKUP(B568,CostData!$H$5:$I$8,2,FALSE)</f>
        <v>3</v>
      </c>
      <c r="I568" s="2">
        <f>VLOOKUP(G568,CostData!$A$4:$E$15,Production!H568,FALSE)</f>
        <v>1.3129</v>
      </c>
      <c r="J568" s="2">
        <f>VLOOKUP(Production!G568,CostData!$A$33:$E$44,Production!H568,FALSE)</f>
        <v>89</v>
      </c>
      <c r="K568" s="2">
        <f>VLOOKUP(Production!B568,CostData!$A$21:$D$24,4,FALSE)</f>
        <v>107.3179884</v>
      </c>
      <c r="L568" s="2">
        <f>VLOOKUP(Production!B568,CostData!$A$21:$D$24,3,FALSE)</f>
        <v>7.7684049079999999</v>
      </c>
      <c r="M568" s="4">
        <f t="shared" si="57"/>
        <v>54839.155166192599</v>
      </c>
      <c r="N568" s="4">
        <f t="shared" si="58"/>
        <v>12539.90304036204</v>
      </c>
      <c r="O568" s="4">
        <f t="shared" si="59"/>
        <v>10428.399125398586</v>
      </c>
      <c r="P568" s="2">
        <f t="shared" si="60"/>
        <v>76.096920318271003</v>
      </c>
      <c r="Q568" s="2">
        <f t="shared" si="61"/>
        <v>11.488521348314608</v>
      </c>
      <c r="R568" s="5">
        <f t="shared" si="62"/>
        <v>0.99493180277121762</v>
      </c>
    </row>
    <row r="569" spans="1:18" x14ac:dyDescent="0.3">
      <c r="A569" s="3">
        <v>41477</v>
      </c>
      <c r="B569" s="2" t="s">
        <v>5</v>
      </c>
      <c r="C569" s="2">
        <v>0.10206544100000001</v>
      </c>
      <c r="D569" s="2">
        <v>0.102554145</v>
      </c>
      <c r="E569" s="2">
        <v>6.4054081999999998E-2</v>
      </c>
      <c r="F569" s="2">
        <f>VLOOKUP(B569,CostData!$A$21:$D$24,2,FALSE)</f>
        <v>40.644171780000001</v>
      </c>
      <c r="G569" s="2">
        <f t="shared" si="56"/>
        <v>7</v>
      </c>
      <c r="H569" s="2">
        <f>VLOOKUP(B569,CostData!$H$5:$I$8,2,FALSE)</f>
        <v>3</v>
      </c>
      <c r="I569" s="2">
        <f>VLOOKUP(G569,CostData!$A$4:$E$15,Production!H569,FALSE)</f>
        <v>1.3129</v>
      </c>
      <c r="J569" s="2">
        <f>VLOOKUP(Production!G569,CostData!$A$33:$E$44,Production!H569,FALSE)</f>
        <v>89</v>
      </c>
      <c r="K569" s="2">
        <f>VLOOKUP(Production!B569,CostData!$A$21:$D$24,4,FALSE)</f>
        <v>107.3179884</v>
      </c>
      <c r="L569" s="2">
        <f>VLOOKUP(Production!B569,CostData!$A$21:$D$24,3,FALSE)</f>
        <v>7.7684049079999999</v>
      </c>
      <c r="M569" s="4">
        <f t="shared" si="57"/>
        <v>54724.669168614266</v>
      </c>
      <c r="N569" s="4">
        <f t="shared" si="58"/>
        <v>12539.90304036204</v>
      </c>
      <c r="O569" s="4">
        <f t="shared" si="59"/>
        <v>10409.795998212001</v>
      </c>
      <c r="P569" s="2">
        <f t="shared" si="60"/>
        <v>76.102515646984074</v>
      </c>
      <c r="Q569" s="2">
        <f t="shared" si="61"/>
        <v>11.468027078651687</v>
      </c>
      <c r="R569" s="5">
        <f t="shared" si="62"/>
        <v>0.99523467335230587</v>
      </c>
    </row>
    <row r="570" spans="1:18" x14ac:dyDescent="0.3">
      <c r="A570" s="3">
        <v>41478</v>
      </c>
      <c r="B570" s="2" t="s">
        <v>5</v>
      </c>
      <c r="C570" s="2">
        <v>0.108431707</v>
      </c>
      <c r="D570" s="2">
        <v>0.108790283</v>
      </c>
      <c r="E570" s="2">
        <v>6.3925044E-2</v>
      </c>
      <c r="F570" s="2">
        <f>VLOOKUP(B570,CostData!$A$21:$D$24,2,FALSE)</f>
        <v>40.644171780000001</v>
      </c>
      <c r="G570" s="2">
        <f t="shared" si="56"/>
        <v>7</v>
      </c>
      <c r="H570" s="2">
        <f>VLOOKUP(B570,CostData!$H$5:$I$8,2,FALSE)</f>
        <v>3</v>
      </c>
      <c r="I570" s="2">
        <f>VLOOKUP(G570,CostData!$A$4:$E$15,Production!H570,FALSE)</f>
        <v>1.3129</v>
      </c>
      <c r="J570" s="2">
        <f>VLOOKUP(Production!G570,CostData!$A$33:$E$44,Production!H570,FALSE)</f>
        <v>89</v>
      </c>
      <c r="K570" s="2">
        <f>VLOOKUP(Production!B570,CostData!$A$21:$D$24,4,FALSE)</f>
        <v>107.3179884</v>
      </c>
      <c r="L570" s="2">
        <f>VLOOKUP(Production!B570,CostData!$A$21:$D$24,3,FALSE)</f>
        <v>7.7684049079999999</v>
      </c>
      <c r="M570" s="4">
        <f t="shared" si="57"/>
        <v>58052.380485790411</v>
      </c>
      <c r="N570" s="4">
        <f t="shared" si="58"/>
        <v>12539.90304036204</v>
      </c>
      <c r="O570" s="4">
        <f t="shared" si="59"/>
        <v>11059.1003041656</v>
      </c>
      <c r="P570" s="2">
        <f t="shared" si="60"/>
        <v>75.302128952298105</v>
      </c>
      <c r="Q570" s="2">
        <f t="shared" si="61"/>
        <v>12.183337865168539</v>
      </c>
      <c r="R570" s="5">
        <f t="shared" si="62"/>
        <v>0.99670397033529179</v>
      </c>
    </row>
    <row r="571" spans="1:18" x14ac:dyDescent="0.3">
      <c r="A571" s="3">
        <v>41479</v>
      </c>
      <c r="B571" s="2" t="s">
        <v>5</v>
      </c>
      <c r="C571" s="2">
        <v>0.105346181</v>
      </c>
      <c r="D571" s="2">
        <v>0.10608490800000001</v>
      </c>
      <c r="E571" s="2">
        <v>6.4767903000000002E-2</v>
      </c>
      <c r="F571" s="2">
        <f>VLOOKUP(B571,CostData!$A$21:$D$24,2,FALSE)</f>
        <v>40.644171780000001</v>
      </c>
      <c r="G571" s="2">
        <f t="shared" si="56"/>
        <v>7</v>
      </c>
      <c r="H571" s="2">
        <f>VLOOKUP(B571,CostData!$H$5:$I$8,2,FALSE)</f>
        <v>3</v>
      </c>
      <c r="I571" s="2">
        <f>VLOOKUP(G571,CostData!$A$4:$E$15,Production!H571,FALSE)</f>
        <v>1.3129</v>
      </c>
      <c r="J571" s="2">
        <f>VLOOKUP(Production!G571,CostData!$A$33:$E$44,Production!H571,FALSE)</f>
        <v>89</v>
      </c>
      <c r="K571" s="2">
        <f>VLOOKUP(Production!B571,CostData!$A$21:$D$24,4,FALSE)</f>
        <v>107.3179884</v>
      </c>
      <c r="L571" s="2">
        <f>VLOOKUP(Production!B571,CostData!$A$21:$D$24,3,FALSE)</f>
        <v>7.7684049079999999</v>
      </c>
      <c r="M571" s="4">
        <f t="shared" si="57"/>
        <v>56608.745498125711</v>
      </c>
      <c r="N571" s="4">
        <f t="shared" si="58"/>
        <v>12539.90304036204</v>
      </c>
      <c r="O571" s="4">
        <f t="shared" si="59"/>
        <v>10744.403224600941</v>
      </c>
      <c r="P571" s="2">
        <f t="shared" si="60"/>
        <v>75.838583805034844</v>
      </c>
      <c r="Q571" s="2">
        <f t="shared" si="61"/>
        <v>11.836649550561798</v>
      </c>
      <c r="R571" s="5">
        <f t="shared" si="62"/>
        <v>0.99303645528919149</v>
      </c>
    </row>
    <row r="572" spans="1:18" x14ac:dyDescent="0.3">
      <c r="A572" s="3">
        <v>41480</v>
      </c>
      <c r="B572" s="2" t="s">
        <v>5</v>
      </c>
      <c r="C572" s="2">
        <v>0.10572488300000001</v>
      </c>
      <c r="D572" s="2">
        <v>0.107596795</v>
      </c>
      <c r="E572" s="2">
        <v>6.4886331000000005E-2</v>
      </c>
      <c r="F572" s="2">
        <f>VLOOKUP(B572,CostData!$A$21:$D$24,2,FALSE)</f>
        <v>40.644171780000001</v>
      </c>
      <c r="G572" s="2">
        <f t="shared" si="56"/>
        <v>7</v>
      </c>
      <c r="H572" s="2">
        <f>VLOOKUP(B572,CostData!$H$5:$I$8,2,FALSE)</f>
        <v>3</v>
      </c>
      <c r="I572" s="2">
        <f>VLOOKUP(G572,CostData!$A$4:$E$15,Production!H572,FALSE)</f>
        <v>1.3129</v>
      </c>
      <c r="J572" s="2">
        <f>VLOOKUP(Production!G572,CostData!$A$33:$E$44,Production!H572,FALSE)</f>
        <v>89</v>
      </c>
      <c r="K572" s="2">
        <f>VLOOKUP(Production!B572,CostData!$A$21:$D$24,4,FALSE)</f>
        <v>107.3179884</v>
      </c>
      <c r="L572" s="2">
        <f>VLOOKUP(Production!B572,CostData!$A$21:$D$24,3,FALSE)</f>
        <v>7.7684049079999999</v>
      </c>
      <c r="M572" s="4">
        <f t="shared" si="57"/>
        <v>57415.514604292293</v>
      </c>
      <c r="N572" s="4">
        <f t="shared" si="58"/>
        <v>12539.90304036204</v>
      </c>
      <c r="O572" s="4">
        <f t="shared" si="59"/>
        <v>10783.027567233381</v>
      </c>
      <c r="P572" s="2">
        <f t="shared" si="60"/>
        <v>76.366549596359178</v>
      </c>
      <c r="Q572" s="2">
        <f t="shared" si="61"/>
        <v>11.879200337078652</v>
      </c>
      <c r="R572" s="5">
        <f t="shared" si="62"/>
        <v>0.9826025301218313</v>
      </c>
    </row>
    <row r="573" spans="1:18" x14ac:dyDescent="0.3">
      <c r="A573" s="3">
        <v>41481</v>
      </c>
      <c r="B573" s="2" t="s">
        <v>5</v>
      </c>
      <c r="C573" s="2">
        <v>0.102352163</v>
      </c>
      <c r="D573" s="2">
        <v>0.104243689</v>
      </c>
      <c r="E573" s="2">
        <v>6.3910552999999995E-2</v>
      </c>
      <c r="F573" s="2">
        <f>VLOOKUP(B573,CostData!$A$21:$D$24,2,FALSE)</f>
        <v>40.644171780000001</v>
      </c>
      <c r="G573" s="2">
        <f t="shared" si="56"/>
        <v>7</v>
      </c>
      <c r="H573" s="2">
        <f>VLOOKUP(B573,CostData!$H$5:$I$8,2,FALSE)</f>
        <v>3</v>
      </c>
      <c r="I573" s="2">
        <f>VLOOKUP(G573,CostData!$A$4:$E$15,Production!H573,FALSE)</f>
        <v>1.3129</v>
      </c>
      <c r="J573" s="2">
        <f>VLOOKUP(Production!G573,CostData!$A$33:$E$44,Production!H573,FALSE)</f>
        <v>89</v>
      </c>
      <c r="K573" s="2">
        <f>VLOOKUP(Production!B573,CostData!$A$21:$D$24,4,FALSE)</f>
        <v>107.3179884</v>
      </c>
      <c r="L573" s="2">
        <f>VLOOKUP(Production!B573,CostData!$A$21:$D$24,3,FALSE)</f>
        <v>7.7684049079999999</v>
      </c>
      <c r="M573" s="4">
        <f t="shared" si="57"/>
        <v>55626.239129007554</v>
      </c>
      <c r="N573" s="4">
        <f t="shared" si="58"/>
        <v>12539.90304036204</v>
      </c>
      <c r="O573" s="4">
        <f t="shared" si="59"/>
        <v>10439.039172972783</v>
      </c>
      <c r="P573" s="2">
        <f t="shared" si="60"/>
        <v>76.798749570482812</v>
      </c>
      <c r="Q573" s="2">
        <f t="shared" si="61"/>
        <v>11.500243033707864</v>
      </c>
      <c r="R573" s="5">
        <f t="shared" si="62"/>
        <v>0.98185476724638932</v>
      </c>
    </row>
    <row r="574" spans="1:18" x14ac:dyDescent="0.3">
      <c r="A574" s="3">
        <v>41482</v>
      </c>
      <c r="B574" s="2" t="s">
        <v>5</v>
      </c>
      <c r="C574" s="2">
        <v>0.10289019200000001</v>
      </c>
      <c r="D574" s="2">
        <v>0.104980701</v>
      </c>
      <c r="E574" s="2">
        <v>6.3808356999999996E-2</v>
      </c>
      <c r="F574" s="2">
        <f>VLOOKUP(B574,CostData!$A$21:$D$24,2,FALSE)</f>
        <v>40.644171780000001</v>
      </c>
      <c r="G574" s="2">
        <f t="shared" si="56"/>
        <v>7</v>
      </c>
      <c r="H574" s="2">
        <f>VLOOKUP(B574,CostData!$H$5:$I$8,2,FALSE)</f>
        <v>3</v>
      </c>
      <c r="I574" s="2">
        <f>VLOOKUP(G574,CostData!$A$4:$E$15,Production!H574,FALSE)</f>
        <v>1.3129</v>
      </c>
      <c r="J574" s="2">
        <f>VLOOKUP(Production!G574,CostData!$A$33:$E$44,Production!H574,FALSE)</f>
        <v>89</v>
      </c>
      <c r="K574" s="2">
        <f>VLOOKUP(Production!B574,CostData!$A$21:$D$24,4,FALSE)</f>
        <v>107.3179884</v>
      </c>
      <c r="L574" s="2">
        <f>VLOOKUP(Production!B574,CostData!$A$21:$D$24,3,FALSE)</f>
        <v>7.7684049079999999</v>
      </c>
      <c r="M574" s="4">
        <f t="shared" si="57"/>
        <v>56019.52150558334</v>
      </c>
      <c r="N574" s="4">
        <f t="shared" si="58"/>
        <v>12539.90304036204</v>
      </c>
      <c r="O574" s="4">
        <f t="shared" si="59"/>
        <v>10493.913497487012</v>
      </c>
      <c r="P574" s="2">
        <f t="shared" si="60"/>
        <v>76.832724778502097</v>
      </c>
      <c r="Q574" s="2">
        <f t="shared" si="61"/>
        <v>11.560695730337079</v>
      </c>
      <c r="R574" s="5">
        <f t="shared" si="62"/>
        <v>0.98008673041724126</v>
      </c>
    </row>
    <row r="575" spans="1:18" x14ac:dyDescent="0.3">
      <c r="A575" s="3">
        <v>41483</v>
      </c>
      <c r="B575" s="2" t="s">
        <v>5</v>
      </c>
      <c r="C575" s="2">
        <v>0.104278517</v>
      </c>
      <c r="D575" s="2">
        <v>0.10592257200000001</v>
      </c>
      <c r="E575" s="2">
        <v>6.4766014999999996E-2</v>
      </c>
      <c r="F575" s="2">
        <f>VLOOKUP(B575,CostData!$A$21:$D$24,2,FALSE)</f>
        <v>40.644171780000001</v>
      </c>
      <c r="G575" s="2">
        <f t="shared" si="56"/>
        <v>7</v>
      </c>
      <c r="H575" s="2">
        <f>VLOOKUP(B575,CostData!$H$5:$I$8,2,FALSE)</f>
        <v>3</v>
      </c>
      <c r="I575" s="2">
        <f>VLOOKUP(G575,CostData!$A$4:$E$15,Production!H575,FALSE)</f>
        <v>1.3129</v>
      </c>
      <c r="J575" s="2">
        <f>VLOOKUP(Production!G575,CostData!$A$33:$E$44,Production!H575,FALSE)</f>
        <v>89</v>
      </c>
      <c r="K575" s="2">
        <f>VLOOKUP(Production!B575,CostData!$A$21:$D$24,4,FALSE)</f>
        <v>107.3179884</v>
      </c>
      <c r="L575" s="2">
        <f>VLOOKUP(Production!B575,CostData!$A$21:$D$24,3,FALSE)</f>
        <v>7.7684049079999999</v>
      </c>
      <c r="M575" s="4">
        <f t="shared" si="57"/>
        <v>56522.120195031865</v>
      </c>
      <c r="N575" s="4">
        <f t="shared" si="58"/>
        <v>12539.90304036204</v>
      </c>
      <c r="O575" s="4">
        <f t="shared" si="59"/>
        <v>10635.510691283665</v>
      </c>
      <c r="P575" s="2">
        <f t="shared" si="60"/>
        <v>76.427567460206177</v>
      </c>
      <c r="Q575" s="2">
        <f t="shared" si="61"/>
        <v>11.716687303370788</v>
      </c>
      <c r="R575" s="5">
        <f t="shared" si="62"/>
        <v>0.98447870959930994</v>
      </c>
    </row>
    <row r="576" spans="1:18" x14ac:dyDescent="0.3">
      <c r="A576" s="3">
        <v>41484</v>
      </c>
      <c r="B576" s="2" t="s">
        <v>5</v>
      </c>
      <c r="C576" s="2">
        <v>0.10583701299999999</v>
      </c>
      <c r="D576" s="2">
        <v>0.107964343</v>
      </c>
      <c r="E576" s="2">
        <v>6.3929742999999997E-2</v>
      </c>
      <c r="F576" s="2">
        <f>VLOOKUP(B576,CostData!$A$21:$D$24,2,FALSE)</f>
        <v>40.644171780000001</v>
      </c>
      <c r="G576" s="2">
        <f t="shared" si="56"/>
        <v>7</v>
      </c>
      <c r="H576" s="2">
        <f>VLOOKUP(B576,CostData!$H$5:$I$8,2,FALSE)</f>
        <v>3</v>
      </c>
      <c r="I576" s="2">
        <f>VLOOKUP(G576,CostData!$A$4:$E$15,Production!H576,FALSE)</f>
        <v>1.3129</v>
      </c>
      <c r="J576" s="2">
        <f>VLOOKUP(Production!G576,CostData!$A$33:$E$44,Production!H576,FALSE)</f>
        <v>89</v>
      </c>
      <c r="K576" s="2">
        <f>VLOOKUP(Production!B576,CostData!$A$21:$D$24,4,FALSE)</f>
        <v>107.3179884</v>
      </c>
      <c r="L576" s="2">
        <f>VLOOKUP(Production!B576,CostData!$A$21:$D$24,3,FALSE)</f>
        <v>7.7684049079999999</v>
      </c>
      <c r="M576" s="4">
        <f t="shared" si="57"/>
        <v>57611.644587176816</v>
      </c>
      <c r="N576" s="4">
        <f t="shared" si="58"/>
        <v>12539.90304036204</v>
      </c>
      <c r="O576" s="4">
        <f t="shared" si="59"/>
        <v>10794.463861573982</v>
      </c>
      <c r="P576" s="2">
        <f t="shared" si="60"/>
        <v>76.481761148259949</v>
      </c>
      <c r="Q576" s="2">
        <f t="shared" si="61"/>
        <v>11.891799213483147</v>
      </c>
      <c r="R576" s="5">
        <f t="shared" si="62"/>
        <v>0.98029599457665384</v>
      </c>
    </row>
    <row r="577" spans="1:18" x14ac:dyDescent="0.3">
      <c r="A577" s="3">
        <v>41485</v>
      </c>
      <c r="B577" s="2" t="s">
        <v>5</v>
      </c>
      <c r="C577" s="2">
        <v>0.108430413</v>
      </c>
      <c r="D577" s="2">
        <v>0.108975185</v>
      </c>
      <c r="E577" s="2">
        <v>6.4745901999999994E-2</v>
      </c>
      <c r="F577" s="2">
        <f>VLOOKUP(B577,CostData!$A$21:$D$24,2,FALSE)</f>
        <v>40.644171780000001</v>
      </c>
      <c r="G577" s="2">
        <f t="shared" si="56"/>
        <v>7</v>
      </c>
      <c r="H577" s="2">
        <f>VLOOKUP(B577,CostData!$H$5:$I$8,2,FALSE)</f>
        <v>3</v>
      </c>
      <c r="I577" s="2">
        <f>VLOOKUP(G577,CostData!$A$4:$E$15,Production!H577,FALSE)</f>
        <v>1.3129</v>
      </c>
      <c r="J577" s="2">
        <f>VLOOKUP(Production!G577,CostData!$A$33:$E$44,Production!H577,FALSE)</f>
        <v>89</v>
      </c>
      <c r="K577" s="2">
        <f>VLOOKUP(Production!B577,CostData!$A$21:$D$24,4,FALSE)</f>
        <v>107.3179884</v>
      </c>
      <c r="L577" s="2">
        <f>VLOOKUP(Production!B577,CostData!$A$21:$D$24,3,FALSE)</f>
        <v>7.7684049079999999</v>
      </c>
      <c r="M577" s="4">
        <f t="shared" si="57"/>
        <v>58151.047397582377</v>
      </c>
      <c r="N577" s="4">
        <f t="shared" si="58"/>
        <v>12539.90304036204</v>
      </c>
      <c r="O577" s="4">
        <f t="shared" si="59"/>
        <v>11058.968327309482</v>
      </c>
      <c r="P577" s="2">
        <f t="shared" si="60"/>
        <v>75.393901492613409</v>
      </c>
      <c r="Q577" s="2">
        <f t="shared" si="61"/>
        <v>12.183192471910113</v>
      </c>
      <c r="R577" s="5">
        <f t="shared" si="62"/>
        <v>0.99500095365747721</v>
      </c>
    </row>
    <row r="578" spans="1:18" x14ac:dyDescent="0.3">
      <c r="A578" s="3">
        <v>41486</v>
      </c>
      <c r="B578" s="2" t="s">
        <v>5</v>
      </c>
      <c r="C578" s="2">
        <v>0.105544851</v>
      </c>
      <c r="D578" s="2">
        <v>0.106675811</v>
      </c>
      <c r="E578" s="2">
        <v>6.4693891000000003E-2</v>
      </c>
      <c r="F578" s="2">
        <f>VLOOKUP(B578,CostData!$A$21:$D$24,2,FALSE)</f>
        <v>40.644171780000001</v>
      </c>
      <c r="G578" s="2">
        <f t="shared" si="56"/>
        <v>7</v>
      </c>
      <c r="H578" s="2">
        <f>VLOOKUP(B578,CostData!$H$5:$I$8,2,FALSE)</f>
        <v>3</v>
      </c>
      <c r="I578" s="2">
        <f>VLOOKUP(G578,CostData!$A$4:$E$15,Production!H578,FALSE)</f>
        <v>1.3129</v>
      </c>
      <c r="J578" s="2">
        <f>VLOOKUP(Production!G578,CostData!$A$33:$E$44,Production!H578,FALSE)</f>
        <v>89</v>
      </c>
      <c r="K578" s="2">
        <f>VLOOKUP(Production!B578,CostData!$A$21:$D$24,4,FALSE)</f>
        <v>107.3179884</v>
      </c>
      <c r="L578" s="2">
        <f>VLOOKUP(Production!B578,CostData!$A$21:$D$24,3,FALSE)</f>
        <v>7.7684049079999999</v>
      </c>
      <c r="M578" s="4">
        <f t="shared" si="57"/>
        <v>56924.061580042646</v>
      </c>
      <c r="N578" s="4">
        <f t="shared" si="58"/>
        <v>12539.90304036204</v>
      </c>
      <c r="O578" s="4">
        <f t="shared" si="59"/>
        <v>10764.665853662278</v>
      </c>
      <c r="P578" s="2">
        <f t="shared" si="60"/>
        <v>76.013779652848228</v>
      </c>
      <c r="Q578" s="2">
        <f t="shared" si="61"/>
        <v>11.85897202247191</v>
      </c>
      <c r="R578" s="5">
        <f t="shared" si="62"/>
        <v>0.98939815887596105</v>
      </c>
    </row>
    <row r="579" spans="1:18" x14ac:dyDescent="0.3">
      <c r="A579" s="3">
        <v>41487</v>
      </c>
      <c r="B579" s="2" t="s">
        <v>5</v>
      </c>
      <c r="C579" s="2">
        <v>0.10082086799999999</v>
      </c>
      <c r="D579" s="2">
        <v>0.10149588700000001</v>
      </c>
      <c r="E579" s="2">
        <v>6.0445430000000001E-2</v>
      </c>
      <c r="F579" s="2">
        <f>VLOOKUP(B579,CostData!$A$21:$D$24,2,FALSE)</f>
        <v>40.644171780000001</v>
      </c>
      <c r="G579" s="2">
        <f t="shared" ref="G579:G642" si="63">MONTH(A579)</f>
        <v>8</v>
      </c>
      <c r="H579" s="2">
        <f>VLOOKUP(B579,CostData!$H$5:$I$8,2,FALSE)</f>
        <v>3</v>
      </c>
      <c r="I579" s="2">
        <f>VLOOKUP(G579,CostData!$A$4:$E$15,Production!H579,FALSE)</f>
        <v>1.2970999999999999</v>
      </c>
      <c r="J579" s="2">
        <f>VLOOKUP(Production!G579,CostData!$A$33:$E$44,Production!H579,FALSE)</f>
        <v>87</v>
      </c>
      <c r="K579" s="2">
        <f>VLOOKUP(Production!B579,CostData!$A$21:$D$24,4,FALSE)</f>
        <v>107.3179884</v>
      </c>
      <c r="L579" s="2">
        <f>VLOOKUP(Production!B579,CostData!$A$21:$D$24,3,FALSE)</f>
        <v>7.7684049079999999</v>
      </c>
      <c r="M579" s="4">
        <f t="shared" ref="M579:M642" si="64">D579*F579*I579*10000</f>
        <v>53508.180188769533</v>
      </c>
      <c r="N579" s="4">
        <f t="shared" ref="N579:N642" si="65">I579*J579*K579</f>
        <v>12110.58815956668</v>
      </c>
      <c r="O579" s="4">
        <f t="shared" ref="O579:O642" si="66">C579*I579*L579*10000</f>
        <v>10159.111932952061</v>
      </c>
      <c r="P579" s="2">
        <f t="shared" ref="P579:P642" si="67">(M579+N579+O579)/C579/10000</f>
        <v>75.160908435432518</v>
      </c>
      <c r="Q579" s="2">
        <f t="shared" ref="Q579:Q642" si="68">C579*10000/J579</f>
        <v>11.588605517241378</v>
      </c>
      <c r="R579" s="5">
        <f t="shared" ref="R579:R642" si="69">C579/D579</f>
        <v>0.99334929700156216</v>
      </c>
    </row>
    <row r="580" spans="1:18" x14ac:dyDescent="0.3">
      <c r="A580" s="3">
        <v>41488</v>
      </c>
      <c r="B580" s="2" t="s">
        <v>5</v>
      </c>
      <c r="C580" s="2">
        <v>0.108141921</v>
      </c>
      <c r="D580" s="2">
        <v>0.10903605399999999</v>
      </c>
      <c r="E580" s="2">
        <v>6.0755747999999998E-2</v>
      </c>
      <c r="F580" s="2">
        <f>VLOOKUP(B580,CostData!$A$21:$D$24,2,FALSE)</f>
        <v>40.644171780000001</v>
      </c>
      <c r="G580" s="2">
        <f t="shared" si="63"/>
        <v>8</v>
      </c>
      <c r="H580" s="2">
        <f>VLOOKUP(B580,CostData!$H$5:$I$8,2,FALSE)</f>
        <v>3</v>
      </c>
      <c r="I580" s="2">
        <f>VLOOKUP(G580,CostData!$A$4:$E$15,Production!H580,FALSE)</f>
        <v>1.2970999999999999</v>
      </c>
      <c r="J580" s="2">
        <f>VLOOKUP(Production!G580,CostData!$A$33:$E$44,Production!H580,FALSE)</f>
        <v>87</v>
      </c>
      <c r="K580" s="2">
        <f>VLOOKUP(Production!B580,CostData!$A$21:$D$24,4,FALSE)</f>
        <v>107.3179884</v>
      </c>
      <c r="L580" s="2">
        <f>VLOOKUP(Production!B580,CostData!$A$21:$D$24,3,FALSE)</f>
        <v>7.7684049079999999</v>
      </c>
      <c r="M580" s="4">
        <f t="shared" si="64"/>
        <v>57483.322693700939</v>
      </c>
      <c r="N580" s="4">
        <f t="shared" si="65"/>
        <v>12110.58815956668</v>
      </c>
      <c r="O580" s="4">
        <f t="shared" si="66"/>
        <v>10896.810371474474</v>
      </c>
      <c r="P580" s="2">
        <f t="shared" si="67"/>
        <v>74.430637518212848</v>
      </c>
      <c r="Q580" s="2">
        <f t="shared" si="68"/>
        <v>12.430105862068967</v>
      </c>
      <c r="R580" s="5">
        <f t="shared" si="69"/>
        <v>0.99179965738672093</v>
      </c>
    </row>
    <row r="581" spans="1:18" x14ac:dyDescent="0.3">
      <c r="A581" s="3">
        <v>41489</v>
      </c>
      <c r="B581" s="2" t="s">
        <v>5</v>
      </c>
      <c r="C581" s="2">
        <v>0.103199953</v>
      </c>
      <c r="D581" s="2">
        <v>0.104750801</v>
      </c>
      <c r="E581" s="2">
        <v>6.0651605999999997E-2</v>
      </c>
      <c r="F581" s="2">
        <f>VLOOKUP(B581,CostData!$A$21:$D$24,2,FALSE)</f>
        <v>40.644171780000001</v>
      </c>
      <c r="G581" s="2">
        <f t="shared" si="63"/>
        <v>8</v>
      </c>
      <c r="H581" s="2">
        <f>VLOOKUP(B581,CostData!$H$5:$I$8,2,FALSE)</f>
        <v>3</v>
      </c>
      <c r="I581" s="2">
        <f>VLOOKUP(G581,CostData!$A$4:$E$15,Production!H581,FALSE)</f>
        <v>1.2970999999999999</v>
      </c>
      <c r="J581" s="2">
        <f>VLOOKUP(Production!G581,CostData!$A$33:$E$44,Production!H581,FALSE)</f>
        <v>87</v>
      </c>
      <c r="K581" s="2">
        <f>VLOOKUP(Production!B581,CostData!$A$21:$D$24,4,FALSE)</f>
        <v>107.3179884</v>
      </c>
      <c r="L581" s="2">
        <f>VLOOKUP(Production!B581,CostData!$A$21:$D$24,3,FALSE)</f>
        <v>7.7684049079999999</v>
      </c>
      <c r="M581" s="4">
        <f t="shared" si="64"/>
        <v>55224.15637222759</v>
      </c>
      <c r="N581" s="4">
        <f t="shared" si="65"/>
        <v>12110.58815956668</v>
      </c>
      <c r="O581" s="4">
        <f t="shared" si="66"/>
        <v>10398.838006457074</v>
      </c>
      <c r="P581" s="2">
        <f t="shared" si="67"/>
        <v>75.323273197858285</v>
      </c>
      <c r="Q581" s="2">
        <f t="shared" si="68"/>
        <v>11.862063563218392</v>
      </c>
      <c r="R581" s="5">
        <f t="shared" si="69"/>
        <v>0.9851948817078735</v>
      </c>
    </row>
    <row r="582" spans="1:18" x14ac:dyDescent="0.3">
      <c r="A582" s="3">
        <v>41490</v>
      </c>
      <c r="B582" s="2" t="s">
        <v>5</v>
      </c>
      <c r="C582" s="2">
        <v>0.104168605</v>
      </c>
      <c r="D582" s="2">
        <v>0.10488046600000001</v>
      </c>
      <c r="E582" s="2">
        <v>6.0372856000000003E-2</v>
      </c>
      <c r="F582" s="2">
        <f>VLOOKUP(B582,CostData!$A$21:$D$24,2,FALSE)</f>
        <v>40.644171780000001</v>
      </c>
      <c r="G582" s="2">
        <f t="shared" si="63"/>
        <v>8</v>
      </c>
      <c r="H582" s="2">
        <f>VLOOKUP(B582,CostData!$H$5:$I$8,2,FALSE)</f>
        <v>3</v>
      </c>
      <c r="I582" s="2">
        <f>VLOOKUP(G582,CostData!$A$4:$E$15,Production!H582,FALSE)</f>
        <v>1.2970999999999999</v>
      </c>
      <c r="J582" s="2">
        <f>VLOOKUP(Production!G582,CostData!$A$33:$E$44,Production!H582,FALSE)</f>
        <v>87</v>
      </c>
      <c r="K582" s="2">
        <f>VLOOKUP(Production!B582,CostData!$A$21:$D$24,4,FALSE)</f>
        <v>107.3179884</v>
      </c>
      <c r="L582" s="2">
        <f>VLOOKUP(Production!B582,CostData!$A$21:$D$24,3,FALSE)</f>
        <v>7.7684049079999999</v>
      </c>
      <c r="M582" s="4">
        <f t="shared" si="64"/>
        <v>55292.515183498195</v>
      </c>
      <c r="N582" s="4">
        <f t="shared" si="65"/>
        <v>12110.58815956668</v>
      </c>
      <c r="O582" s="4">
        <f t="shared" si="66"/>
        <v>10496.443237271769</v>
      </c>
      <c r="P582" s="2">
        <f t="shared" si="67"/>
        <v>74.782173170444821</v>
      </c>
      <c r="Q582" s="2">
        <f t="shared" si="68"/>
        <v>11.973402873563218</v>
      </c>
      <c r="R582" s="5">
        <f t="shared" si="69"/>
        <v>0.99321264457387126</v>
      </c>
    </row>
    <row r="583" spans="1:18" x14ac:dyDescent="0.3">
      <c r="A583" s="3">
        <v>41491</v>
      </c>
      <c r="B583" s="2" t="s">
        <v>5</v>
      </c>
      <c r="C583" s="2">
        <v>0.100700757</v>
      </c>
      <c r="D583" s="2">
        <v>0.10245990100000001</v>
      </c>
      <c r="E583" s="2">
        <v>6.0770629999999999E-2</v>
      </c>
      <c r="F583" s="2">
        <f>VLOOKUP(B583,CostData!$A$21:$D$24,2,FALSE)</f>
        <v>40.644171780000001</v>
      </c>
      <c r="G583" s="2">
        <f t="shared" si="63"/>
        <v>8</v>
      </c>
      <c r="H583" s="2">
        <f>VLOOKUP(B583,CostData!$H$5:$I$8,2,FALSE)</f>
        <v>3</v>
      </c>
      <c r="I583" s="2">
        <f>VLOOKUP(G583,CostData!$A$4:$E$15,Production!H583,FALSE)</f>
        <v>1.2970999999999999</v>
      </c>
      <c r="J583" s="2">
        <f>VLOOKUP(Production!G583,CostData!$A$33:$E$44,Production!H583,FALSE)</f>
        <v>87</v>
      </c>
      <c r="K583" s="2">
        <f>VLOOKUP(Production!B583,CostData!$A$21:$D$24,4,FALSE)</f>
        <v>107.3179884</v>
      </c>
      <c r="L583" s="2">
        <f>VLOOKUP(Production!B583,CostData!$A$21:$D$24,3,FALSE)</f>
        <v>7.7684049079999999</v>
      </c>
      <c r="M583" s="4">
        <f t="shared" si="64"/>
        <v>54016.40408178795</v>
      </c>
      <c r="N583" s="4">
        <f t="shared" si="65"/>
        <v>12110.58815956668</v>
      </c>
      <c r="O583" s="4">
        <f t="shared" si="66"/>
        <v>10147.009070542874</v>
      </c>
      <c r="P583" s="2">
        <f t="shared" si="67"/>
        <v>75.743225358174328</v>
      </c>
      <c r="Q583" s="2">
        <f t="shared" si="68"/>
        <v>11.574799655172413</v>
      </c>
      <c r="R583" s="5">
        <f t="shared" si="69"/>
        <v>0.98283090279386465</v>
      </c>
    </row>
    <row r="584" spans="1:18" x14ac:dyDescent="0.3">
      <c r="A584" s="3">
        <v>41492</v>
      </c>
      <c r="B584" s="2" t="s">
        <v>5</v>
      </c>
      <c r="C584" s="2">
        <v>0.109205622</v>
      </c>
      <c r="D584" s="2">
        <v>0.109713475</v>
      </c>
      <c r="E584" s="2">
        <v>6.0518707999999997E-2</v>
      </c>
      <c r="F584" s="2">
        <f>VLOOKUP(B584,CostData!$A$21:$D$24,2,FALSE)</f>
        <v>40.644171780000001</v>
      </c>
      <c r="G584" s="2">
        <f t="shared" si="63"/>
        <v>8</v>
      </c>
      <c r="H584" s="2">
        <f>VLOOKUP(B584,CostData!$H$5:$I$8,2,FALSE)</f>
        <v>3</v>
      </c>
      <c r="I584" s="2">
        <f>VLOOKUP(G584,CostData!$A$4:$E$15,Production!H584,FALSE)</f>
        <v>1.2970999999999999</v>
      </c>
      <c r="J584" s="2">
        <f>VLOOKUP(Production!G584,CostData!$A$33:$E$44,Production!H584,FALSE)</f>
        <v>87</v>
      </c>
      <c r="K584" s="2">
        <f>VLOOKUP(Production!B584,CostData!$A$21:$D$24,4,FALSE)</f>
        <v>107.3179884</v>
      </c>
      <c r="L584" s="2">
        <f>VLOOKUP(Production!B584,CostData!$A$21:$D$24,3,FALSE)</f>
        <v>7.7684049079999999</v>
      </c>
      <c r="M584" s="4">
        <f t="shared" si="64"/>
        <v>57840.456031839625</v>
      </c>
      <c r="N584" s="4">
        <f t="shared" si="65"/>
        <v>12110.58815956668</v>
      </c>
      <c r="O584" s="4">
        <f t="shared" si="66"/>
        <v>11003.99311783005</v>
      </c>
      <c r="P584" s="2">
        <f t="shared" si="67"/>
        <v>74.130833034618263</v>
      </c>
      <c r="Q584" s="2">
        <f t="shared" si="68"/>
        <v>12.552370344827585</v>
      </c>
      <c r="R584" s="5">
        <f t="shared" si="69"/>
        <v>0.99537109730595985</v>
      </c>
    </row>
    <row r="585" spans="1:18" x14ac:dyDescent="0.3">
      <c r="A585" s="3">
        <v>41493</v>
      </c>
      <c r="B585" s="2" t="s">
        <v>5</v>
      </c>
      <c r="C585" s="2">
        <v>0.101328367</v>
      </c>
      <c r="D585" s="2">
        <v>0.10257822699999999</v>
      </c>
      <c r="E585" s="2">
        <v>5.9674834000000003E-2</v>
      </c>
      <c r="F585" s="2">
        <f>VLOOKUP(B585,CostData!$A$21:$D$24,2,FALSE)</f>
        <v>40.644171780000001</v>
      </c>
      <c r="G585" s="2">
        <f t="shared" si="63"/>
        <v>8</v>
      </c>
      <c r="H585" s="2">
        <f>VLOOKUP(B585,CostData!$H$5:$I$8,2,FALSE)</f>
        <v>3</v>
      </c>
      <c r="I585" s="2">
        <f>VLOOKUP(G585,CostData!$A$4:$E$15,Production!H585,FALSE)</f>
        <v>1.2970999999999999</v>
      </c>
      <c r="J585" s="2">
        <f>VLOOKUP(Production!G585,CostData!$A$33:$E$44,Production!H585,FALSE)</f>
        <v>87</v>
      </c>
      <c r="K585" s="2">
        <f>VLOOKUP(Production!B585,CostData!$A$21:$D$24,4,FALSE)</f>
        <v>107.3179884</v>
      </c>
      <c r="L585" s="2">
        <f>VLOOKUP(Production!B585,CostData!$A$21:$D$24,3,FALSE)</f>
        <v>7.7684049079999999</v>
      </c>
      <c r="M585" s="4">
        <f t="shared" si="64"/>
        <v>54078.785022692638</v>
      </c>
      <c r="N585" s="4">
        <f t="shared" si="65"/>
        <v>12110.58815956668</v>
      </c>
      <c r="O585" s="4">
        <f t="shared" si="66"/>
        <v>10210.249552069377</v>
      </c>
      <c r="P585" s="2">
        <f t="shared" si="67"/>
        <v>75.398059789445441</v>
      </c>
      <c r="Q585" s="2">
        <f t="shared" si="68"/>
        <v>11.646938735632185</v>
      </c>
      <c r="R585" s="5">
        <f t="shared" si="69"/>
        <v>0.98781554296117835</v>
      </c>
    </row>
    <row r="586" spans="1:18" x14ac:dyDescent="0.3">
      <c r="A586" s="3">
        <v>41494</v>
      </c>
      <c r="B586" s="2" t="s">
        <v>5</v>
      </c>
      <c r="C586" s="2">
        <v>0.10709722000000001</v>
      </c>
      <c r="D586" s="2">
        <v>0.108502627</v>
      </c>
      <c r="E586" s="2">
        <v>6.0804689000000002E-2</v>
      </c>
      <c r="F586" s="2">
        <f>VLOOKUP(B586,CostData!$A$21:$D$24,2,FALSE)</f>
        <v>40.644171780000001</v>
      </c>
      <c r="G586" s="2">
        <f t="shared" si="63"/>
        <v>8</v>
      </c>
      <c r="H586" s="2">
        <f>VLOOKUP(B586,CostData!$H$5:$I$8,2,FALSE)</f>
        <v>3</v>
      </c>
      <c r="I586" s="2">
        <f>VLOOKUP(G586,CostData!$A$4:$E$15,Production!H586,FALSE)</f>
        <v>1.2970999999999999</v>
      </c>
      <c r="J586" s="2">
        <f>VLOOKUP(Production!G586,CostData!$A$33:$E$44,Production!H586,FALSE)</f>
        <v>87</v>
      </c>
      <c r="K586" s="2">
        <f>VLOOKUP(Production!B586,CostData!$A$21:$D$24,4,FALSE)</f>
        <v>107.3179884</v>
      </c>
      <c r="L586" s="2">
        <f>VLOOKUP(Production!B586,CostData!$A$21:$D$24,3,FALSE)</f>
        <v>7.7684049079999999</v>
      </c>
      <c r="M586" s="4">
        <f t="shared" si="64"/>
        <v>57202.102351899761</v>
      </c>
      <c r="N586" s="4">
        <f t="shared" si="65"/>
        <v>12110.58815956668</v>
      </c>
      <c r="O586" s="4">
        <f t="shared" si="66"/>
        <v>10791.542140740072</v>
      </c>
      <c r="P586" s="2">
        <f t="shared" si="67"/>
        <v>74.795809501130378</v>
      </c>
      <c r="Q586" s="2">
        <f t="shared" si="68"/>
        <v>12.310025287356323</v>
      </c>
      <c r="R586" s="5">
        <f t="shared" si="69"/>
        <v>0.98704725370382052</v>
      </c>
    </row>
    <row r="587" spans="1:18" x14ac:dyDescent="0.3">
      <c r="A587" s="3">
        <v>41495</v>
      </c>
      <c r="B587" s="2" t="s">
        <v>5</v>
      </c>
      <c r="C587" s="2">
        <v>0.105729637</v>
      </c>
      <c r="D587" s="2">
        <v>0.105862475</v>
      </c>
      <c r="E587" s="2">
        <v>6.0632516999999997E-2</v>
      </c>
      <c r="F587" s="2">
        <f>VLOOKUP(B587,CostData!$A$21:$D$24,2,FALSE)</f>
        <v>40.644171780000001</v>
      </c>
      <c r="G587" s="2">
        <f t="shared" si="63"/>
        <v>8</v>
      </c>
      <c r="H587" s="2">
        <f>VLOOKUP(B587,CostData!$H$5:$I$8,2,FALSE)</f>
        <v>3</v>
      </c>
      <c r="I587" s="2">
        <f>VLOOKUP(G587,CostData!$A$4:$E$15,Production!H587,FALSE)</f>
        <v>1.2970999999999999</v>
      </c>
      <c r="J587" s="2">
        <f>VLOOKUP(Production!G587,CostData!$A$33:$E$44,Production!H587,FALSE)</f>
        <v>87</v>
      </c>
      <c r="K587" s="2">
        <f>VLOOKUP(Production!B587,CostData!$A$21:$D$24,4,FALSE)</f>
        <v>107.3179884</v>
      </c>
      <c r="L587" s="2">
        <f>VLOOKUP(Production!B587,CostData!$A$21:$D$24,3,FALSE)</f>
        <v>7.7684049079999999</v>
      </c>
      <c r="M587" s="4">
        <f t="shared" si="64"/>
        <v>55810.225960477692</v>
      </c>
      <c r="N587" s="4">
        <f t="shared" si="65"/>
        <v>12110.58815956668</v>
      </c>
      <c r="O587" s="4">
        <f t="shared" si="66"/>
        <v>10653.739034595395</v>
      </c>
      <c r="P587" s="2">
        <f t="shared" si="67"/>
        <v>74.316488152361458</v>
      </c>
      <c r="Q587" s="2">
        <f t="shared" si="68"/>
        <v>12.152831839080459</v>
      </c>
      <c r="R587" s="5">
        <f t="shared" si="69"/>
        <v>0.99874518331448425</v>
      </c>
    </row>
    <row r="588" spans="1:18" x14ac:dyDescent="0.3">
      <c r="A588" s="3">
        <v>41496</v>
      </c>
      <c r="B588" s="2" t="s">
        <v>5</v>
      </c>
      <c r="C588" s="2">
        <v>0.106365394</v>
      </c>
      <c r="D588" s="2">
        <v>0.10801026499999999</v>
      </c>
      <c r="E588" s="2">
        <v>5.9692461000000002E-2</v>
      </c>
      <c r="F588" s="2">
        <f>VLOOKUP(B588,CostData!$A$21:$D$24,2,FALSE)</f>
        <v>40.644171780000001</v>
      </c>
      <c r="G588" s="2">
        <f t="shared" si="63"/>
        <v>8</v>
      </c>
      <c r="H588" s="2">
        <f>VLOOKUP(B588,CostData!$H$5:$I$8,2,FALSE)</f>
        <v>3</v>
      </c>
      <c r="I588" s="2">
        <f>VLOOKUP(G588,CostData!$A$4:$E$15,Production!H588,FALSE)</f>
        <v>1.2970999999999999</v>
      </c>
      <c r="J588" s="2">
        <f>VLOOKUP(Production!G588,CostData!$A$33:$E$44,Production!H588,FALSE)</f>
        <v>87</v>
      </c>
      <c r="K588" s="2">
        <f>VLOOKUP(Production!B588,CostData!$A$21:$D$24,4,FALSE)</f>
        <v>107.3179884</v>
      </c>
      <c r="L588" s="2">
        <f>VLOOKUP(Production!B588,CostData!$A$21:$D$24,3,FALSE)</f>
        <v>7.7684049079999999</v>
      </c>
      <c r="M588" s="4">
        <f t="shared" si="64"/>
        <v>56942.531295447945</v>
      </c>
      <c r="N588" s="4">
        <f t="shared" si="65"/>
        <v>12110.58815956668</v>
      </c>
      <c r="O588" s="4">
        <f t="shared" si="66"/>
        <v>10717.800440267461</v>
      </c>
      <c r="P588" s="2">
        <f t="shared" si="67"/>
        <v>74.997061445832713</v>
      </c>
      <c r="Q588" s="2">
        <f t="shared" si="68"/>
        <v>12.225907356321839</v>
      </c>
      <c r="R588" s="5">
        <f t="shared" si="69"/>
        <v>0.98477116040776314</v>
      </c>
    </row>
    <row r="589" spans="1:18" x14ac:dyDescent="0.3">
      <c r="A589" s="3">
        <v>41497</v>
      </c>
      <c r="B589" s="2" t="s">
        <v>5</v>
      </c>
      <c r="C589" s="2">
        <v>0.103231446</v>
      </c>
      <c r="D589" s="2">
        <v>0.10519350500000001</v>
      </c>
      <c r="E589" s="2">
        <v>6.0376180000000002E-2</v>
      </c>
      <c r="F589" s="2">
        <f>VLOOKUP(B589,CostData!$A$21:$D$24,2,FALSE)</f>
        <v>40.644171780000001</v>
      </c>
      <c r="G589" s="2">
        <f t="shared" si="63"/>
        <v>8</v>
      </c>
      <c r="H589" s="2">
        <f>VLOOKUP(B589,CostData!$H$5:$I$8,2,FALSE)</f>
        <v>3</v>
      </c>
      <c r="I589" s="2">
        <f>VLOOKUP(G589,CostData!$A$4:$E$15,Production!H589,FALSE)</f>
        <v>1.2970999999999999</v>
      </c>
      <c r="J589" s="2">
        <f>VLOOKUP(Production!G589,CostData!$A$33:$E$44,Production!H589,FALSE)</f>
        <v>87</v>
      </c>
      <c r="K589" s="2">
        <f>VLOOKUP(Production!B589,CostData!$A$21:$D$24,4,FALSE)</f>
        <v>107.3179884</v>
      </c>
      <c r="L589" s="2">
        <f>VLOOKUP(Production!B589,CostData!$A$21:$D$24,3,FALSE)</f>
        <v>7.7684049079999999</v>
      </c>
      <c r="M589" s="4">
        <f t="shared" si="64"/>
        <v>55457.547951950313</v>
      </c>
      <c r="N589" s="4">
        <f t="shared" si="65"/>
        <v>12110.58815956668</v>
      </c>
      <c r="O589" s="4">
        <f t="shared" si="66"/>
        <v>10402.011366481156</v>
      </c>
      <c r="P589" s="2">
        <f t="shared" si="67"/>
        <v>75.529453959211367</v>
      </c>
      <c r="Q589" s="2">
        <f t="shared" si="68"/>
        <v>11.865683448275863</v>
      </c>
      <c r="R589" s="5">
        <f t="shared" si="69"/>
        <v>0.98134809748947904</v>
      </c>
    </row>
    <row r="590" spans="1:18" x14ac:dyDescent="0.3">
      <c r="A590" s="3">
        <v>41498</v>
      </c>
      <c r="B590" s="2" t="s">
        <v>5</v>
      </c>
      <c r="C590" s="2">
        <v>0.108724322</v>
      </c>
      <c r="D590" s="2">
        <v>0.11040121</v>
      </c>
      <c r="E590" s="2">
        <v>6.0096839999999999E-2</v>
      </c>
      <c r="F590" s="2">
        <f>VLOOKUP(B590,CostData!$A$21:$D$24,2,FALSE)</f>
        <v>40.644171780000001</v>
      </c>
      <c r="G590" s="2">
        <f t="shared" si="63"/>
        <v>8</v>
      </c>
      <c r="H590" s="2">
        <f>VLOOKUP(B590,CostData!$H$5:$I$8,2,FALSE)</f>
        <v>3</v>
      </c>
      <c r="I590" s="2">
        <f>VLOOKUP(G590,CostData!$A$4:$E$15,Production!H590,FALSE)</f>
        <v>1.2970999999999999</v>
      </c>
      <c r="J590" s="2">
        <f>VLOOKUP(Production!G590,CostData!$A$33:$E$44,Production!H590,FALSE)</f>
        <v>87</v>
      </c>
      <c r="K590" s="2">
        <f>VLOOKUP(Production!B590,CostData!$A$21:$D$24,4,FALSE)</f>
        <v>107.3179884</v>
      </c>
      <c r="L590" s="2">
        <f>VLOOKUP(Production!B590,CostData!$A$21:$D$24,3,FALSE)</f>
        <v>7.7684049079999999</v>
      </c>
      <c r="M590" s="4">
        <f t="shared" si="64"/>
        <v>58203.026864903259</v>
      </c>
      <c r="N590" s="4">
        <f t="shared" si="65"/>
        <v>12110.58815956668</v>
      </c>
      <c r="O590" s="4">
        <f t="shared" si="66"/>
        <v>10955.49541422637</v>
      </c>
      <c r="P590" s="2">
        <f t="shared" si="67"/>
        <v>74.747865927088796</v>
      </c>
      <c r="Q590" s="2">
        <f t="shared" si="68"/>
        <v>12.497048505747127</v>
      </c>
      <c r="R590" s="5">
        <f t="shared" si="69"/>
        <v>0.98481096357548981</v>
      </c>
    </row>
    <row r="591" spans="1:18" x14ac:dyDescent="0.3">
      <c r="A591" s="3">
        <v>41499</v>
      </c>
      <c r="B591" s="2" t="s">
        <v>5</v>
      </c>
      <c r="C591" s="2">
        <v>0.107063991</v>
      </c>
      <c r="D591" s="2">
        <v>0.10801762099999999</v>
      </c>
      <c r="E591" s="2">
        <v>6.0341279999999997E-2</v>
      </c>
      <c r="F591" s="2">
        <f>VLOOKUP(B591,CostData!$A$21:$D$24,2,FALSE)</f>
        <v>40.644171780000001</v>
      </c>
      <c r="G591" s="2">
        <f t="shared" si="63"/>
        <v>8</v>
      </c>
      <c r="H591" s="2">
        <f>VLOOKUP(B591,CostData!$H$5:$I$8,2,FALSE)</f>
        <v>3</v>
      </c>
      <c r="I591" s="2">
        <f>VLOOKUP(G591,CostData!$A$4:$E$15,Production!H591,FALSE)</f>
        <v>1.2970999999999999</v>
      </c>
      <c r="J591" s="2">
        <f>VLOOKUP(Production!G591,CostData!$A$33:$E$44,Production!H591,FALSE)</f>
        <v>87</v>
      </c>
      <c r="K591" s="2">
        <f>VLOOKUP(Production!B591,CostData!$A$21:$D$24,4,FALSE)</f>
        <v>107.3179884</v>
      </c>
      <c r="L591" s="2">
        <f>VLOOKUP(Production!B591,CostData!$A$21:$D$24,3,FALSE)</f>
        <v>7.7684049079999999</v>
      </c>
      <c r="M591" s="4">
        <f t="shared" si="64"/>
        <v>56946.40934592962</v>
      </c>
      <c r="N591" s="4">
        <f t="shared" si="65"/>
        <v>12110.58815956668</v>
      </c>
      <c r="O591" s="4">
        <f t="shared" si="66"/>
        <v>10788.193854446601</v>
      </c>
      <c r="P591" s="2">
        <f t="shared" si="67"/>
        <v>74.57707359325218</v>
      </c>
      <c r="Q591" s="2">
        <f t="shared" si="68"/>
        <v>12.306205862068964</v>
      </c>
      <c r="R591" s="5">
        <f t="shared" si="69"/>
        <v>0.99117153302237604</v>
      </c>
    </row>
    <row r="592" spans="1:18" x14ac:dyDescent="0.3">
      <c r="A592" s="3">
        <v>41500</v>
      </c>
      <c r="B592" s="2" t="s">
        <v>5</v>
      </c>
      <c r="C592" s="2">
        <v>0.102209622</v>
      </c>
      <c r="D592" s="2">
        <v>0.10328308</v>
      </c>
      <c r="E592" s="2">
        <v>5.9684675999999999E-2</v>
      </c>
      <c r="F592" s="2">
        <f>VLOOKUP(B592,CostData!$A$21:$D$24,2,FALSE)</f>
        <v>40.644171780000001</v>
      </c>
      <c r="G592" s="2">
        <f t="shared" si="63"/>
        <v>8</v>
      </c>
      <c r="H592" s="2">
        <f>VLOOKUP(B592,CostData!$H$5:$I$8,2,FALSE)</f>
        <v>3</v>
      </c>
      <c r="I592" s="2">
        <f>VLOOKUP(G592,CostData!$A$4:$E$15,Production!H592,FALSE)</f>
        <v>1.2970999999999999</v>
      </c>
      <c r="J592" s="2">
        <f>VLOOKUP(Production!G592,CostData!$A$33:$E$44,Production!H592,FALSE)</f>
        <v>87</v>
      </c>
      <c r="K592" s="2">
        <f>VLOOKUP(Production!B592,CostData!$A$21:$D$24,4,FALSE)</f>
        <v>107.3179884</v>
      </c>
      <c r="L592" s="2">
        <f>VLOOKUP(Production!B592,CostData!$A$21:$D$24,3,FALSE)</f>
        <v>7.7684049079999999</v>
      </c>
      <c r="M592" s="4">
        <f t="shared" si="64"/>
        <v>54450.380389218139</v>
      </c>
      <c r="N592" s="4">
        <f t="shared" si="65"/>
        <v>12110.58815956668</v>
      </c>
      <c r="O592" s="4">
        <f t="shared" si="66"/>
        <v>10299.048313318621</v>
      </c>
      <c r="P592" s="2">
        <f t="shared" si="67"/>
        <v>75.198416115953776</v>
      </c>
      <c r="Q592" s="2">
        <f t="shared" si="68"/>
        <v>11.748232413793104</v>
      </c>
      <c r="R592" s="5">
        <f t="shared" si="69"/>
        <v>0.9896066422496308</v>
      </c>
    </row>
    <row r="593" spans="1:18" x14ac:dyDescent="0.3">
      <c r="A593" s="3">
        <v>41501</v>
      </c>
      <c r="B593" s="2" t="s">
        <v>5</v>
      </c>
      <c r="C593" s="2">
        <v>0.101665622</v>
      </c>
      <c r="D593" s="2">
        <v>0.103360277</v>
      </c>
      <c r="E593" s="2">
        <v>6.0799325000000001E-2</v>
      </c>
      <c r="F593" s="2">
        <f>VLOOKUP(B593,CostData!$A$21:$D$24,2,FALSE)</f>
        <v>40.644171780000001</v>
      </c>
      <c r="G593" s="2">
        <f t="shared" si="63"/>
        <v>8</v>
      </c>
      <c r="H593" s="2">
        <f>VLOOKUP(B593,CostData!$H$5:$I$8,2,FALSE)</f>
        <v>3</v>
      </c>
      <c r="I593" s="2">
        <f>VLOOKUP(G593,CostData!$A$4:$E$15,Production!H593,FALSE)</f>
        <v>1.2970999999999999</v>
      </c>
      <c r="J593" s="2">
        <f>VLOOKUP(Production!G593,CostData!$A$33:$E$44,Production!H593,FALSE)</f>
        <v>87</v>
      </c>
      <c r="K593" s="2">
        <f>VLOOKUP(Production!B593,CostData!$A$21:$D$24,4,FALSE)</f>
        <v>107.3179884</v>
      </c>
      <c r="L593" s="2">
        <f>VLOOKUP(Production!B593,CostData!$A$21:$D$24,3,FALSE)</f>
        <v>7.7684049079999999</v>
      </c>
      <c r="M593" s="4">
        <f t="shared" si="64"/>
        <v>54491.078304258102</v>
      </c>
      <c r="N593" s="4">
        <f t="shared" si="65"/>
        <v>12110.58815956668</v>
      </c>
      <c r="O593" s="4">
        <f t="shared" si="66"/>
        <v>10244.232708165075</v>
      </c>
      <c r="P593" s="2">
        <f t="shared" si="67"/>
        <v>75.58690701955264</v>
      </c>
      <c r="Q593" s="2">
        <f t="shared" si="68"/>
        <v>11.68570367816092</v>
      </c>
      <c r="R593" s="5">
        <f t="shared" si="69"/>
        <v>0.98360438797972649</v>
      </c>
    </row>
    <row r="594" spans="1:18" x14ac:dyDescent="0.3">
      <c r="A594" s="3">
        <v>41502</v>
      </c>
      <c r="B594" s="2" t="s">
        <v>5</v>
      </c>
      <c r="C594" s="2">
        <v>0.105815229</v>
      </c>
      <c r="D594" s="2">
        <v>0.10765571</v>
      </c>
      <c r="E594" s="2">
        <v>6.0825994000000001E-2</v>
      </c>
      <c r="F594" s="2">
        <f>VLOOKUP(B594,CostData!$A$21:$D$24,2,FALSE)</f>
        <v>40.644171780000001</v>
      </c>
      <c r="G594" s="2">
        <f t="shared" si="63"/>
        <v>8</v>
      </c>
      <c r="H594" s="2">
        <f>VLOOKUP(B594,CostData!$H$5:$I$8,2,FALSE)</f>
        <v>3</v>
      </c>
      <c r="I594" s="2">
        <f>VLOOKUP(G594,CostData!$A$4:$E$15,Production!H594,FALSE)</f>
        <v>1.2970999999999999</v>
      </c>
      <c r="J594" s="2">
        <f>VLOOKUP(Production!G594,CostData!$A$33:$E$44,Production!H594,FALSE)</f>
        <v>87</v>
      </c>
      <c r="K594" s="2">
        <f>VLOOKUP(Production!B594,CostData!$A$21:$D$24,4,FALSE)</f>
        <v>107.3179884</v>
      </c>
      <c r="L594" s="2">
        <f>VLOOKUP(Production!B594,CostData!$A$21:$D$24,3,FALSE)</f>
        <v>7.7684049079999999</v>
      </c>
      <c r="M594" s="4">
        <f t="shared" si="64"/>
        <v>56755.611476452425</v>
      </c>
      <c r="N594" s="4">
        <f t="shared" si="65"/>
        <v>12110.58815956668</v>
      </c>
      <c r="O594" s="4">
        <f t="shared" si="66"/>
        <v>10662.363625176831</v>
      </c>
      <c r="P594" s="2">
        <f t="shared" si="67"/>
        <v>75.157956007632819</v>
      </c>
      <c r="Q594" s="2">
        <f t="shared" si="68"/>
        <v>12.16267</v>
      </c>
      <c r="R594" s="5">
        <f t="shared" si="69"/>
        <v>0.98290400945755685</v>
      </c>
    </row>
    <row r="595" spans="1:18" x14ac:dyDescent="0.3">
      <c r="A595" s="3">
        <v>41503</v>
      </c>
      <c r="B595" s="2" t="s">
        <v>5</v>
      </c>
      <c r="C595" s="2">
        <v>0.106004141</v>
      </c>
      <c r="D595" s="2">
        <v>0.106466518</v>
      </c>
      <c r="E595" s="2">
        <v>5.9850937999999999E-2</v>
      </c>
      <c r="F595" s="2">
        <f>VLOOKUP(B595,CostData!$A$21:$D$24,2,FALSE)</f>
        <v>40.644171780000001</v>
      </c>
      <c r="G595" s="2">
        <f t="shared" si="63"/>
        <v>8</v>
      </c>
      <c r="H595" s="2">
        <f>VLOOKUP(B595,CostData!$H$5:$I$8,2,FALSE)</f>
        <v>3</v>
      </c>
      <c r="I595" s="2">
        <f>VLOOKUP(G595,CostData!$A$4:$E$15,Production!H595,FALSE)</f>
        <v>1.2970999999999999</v>
      </c>
      <c r="J595" s="2">
        <f>VLOOKUP(Production!G595,CostData!$A$33:$E$44,Production!H595,FALSE)</f>
        <v>87</v>
      </c>
      <c r="K595" s="2">
        <f>VLOOKUP(Production!B595,CostData!$A$21:$D$24,4,FALSE)</f>
        <v>107.3179884</v>
      </c>
      <c r="L595" s="2">
        <f>VLOOKUP(Production!B595,CostData!$A$21:$D$24,3,FALSE)</f>
        <v>7.7684049079999999</v>
      </c>
      <c r="M595" s="4">
        <f t="shared" si="64"/>
        <v>56128.674743390096</v>
      </c>
      <c r="N595" s="4">
        <f t="shared" si="65"/>
        <v>12110.58815956668</v>
      </c>
      <c r="O595" s="4">
        <f t="shared" si="66"/>
        <v>10681.399150178242</v>
      </c>
      <c r="P595" s="2">
        <f t="shared" si="67"/>
        <v>74.450546279258106</v>
      </c>
      <c r="Q595" s="2">
        <f t="shared" si="68"/>
        <v>12.184384022988507</v>
      </c>
      <c r="R595" s="5">
        <f t="shared" si="69"/>
        <v>0.99565706657185882</v>
      </c>
    </row>
    <row r="596" spans="1:18" x14ac:dyDescent="0.3">
      <c r="A596" s="3">
        <v>41504</v>
      </c>
      <c r="B596" s="2" t="s">
        <v>5</v>
      </c>
      <c r="C596" s="2">
        <v>0.101878708</v>
      </c>
      <c r="D596" s="2">
        <v>0.103043811</v>
      </c>
      <c r="E596" s="2">
        <v>6.0028972E-2</v>
      </c>
      <c r="F596" s="2">
        <f>VLOOKUP(B596,CostData!$A$21:$D$24,2,FALSE)</f>
        <v>40.644171780000001</v>
      </c>
      <c r="G596" s="2">
        <f t="shared" si="63"/>
        <v>8</v>
      </c>
      <c r="H596" s="2">
        <f>VLOOKUP(B596,CostData!$H$5:$I$8,2,FALSE)</f>
        <v>3</v>
      </c>
      <c r="I596" s="2">
        <f>VLOOKUP(G596,CostData!$A$4:$E$15,Production!H596,FALSE)</f>
        <v>1.2970999999999999</v>
      </c>
      <c r="J596" s="2">
        <f>VLOOKUP(Production!G596,CostData!$A$33:$E$44,Production!H596,FALSE)</f>
        <v>87</v>
      </c>
      <c r="K596" s="2">
        <f>VLOOKUP(Production!B596,CostData!$A$21:$D$24,4,FALSE)</f>
        <v>107.3179884</v>
      </c>
      <c r="L596" s="2">
        <f>VLOOKUP(Production!B596,CostData!$A$21:$D$24,3,FALSE)</f>
        <v>7.7684049079999999</v>
      </c>
      <c r="M596" s="4">
        <f t="shared" si="64"/>
        <v>54324.238836648743</v>
      </c>
      <c r="N596" s="4">
        <f t="shared" si="65"/>
        <v>12110.58815956668</v>
      </c>
      <c r="O596" s="4">
        <f t="shared" si="66"/>
        <v>10265.704101620495</v>
      </c>
      <c r="P596" s="2">
        <f t="shared" si="67"/>
        <v>75.286124651125249</v>
      </c>
      <c r="Q596" s="2">
        <f t="shared" si="68"/>
        <v>11.71019632183908</v>
      </c>
      <c r="R596" s="5">
        <f t="shared" si="69"/>
        <v>0.98869312976011725</v>
      </c>
    </row>
    <row r="597" spans="1:18" x14ac:dyDescent="0.3">
      <c r="A597" s="3">
        <v>41505</v>
      </c>
      <c r="B597" s="2" t="s">
        <v>5</v>
      </c>
      <c r="C597" s="2">
        <v>0.106659385</v>
      </c>
      <c r="D597" s="2">
        <v>0.10813748099999999</v>
      </c>
      <c r="E597" s="2">
        <v>6.0310861E-2</v>
      </c>
      <c r="F597" s="2">
        <f>VLOOKUP(B597,CostData!$A$21:$D$24,2,FALSE)</f>
        <v>40.644171780000001</v>
      </c>
      <c r="G597" s="2">
        <f t="shared" si="63"/>
        <v>8</v>
      </c>
      <c r="H597" s="2">
        <f>VLOOKUP(B597,CostData!$H$5:$I$8,2,FALSE)</f>
        <v>3</v>
      </c>
      <c r="I597" s="2">
        <f>VLOOKUP(G597,CostData!$A$4:$E$15,Production!H597,FALSE)</f>
        <v>1.2970999999999999</v>
      </c>
      <c r="J597" s="2">
        <f>VLOOKUP(Production!G597,CostData!$A$33:$E$44,Production!H597,FALSE)</f>
        <v>87</v>
      </c>
      <c r="K597" s="2">
        <f>VLOOKUP(Production!B597,CostData!$A$21:$D$24,4,FALSE)</f>
        <v>107.3179884</v>
      </c>
      <c r="L597" s="2">
        <f>VLOOKUP(Production!B597,CostData!$A$21:$D$24,3,FALSE)</f>
        <v>7.7684049079999999</v>
      </c>
      <c r="M597" s="4">
        <f t="shared" si="64"/>
        <v>57009.599004811324</v>
      </c>
      <c r="N597" s="4">
        <f t="shared" si="65"/>
        <v>12110.58815956668</v>
      </c>
      <c r="O597" s="4">
        <f t="shared" si="66"/>
        <v>10747.42414352977</v>
      </c>
      <c r="P597" s="2">
        <f t="shared" si="67"/>
        <v>74.880997399251626</v>
      </c>
      <c r="Q597" s="2">
        <f t="shared" si="68"/>
        <v>12.259699425287357</v>
      </c>
      <c r="R597" s="5">
        <f t="shared" si="69"/>
        <v>0.98633132576853721</v>
      </c>
    </row>
    <row r="598" spans="1:18" x14ac:dyDescent="0.3">
      <c r="A598" s="3">
        <v>41506</v>
      </c>
      <c r="B598" s="2" t="s">
        <v>5</v>
      </c>
      <c r="C598" s="2">
        <v>0.10197658800000001</v>
      </c>
      <c r="D598" s="2">
        <v>0.103392373</v>
      </c>
      <c r="E598" s="2">
        <v>6.0683290000000001E-2</v>
      </c>
      <c r="F598" s="2">
        <f>VLOOKUP(B598,CostData!$A$21:$D$24,2,FALSE)</f>
        <v>40.644171780000001</v>
      </c>
      <c r="G598" s="2">
        <f t="shared" si="63"/>
        <v>8</v>
      </c>
      <c r="H598" s="2">
        <f>VLOOKUP(B598,CostData!$H$5:$I$8,2,FALSE)</f>
        <v>3</v>
      </c>
      <c r="I598" s="2">
        <f>VLOOKUP(G598,CostData!$A$4:$E$15,Production!H598,FALSE)</f>
        <v>1.2970999999999999</v>
      </c>
      <c r="J598" s="2">
        <f>VLOOKUP(Production!G598,CostData!$A$33:$E$44,Production!H598,FALSE)</f>
        <v>87</v>
      </c>
      <c r="K598" s="2">
        <f>VLOOKUP(Production!B598,CostData!$A$21:$D$24,4,FALSE)</f>
        <v>107.3179884</v>
      </c>
      <c r="L598" s="2">
        <f>VLOOKUP(Production!B598,CostData!$A$21:$D$24,3,FALSE)</f>
        <v>7.7684049079999999</v>
      </c>
      <c r="M598" s="4">
        <f t="shared" si="64"/>
        <v>54507.999172700169</v>
      </c>
      <c r="N598" s="4">
        <f t="shared" si="65"/>
        <v>12110.58815956668</v>
      </c>
      <c r="O598" s="4">
        <f t="shared" si="66"/>
        <v>10275.566879988932</v>
      </c>
      <c r="P598" s="2">
        <f t="shared" si="67"/>
        <v>75.403733072787048</v>
      </c>
      <c r="Q598" s="2">
        <f t="shared" si="68"/>
        <v>11.721446896551724</v>
      </c>
      <c r="R598" s="5">
        <f t="shared" si="69"/>
        <v>0.98630667854001197</v>
      </c>
    </row>
    <row r="599" spans="1:18" x14ac:dyDescent="0.3">
      <c r="A599" s="3">
        <v>41507</v>
      </c>
      <c r="B599" s="2" t="s">
        <v>5</v>
      </c>
      <c r="C599" s="2">
        <v>9.9734127000000006E-2</v>
      </c>
      <c r="D599" s="2">
        <v>0.10098133199999999</v>
      </c>
      <c r="E599" s="2">
        <v>5.9795648E-2</v>
      </c>
      <c r="F599" s="2">
        <f>VLOOKUP(B599,CostData!$A$21:$D$24,2,FALSE)</f>
        <v>40.644171780000001</v>
      </c>
      <c r="G599" s="2">
        <f t="shared" si="63"/>
        <v>8</v>
      </c>
      <c r="H599" s="2">
        <f>VLOOKUP(B599,CostData!$H$5:$I$8,2,FALSE)</f>
        <v>3</v>
      </c>
      <c r="I599" s="2">
        <f>VLOOKUP(G599,CostData!$A$4:$E$15,Production!H599,FALSE)</f>
        <v>1.2970999999999999</v>
      </c>
      <c r="J599" s="2">
        <f>VLOOKUP(Production!G599,CostData!$A$33:$E$44,Production!H599,FALSE)</f>
        <v>87</v>
      </c>
      <c r="K599" s="2">
        <f>VLOOKUP(Production!B599,CostData!$A$21:$D$24,4,FALSE)</f>
        <v>107.3179884</v>
      </c>
      <c r="L599" s="2">
        <f>VLOOKUP(Production!B599,CostData!$A$21:$D$24,3,FALSE)</f>
        <v>7.7684049079999999</v>
      </c>
      <c r="M599" s="4">
        <f t="shared" si="64"/>
        <v>53236.909081428676</v>
      </c>
      <c r="N599" s="4">
        <f t="shared" si="65"/>
        <v>12110.58815956668</v>
      </c>
      <c r="O599" s="4">
        <f t="shared" si="66"/>
        <v>10049.607584495865</v>
      </c>
      <c r="P599" s="2">
        <f t="shared" si="67"/>
        <v>75.598099761269495</v>
      </c>
      <c r="Q599" s="2">
        <f t="shared" si="68"/>
        <v>11.46369275862069</v>
      </c>
      <c r="R599" s="5">
        <f t="shared" si="69"/>
        <v>0.98764915281569088</v>
      </c>
    </row>
    <row r="600" spans="1:18" x14ac:dyDescent="0.3">
      <c r="A600" s="3">
        <v>41508</v>
      </c>
      <c r="B600" s="2" t="s">
        <v>5</v>
      </c>
      <c r="C600" s="2">
        <v>0.100732533</v>
      </c>
      <c r="D600" s="2">
        <v>0.101701425</v>
      </c>
      <c r="E600" s="2">
        <v>6.0731248000000002E-2</v>
      </c>
      <c r="F600" s="2">
        <f>VLOOKUP(B600,CostData!$A$21:$D$24,2,FALSE)</f>
        <v>40.644171780000001</v>
      </c>
      <c r="G600" s="2">
        <f t="shared" si="63"/>
        <v>8</v>
      </c>
      <c r="H600" s="2">
        <f>VLOOKUP(B600,CostData!$H$5:$I$8,2,FALSE)</f>
        <v>3</v>
      </c>
      <c r="I600" s="2">
        <f>VLOOKUP(G600,CostData!$A$4:$E$15,Production!H600,FALSE)</f>
        <v>1.2970999999999999</v>
      </c>
      <c r="J600" s="2">
        <f>VLOOKUP(Production!G600,CostData!$A$33:$E$44,Production!H600,FALSE)</f>
        <v>87</v>
      </c>
      <c r="K600" s="2">
        <f>VLOOKUP(Production!B600,CostData!$A$21:$D$24,4,FALSE)</f>
        <v>107.3179884</v>
      </c>
      <c r="L600" s="2">
        <f>VLOOKUP(Production!B600,CostData!$A$21:$D$24,3,FALSE)</f>
        <v>7.7684049079999999</v>
      </c>
      <c r="M600" s="4">
        <f t="shared" si="64"/>
        <v>53616.538908169066</v>
      </c>
      <c r="N600" s="4">
        <f t="shared" si="65"/>
        <v>12110.58815956668</v>
      </c>
      <c r="O600" s="4">
        <f t="shared" si="66"/>
        <v>10150.210946773313</v>
      </c>
      <c r="P600" s="2">
        <f t="shared" si="67"/>
        <v>75.325553477851145</v>
      </c>
      <c r="Q600" s="2">
        <f t="shared" si="68"/>
        <v>11.578452068965518</v>
      </c>
      <c r="R600" s="5">
        <f t="shared" si="69"/>
        <v>0.99047317183608785</v>
      </c>
    </row>
    <row r="601" spans="1:18" x14ac:dyDescent="0.3">
      <c r="A601" s="3">
        <v>41509</v>
      </c>
      <c r="B601" s="2" t="s">
        <v>5</v>
      </c>
      <c r="C601" s="2">
        <v>0.104058419</v>
      </c>
      <c r="D601" s="2">
        <v>0.105454085</v>
      </c>
      <c r="E601" s="2">
        <v>6.0218695000000003E-2</v>
      </c>
      <c r="F601" s="2">
        <f>VLOOKUP(B601,CostData!$A$21:$D$24,2,FALSE)</f>
        <v>40.644171780000001</v>
      </c>
      <c r="G601" s="2">
        <f t="shared" si="63"/>
        <v>8</v>
      </c>
      <c r="H601" s="2">
        <f>VLOOKUP(B601,CostData!$H$5:$I$8,2,FALSE)</f>
        <v>3</v>
      </c>
      <c r="I601" s="2">
        <f>VLOOKUP(G601,CostData!$A$4:$E$15,Production!H601,FALSE)</f>
        <v>1.2970999999999999</v>
      </c>
      <c r="J601" s="2">
        <f>VLOOKUP(Production!G601,CostData!$A$33:$E$44,Production!H601,FALSE)</f>
        <v>87</v>
      </c>
      <c r="K601" s="2">
        <f>VLOOKUP(Production!B601,CostData!$A$21:$D$24,4,FALSE)</f>
        <v>107.3179884</v>
      </c>
      <c r="L601" s="2">
        <f>VLOOKUP(Production!B601,CostData!$A$21:$D$24,3,FALSE)</f>
        <v>7.7684049079999999</v>
      </c>
      <c r="M601" s="4">
        <f t="shared" si="64"/>
        <v>55594.924568931739</v>
      </c>
      <c r="N601" s="4">
        <f t="shared" si="65"/>
        <v>12110.58815956668</v>
      </c>
      <c r="O601" s="4">
        <f t="shared" si="66"/>
        <v>10485.340457364693</v>
      </c>
      <c r="P601" s="2">
        <f t="shared" si="67"/>
        <v>75.14130421860736</v>
      </c>
      <c r="Q601" s="2">
        <f t="shared" si="68"/>
        <v>11.960737816091955</v>
      </c>
      <c r="R601" s="5">
        <f t="shared" si="69"/>
        <v>0.98676517841864542</v>
      </c>
    </row>
    <row r="602" spans="1:18" x14ac:dyDescent="0.3">
      <c r="A602" s="3">
        <v>41510</v>
      </c>
      <c r="B602" s="2" t="s">
        <v>5</v>
      </c>
      <c r="C602" s="2">
        <v>0.100059464</v>
      </c>
      <c r="D602" s="2">
        <v>0.10054254999999999</v>
      </c>
      <c r="E602" s="2">
        <v>5.9916314999999998E-2</v>
      </c>
      <c r="F602" s="2">
        <f>VLOOKUP(B602,CostData!$A$21:$D$24,2,FALSE)</f>
        <v>40.644171780000001</v>
      </c>
      <c r="G602" s="2">
        <f t="shared" si="63"/>
        <v>8</v>
      </c>
      <c r="H602" s="2">
        <f>VLOOKUP(B602,CostData!$H$5:$I$8,2,FALSE)</f>
        <v>3</v>
      </c>
      <c r="I602" s="2">
        <f>VLOOKUP(G602,CostData!$A$4:$E$15,Production!H602,FALSE)</f>
        <v>1.2970999999999999</v>
      </c>
      <c r="J602" s="2">
        <f>VLOOKUP(Production!G602,CostData!$A$33:$E$44,Production!H602,FALSE)</f>
        <v>87</v>
      </c>
      <c r="K602" s="2">
        <f>VLOOKUP(Production!B602,CostData!$A$21:$D$24,4,FALSE)</f>
        <v>107.3179884</v>
      </c>
      <c r="L602" s="2">
        <f>VLOOKUP(Production!B602,CostData!$A$21:$D$24,3,FALSE)</f>
        <v>7.7684049079999999</v>
      </c>
      <c r="M602" s="4">
        <f t="shared" si="64"/>
        <v>53005.585162661519</v>
      </c>
      <c r="N602" s="4">
        <f t="shared" si="65"/>
        <v>12110.58815956668</v>
      </c>
      <c r="O602" s="4">
        <f t="shared" si="66"/>
        <v>10082.389835477186</v>
      </c>
      <c r="P602" s="2">
        <f t="shared" si="67"/>
        <v>75.153873658273227</v>
      </c>
      <c r="Q602" s="2">
        <f t="shared" si="68"/>
        <v>11.501087816091955</v>
      </c>
      <c r="R602" s="5">
        <f t="shared" si="69"/>
        <v>0.99519520839684295</v>
      </c>
    </row>
    <row r="603" spans="1:18" x14ac:dyDescent="0.3">
      <c r="A603" s="3">
        <v>41511</v>
      </c>
      <c r="B603" s="2" t="s">
        <v>5</v>
      </c>
      <c r="C603" s="2">
        <v>0.101192713</v>
      </c>
      <c r="D603" s="2">
        <v>0.101979537</v>
      </c>
      <c r="E603" s="2">
        <v>5.9882441000000002E-2</v>
      </c>
      <c r="F603" s="2">
        <f>VLOOKUP(B603,CostData!$A$21:$D$24,2,FALSE)</f>
        <v>40.644171780000001</v>
      </c>
      <c r="G603" s="2">
        <f t="shared" si="63"/>
        <v>8</v>
      </c>
      <c r="H603" s="2">
        <f>VLOOKUP(B603,CostData!$H$5:$I$8,2,FALSE)</f>
        <v>3</v>
      </c>
      <c r="I603" s="2">
        <f>VLOOKUP(G603,CostData!$A$4:$E$15,Production!H603,FALSE)</f>
        <v>1.2970999999999999</v>
      </c>
      <c r="J603" s="2">
        <f>VLOOKUP(Production!G603,CostData!$A$33:$E$44,Production!H603,FALSE)</f>
        <v>87</v>
      </c>
      <c r="K603" s="2">
        <f>VLOOKUP(Production!B603,CostData!$A$21:$D$24,4,FALSE)</f>
        <v>107.3179884</v>
      </c>
      <c r="L603" s="2">
        <f>VLOOKUP(Production!B603,CostData!$A$21:$D$24,3,FALSE)</f>
        <v>7.7684049079999999</v>
      </c>
      <c r="M603" s="4">
        <f t="shared" si="64"/>
        <v>53763.158317570946</v>
      </c>
      <c r="N603" s="4">
        <f t="shared" si="65"/>
        <v>12110.58815956668</v>
      </c>
      <c r="O603" s="4">
        <f t="shared" si="66"/>
        <v>10196.580515118092</v>
      </c>
      <c r="P603" s="2">
        <f t="shared" si="67"/>
        <v>75.173720258153097</v>
      </c>
      <c r="Q603" s="2">
        <f t="shared" si="68"/>
        <v>11.63134632183908</v>
      </c>
      <c r="R603" s="5">
        <f t="shared" si="69"/>
        <v>0.99228449134849483</v>
      </c>
    </row>
    <row r="604" spans="1:18" x14ac:dyDescent="0.3">
      <c r="A604" s="3">
        <v>41512</v>
      </c>
      <c r="B604" s="2" t="s">
        <v>5</v>
      </c>
      <c r="C604" s="2">
        <v>0.10699534500000001</v>
      </c>
      <c r="D604" s="2">
        <v>0.107848241</v>
      </c>
      <c r="E604" s="2">
        <v>6.0809671000000003E-2</v>
      </c>
      <c r="F604" s="2">
        <f>VLOOKUP(B604,CostData!$A$21:$D$24,2,FALSE)</f>
        <v>40.644171780000001</v>
      </c>
      <c r="G604" s="2">
        <f t="shared" si="63"/>
        <v>8</v>
      </c>
      <c r="H604" s="2">
        <f>VLOOKUP(B604,CostData!$H$5:$I$8,2,FALSE)</f>
        <v>3</v>
      </c>
      <c r="I604" s="2">
        <f>VLOOKUP(G604,CostData!$A$4:$E$15,Production!H604,FALSE)</f>
        <v>1.2970999999999999</v>
      </c>
      <c r="J604" s="2">
        <f>VLOOKUP(Production!G604,CostData!$A$33:$E$44,Production!H604,FALSE)</f>
        <v>87</v>
      </c>
      <c r="K604" s="2">
        <f>VLOOKUP(Production!B604,CostData!$A$21:$D$24,4,FALSE)</f>
        <v>107.3179884</v>
      </c>
      <c r="L604" s="2">
        <f>VLOOKUP(Production!B604,CostData!$A$21:$D$24,3,FALSE)</f>
        <v>7.7684049079999999</v>
      </c>
      <c r="M604" s="4">
        <f t="shared" si="64"/>
        <v>56857.112963305037</v>
      </c>
      <c r="N604" s="4">
        <f t="shared" si="65"/>
        <v>12110.58815956668</v>
      </c>
      <c r="O604" s="4">
        <f t="shared" si="66"/>
        <v>10781.276810271287</v>
      </c>
      <c r="P604" s="2">
        <f t="shared" si="67"/>
        <v>74.534997698398001</v>
      </c>
      <c r="Q604" s="2">
        <f t="shared" si="68"/>
        <v>12.298315517241379</v>
      </c>
      <c r="R604" s="5">
        <f t="shared" si="69"/>
        <v>0.99209170226522292</v>
      </c>
    </row>
    <row r="605" spans="1:18" x14ac:dyDescent="0.3">
      <c r="A605" s="3">
        <v>41513</v>
      </c>
      <c r="B605" s="2" t="s">
        <v>5</v>
      </c>
      <c r="C605" s="2">
        <v>9.9592430999999995E-2</v>
      </c>
      <c r="D605" s="2">
        <v>9.9856632000000001E-2</v>
      </c>
      <c r="E605" s="2">
        <v>6.0524288000000002E-2</v>
      </c>
      <c r="F605" s="2">
        <f>VLOOKUP(B605,CostData!$A$21:$D$24,2,FALSE)</f>
        <v>40.644171780000001</v>
      </c>
      <c r="G605" s="2">
        <f t="shared" si="63"/>
        <v>8</v>
      </c>
      <c r="H605" s="2">
        <f>VLOOKUP(B605,CostData!$H$5:$I$8,2,FALSE)</f>
        <v>3</v>
      </c>
      <c r="I605" s="2">
        <f>VLOOKUP(G605,CostData!$A$4:$E$15,Production!H605,FALSE)</f>
        <v>1.2970999999999999</v>
      </c>
      <c r="J605" s="2">
        <f>VLOOKUP(Production!G605,CostData!$A$33:$E$44,Production!H605,FALSE)</f>
        <v>87</v>
      </c>
      <c r="K605" s="2">
        <f>VLOOKUP(Production!B605,CostData!$A$21:$D$24,4,FALSE)</f>
        <v>107.3179884</v>
      </c>
      <c r="L605" s="2">
        <f>VLOOKUP(Production!B605,CostData!$A$21:$D$24,3,FALSE)</f>
        <v>7.7684049079999999</v>
      </c>
      <c r="M605" s="4">
        <f t="shared" si="64"/>
        <v>52643.972243916163</v>
      </c>
      <c r="N605" s="4">
        <f t="shared" si="65"/>
        <v>12110.58815956668</v>
      </c>
      <c r="O605" s="4">
        <f t="shared" si="66"/>
        <v>10035.329731577043</v>
      </c>
      <c r="P605" s="2">
        <f t="shared" si="67"/>
        <v>75.095957980039557</v>
      </c>
      <c r="Q605" s="2">
        <f t="shared" si="68"/>
        <v>11.447405862068965</v>
      </c>
      <c r="R605" s="5">
        <f t="shared" si="69"/>
        <v>0.99735419676481774</v>
      </c>
    </row>
    <row r="606" spans="1:18" x14ac:dyDescent="0.3">
      <c r="A606" s="3">
        <v>41514</v>
      </c>
      <c r="B606" s="2" t="s">
        <v>5</v>
      </c>
      <c r="C606" s="2">
        <v>0.107083977</v>
      </c>
      <c r="D606" s="2">
        <v>0.10812089799999999</v>
      </c>
      <c r="E606" s="2">
        <v>6.0675046000000003E-2</v>
      </c>
      <c r="F606" s="2">
        <f>VLOOKUP(B606,CostData!$A$21:$D$24,2,FALSE)</f>
        <v>40.644171780000001</v>
      </c>
      <c r="G606" s="2">
        <f t="shared" si="63"/>
        <v>8</v>
      </c>
      <c r="H606" s="2">
        <f>VLOOKUP(B606,CostData!$H$5:$I$8,2,FALSE)</f>
        <v>3</v>
      </c>
      <c r="I606" s="2">
        <f>VLOOKUP(G606,CostData!$A$4:$E$15,Production!H606,FALSE)</f>
        <v>1.2970999999999999</v>
      </c>
      <c r="J606" s="2">
        <f>VLOOKUP(Production!G606,CostData!$A$33:$E$44,Production!H606,FALSE)</f>
        <v>87</v>
      </c>
      <c r="K606" s="2">
        <f>VLOOKUP(Production!B606,CostData!$A$21:$D$24,4,FALSE)</f>
        <v>107.3179884</v>
      </c>
      <c r="L606" s="2">
        <f>VLOOKUP(Production!B606,CostData!$A$21:$D$24,3,FALSE)</f>
        <v>7.7684049079999999</v>
      </c>
      <c r="M606" s="4">
        <f t="shared" si="64"/>
        <v>57000.856520969879</v>
      </c>
      <c r="N606" s="4">
        <f t="shared" si="65"/>
        <v>12110.58815956668</v>
      </c>
      <c r="O606" s="4">
        <f t="shared" si="66"/>
        <v>10790.207723352114</v>
      </c>
      <c r="P606" s="2">
        <f t="shared" si="67"/>
        <v>74.615880584906435</v>
      </c>
      <c r="Q606" s="2">
        <f t="shared" si="68"/>
        <v>12.308503103448276</v>
      </c>
      <c r="R606" s="5">
        <f t="shared" si="69"/>
        <v>0.99040961535484107</v>
      </c>
    </row>
    <row r="607" spans="1:18" x14ac:dyDescent="0.3">
      <c r="A607" s="3">
        <v>41515</v>
      </c>
      <c r="B607" s="2" t="s">
        <v>5</v>
      </c>
      <c r="C607" s="2">
        <v>0.10068605799999999</v>
      </c>
      <c r="D607" s="2">
        <v>0.102618949</v>
      </c>
      <c r="E607" s="2">
        <v>6.0617195999999998E-2</v>
      </c>
      <c r="F607" s="2">
        <f>VLOOKUP(B607,CostData!$A$21:$D$24,2,FALSE)</f>
        <v>40.644171780000001</v>
      </c>
      <c r="G607" s="2">
        <f t="shared" si="63"/>
        <v>8</v>
      </c>
      <c r="H607" s="2">
        <f>VLOOKUP(B607,CostData!$H$5:$I$8,2,FALSE)</f>
        <v>3</v>
      </c>
      <c r="I607" s="2">
        <f>VLOOKUP(G607,CostData!$A$4:$E$15,Production!H607,FALSE)</f>
        <v>1.2970999999999999</v>
      </c>
      <c r="J607" s="2">
        <f>VLOOKUP(Production!G607,CostData!$A$33:$E$44,Production!H607,FALSE)</f>
        <v>87</v>
      </c>
      <c r="K607" s="2">
        <f>VLOOKUP(Production!B607,CostData!$A$21:$D$24,4,FALSE)</f>
        <v>107.3179884</v>
      </c>
      <c r="L607" s="2">
        <f>VLOOKUP(Production!B607,CostData!$A$21:$D$24,3,FALSE)</f>
        <v>7.7684049079999999</v>
      </c>
      <c r="M607" s="4">
        <f t="shared" si="64"/>
        <v>54100.253479967636</v>
      </c>
      <c r="N607" s="4">
        <f t="shared" si="65"/>
        <v>12110.58815956668</v>
      </c>
      <c r="O607" s="4">
        <f t="shared" si="66"/>
        <v>10145.527940799948</v>
      </c>
      <c r="P607" s="2">
        <f t="shared" si="67"/>
        <v>75.8360900178794</v>
      </c>
      <c r="Q607" s="2">
        <f t="shared" si="68"/>
        <v>11.573110114942528</v>
      </c>
      <c r="R607" s="5">
        <f t="shared" si="69"/>
        <v>0.98116438514684057</v>
      </c>
    </row>
    <row r="608" spans="1:18" x14ac:dyDescent="0.3">
      <c r="A608" s="3">
        <v>41516</v>
      </c>
      <c r="B608" s="2" t="s">
        <v>5</v>
      </c>
      <c r="C608" s="2">
        <v>0.108171792</v>
      </c>
      <c r="D608" s="2">
        <v>0.11036080700000001</v>
      </c>
      <c r="E608" s="2">
        <v>6.0609960999999997E-2</v>
      </c>
      <c r="F608" s="2">
        <f>VLOOKUP(B608,CostData!$A$21:$D$24,2,FALSE)</f>
        <v>40.644171780000001</v>
      </c>
      <c r="G608" s="2">
        <f t="shared" si="63"/>
        <v>8</v>
      </c>
      <c r="H608" s="2">
        <f>VLOOKUP(B608,CostData!$H$5:$I$8,2,FALSE)</f>
        <v>3</v>
      </c>
      <c r="I608" s="2">
        <f>VLOOKUP(G608,CostData!$A$4:$E$15,Production!H608,FALSE)</f>
        <v>1.2970999999999999</v>
      </c>
      <c r="J608" s="2">
        <f>VLOOKUP(Production!G608,CostData!$A$33:$E$44,Production!H608,FALSE)</f>
        <v>87</v>
      </c>
      <c r="K608" s="2">
        <f>VLOOKUP(Production!B608,CostData!$A$21:$D$24,4,FALSE)</f>
        <v>107.3179884</v>
      </c>
      <c r="L608" s="2">
        <f>VLOOKUP(Production!B608,CostData!$A$21:$D$24,3,FALSE)</f>
        <v>7.7684049079999999</v>
      </c>
      <c r="M608" s="4">
        <f t="shared" si="64"/>
        <v>58181.726583009404</v>
      </c>
      <c r="N608" s="4">
        <f t="shared" si="65"/>
        <v>12110.58815956668</v>
      </c>
      <c r="O608" s="4">
        <f t="shared" si="66"/>
        <v>10899.820292322896</v>
      </c>
      <c r="P608" s="2">
        <f t="shared" si="67"/>
        <v>75.0585097405976</v>
      </c>
      <c r="Q608" s="2">
        <f t="shared" si="68"/>
        <v>12.433539310344829</v>
      </c>
      <c r="R608" s="5">
        <f t="shared" si="69"/>
        <v>0.98016492394804611</v>
      </c>
    </row>
    <row r="609" spans="1:18" x14ac:dyDescent="0.3">
      <c r="A609" s="3">
        <v>41517</v>
      </c>
      <c r="B609" s="2" t="s">
        <v>5</v>
      </c>
      <c r="C609" s="2">
        <v>0.10687577099999999</v>
      </c>
      <c r="D609" s="2">
        <v>0.107596605</v>
      </c>
      <c r="E609" s="2">
        <v>5.9877215999999997E-2</v>
      </c>
      <c r="F609" s="2">
        <f>VLOOKUP(B609,CostData!$A$21:$D$24,2,FALSE)</f>
        <v>40.644171780000001</v>
      </c>
      <c r="G609" s="2">
        <f t="shared" si="63"/>
        <v>8</v>
      </c>
      <c r="H609" s="2">
        <f>VLOOKUP(B609,CostData!$H$5:$I$8,2,FALSE)</f>
        <v>3</v>
      </c>
      <c r="I609" s="2">
        <f>VLOOKUP(G609,CostData!$A$4:$E$15,Production!H609,FALSE)</f>
        <v>1.2970999999999999</v>
      </c>
      <c r="J609" s="2">
        <f>VLOOKUP(Production!G609,CostData!$A$33:$E$44,Production!H609,FALSE)</f>
        <v>87</v>
      </c>
      <c r="K609" s="2">
        <f>VLOOKUP(Production!B609,CostData!$A$21:$D$24,4,FALSE)</f>
        <v>107.3179884</v>
      </c>
      <c r="L609" s="2">
        <f>VLOOKUP(Production!B609,CostData!$A$21:$D$24,3,FALSE)</f>
        <v>7.7684049079999999</v>
      </c>
      <c r="M609" s="4">
        <f t="shared" si="64"/>
        <v>56724.451583342103</v>
      </c>
      <c r="N609" s="4">
        <f t="shared" si="65"/>
        <v>12110.58815956668</v>
      </c>
      <c r="O609" s="4">
        <f t="shared" si="66"/>
        <v>10769.228058119394</v>
      </c>
      <c r="P609" s="2">
        <f t="shared" si="67"/>
        <v>74.482988104973003</v>
      </c>
      <c r="Q609" s="2">
        <f t="shared" si="68"/>
        <v>12.284571379310343</v>
      </c>
      <c r="R609" s="5">
        <f t="shared" si="69"/>
        <v>0.99330058787635533</v>
      </c>
    </row>
    <row r="610" spans="1:18" x14ac:dyDescent="0.3">
      <c r="A610" s="3">
        <v>41518</v>
      </c>
      <c r="B610" s="2" t="s">
        <v>5</v>
      </c>
      <c r="C610" s="2">
        <v>0.102933187</v>
      </c>
      <c r="D610" s="2">
        <v>0.10418925599999999</v>
      </c>
      <c r="E610" s="2">
        <v>5.4596512999999999E-2</v>
      </c>
      <c r="F610" s="2">
        <f>VLOOKUP(B610,CostData!$A$21:$D$24,2,FALSE)</f>
        <v>40.644171780000001</v>
      </c>
      <c r="G610" s="2">
        <f t="shared" si="63"/>
        <v>9</v>
      </c>
      <c r="H610" s="2">
        <f>VLOOKUP(B610,CostData!$H$5:$I$8,2,FALSE)</f>
        <v>3</v>
      </c>
      <c r="I610" s="2">
        <f>VLOOKUP(G610,CostData!$A$4:$E$15,Production!H610,FALSE)</f>
        <v>1.2742</v>
      </c>
      <c r="J610" s="2">
        <f>VLOOKUP(Production!G610,CostData!$A$33:$E$44,Production!H610,FALSE)</f>
        <v>85</v>
      </c>
      <c r="K610" s="2">
        <f>VLOOKUP(Production!B610,CostData!$A$21:$D$24,4,FALSE)</f>
        <v>107.3179884</v>
      </c>
      <c r="L610" s="2">
        <f>VLOOKUP(Production!B610,CostData!$A$21:$D$24,3,FALSE)</f>
        <v>7.7684049079999999</v>
      </c>
      <c r="M610" s="4">
        <f t="shared" si="64"/>
        <v>53958.369247655581</v>
      </c>
      <c r="N610" s="4">
        <f t="shared" si="65"/>
        <v>11623.2893696388</v>
      </c>
      <c r="O610" s="4">
        <f t="shared" si="66"/>
        <v>10188.843093957048</v>
      </c>
      <c r="P610" s="2">
        <f t="shared" si="67"/>
        <v>73.611343357367758</v>
      </c>
      <c r="Q610" s="2">
        <f t="shared" si="68"/>
        <v>12.109786705882353</v>
      </c>
      <c r="R610" s="5">
        <f t="shared" si="69"/>
        <v>0.98794435195890062</v>
      </c>
    </row>
    <row r="611" spans="1:18" x14ac:dyDescent="0.3">
      <c r="A611" s="3">
        <v>41519</v>
      </c>
      <c r="B611" s="2" t="s">
        <v>5</v>
      </c>
      <c r="C611" s="2">
        <v>0.108457653</v>
      </c>
      <c r="D611" s="2">
        <v>0.110258738</v>
      </c>
      <c r="E611" s="2">
        <v>5.4484320000000003E-2</v>
      </c>
      <c r="F611" s="2">
        <f>VLOOKUP(B611,CostData!$A$21:$D$24,2,FALSE)</f>
        <v>40.644171780000001</v>
      </c>
      <c r="G611" s="2">
        <f t="shared" si="63"/>
        <v>9</v>
      </c>
      <c r="H611" s="2">
        <f>VLOOKUP(B611,CostData!$H$5:$I$8,2,FALSE)</f>
        <v>3</v>
      </c>
      <c r="I611" s="2">
        <f>VLOOKUP(G611,CostData!$A$4:$E$15,Production!H611,FALSE)</f>
        <v>1.2742</v>
      </c>
      <c r="J611" s="2">
        <f>VLOOKUP(Production!G611,CostData!$A$33:$E$44,Production!H611,FALSE)</f>
        <v>85</v>
      </c>
      <c r="K611" s="2">
        <f>VLOOKUP(Production!B611,CostData!$A$21:$D$24,4,FALSE)</f>
        <v>107.3179884</v>
      </c>
      <c r="L611" s="2">
        <f>VLOOKUP(Production!B611,CostData!$A$21:$D$24,3,FALSE)</f>
        <v>7.7684049079999999</v>
      </c>
      <c r="M611" s="4">
        <f t="shared" si="64"/>
        <v>57101.681365154524</v>
      </c>
      <c r="N611" s="4">
        <f t="shared" si="65"/>
        <v>11623.2893696388</v>
      </c>
      <c r="O611" s="4">
        <f t="shared" si="66"/>
        <v>10735.682445699847</v>
      </c>
      <c r="P611" s="2">
        <f t="shared" si="67"/>
        <v>73.264219704711081</v>
      </c>
      <c r="Q611" s="2">
        <f t="shared" si="68"/>
        <v>12.759723882352942</v>
      </c>
      <c r="R611" s="5">
        <f t="shared" si="69"/>
        <v>0.98366492277464668</v>
      </c>
    </row>
    <row r="612" spans="1:18" x14ac:dyDescent="0.3">
      <c r="A612" s="3">
        <v>41520</v>
      </c>
      <c r="B612" s="2" t="s">
        <v>5</v>
      </c>
      <c r="C612" s="2">
        <v>0.10315983099999999</v>
      </c>
      <c r="D612" s="2">
        <v>0.103275435</v>
      </c>
      <c r="E612" s="2">
        <v>5.5131640000000003E-2</v>
      </c>
      <c r="F612" s="2">
        <f>VLOOKUP(B612,CostData!$A$21:$D$24,2,FALSE)</f>
        <v>40.644171780000001</v>
      </c>
      <c r="G612" s="2">
        <f t="shared" si="63"/>
        <v>9</v>
      </c>
      <c r="H612" s="2">
        <f>VLOOKUP(B612,CostData!$H$5:$I$8,2,FALSE)</f>
        <v>3</v>
      </c>
      <c r="I612" s="2">
        <f>VLOOKUP(G612,CostData!$A$4:$E$15,Production!H612,FALSE)</f>
        <v>1.2742</v>
      </c>
      <c r="J612" s="2">
        <f>VLOOKUP(Production!G612,CostData!$A$33:$E$44,Production!H612,FALSE)</f>
        <v>85</v>
      </c>
      <c r="K612" s="2">
        <f>VLOOKUP(Production!B612,CostData!$A$21:$D$24,4,FALSE)</f>
        <v>107.3179884</v>
      </c>
      <c r="L612" s="2">
        <f>VLOOKUP(Production!B612,CostData!$A$21:$D$24,3,FALSE)</f>
        <v>7.7684049079999999</v>
      </c>
      <c r="M612" s="4">
        <f t="shared" si="64"/>
        <v>53485.112283960007</v>
      </c>
      <c r="N612" s="4">
        <f t="shared" si="65"/>
        <v>11623.2893696388</v>
      </c>
      <c r="O612" s="4">
        <f t="shared" si="66"/>
        <v>10211.277453773253</v>
      </c>
      <c r="P612" s="2">
        <f t="shared" si="67"/>
        <v>73.012604205770799</v>
      </c>
      <c r="Q612" s="2">
        <f t="shared" si="68"/>
        <v>12.136450705882352</v>
      </c>
      <c r="R612" s="5">
        <f t="shared" si="69"/>
        <v>0.99888062441954362</v>
      </c>
    </row>
    <row r="613" spans="1:18" x14ac:dyDescent="0.3">
      <c r="A613" s="3">
        <v>41521</v>
      </c>
      <c r="B613" s="2" t="s">
        <v>5</v>
      </c>
      <c r="C613" s="2">
        <v>0.101222427</v>
      </c>
      <c r="D613" s="2">
        <v>0.101680492</v>
      </c>
      <c r="E613" s="2">
        <v>5.5047052999999999E-2</v>
      </c>
      <c r="F613" s="2">
        <f>VLOOKUP(B613,CostData!$A$21:$D$24,2,FALSE)</f>
        <v>40.644171780000001</v>
      </c>
      <c r="G613" s="2">
        <f t="shared" si="63"/>
        <v>9</v>
      </c>
      <c r="H613" s="2">
        <f>VLOOKUP(B613,CostData!$H$5:$I$8,2,FALSE)</f>
        <v>3</v>
      </c>
      <c r="I613" s="2">
        <f>VLOOKUP(G613,CostData!$A$4:$E$15,Production!H613,FALSE)</f>
        <v>1.2742</v>
      </c>
      <c r="J613" s="2">
        <f>VLOOKUP(Production!G613,CostData!$A$33:$E$44,Production!H613,FALSE)</f>
        <v>85</v>
      </c>
      <c r="K613" s="2">
        <f>VLOOKUP(Production!B613,CostData!$A$21:$D$24,4,FALSE)</f>
        <v>107.3179884</v>
      </c>
      <c r="L613" s="2">
        <f>VLOOKUP(Production!B613,CostData!$A$21:$D$24,3,FALSE)</f>
        <v>7.7684049079999999</v>
      </c>
      <c r="M613" s="4">
        <f t="shared" si="64"/>
        <v>52659.110384848987</v>
      </c>
      <c r="N613" s="4">
        <f t="shared" si="65"/>
        <v>11623.2893696388</v>
      </c>
      <c r="O613" s="4">
        <f t="shared" si="66"/>
        <v>10019.503489117862</v>
      </c>
      <c r="P613" s="2">
        <f t="shared" si="67"/>
        <v>73.404585767940191</v>
      </c>
      <c r="Q613" s="2">
        <f t="shared" si="68"/>
        <v>11.908520823529413</v>
      </c>
      <c r="R613" s="5">
        <f t="shared" si="69"/>
        <v>0.99549505523635751</v>
      </c>
    </row>
    <row r="614" spans="1:18" x14ac:dyDescent="0.3">
      <c r="A614" s="3">
        <v>41522</v>
      </c>
      <c r="B614" s="2" t="s">
        <v>5</v>
      </c>
      <c r="C614" s="2">
        <v>0.108928684</v>
      </c>
      <c r="D614" s="2">
        <v>0.109406825</v>
      </c>
      <c r="E614" s="2">
        <v>5.4823085000000001E-2</v>
      </c>
      <c r="F614" s="2">
        <f>VLOOKUP(B614,CostData!$A$21:$D$24,2,FALSE)</f>
        <v>40.644171780000001</v>
      </c>
      <c r="G614" s="2">
        <f t="shared" si="63"/>
        <v>9</v>
      </c>
      <c r="H614" s="2">
        <f>VLOOKUP(B614,CostData!$H$5:$I$8,2,FALSE)</f>
        <v>3</v>
      </c>
      <c r="I614" s="2">
        <f>VLOOKUP(G614,CostData!$A$4:$E$15,Production!H614,FALSE)</f>
        <v>1.2742</v>
      </c>
      <c r="J614" s="2">
        <f>VLOOKUP(Production!G614,CostData!$A$33:$E$44,Production!H614,FALSE)</f>
        <v>85</v>
      </c>
      <c r="K614" s="2">
        <f>VLOOKUP(Production!B614,CostData!$A$21:$D$24,4,FALSE)</f>
        <v>107.3179884</v>
      </c>
      <c r="L614" s="2">
        <f>VLOOKUP(Production!B614,CostData!$A$21:$D$24,3,FALSE)</f>
        <v>7.7684049079999999</v>
      </c>
      <c r="M614" s="4">
        <f t="shared" si="64"/>
        <v>56660.485814042448</v>
      </c>
      <c r="N614" s="4">
        <f t="shared" si="65"/>
        <v>11623.2893696388</v>
      </c>
      <c r="O614" s="4">
        <f t="shared" si="66"/>
        <v>10782.307456459399</v>
      </c>
      <c r="P614" s="2">
        <f t="shared" si="67"/>
        <v>72.585181181607453</v>
      </c>
      <c r="Q614" s="2">
        <f t="shared" si="68"/>
        <v>12.815139294117646</v>
      </c>
      <c r="R614" s="5">
        <f t="shared" si="69"/>
        <v>0.99562969677622948</v>
      </c>
    </row>
    <row r="615" spans="1:18" x14ac:dyDescent="0.3">
      <c r="A615" s="3">
        <v>41523</v>
      </c>
      <c r="B615" s="2" t="s">
        <v>5</v>
      </c>
      <c r="C615" s="2">
        <v>9.9878254E-2</v>
      </c>
      <c r="D615" s="2">
        <v>0.100267037</v>
      </c>
      <c r="E615" s="2">
        <v>5.4445816000000001E-2</v>
      </c>
      <c r="F615" s="2">
        <f>VLOOKUP(B615,CostData!$A$21:$D$24,2,FALSE)</f>
        <v>40.644171780000001</v>
      </c>
      <c r="G615" s="2">
        <f t="shared" si="63"/>
        <v>9</v>
      </c>
      <c r="H615" s="2">
        <f>VLOOKUP(B615,CostData!$H$5:$I$8,2,FALSE)</f>
        <v>3</v>
      </c>
      <c r="I615" s="2">
        <f>VLOOKUP(G615,CostData!$A$4:$E$15,Production!H615,FALSE)</f>
        <v>1.2742</v>
      </c>
      <c r="J615" s="2">
        <f>VLOOKUP(Production!G615,CostData!$A$33:$E$44,Production!H615,FALSE)</f>
        <v>85</v>
      </c>
      <c r="K615" s="2">
        <f>VLOOKUP(Production!B615,CostData!$A$21:$D$24,4,FALSE)</f>
        <v>107.3179884</v>
      </c>
      <c r="L615" s="2">
        <f>VLOOKUP(Production!B615,CostData!$A$21:$D$24,3,FALSE)</f>
        <v>7.7684049079999999</v>
      </c>
      <c r="M615" s="4">
        <f t="shared" si="64"/>
        <v>51927.098949764513</v>
      </c>
      <c r="N615" s="4">
        <f t="shared" si="65"/>
        <v>11623.2893696388</v>
      </c>
      <c r="O615" s="4">
        <f t="shared" si="66"/>
        <v>9886.4505040962922</v>
      </c>
      <c r="P615" s="2">
        <f t="shared" si="67"/>
        <v>73.526354218706715</v>
      </c>
      <c r="Q615" s="2">
        <f t="shared" si="68"/>
        <v>11.750382823529412</v>
      </c>
      <c r="R615" s="5">
        <f t="shared" si="69"/>
        <v>0.99612252429479886</v>
      </c>
    </row>
    <row r="616" spans="1:18" x14ac:dyDescent="0.3">
      <c r="A616" s="3">
        <v>41524</v>
      </c>
      <c r="B616" s="2" t="s">
        <v>5</v>
      </c>
      <c r="C616" s="2">
        <v>0.105716413</v>
      </c>
      <c r="D616" s="2">
        <v>0.107471921</v>
      </c>
      <c r="E616" s="2">
        <v>5.4420704E-2</v>
      </c>
      <c r="F616" s="2">
        <f>VLOOKUP(B616,CostData!$A$21:$D$24,2,FALSE)</f>
        <v>40.644171780000001</v>
      </c>
      <c r="G616" s="2">
        <f t="shared" si="63"/>
        <v>9</v>
      </c>
      <c r="H616" s="2">
        <f>VLOOKUP(B616,CostData!$H$5:$I$8,2,FALSE)</f>
        <v>3</v>
      </c>
      <c r="I616" s="2">
        <f>VLOOKUP(G616,CostData!$A$4:$E$15,Production!H616,FALSE)</f>
        <v>1.2742</v>
      </c>
      <c r="J616" s="2">
        <f>VLOOKUP(Production!G616,CostData!$A$33:$E$44,Production!H616,FALSE)</f>
        <v>85</v>
      </c>
      <c r="K616" s="2">
        <f>VLOOKUP(Production!B616,CostData!$A$21:$D$24,4,FALSE)</f>
        <v>107.3179884</v>
      </c>
      <c r="L616" s="2">
        <f>VLOOKUP(Production!B616,CostData!$A$21:$D$24,3,FALSE)</f>
        <v>7.7684049079999999</v>
      </c>
      <c r="M616" s="4">
        <f t="shared" si="64"/>
        <v>55658.422180045804</v>
      </c>
      <c r="N616" s="4">
        <f t="shared" si="65"/>
        <v>11623.2893696388</v>
      </c>
      <c r="O616" s="4">
        <f t="shared" si="66"/>
        <v>10464.340762255431</v>
      </c>
      <c r="P616" s="2">
        <f t="shared" si="67"/>
        <v>73.542083112430277</v>
      </c>
      <c r="Q616" s="2">
        <f t="shared" si="68"/>
        <v>12.437225058823529</v>
      </c>
      <c r="R616" s="5">
        <f t="shared" si="69"/>
        <v>0.98366542643263999</v>
      </c>
    </row>
    <row r="617" spans="1:18" x14ac:dyDescent="0.3">
      <c r="A617" s="3">
        <v>41525</v>
      </c>
      <c r="B617" s="2" t="s">
        <v>5</v>
      </c>
      <c r="C617" s="2">
        <v>0.100551434</v>
      </c>
      <c r="D617" s="2">
        <v>0.101091389</v>
      </c>
      <c r="E617" s="2">
        <v>5.4812957000000002E-2</v>
      </c>
      <c r="F617" s="2">
        <f>VLOOKUP(B617,CostData!$A$21:$D$24,2,FALSE)</f>
        <v>40.644171780000001</v>
      </c>
      <c r="G617" s="2">
        <f t="shared" si="63"/>
        <v>9</v>
      </c>
      <c r="H617" s="2">
        <f>VLOOKUP(B617,CostData!$H$5:$I$8,2,FALSE)</f>
        <v>3</v>
      </c>
      <c r="I617" s="2">
        <f>VLOOKUP(G617,CostData!$A$4:$E$15,Production!H617,FALSE)</f>
        <v>1.2742</v>
      </c>
      <c r="J617" s="2">
        <f>VLOOKUP(Production!G617,CostData!$A$33:$E$44,Production!H617,FALSE)</f>
        <v>85</v>
      </c>
      <c r="K617" s="2">
        <f>VLOOKUP(Production!B617,CostData!$A$21:$D$24,4,FALSE)</f>
        <v>107.3179884</v>
      </c>
      <c r="L617" s="2">
        <f>VLOOKUP(Production!B617,CostData!$A$21:$D$24,3,FALSE)</f>
        <v>7.7684049079999999</v>
      </c>
      <c r="M617" s="4">
        <f t="shared" si="64"/>
        <v>52354.020988693774</v>
      </c>
      <c r="N617" s="4">
        <f t="shared" si="65"/>
        <v>11623.2893696388</v>
      </c>
      <c r="O617" s="4">
        <f t="shared" si="66"/>
        <v>9953.0852367213465</v>
      </c>
      <c r="P617" s="2">
        <f t="shared" si="67"/>
        <v>73.524954000212389</v>
      </c>
      <c r="Q617" s="2">
        <f t="shared" si="68"/>
        <v>11.829580470588235</v>
      </c>
      <c r="R617" s="5">
        <f t="shared" si="69"/>
        <v>0.99465874388173647</v>
      </c>
    </row>
    <row r="618" spans="1:18" x14ac:dyDescent="0.3">
      <c r="A618" s="3">
        <v>41526</v>
      </c>
      <c r="B618" s="2" t="s">
        <v>5</v>
      </c>
      <c r="C618" s="2">
        <v>0.10156058900000001</v>
      </c>
      <c r="D618" s="2">
        <v>0.10348212599999999</v>
      </c>
      <c r="E618" s="2">
        <v>5.4343541000000002E-2</v>
      </c>
      <c r="F618" s="2">
        <f>VLOOKUP(B618,CostData!$A$21:$D$24,2,FALSE)</f>
        <v>40.644171780000001</v>
      </c>
      <c r="G618" s="2">
        <f t="shared" si="63"/>
        <v>9</v>
      </c>
      <c r="H618" s="2">
        <f>VLOOKUP(B618,CostData!$H$5:$I$8,2,FALSE)</f>
        <v>3</v>
      </c>
      <c r="I618" s="2">
        <f>VLOOKUP(G618,CostData!$A$4:$E$15,Production!H618,FALSE)</f>
        <v>1.2742</v>
      </c>
      <c r="J618" s="2">
        <f>VLOOKUP(Production!G618,CostData!$A$33:$E$44,Production!H618,FALSE)</f>
        <v>85</v>
      </c>
      <c r="K618" s="2">
        <f>VLOOKUP(Production!B618,CostData!$A$21:$D$24,4,FALSE)</f>
        <v>107.3179884</v>
      </c>
      <c r="L618" s="2">
        <f>VLOOKUP(Production!B618,CostData!$A$21:$D$24,3,FALSE)</f>
        <v>7.7684049079999999</v>
      </c>
      <c r="M618" s="4">
        <f t="shared" si="64"/>
        <v>53592.155080178527</v>
      </c>
      <c r="N618" s="4">
        <f t="shared" si="65"/>
        <v>11623.2893696388</v>
      </c>
      <c r="O618" s="4">
        <f t="shared" si="66"/>
        <v>10052.976459874502</v>
      </c>
      <c r="P618" s="2">
        <f t="shared" si="67"/>
        <v>74.11183969176453</v>
      </c>
      <c r="Q618" s="2">
        <f t="shared" si="68"/>
        <v>11.948304588235295</v>
      </c>
      <c r="R618" s="5">
        <f t="shared" si="69"/>
        <v>0.98143121837291991</v>
      </c>
    </row>
    <row r="619" spans="1:18" x14ac:dyDescent="0.3">
      <c r="A619" s="3">
        <v>41527</v>
      </c>
      <c r="B619" s="2" t="s">
        <v>5</v>
      </c>
      <c r="C619" s="2">
        <v>0.101523635</v>
      </c>
      <c r="D619" s="2">
        <v>0.10233417</v>
      </c>
      <c r="E619" s="2">
        <v>5.4780041000000002E-2</v>
      </c>
      <c r="F619" s="2">
        <f>VLOOKUP(B619,CostData!$A$21:$D$24,2,FALSE)</f>
        <v>40.644171780000001</v>
      </c>
      <c r="G619" s="2">
        <f t="shared" si="63"/>
        <v>9</v>
      </c>
      <c r="H619" s="2">
        <f>VLOOKUP(B619,CostData!$H$5:$I$8,2,FALSE)</f>
        <v>3</v>
      </c>
      <c r="I619" s="2">
        <f>VLOOKUP(G619,CostData!$A$4:$E$15,Production!H619,FALSE)</f>
        <v>1.2742</v>
      </c>
      <c r="J619" s="2">
        <f>VLOOKUP(Production!G619,CostData!$A$33:$E$44,Production!H619,FALSE)</f>
        <v>85</v>
      </c>
      <c r="K619" s="2">
        <f>VLOOKUP(Production!B619,CostData!$A$21:$D$24,4,FALSE)</f>
        <v>107.3179884</v>
      </c>
      <c r="L619" s="2">
        <f>VLOOKUP(Production!B619,CostData!$A$21:$D$24,3,FALSE)</f>
        <v>7.7684049079999999</v>
      </c>
      <c r="M619" s="4">
        <f t="shared" si="64"/>
        <v>52997.642400981917</v>
      </c>
      <c r="N619" s="4">
        <f t="shared" si="65"/>
        <v>11623.2893696388</v>
      </c>
      <c r="O619" s="4">
        <f t="shared" si="66"/>
        <v>10049.318567617711</v>
      </c>
      <c r="P619" s="2">
        <f t="shared" si="67"/>
        <v>73.549622546748282</v>
      </c>
      <c r="Q619" s="2">
        <f t="shared" si="68"/>
        <v>11.94395705882353</v>
      </c>
      <c r="R619" s="5">
        <f t="shared" si="69"/>
        <v>0.99207952729767579</v>
      </c>
    </row>
    <row r="620" spans="1:18" x14ac:dyDescent="0.3">
      <c r="A620" s="3">
        <v>41528</v>
      </c>
      <c r="B620" s="2" t="s">
        <v>5</v>
      </c>
      <c r="C620" s="2">
        <v>0.10309977300000001</v>
      </c>
      <c r="D620" s="2">
        <v>0.104073948</v>
      </c>
      <c r="E620" s="2">
        <v>5.4819033000000003E-2</v>
      </c>
      <c r="F620" s="2">
        <f>VLOOKUP(B620,CostData!$A$21:$D$24,2,FALSE)</f>
        <v>40.644171780000001</v>
      </c>
      <c r="G620" s="2">
        <f t="shared" si="63"/>
        <v>9</v>
      </c>
      <c r="H620" s="2">
        <f>VLOOKUP(B620,CostData!$H$5:$I$8,2,FALSE)</f>
        <v>3</v>
      </c>
      <c r="I620" s="2">
        <f>VLOOKUP(G620,CostData!$A$4:$E$15,Production!H620,FALSE)</f>
        <v>1.2742</v>
      </c>
      <c r="J620" s="2">
        <f>VLOOKUP(Production!G620,CostData!$A$33:$E$44,Production!H620,FALSE)</f>
        <v>85</v>
      </c>
      <c r="K620" s="2">
        <f>VLOOKUP(Production!B620,CostData!$A$21:$D$24,4,FALSE)</f>
        <v>107.3179884</v>
      </c>
      <c r="L620" s="2">
        <f>VLOOKUP(Production!B620,CostData!$A$21:$D$24,3,FALSE)</f>
        <v>7.7684049079999999</v>
      </c>
      <c r="M620" s="4">
        <f t="shared" si="64"/>
        <v>53898.65261390587</v>
      </c>
      <c r="N620" s="4">
        <f t="shared" si="65"/>
        <v>11623.2893696388</v>
      </c>
      <c r="O620" s="4">
        <f t="shared" si="66"/>
        <v>10205.3326117221</v>
      </c>
      <c r="P620" s="2">
        <f t="shared" si="67"/>
        <v>73.450476554654259</v>
      </c>
      <c r="Q620" s="2">
        <f t="shared" si="68"/>
        <v>12.12938505882353</v>
      </c>
      <c r="R620" s="5">
        <f t="shared" si="69"/>
        <v>0.99063958830503873</v>
      </c>
    </row>
    <row r="621" spans="1:18" x14ac:dyDescent="0.3">
      <c r="A621" s="3">
        <v>41529</v>
      </c>
      <c r="B621" s="2" t="s">
        <v>5</v>
      </c>
      <c r="C621" s="2">
        <v>0.108331654</v>
      </c>
      <c r="D621" s="2">
        <v>0.109829933</v>
      </c>
      <c r="E621" s="2">
        <v>5.4946938000000001E-2</v>
      </c>
      <c r="F621" s="2">
        <f>VLOOKUP(B621,CostData!$A$21:$D$24,2,FALSE)</f>
        <v>40.644171780000001</v>
      </c>
      <c r="G621" s="2">
        <f t="shared" si="63"/>
        <v>9</v>
      </c>
      <c r="H621" s="2">
        <f>VLOOKUP(B621,CostData!$H$5:$I$8,2,FALSE)</f>
        <v>3</v>
      </c>
      <c r="I621" s="2">
        <f>VLOOKUP(G621,CostData!$A$4:$E$15,Production!H621,FALSE)</f>
        <v>1.2742</v>
      </c>
      <c r="J621" s="2">
        <f>VLOOKUP(Production!G621,CostData!$A$33:$E$44,Production!H621,FALSE)</f>
        <v>85</v>
      </c>
      <c r="K621" s="2">
        <f>VLOOKUP(Production!B621,CostData!$A$21:$D$24,4,FALSE)</f>
        <v>107.3179884</v>
      </c>
      <c r="L621" s="2">
        <f>VLOOKUP(Production!B621,CostData!$A$21:$D$24,3,FALSE)</f>
        <v>7.7684049079999999</v>
      </c>
      <c r="M621" s="4">
        <f t="shared" si="64"/>
        <v>56879.608385525607</v>
      </c>
      <c r="N621" s="4">
        <f t="shared" si="65"/>
        <v>11623.2893696388</v>
      </c>
      <c r="O621" s="4">
        <f t="shared" si="66"/>
        <v>10723.210432752308</v>
      </c>
      <c r="P621" s="2">
        <f t="shared" si="67"/>
        <v>73.132925846324397</v>
      </c>
      <c r="Q621" s="2">
        <f t="shared" si="68"/>
        <v>12.744900470588236</v>
      </c>
      <c r="R621" s="5">
        <f t="shared" si="69"/>
        <v>0.98635819071290876</v>
      </c>
    </row>
    <row r="622" spans="1:18" x14ac:dyDescent="0.3">
      <c r="A622" s="3">
        <v>41530</v>
      </c>
      <c r="B622" s="2" t="s">
        <v>5</v>
      </c>
      <c r="C622" s="2">
        <v>0.10479854399999999</v>
      </c>
      <c r="D622" s="2">
        <v>0.104941268</v>
      </c>
      <c r="E622" s="2">
        <v>5.4437913999999997E-2</v>
      </c>
      <c r="F622" s="2">
        <f>VLOOKUP(B622,CostData!$A$21:$D$24,2,FALSE)</f>
        <v>40.644171780000001</v>
      </c>
      <c r="G622" s="2">
        <f t="shared" si="63"/>
        <v>9</v>
      </c>
      <c r="H622" s="2">
        <f>VLOOKUP(B622,CostData!$H$5:$I$8,2,FALSE)</f>
        <v>3</v>
      </c>
      <c r="I622" s="2">
        <f>VLOOKUP(G622,CostData!$A$4:$E$15,Production!H622,FALSE)</f>
        <v>1.2742</v>
      </c>
      <c r="J622" s="2">
        <f>VLOOKUP(Production!G622,CostData!$A$33:$E$44,Production!H622,FALSE)</f>
        <v>85</v>
      </c>
      <c r="K622" s="2">
        <f>VLOOKUP(Production!B622,CostData!$A$21:$D$24,4,FALSE)</f>
        <v>107.3179884</v>
      </c>
      <c r="L622" s="2">
        <f>VLOOKUP(Production!B622,CostData!$A$21:$D$24,3,FALSE)</f>
        <v>7.7684049079999999</v>
      </c>
      <c r="M622" s="4">
        <f t="shared" si="64"/>
        <v>54347.827266001244</v>
      </c>
      <c r="N622" s="4">
        <f t="shared" si="65"/>
        <v>11623.2893696388</v>
      </c>
      <c r="O622" s="4">
        <f t="shared" si="66"/>
        <v>10373.485485212401</v>
      </c>
      <c r="P622" s="2">
        <f t="shared" si="67"/>
        <v>72.848914886501134</v>
      </c>
      <c r="Q622" s="2">
        <f t="shared" si="68"/>
        <v>12.329240470588234</v>
      </c>
      <c r="R622" s="5">
        <f t="shared" si="69"/>
        <v>0.99863996306962854</v>
      </c>
    </row>
    <row r="623" spans="1:18" x14ac:dyDescent="0.3">
      <c r="A623" s="3">
        <v>41531</v>
      </c>
      <c r="B623" s="2" t="s">
        <v>5</v>
      </c>
      <c r="C623" s="2">
        <v>0.10384341699999999</v>
      </c>
      <c r="D623" s="2">
        <v>0.10400097</v>
      </c>
      <c r="E623" s="2">
        <v>5.4913310999999999E-2</v>
      </c>
      <c r="F623" s="2">
        <f>VLOOKUP(B623,CostData!$A$21:$D$24,2,FALSE)</f>
        <v>40.644171780000001</v>
      </c>
      <c r="G623" s="2">
        <f t="shared" si="63"/>
        <v>9</v>
      </c>
      <c r="H623" s="2">
        <f>VLOOKUP(B623,CostData!$H$5:$I$8,2,FALSE)</f>
        <v>3</v>
      </c>
      <c r="I623" s="2">
        <f>VLOOKUP(G623,CostData!$A$4:$E$15,Production!H623,FALSE)</f>
        <v>1.2742</v>
      </c>
      <c r="J623" s="2">
        <f>VLOOKUP(Production!G623,CostData!$A$33:$E$44,Production!H623,FALSE)</f>
        <v>85</v>
      </c>
      <c r="K623" s="2">
        <f>VLOOKUP(Production!B623,CostData!$A$21:$D$24,4,FALSE)</f>
        <v>107.3179884</v>
      </c>
      <c r="L623" s="2">
        <f>VLOOKUP(Production!B623,CostData!$A$21:$D$24,3,FALSE)</f>
        <v>7.7684049079999999</v>
      </c>
      <c r="M623" s="4">
        <f t="shared" si="64"/>
        <v>53860.858180754753</v>
      </c>
      <c r="N623" s="4">
        <f t="shared" si="65"/>
        <v>11623.2893696388</v>
      </c>
      <c r="O623" s="4">
        <f t="shared" si="66"/>
        <v>10278.942224467915</v>
      </c>
      <c r="P623" s="2">
        <f t="shared" si="67"/>
        <v>72.958972233031844</v>
      </c>
      <c r="Q623" s="2">
        <f t="shared" si="68"/>
        <v>12.216872588235294</v>
      </c>
      <c r="R623" s="5">
        <f t="shared" si="69"/>
        <v>0.99848508143722114</v>
      </c>
    </row>
    <row r="624" spans="1:18" x14ac:dyDescent="0.3">
      <c r="A624" s="3">
        <v>41532</v>
      </c>
      <c r="B624" s="2" t="s">
        <v>5</v>
      </c>
      <c r="C624" s="2">
        <v>9.9957641999999999E-2</v>
      </c>
      <c r="D624" s="2">
        <v>0.100536876</v>
      </c>
      <c r="E624" s="2">
        <v>5.5301396000000003E-2</v>
      </c>
      <c r="F624" s="2">
        <f>VLOOKUP(B624,CostData!$A$21:$D$24,2,FALSE)</f>
        <v>40.644171780000001</v>
      </c>
      <c r="G624" s="2">
        <f t="shared" si="63"/>
        <v>9</v>
      </c>
      <c r="H624" s="2">
        <f>VLOOKUP(B624,CostData!$H$5:$I$8,2,FALSE)</f>
        <v>3</v>
      </c>
      <c r="I624" s="2">
        <f>VLOOKUP(G624,CostData!$A$4:$E$15,Production!H624,FALSE)</f>
        <v>1.2742</v>
      </c>
      <c r="J624" s="2">
        <f>VLOOKUP(Production!G624,CostData!$A$33:$E$44,Production!H624,FALSE)</f>
        <v>85</v>
      </c>
      <c r="K624" s="2">
        <f>VLOOKUP(Production!B624,CostData!$A$21:$D$24,4,FALSE)</f>
        <v>107.3179884</v>
      </c>
      <c r="L624" s="2">
        <f>VLOOKUP(Production!B624,CostData!$A$21:$D$24,3,FALSE)</f>
        <v>7.7684049079999999</v>
      </c>
      <c r="M624" s="4">
        <f t="shared" si="64"/>
        <v>52066.845339732186</v>
      </c>
      <c r="N624" s="4">
        <f t="shared" si="65"/>
        <v>11623.2893696388</v>
      </c>
      <c r="O624" s="4">
        <f t="shared" si="66"/>
        <v>9894.308726493924</v>
      </c>
      <c r="P624" s="2">
        <f t="shared" si="67"/>
        <v>73.615625542532214</v>
      </c>
      <c r="Q624" s="2">
        <f t="shared" si="68"/>
        <v>11.759722588235293</v>
      </c>
      <c r="R624" s="5">
        <f t="shared" si="69"/>
        <v>0.9942385916188603</v>
      </c>
    </row>
    <row r="625" spans="1:18" x14ac:dyDescent="0.3">
      <c r="A625" s="3">
        <v>41533</v>
      </c>
      <c r="B625" s="2" t="s">
        <v>5</v>
      </c>
      <c r="C625" s="2">
        <v>0.101875506</v>
      </c>
      <c r="D625" s="2">
        <v>0.10236941099999999</v>
      </c>
      <c r="E625" s="2">
        <v>5.4925185000000001E-2</v>
      </c>
      <c r="F625" s="2">
        <f>VLOOKUP(B625,CostData!$A$21:$D$24,2,FALSE)</f>
        <v>40.644171780000001</v>
      </c>
      <c r="G625" s="2">
        <f t="shared" si="63"/>
        <v>9</v>
      </c>
      <c r="H625" s="2">
        <f>VLOOKUP(B625,CostData!$H$5:$I$8,2,FALSE)</f>
        <v>3</v>
      </c>
      <c r="I625" s="2">
        <f>VLOOKUP(G625,CostData!$A$4:$E$15,Production!H625,FALSE)</f>
        <v>1.2742</v>
      </c>
      <c r="J625" s="2">
        <f>VLOOKUP(Production!G625,CostData!$A$33:$E$44,Production!H625,FALSE)</f>
        <v>85</v>
      </c>
      <c r="K625" s="2">
        <f>VLOOKUP(Production!B625,CostData!$A$21:$D$24,4,FALSE)</f>
        <v>107.3179884</v>
      </c>
      <c r="L625" s="2">
        <f>VLOOKUP(Production!B625,CostData!$A$21:$D$24,3,FALSE)</f>
        <v>7.7684049079999999</v>
      </c>
      <c r="M625" s="4">
        <f t="shared" si="64"/>
        <v>53015.893293287518</v>
      </c>
      <c r="N625" s="4">
        <f t="shared" si="65"/>
        <v>11623.2893696388</v>
      </c>
      <c r="O625" s="4">
        <f t="shared" si="66"/>
        <v>10084.148523949616</v>
      </c>
      <c r="P625" s="2">
        <f t="shared" si="67"/>
        <v>73.347690844230925</v>
      </c>
      <c r="Q625" s="2">
        <f t="shared" si="68"/>
        <v>11.985353647058824</v>
      </c>
      <c r="R625" s="5">
        <f t="shared" si="69"/>
        <v>0.99517526773696108</v>
      </c>
    </row>
    <row r="626" spans="1:18" x14ac:dyDescent="0.3">
      <c r="A626" s="3">
        <v>41534</v>
      </c>
      <c r="B626" s="2" t="s">
        <v>5</v>
      </c>
      <c r="C626" s="2">
        <v>9.9375059000000002E-2</v>
      </c>
      <c r="D626" s="2">
        <v>0.10067276999999999</v>
      </c>
      <c r="E626" s="2">
        <v>5.5097763000000001E-2</v>
      </c>
      <c r="F626" s="2">
        <f>VLOOKUP(B626,CostData!$A$21:$D$24,2,FALSE)</f>
        <v>40.644171780000001</v>
      </c>
      <c r="G626" s="2">
        <f t="shared" si="63"/>
        <v>9</v>
      </c>
      <c r="H626" s="2">
        <f>VLOOKUP(B626,CostData!$H$5:$I$8,2,FALSE)</f>
        <v>3</v>
      </c>
      <c r="I626" s="2">
        <f>VLOOKUP(G626,CostData!$A$4:$E$15,Production!H626,FALSE)</f>
        <v>1.2742</v>
      </c>
      <c r="J626" s="2">
        <f>VLOOKUP(Production!G626,CostData!$A$33:$E$44,Production!H626,FALSE)</f>
        <v>85</v>
      </c>
      <c r="K626" s="2">
        <f>VLOOKUP(Production!B626,CostData!$A$21:$D$24,4,FALSE)</f>
        <v>107.3179884</v>
      </c>
      <c r="L626" s="2">
        <f>VLOOKUP(Production!B626,CostData!$A$21:$D$24,3,FALSE)</f>
        <v>7.7684049079999999</v>
      </c>
      <c r="M626" s="4">
        <f t="shared" si="64"/>
        <v>52137.223216607905</v>
      </c>
      <c r="N626" s="4">
        <f t="shared" si="65"/>
        <v>11623.2893696388</v>
      </c>
      <c r="O626" s="4">
        <f t="shared" si="66"/>
        <v>9836.6417393034208</v>
      </c>
      <c r="P626" s="2">
        <f t="shared" si="67"/>
        <v>74.059985539782303</v>
      </c>
      <c r="Q626" s="2">
        <f t="shared" si="68"/>
        <v>11.691183411764706</v>
      </c>
      <c r="R626" s="5">
        <f t="shared" si="69"/>
        <v>0.98710961265891473</v>
      </c>
    </row>
    <row r="627" spans="1:18" x14ac:dyDescent="0.3">
      <c r="A627" s="3">
        <v>41535</v>
      </c>
      <c r="B627" s="2" t="s">
        <v>5</v>
      </c>
      <c r="C627" s="2">
        <v>0.105484281</v>
      </c>
      <c r="D627" s="2">
        <v>0.107617553</v>
      </c>
      <c r="E627" s="2">
        <v>5.5201778E-2</v>
      </c>
      <c r="F627" s="2">
        <f>VLOOKUP(B627,CostData!$A$21:$D$24,2,FALSE)</f>
        <v>40.644171780000001</v>
      </c>
      <c r="G627" s="2">
        <f t="shared" si="63"/>
        <v>9</v>
      </c>
      <c r="H627" s="2">
        <f>VLOOKUP(B627,CostData!$H$5:$I$8,2,FALSE)</f>
        <v>3</v>
      </c>
      <c r="I627" s="2">
        <f>VLOOKUP(G627,CostData!$A$4:$E$15,Production!H627,FALSE)</f>
        <v>1.2742</v>
      </c>
      <c r="J627" s="2">
        <f>VLOOKUP(Production!G627,CostData!$A$33:$E$44,Production!H627,FALSE)</f>
        <v>85</v>
      </c>
      <c r="K627" s="2">
        <f>VLOOKUP(Production!B627,CostData!$A$21:$D$24,4,FALSE)</f>
        <v>107.3179884</v>
      </c>
      <c r="L627" s="2">
        <f>VLOOKUP(Production!B627,CostData!$A$21:$D$24,3,FALSE)</f>
        <v>7.7684049079999999</v>
      </c>
      <c r="M627" s="4">
        <f t="shared" si="64"/>
        <v>55733.843250624086</v>
      </c>
      <c r="N627" s="4">
        <f t="shared" si="65"/>
        <v>11623.2893696388</v>
      </c>
      <c r="O627" s="4">
        <f t="shared" si="66"/>
        <v>10441.363172675055</v>
      </c>
      <c r="P627" s="2">
        <f t="shared" si="67"/>
        <v>73.753638983364681</v>
      </c>
      <c r="Q627" s="2">
        <f t="shared" si="68"/>
        <v>12.409915411764707</v>
      </c>
      <c r="R627" s="5">
        <f t="shared" si="69"/>
        <v>0.98017728576303897</v>
      </c>
    </row>
    <row r="628" spans="1:18" x14ac:dyDescent="0.3">
      <c r="A628" s="3">
        <v>41536</v>
      </c>
      <c r="B628" s="2" t="s">
        <v>5</v>
      </c>
      <c r="C628" s="2">
        <v>0.10675822</v>
      </c>
      <c r="D628" s="2">
        <v>0.108477728</v>
      </c>
      <c r="E628" s="2">
        <v>5.4625696000000001E-2</v>
      </c>
      <c r="F628" s="2">
        <f>VLOOKUP(B628,CostData!$A$21:$D$24,2,FALSE)</f>
        <v>40.644171780000001</v>
      </c>
      <c r="G628" s="2">
        <f t="shared" si="63"/>
        <v>9</v>
      </c>
      <c r="H628" s="2">
        <f>VLOOKUP(B628,CostData!$H$5:$I$8,2,FALSE)</f>
        <v>3</v>
      </c>
      <c r="I628" s="2">
        <f>VLOOKUP(G628,CostData!$A$4:$E$15,Production!H628,FALSE)</f>
        <v>1.2742</v>
      </c>
      <c r="J628" s="2">
        <f>VLOOKUP(Production!G628,CostData!$A$33:$E$44,Production!H628,FALSE)</f>
        <v>85</v>
      </c>
      <c r="K628" s="2">
        <f>VLOOKUP(Production!B628,CostData!$A$21:$D$24,4,FALSE)</f>
        <v>107.3179884</v>
      </c>
      <c r="L628" s="2">
        <f>VLOOKUP(Production!B628,CostData!$A$21:$D$24,3,FALSE)</f>
        <v>7.7684049079999999</v>
      </c>
      <c r="M628" s="4">
        <f t="shared" si="64"/>
        <v>56179.317592696389</v>
      </c>
      <c r="N628" s="4">
        <f t="shared" si="65"/>
        <v>11623.2893696388</v>
      </c>
      <c r="O628" s="4">
        <f t="shared" si="66"/>
        <v>10567.464044129394</v>
      </c>
      <c r="P628" s="2">
        <f t="shared" si="67"/>
        <v>73.408933763100009</v>
      </c>
      <c r="Q628" s="2">
        <f t="shared" si="68"/>
        <v>12.559790588235295</v>
      </c>
      <c r="R628" s="5">
        <f t="shared" si="69"/>
        <v>0.98414874618317971</v>
      </c>
    </row>
    <row r="629" spans="1:18" x14ac:dyDescent="0.3">
      <c r="A629" s="3">
        <v>41537</v>
      </c>
      <c r="B629" s="2" t="s">
        <v>5</v>
      </c>
      <c r="C629" s="2">
        <v>0.107810029</v>
      </c>
      <c r="D629" s="2">
        <v>0.10955745</v>
      </c>
      <c r="E629" s="2">
        <v>5.4851010999999998E-2</v>
      </c>
      <c r="F629" s="2">
        <f>VLOOKUP(B629,CostData!$A$21:$D$24,2,FALSE)</f>
        <v>40.644171780000001</v>
      </c>
      <c r="G629" s="2">
        <f t="shared" si="63"/>
        <v>9</v>
      </c>
      <c r="H629" s="2">
        <f>VLOOKUP(B629,CostData!$H$5:$I$8,2,FALSE)</f>
        <v>3</v>
      </c>
      <c r="I629" s="2">
        <f>VLOOKUP(G629,CostData!$A$4:$E$15,Production!H629,FALSE)</f>
        <v>1.2742</v>
      </c>
      <c r="J629" s="2">
        <f>VLOOKUP(Production!G629,CostData!$A$33:$E$44,Production!H629,FALSE)</f>
        <v>85</v>
      </c>
      <c r="K629" s="2">
        <f>VLOOKUP(Production!B629,CostData!$A$21:$D$24,4,FALSE)</f>
        <v>107.3179884</v>
      </c>
      <c r="L629" s="2">
        <f>VLOOKUP(Production!B629,CostData!$A$21:$D$24,3,FALSE)</f>
        <v>7.7684049079999999</v>
      </c>
      <c r="M629" s="4">
        <f t="shared" si="64"/>
        <v>56738.492699588576</v>
      </c>
      <c r="N629" s="4">
        <f t="shared" si="65"/>
        <v>11623.2893696388</v>
      </c>
      <c r="O629" s="4">
        <f t="shared" si="66"/>
        <v>10671.577374126764</v>
      </c>
      <c r="P629" s="2">
        <f t="shared" si="67"/>
        <v>73.307984587736399</v>
      </c>
      <c r="Q629" s="2">
        <f t="shared" si="68"/>
        <v>12.683532823529413</v>
      </c>
      <c r="R629" s="5">
        <f t="shared" si="69"/>
        <v>0.98405018554192347</v>
      </c>
    </row>
    <row r="630" spans="1:18" x14ac:dyDescent="0.3">
      <c r="A630" s="3">
        <v>41538</v>
      </c>
      <c r="B630" s="2" t="s">
        <v>5</v>
      </c>
      <c r="C630" s="2">
        <v>0.106248275</v>
      </c>
      <c r="D630" s="2">
        <v>0.10731652</v>
      </c>
      <c r="E630" s="2">
        <v>5.5117625000000003E-2</v>
      </c>
      <c r="F630" s="2">
        <f>VLOOKUP(B630,CostData!$A$21:$D$24,2,FALSE)</f>
        <v>40.644171780000001</v>
      </c>
      <c r="G630" s="2">
        <f t="shared" si="63"/>
        <v>9</v>
      </c>
      <c r="H630" s="2">
        <f>VLOOKUP(B630,CostData!$H$5:$I$8,2,FALSE)</f>
        <v>3</v>
      </c>
      <c r="I630" s="2">
        <f>VLOOKUP(G630,CostData!$A$4:$E$15,Production!H630,FALSE)</f>
        <v>1.2742</v>
      </c>
      <c r="J630" s="2">
        <f>VLOOKUP(Production!G630,CostData!$A$33:$E$44,Production!H630,FALSE)</f>
        <v>85</v>
      </c>
      <c r="K630" s="2">
        <f>VLOOKUP(Production!B630,CostData!$A$21:$D$24,4,FALSE)</f>
        <v>107.3179884</v>
      </c>
      <c r="L630" s="2">
        <f>VLOOKUP(Production!B630,CostData!$A$21:$D$24,3,FALSE)</f>
        <v>7.7684049079999999</v>
      </c>
      <c r="M630" s="4">
        <f t="shared" si="64"/>
        <v>55577.941861235828</v>
      </c>
      <c r="N630" s="4">
        <f t="shared" si="65"/>
        <v>11623.2893696388</v>
      </c>
      <c r="O630" s="4">
        <f t="shared" si="66"/>
        <v>10516.987130482994</v>
      </c>
      <c r="P630" s="2">
        <f t="shared" si="67"/>
        <v>73.147746032919244</v>
      </c>
      <c r="Q630" s="2">
        <f t="shared" si="68"/>
        <v>12.49979705882353</v>
      </c>
      <c r="R630" s="5">
        <f t="shared" si="69"/>
        <v>0.9900458475545052</v>
      </c>
    </row>
    <row r="631" spans="1:18" x14ac:dyDescent="0.3">
      <c r="A631" s="3">
        <v>41539</v>
      </c>
      <c r="B631" s="2" t="s">
        <v>5</v>
      </c>
      <c r="C631" s="2">
        <v>0.10913186599999999</v>
      </c>
      <c r="D631" s="2">
        <v>0.110805137</v>
      </c>
      <c r="E631" s="2">
        <v>5.4600831000000002E-2</v>
      </c>
      <c r="F631" s="2">
        <f>VLOOKUP(B631,CostData!$A$21:$D$24,2,FALSE)</f>
        <v>40.644171780000001</v>
      </c>
      <c r="G631" s="2">
        <f t="shared" si="63"/>
        <v>9</v>
      </c>
      <c r="H631" s="2">
        <f>VLOOKUP(B631,CostData!$H$5:$I$8,2,FALSE)</f>
        <v>3</v>
      </c>
      <c r="I631" s="2">
        <f>VLOOKUP(G631,CostData!$A$4:$E$15,Production!H631,FALSE)</f>
        <v>1.2742</v>
      </c>
      <c r="J631" s="2">
        <f>VLOOKUP(Production!G631,CostData!$A$33:$E$44,Production!H631,FALSE)</f>
        <v>85</v>
      </c>
      <c r="K631" s="2">
        <f>VLOOKUP(Production!B631,CostData!$A$21:$D$24,4,FALSE)</f>
        <v>107.3179884</v>
      </c>
      <c r="L631" s="2">
        <f>VLOOKUP(Production!B631,CostData!$A$21:$D$24,3,FALSE)</f>
        <v>7.7684049079999999</v>
      </c>
      <c r="M631" s="4">
        <f t="shared" si="64"/>
        <v>57384.654870585357</v>
      </c>
      <c r="N631" s="4">
        <f t="shared" si="65"/>
        <v>11623.2893696388</v>
      </c>
      <c r="O631" s="4">
        <f t="shared" si="66"/>
        <v>10802.41942984575</v>
      </c>
      <c r="P631" s="2">
        <f t="shared" si="67"/>
        <v>73.132043458388125</v>
      </c>
      <c r="Q631" s="2">
        <f t="shared" si="68"/>
        <v>12.839043058823528</v>
      </c>
      <c r="R631" s="5">
        <f t="shared" si="69"/>
        <v>0.9848989762992667</v>
      </c>
    </row>
    <row r="632" spans="1:18" x14ac:dyDescent="0.3">
      <c r="A632" s="3">
        <v>41540</v>
      </c>
      <c r="B632" s="2" t="s">
        <v>5</v>
      </c>
      <c r="C632" s="2">
        <v>0.103784369</v>
      </c>
      <c r="D632" s="2">
        <v>0.10463139</v>
      </c>
      <c r="E632" s="2">
        <v>5.5199802999999999E-2</v>
      </c>
      <c r="F632" s="2">
        <f>VLOOKUP(B632,CostData!$A$21:$D$24,2,FALSE)</f>
        <v>40.644171780000001</v>
      </c>
      <c r="G632" s="2">
        <f t="shared" si="63"/>
        <v>9</v>
      </c>
      <c r="H632" s="2">
        <f>VLOOKUP(B632,CostData!$H$5:$I$8,2,FALSE)</f>
        <v>3</v>
      </c>
      <c r="I632" s="2">
        <f>VLOOKUP(G632,CostData!$A$4:$E$15,Production!H632,FALSE)</f>
        <v>1.2742</v>
      </c>
      <c r="J632" s="2">
        <f>VLOOKUP(Production!G632,CostData!$A$33:$E$44,Production!H632,FALSE)</f>
        <v>85</v>
      </c>
      <c r="K632" s="2">
        <f>VLOOKUP(Production!B632,CostData!$A$21:$D$24,4,FALSE)</f>
        <v>107.3179884</v>
      </c>
      <c r="L632" s="2">
        <f>VLOOKUP(Production!B632,CostData!$A$21:$D$24,3,FALSE)</f>
        <v>7.7684049079999999</v>
      </c>
      <c r="M632" s="4">
        <f t="shared" si="64"/>
        <v>54187.345156927309</v>
      </c>
      <c r="N632" s="4">
        <f t="shared" si="65"/>
        <v>11623.2893696388</v>
      </c>
      <c r="O632" s="4">
        <f t="shared" si="66"/>
        <v>10273.097357282253</v>
      </c>
      <c r="P632" s="2">
        <f t="shared" si="67"/>
        <v>73.309432448202642</v>
      </c>
      <c r="Q632" s="2">
        <f t="shared" si="68"/>
        <v>12.209925764705881</v>
      </c>
      <c r="R632" s="5">
        <f t="shared" si="69"/>
        <v>0.99190471425448901</v>
      </c>
    </row>
    <row r="633" spans="1:18" x14ac:dyDescent="0.3">
      <c r="A633" s="3">
        <v>41541</v>
      </c>
      <c r="B633" s="2" t="s">
        <v>5</v>
      </c>
      <c r="C633" s="2">
        <v>0.104422537</v>
      </c>
      <c r="D633" s="2">
        <v>0.10604454100000001</v>
      </c>
      <c r="E633" s="2">
        <v>5.5164243000000002E-2</v>
      </c>
      <c r="F633" s="2">
        <f>VLOOKUP(B633,CostData!$A$21:$D$24,2,FALSE)</f>
        <v>40.644171780000001</v>
      </c>
      <c r="G633" s="2">
        <f t="shared" si="63"/>
        <v>9</v>
      </c>
      <c r="H633" s="2">
        <f>VLOOKUP(B633,CostData!$H$5:$I$8,2,FALSE)</f>
        <v>3</v>
      </c>
      <c r="I633" s="2">
        <f>VLOOKUP(G633,CostData!$A$4:$E$15,Production!H633,FALSE)</f>
        <v>1.2742</v>
      </c>
      <c r="J633" s="2">
        <f>VLOOKUP(Production!G633,CostData!$A$33:$E$44,Production!H633,FALSE)</f>
        <v>85</v>
      </c>
      <c r="K633" s="2">
        <f>VLOOKUP(Production!B633,CostData!$A$21:$D$24,4,FALSE)</f>
        <v>107.3179884</v>
      </c>
      <c r="L633" s="2">
        <f>VLOOKUP(Production!B633,CostData!$A$21:$D$24,3,FALSE)</f>
        <v>7.7684049079999999</v>
      </c>
      <c r="M633" s="4">
        <f t="shared" si="64"/>
        <v>54919.199154048598</v>
      </c>
      <c r="N633" s="4">
        <f t="shared" si="65"/>
        <v>11623.2893696388</v>
      </c>
      <c r="O633" s="4">
        <f t="shared" si="66"/>
        <v>10336.266426550304</v>
      </c>
      <c r="P633" s="2">
        <f t="shared" si="67"/>
        <v>73.622761100161455</v>
      </c>
      <c r="Q633" s="2">
        <f t="shared" si="68"/>
        <v>12.285004352941176</v>
      </c>
      <c r="R633" s="5">
        <f t="shared" si="69"/>
        <v>0.98470450261084153</v>
      </c>
    </row>
    <row r="634" spans="1:18" x14ac:dyDescent="0.3">
      <c r="A634" s="3">
        <v>41542</v>
      </c>
      <c r="B634" s="2" t="s">
        <v>5</v>
      </c>
      <c r="C634" s="2">
        <v>0.105571234</v>
      </c>
      <c r="D634" s="2">
        <v>0.106107523</v>
      </c>
      <c r="E634" s="2">
        <v>5.4798684E-2</v>
      </c>
      <c r="F634" s="2">
        <f>VLOOKUP(B634,CostData!$A$21:$D$24,2,FALSE)</f>
        <v>40.644171780000001</v>
      </c>
      <c r="G634" s="2">
        <f t="shared" si="63"/>
        <v>9</v>
      </c>
      <c r="H634" s="2">
        <f>VLOOKUP(B634,CostData!$H$5:$I$8,2,FALSE)</f>
        <v>3</v>
      </c>
      <c r="I634" s="2">
        <f>VLOOKUP(G634,CostData!$A$4:$E$15,Production!H634,FALSE)</f>
        <v>1.2742</v>
      </c>
      <c r="J634" s="2">
        <f>VLOOKUP(Production!G634,CostData!$A$33:$E$44,Production!H634,FALSE)</f>
        <v>85</v>
      </c>
      <c r="K634" s="2">
        <f>VLOOKUP(Production!B634,CostData!$A$21:$D$24,4,FALSE)</f>
        <v>107.3179884</v>
      </c>
      <c r="L634" s="2">
        <f>VLOOKUP(Production!B634,CostData!$A$21:$D$24,3,FALSE)</f>
        <v>7.7684049079999999</v>
      </c>
      <c r="M634" s="4">
        <f t="shared" si="64"/>
        <v>54951.81677838364</v>
      </c>
      <c r="N634" s="4">
        <f t="shared" si="65"/>
        <v>11623.2893696388</v>
      </c>
      <c r="O634" s="4">
        <f t="shared" si="66"/>
        <v>10449.970216713715</v>
      </c>
      <c r="P634" s="2">
        <f t="shared" si="67"/>
        <v>72.960287993542025</v>
      </c>
      <c r="Q634" s="2">
        <f t="shared" si="68"/>
        <v>12.420145176470589</v>
      </c>
      <c r="R634" s="5">
        <f t="shared" si="69"/>
        <v>0.99494579663310023</v>
      </c>
    </row>
    <row r="635" spans="1:18" x14ac:dyDescent="0.3">
      <c r="A635" s="3">
        <v>41543</v>
      </c>
      <c r="B635" s="2" t="s">
        <v>5</v>
      </c>
      <c r="C635" s="2">
        <v>0.103812707</v>
      </c>
      <c r="D635" s="2">
        <v>0.105392952</v>
      </c>
      <c r="E635" s="2">
        <v>5.5335724000000003E-2</v>
      </c>
      <c r="F635" s="2">
        <f>VLOOKUP(B635,CostData!$A$21:$D$24,2,FALSE)</f>
        <v>40.644171780000001</v>
      </c>
      <c r="G635" s="2">
        <f t="shared" si="63"/>
        <v>9</v>
      </c>
      <c r="H635" s="2">
        <f>VLOOKUP(B635,CostData!$H$5:$I$8,2,FALSE)</f>
        <v>3</v>
      </c>
      <c r="I635" s="2">
        <f>VLOOKUP(G635,CostData!$A$4:$E$15,Production!H635,FALSE)</f>
        <v>1.2742</v>
      </c>
      <c r="J635" s="2">
        <f>VLOOKUP(Production!G635,CostData!$A$33:$E$44,Production!H635,FALSE)</f>
        <v>85</v>
      </c>
      <c r="K635" s="2">
        <f>VLOOKUP(Production!B635,CostData!$A$21:$D$24,4,FALSE)</f>
        <v>107.3179884</v>
      </c>
      <c r="L635" s="2">
        <f>VLOOKUP(Production!B635,CostData!$A$21:$D$24,3,FALSE)</f>
        <v>7.7684049079999999</v>
      </c>
      <c r="M635" s="4">
        <f t="shared" si="64"/>
        <v>54581.749006024598</v>
      </c>
      <c r="N635" s="4">
        <f t="shared" si="65"/>
        <v>11623.2893696388</v>
      </c>
      <c r="O635" s="4">
        <f t="shared" si="66"/>
        <v>10275.902394646893</v>
      </c>
      <c r="P635" s="2">
        <f t="shared" si="67"/>
        <v>73.672041680129098</v>
      </c>
      <c r="Q635" s="2">
        <f t="shared" si="68"/>
        <v>12.213259647058823</v>
      </c>
      <c r="R635" s="5">
        <f t="shared" si="69"/>
        <v>0.9850061605637539</v>
      </c>
    </row>
    <row r="636" spans="1:18" x14ac:dyDescent="0.3">
      <c r="A636" s="3">
        <v>41544</v>
      </c>
      <c r="B636" s="2" t="s">
        <v>5</v>
      </c>
      <c r="C636" s="2">
        <v>0.105985254</v>
      </c>
      <c r="D636" s="2">
        <v>0.10791991300000001</v>
      </c>
      <c r="E636" s="2">
        <v>5.5304210999999999E-2</v>
      </c>
      <c r="F636" s="2">
        <f>VLOOKUP(B636,CostData!$A$21:$D$24,2,FALSE)</f>
        <v>40.644171780000001</v>
      </c>
      <c r="G636" s="2">
        <f t="shared" si="63"/>
        <v>9</v>
      </c>
      <c r="H636" s="2">
        <f>VLOOKUP(B636,CostData!$H$5:$I$8,2,FALSE)</f>
        <v>3</v>
      </c>
      <c r="I636" s="2">
        <f>VLOOKUP(G636,CostData!$A$4:$E$15,Production!H636,FALSE)</f>
        <v>1.2742</v>
      </c>
      <c r="J636" s="2">
        <f>VLOOKUP(Production!G636,CostData!$A$33:$E$44,Production!H636,FALSE)</f>
        <v>85</v>
      </c>
      <c r="K636" s="2">
        <f>VLOOKUP(Production!B636,CostData!$A$21:$D$24,4,FALSE)</f>
        <v>107.3179884</v>
      </c>
      <c r="L636" s="2">
        <f>VLOOKUP(Production!B636,CostData!$A$21:$D$24,3,FALSE)</f>
        <v>7.7684049079999999</v>
      </c>
      <c r="M636" s="4">
        <f t="shared" si="64"/>
        <v>55890.431877437222</v>
      </c>
      <c r="N636" s="4">
        <f t="shared" si="65"/>
        <v>11623.2893696388</v>
      </c>
      <c r="O636" s="4">
        <f t="shared" si="66"/>
        <v>10490.951992763847</v>
      </c>
      <c r="P636" s="2">
        <f t="shared" si="67"/>
        <v>73.599553047105843</v>
      </c>
      <c r="Q636" s="2">
        <f t="shared" si="68"/>
        <v>12.468853411764707</v>
      </c>
      <c r="R636" s="5">
        <f t="shared" si="69"/>
        <v>0.98207319718650987</v>
      </c>
    </row>
    <row r="637" spans="1:18" x14ac:dyDescent="0.3">
      <c r="A637" s="3">
        <v>41545</v>
      </c>
      <c r="B637" s="2" t="s">
        <v>5</v>
      </c>
      <c r="C637" s="2">
        <v>0.108855772</v>
      </c>
      <c r="D637" s="2">
        <v>0.111099112</v>
      </c>
      <c r="E637" s="2">
        <v>5.4988917999999998E-2</v>
      </c>
      <c r="F637" s="2">
        <f>VLOOKUP(B637,CostData!$A$21:$D$24,2,FALSE)</f>
        <v>40.644171780000001</v>
      </c>
      <c r="G637" s="2">
        <f t="shared" si="63"/>
        <v>9</v>
      </c>
      <c r="H637" s="2">
        <f>VLOOKUP(B637,CostData!$H$5:$I$8,2,FALSE)</f>
        <v>3</v>
      </c>
      <c r="I637" s="2">
        <f>VLOOKUP(G637,CostData!$A$4:$E$15,Production!H637,FALSE)</f>
        <v>1.2742</v>
      </c>
      <c r="J637" s="2">
        <f>VLOOKUP(Production!G637,CostData!$A$33:$E$44,Production!H637,FALSE)</f>
        <v>85</v>
      </c>
      <c r="K637" s="2">
        <f>VLOOKUP(Production!B637,CostData!$A$21:$D$24,4,FALSE)</f>
        <v>107.3179884</v>
      </c>
      <c r="L637" s="2">
        <f>VLOOKUP(Production!B637,CostData!$A$21:$D$24,3,FALSE)</f>
        <v>7.7684049079999999</v>
      </c>
      <c r="M637" s="4">
        <f t="shared" si="64"/>
        <v>57536.901006209737</v>
      </c>
      <c r="N637" s="4">
        <f t="shared" si="65"/>
        <v>11623.2893696388</v>
      </c>
      <c r="O637" s="4">
        <f t="shared" si="66"/>
        <v>10775.090261021094</v>
      </c>
      <c r="P637" s="2">
        <f t="shared" si="67"/>
        <v>73.43228491078051</v>
      </c>
      <c r="Q637" s="2">
        <f t="shared" si="68"/>
        <v>12.806561411764706</v>
      </c>
      <c r="R637" s="5">
        <f t="shared" si="69"/>
        <v>0.97980775939955311</v>
      </c>
    </row>
    <row r="638" spans="1:18" x14ac:dyDescent="0.3">
      <c r="A638" s="3">
        <v>41546</v>
      </c>
      <c r="B638" s="2" t="s">
        <v>5</v>
      </c>
      <c r="C638" s="2">
        <v>0.102222545</v>
      </c>
      <c r="D638" s="2">
        <v>0.103956746</v>
      </c>
      <c r="E638" s="2">
        <v>5.4976622000000003E-2</v>
      </c>
      <c r="F638" s="2">
        <f>VLOOKUP(B638,CostData!$A$21:$D$24,2,FALSE)</f>
        <v>40.644171780000001</v>
      </c>
      <c r="G638" s="2">
        <f t="shared" si="63"/>
        <v>9</v>
      </c>
      <c r="H638" s="2">
        <f>VLOOKUP(B638,CostData!$H$5:$I$8,2,FALSE)</f>
        <v>3</v>
      </c>
      <c r="I638" s="2">
        <f>VLOOKUP(G638,CostData!$A$4:$E$15,Production!H638,FALSE)</f>
        <v>1.2742</v>
      </c>
      <c r="J638" s="2">
        <f>VLOOKUP(Production!G638,CostData!$A$33:$E$44,Production!H638,FALSE)</f>
        <v>85</v>
      </c>
      <c r="K638" s="2">
        <f>VLOOKUP(Production!B638,CostData!$A$21:$D$24,4,FALSE)</f>
        <v>107.3179884</v>
      </c>
      <c r="L638" s="2">
        <f>VLOOKUP(Production!B638,CostData!$A$21:$D$24,3,FALSE)</f>
        <v>7.7684049079999999</v>
      </c>
      <c r="M638" s="4">
        <f t="shared" si="64"/>
        <v>53837.955100214393</v>
      </c>
      <c r="N638" s="4">
        <f t="shared" si="65"/>
        <v>11623.2893696388</v>
      </c>
      <c r="O638" s="4">
        <f t="shared" si="66"/>
        <v>10118.500184687409</v>
      </c>
      <c r="P638" s="2">
        <f t="shared" si="67"/>
        <v>73.936473264817067</v>
      </c>
      <c r="Q638" s="2">
        <f t="shared" si="68"/>
        <v>12.026181764705882</v>
      </c>
      <c r="R638" s="5">
        <f t="shared" si="69"/>
        <v>0.98331805229840485</v>
      </c>
    </row>
    <row r="639" spans="1:18" x14ac:dyDescent="0.3">
      <c r="A639" s="3">
        <v>41547</v>
      </c>
      <c r="B639" s="2" t="s">
        <v>5</v>
      </c>
      <c r="C639" s="2">
        <v>0.104912664</v>
      </c>
      <c r="D639" s="2">
        <v>0.106832917</v>
      </c>
      <c r="E639" s="2">
        <v>5.5303673999999997E-2</v>
      </c>
      <c r="F639" s="2">
        <f>VLOOKUP(B639,CostData!$A$21:$D$24,2,FALSE)</f>
        <v>40.644171780000001</v>
      </c>
      <c r="G639" s="2">
        <f t="shared" si="63"/>
        <v>9</v>
      </c>
      <c r="H639" s="2">
        <f>VLOOKUP(B639,CostData!$H$5:$I$8,2,FALSE)</f>
        <v>3</v>
      </c>
      <c r="I639" s="2">
        <f>VLOOKUP(G639,CostData!$A$4:$E$15,Production!H639,FALSE)</f>
        <v>1.2742</v>
      </c>
      <c r="J639" s="2">
        <f>VLOOKUP(Production!G639,CostData!$A$33:$E$44,Production!H639,FALSE)</f>
        <v>85</v>
      </c>
      <c r="K639" s="2">
        <f>VLOOKUP(Production!B639,CostData!$A$21:$D$24,4,FALSE)</f>
        <v>107.3179884</v>
      </c>
      <c r="L639" s="2">
        <f>VLOOKUP(Production!B639,CostData!$A$21:$D$24,3,FALSE)</f>
        <v>7.7684049079999999</v>
      </c>
      <c r="M639" s="4">
        <f t="shared" si="64"/>
        <v>55327.489652965211</v>
      </c>
      <c r="N639" s="4">
        <f t="shared" si="65"/>
        <v>11623.2893696388</v>
      </c>
      <c r="O639" s="4">
        <f t="shared" si="66"/>
        <v>10384.781655162742</v>
      </c>
      <c r="P639" s="2">
        <f t="shared" si="67"/>
        <v>73.714228320202366</v>
      </c>
      <c r="Q639" s="2">
        <f t="shared" si="68"/>
        <v>12.342666352941176</v>
      </c>
      <c r="R639" s="5">
        <f t="shared" si="69"/>
        <v>0.98202564290180339</v>
      </c>
    </row>
    <row r="640" spans="1:18" x14ac:dyDescent="0.3">
      <c r="A640" s="3">
        <v>41548</v>
      </c>
      <c r="B640" s="2" t="s">
        <v>5</v>
      </c>
      <c r="C640" s="2">
        <v>0.105499521</v>
      </c>
      <c r="D640" s="2">
        <v>0.106822367</v>
      </c>
      <c r="E640" s="2">
        <v>4.8935530999999997E-2</v>
      </c>
      <c r="F640" s="2">
        <f>VLOOKUP(B640,CostData!$A$21:$D$24,2,FALSE)</f>
        <v>40.644171780000001</v>
      </c>
      <c r="G640" s="2">
        <f t="shared" si="63"/>
        <v>10</v>
      </c>
      <c r="H640" s="2">
        <f>VLOOKUP(B640,CostData!$H$5:$I$8,2,FALSE)</f>
        <v>3</v>
      </c>
      <c r="I640" s="2">
        <f>VLOOKUP(G640,CostData!$A$4:$E$15,Production!H640,FALSE)</f>
        <v>1.3581000000000001</v>
      </c>
      <c r="J640" s="2">
        <f>VLOOKUP(Production!G640,CostData!$A$33:$E$44,Production!H640,FALSE)</f>
        <v>85</v>
      </c>
      <c r="K640" s="2">
        <f>VLOOKUP(Production!B640,CostData!$A$21:$D$24,4,FALSE)</f>
        <v>107.3179884</v>
      </c>
      <c r="L640" s="2">
        <f>VLOOKUP(Production!B640,CostData!$A$21:$D$24,3,FALSE)</f>
        <v>7.7684049079999999</v>
      </c>
      <c r="M640" s="4">
        <f t="shared" si="64"/>
        <v>58964.717800349572</v>
      </c>
      <c r="N640" s="4">
        <f t="shared" si="65"/>
        <v>12388.627603913401</v>
      </c>
      <c r="O640" s="4">
        <f t="shared" si="66"/>
        <v>11130.485058563636</v>
      </c>
      <c r="P640" s="2">
        <f t="shared" si="67"/>
        <v>78.184080535139685</v>
      </c>
      <c r="Q640" s="2">
        <f t="shared" si="68"/>
        <v>12.411708352941178</v>
      </c>
      <c r="R640" s="5">
        <f t="shared" si="69"/>
        <v>0.98761639498214826</v>
      </c>
    </row>
    <row r="641" spans="1:18" x14ac:dyDescent="0.3">
      <c r="A641" s="3">
        <v>41549</v>
      </c>
      <c r="B641" s="2" t="s">
        <v>5</v>
      </c>
      <c r="C641" s="2">
        <v>9.9817357999999995E-2</v>
      </c>
      <c r="D641" s="2">
        <v>0.101731065</v>
      </c>
      <c r="E641" s="2">
        <v>4.9434258000000002E-2</v>
      </c>
      <c r="F641" s="2">
        <f>VLOOKUP(B641,CostData!$A$21:$D$24,2,FALSE)</f>
        <v>40.644171780000001</v>
      </c>
      <c r="G641" s="2">
        <f t="shared" si="63"/>
        <v>10</v>
      </c>
      <c r="H641" s="2">
        <f>VLOOKUP(B641,CostData!$H$5:$I$8,2,FALSE)</f>
        <v>3</v>
      </c>
      <c r="I641" s="2">
        <f>VLOOKUP(G641,CostData!$A$4:$E$15,Production!H641,FALSE)</f>
        <v>1.3581000000000001</v>
      </c>
      <c r="J641" s="2">
        <f>VLOOKUP(Production!G641,CostData!$A$33:$E$44,Production!H641,FALSE)</f>
        <v>85</v>
      </c>
      <c r="K641" s="2">
        <f>VLOOKUP(Production!B641,CostData!$A$21:$D$24,4,FALSE)</f>
        <v>107.3179884</v>
      </c>
      <c r="L641" s="2">
        <f>VLOOKUP(Production!B641,CostData!$A$21:$D$24,3,FALSE)</f>
        <v>7.7684049079999999</v>
      </c>
      <c r="M641" s="4">
        <f t="shared" si="64"/>
        <v>56154.377661880688</v>
      </c>
      <c r="N641" s="4">
        <f t="shared" si="65"/>
        <v>12388.627603913401</v>
      </c>
      <c r="O641" s="4">
        <f t="shared" si="66"/>
        <v>10531.00148013276</v>
      </c>
      <c r="P641" s="2">
        <f t="shared" si="67"/>
        <v>79.21869335183851</v>
      </c>
      <c r="Q641" s="2">
        <f t="shared" si="68"/>
        <v>11.743218588235292</v>
      </c>
      <c r="R641" s="5">
        <f t="shared" si="69"/>
        <v>0.98118856811338795</v>
      </c>
    </row>
    <row r="642" spans="1:18" x14ac:dyDescent="0.3">
      <c r="A642" s="3">
        <v>41550</v>
      </c>
      <c r="B642" s="2" t="s">
        <v>5</v>
      </c>
      <c r="C642" s="2">
        <v>0.103418341</v>
      </c>
      <c r="D642" s="2">
        <v>0.10363557800000001</v>
      </c>
      <c r="E642" s="2">
        <v>4.9616064000000001E-2</v>
      </c>
      <c r="F642" s="2">
        <f>VLOOKUP(B642,CostData!$A$21:$D$24,2,FALSE)</f>
        <v>40.644171780000001</v>
      </c>
      <c r="G642" s="2">
        <f t="shared" si="63"/>
        <v>10</v>
      </c>
      <c r="H642" s="2">
        <f>VLOOKUP(B642,CostData!$H$5:$I$8,2,FALSE)</f>
        <v>3</v>
      </c>
      <c r="I642" s="2">
        <f>VLOOKUP(G642,CostData!$A$4:$E$15,Production!H642,FALSE)</f>
        <v>1.3581000000000001</v>
      </c>
      <c r="J642" s="2">
        <f>VLOOKUP(Production!G642,CostData!$A$33:$E$44,Production!H642,FALSE)</f>
        <v>85</v>
      </c>
      <c r="K642" s="2">
        <f>VLOOKUP(Production!B642,CostData!$A$21:$D$24,4,FALSE)</f>
        <v>107.3179884</v>
      </c>
      <c r="L642" s="2">
        <f>VLOOKUP(Production!B642,CostData!$A$21:$D$24,3,FALSE)</f>
        <v>7.7684049079999999</v>
      </c>
      <c r="M642" s="4">
        <f t="shared" si="64"/>
        <v>57205.64693016134</v>
      </c>
      <c r="N642" s="4">
        <f t="shared" si="65"/>
        <v>12388.627603913401</v>
      </c>
      <c r="O642" s="4">
        <f t="shared" si="66"/>
        <v>10910.91493469377</v>
      </c>
      <c r="P642" s="2">
        <f t="shared" si="67"/>
        <v>77.844208957837097</v>
      </c>
      <c r="Q642" s="2">
        <f t="shared" si="68"/>
        <v>12.166863647058822</v>
      </c>
      <c r="R642" s="5">
        <f t="shared" si="69"/>
        <v>0.99790383761838997</v>
      </c>
    </row>
    <row r="643" spans="1:18" x14ac:dyDescent="0.3">
      <c r="A643" s="3">
        <v>41551</v>
      </c>
      <c r="B643" s="2" t="s">
        <v>5</v>
      </c>
      <c r="C643" s="2">
        <v>0.10035290700000001</v>
      </c>
      <c r="D643" s="2">
        <v>0.100696784</v>
      </c>
      <c r="E643" s="2">
        <v>4.9756928999999998E-2</v>
      </c>
      <c r="F643" s="2">
        <f>VLOOKUP(B643,CostData!$A$21:$D$24,2,FALSE)</f>
        <v>40.644171780000001</v>
      </c>
      <c r="G643" s="2">
        <f t="shared" ref="G643:G706" si="70">MONTH(A643)</f>
        <v>10</v>
      </c>
      <c r="H643" s="2">
        <f>VLOOKUP(B643,CostData!$H$5:$I$8,2,FALSE)</f>
        <v>3</v>
      </c>
      <c r="I643" s="2">
        <f>VLOOKUP(G643,CostData!$A$4:$E$15,Production!H643,FALSE)</f>
        <v>1.3581000000000001</v>
      </c>
      <c r="J643" s="2">
        <f>VLOOKUP(Production!G643,CostData!$A$33:$E$44,Production!H643,FALSE)</f>
        <v>85</v>
      </c>
      <c r="K643" s="2">
        <f>VLOOKUP(Production!B643,CostData!$A$21:$D$24,4,FALSE)</f>
        <v>107.3179884</v>
      </c>
      <c r="L643" s="2">
        <f>VLOOKUP(Production!B643,CostData!$A$21:$D$24,3,FALSE)</f>
        <v>7.7684049079999999</v>
      </c>
      <c r="M643" s="4">
        <f t="shared" ref="M643:M706" si="71">D643*F643*I643*10000</f>
        <v>55583.466447272753</v>
      </c>
      <c r="N643" s="4">
        <f t="shared" ref="N643:N706" si="72">I643*J643*K643</f>
        <v>12388.627603913401</v>
      </c>
      <c r="O643" s="4">
        <f t="shared" ref="O643:O706" si="73">C643*I643*L643*10000</f>
        <v>10587.503349393652</v>
      </c>
      <c r="P643" s="2">
        <f t="shared" ref="P643:P706" si="74">(M643+N643+O643)/C643/10000</f>
        <v>78.283330049003766</v>
      </c>
      <c r="Q643" s="2">
        <f t="shared" ref="Q643:Q706" si="75">C643*10000/J643</f>
        <v>11.806224352941177</v>
      </c>
      <c r="R643" s="5">
        <f t="shared" ref="R643:R706" si="76">C643/D643</f>
        <v>0.99658502499940815</v>
      </c>
    </row>
    <row r="644" spans="1:18" x14ac:dyDescent="0.3">
      <c r="A644" s="3">
        <v>41552</v>
      </c>
      <c r="B644" s="2" t="s">
        <v>5</v>
      </c>
      <c r="C644" s="2">
        <v>0.103909946</v>
      </c>
      <c r="D644" s="2">
        <v>0.105188559</v>
      </c>
      <c r="E644" s="2">
        <v>4.9372070999999997E-2</v>
      </c>
      <c r="F644" s="2">
        <f>VLOOKUP(B644,CostData!$A$21:$D$24,2,FALSE)</f>
        <v>40.644171780000001</v>
      </c>
      <c r="G644" s="2">
        <f t="shared" si="70"/>
        <v>10</v>
      </c>
      <c r="H644" s="2">
        <f>VLOOKUP(B644,CostData!$H$5:$I$8,2,FALSE)</f>
        <v>3</v>
      </c>
      <c r="I644" s="2">
        <f>VLOOKUP(G644,CostData!$A$4:$E$15,Production!H644,FALSE)</f>
        <v>1.3581000000000001</v>
      </c>
      <c r="J644" s="2">
        <f>VLOOKUP(Production!G644,CostData!$A$33:$E$44,Production!H644,FALSE)</f>
        <v>85</v>
      </c>
      <c r="K644" s="2">
        <f>VLOOKUP(Production!B644,CostData!$A$21:$D$24,4,FALSE)</f>
        <v>107.3179884</v>
      </c>
      <c r="L644" s="2">
        <f>VLOOKUP(Production!B644,CostData!$A$21:$D$24,3,FALSE)</f>
        <v>7.7684049079999999</v>
      </c>
      <c r="M644" s="4">
        <f t="shared" si="71"/>
        <v>58062.8745781342</v>
      </c>
      <c r="N644" s="4">
        <f t="shared" si="72"/>
        <v>12388.627603913401</v>
      </c>
      <c r="O644" s="4">
        <f t="shared" si="73"/>
        <v>10962.78059299581</v>
      </c>
      <c r="P644" s="2">
        <f t="shared" si="74"/>
        <v>78.350808473178702</v>
      </c>
      <c r="Q644" s="2">
        <f t="shared" si="75"/>
        <v>12.224699529411767</v>
      </c>
      <c r="R644" s="5">
        <f t="shared" si="76"/>
        <v>0.98784456206877025</v>
      </c>
    </row>
    <row r="645" spans="1:18" x14ac:dyDescent="0.3">
      <c r="A645" s="3">
        <v>41553</v>
      </c>
      <c r="B645" s="2" t="s">
        <v>5</v>
      </c>
      <c r="C645" s="2">
        <v>0.103205033</v>
      </c>
      <c r="D645" s="2">
        <v>0.105202238</v>
      </c>
      <c r="E645" s="2">
        <v>4.9658940999999998E-2</v>
      </c>
      <c r="F645" s="2">
        <f>VLOOKUP(B645,CostData!$A$21:$D$24,2,FALSE)</f>
        <v>40.644171780000001</v>
      </c>
      <c r="G645" s="2">
        <f t="shared" si="70"/>
        <v>10</v>
      </c>
      <c r="H645" s="2">
        <f>VLOOKUP(B645,CostData!$H$5:$I$8,2,FALSE)</f>
        <v>3</v>
      </c>
      <c r="I645" s="2">
        <f>VLOOKUP(G645,CostData!$A$4:$E$15,Production!H645,FALSE)</f>
        <v>1.3581000000000001</v>
      </c>
      <c r="J645" s="2">
        <f>VLOOKUP(Production!G645,CostData!$A$33:$E$44,Production!H645,FALSE)</f>
        <v>85</v>
      </c>
      <c r="K645" s="2">
        <f>VLOOKUP(Production!B645,CostData!$A$21:$D$24,4,FALSE)</f>
        <v>107.3179884</v>
      </c>
      <c r="L645" s="2">
        <f>VLOOKUP(Production!B645,CostData!$A$21:$D$24,3,FALSE)</f>
        <v>7.7684049079999999</v>
      </c>
      <c r="M645" s="4">
        <f t="shared" si="71"/>
        <v>58070.425228783904</v>
      </c>
      <c r="N645" s="4">
        <f t="shared" si="72"/>
        <v>12388.627603913401</v>
      </c>
      <c r="O645" s="4">
        <f t="shared" si="73"/>
        <v>10888.410363257166</v>
      </c>
      <c r="P645" s="2">
        <f t="shared" si="74"/>
        <v>78.821217174509755</v>
      </c>
      <c r="Q645" s="2">
        <f t="shared" si="75"/>
        <v>12.141768588235294</v>
      </c>
      <c r="R645" s="5">
        <f t="shared" si="76"/>
        <v>0.98101556546734303</v>
      </c>
    </row>
    <row r="646" spans="1:18" x14ac:dyDescent="0.3">
      <c r="A646" s="3">
        <v>41554</v>
      </c>
      <c r="B646" s="2" t="s">
        <v>5</v>
      </c>
      <c r="C646" s="2">
        <v>0.105449876</v>
      </c>
      <c r="D646" s="2">
        <v>0.10584001899999999</v>
      </c>
      <c r="E646" s="2">
        <v>4.9451799999999997E-2</v>
      </c>
      <c r="F646" s="2">
        <f>VLOOKUP(B646,CostData!$A$21:$D$24,2,FALSE)</f>
        <v>40.644171780000001</v>
      </c>
      <c r="G646" s="2">
        <f t="shared" si="70"/>
        <v>10</v>
      </c>
      <c r="H646" s="2">
        <f>VLOOKUP(B646,CostData!$H$5:$I$8,2,FALSE)</f>
        <v>3</v>
      </c>
      <c r="I646" s="2">
        <f>VLOOKUP(G646,CostData!$A$4:$E$15,Production!H646,FALSE)</f>
        <v>1.3581000000000001</v>
      </c>
      <c r="J646" s="2">
        <f>VLOOKUP(Production!G646,CostData!$A$33:$E$44,Production!H646,FALSE)</f>
        <v>85</v>
      </c>
      <c r="K646" s="2">
        <f>VLOOKUP(Production!B646,CostData!$A$21:$D$24,4,FALSE)</f>
        <v>107.3179884</v>
      </c>
      <c r="L646" s="2">
        <f>VLOOKUP(Production!B646,CostData!$A$21:$D$24,3,FALSE)</f>
        <v>7.7684049079999999</v>
      </c>
      <c r="M646" s="4">
        <f t="shared" si="71"/>
        <v>58422.473004353451</v>
      </c>
      <c r="N646" s="4">
        <f t="shared" si="72"/>
        <v>12388.627603913401</v>
      </c>
      <c r="O646" s="4">
        <f t="shared" si="73"/>
        <v>11125.247376671863</v>
      </c>
      <c r="P646" s="2">
        <f t="shared" si="74"/>
        <v>77.701701597959868</v>
      </c>
      <c r="Q646" s="2">
        <f t="shared" si="75"/>
        <v>12.405867764705881</v>
      </c>
      <c r="R646" s="5">
        <f t="shared" si="76"/>
        <v>0.99631384230949549</v>
      </c>
    </row>
    <row r="647" spans="1:18" x14ac:dyDescent="0.3">
      <c r="A647" s="3">
        <v>41555</v>
      </c>
      <c r="B647" s="2" t="s">
        <v>5</v>
      </c>
      <c r="C647" s="2">
        <v>9.9692708000000005E-2</v>
      </c>
      <c r="D647" s="2">
        <v>0.100211181</v>
      </c>
      <c r="E647" s="2">
        <v>4.8940174000000003E-2</v>
      </c>
      <c r="F647" s="2">
        <f>VLOOKUP(B647,CostData!$A$21:$D$24,2,FALSE)</f>
        <v>40.644171780000001</v>
      </c>
      <c r="G647" s="2">
        <f t="shared" si="70"/>
        <v>10</v>
      </c>
      <c r="H647" s="2">
        <f>VLOOKUP(B647,CostData!$H$5:$I$8,2,FALSE)</f>
        <v>3</v>
      </c>
      <c r="I647" s="2">
        <f>VLOOKUP(G647,CostData!$A$4:$E$15,Production!H647,FALSE)</f>
        <v>1.3581000000000001</v>
      </c>
      <c r="J647" s="2">
        <f>VLOOKUP(Production!G647,CostData!$A$33:$E$44,Production!H647,FALSE)</f>
        <v>85</v>
      </c>
      <c r="K647" s="2">
        <f>VLOOKUP(Production!B647,CostData!$A$21:$D$24,4,FALSE)</f>
        <v>107.3179884</v>
      </c>
      <c r="L647" s="2">
        <f>VLOOKUP(Production!B647,CostData!$A$21:$D$24,3,FALSE)</f>
        <v>7.7684049079999999</v>
      </c>
      <c r="M647" s="4">
        <f t="shared" si="71"/>
        <v>55315.419177191172</v>
      </c>
      <c r="N647" s="4">
        <f t="shared" si="72"/>
        <v>12388.627603913401</v>
      </c>
      <c r="O647" s="4">
        <f t="shared" si="73"/>
        <v>10517.850567698288</v>
      </c>
      <c r="P647" s="2">
        <f t="shared" si="74"/>
        <v>78.463007895023637</v>
      </c>
      <c r="Q647" s="2">
        <f t="shared" si="75"/>
        <v>11.728553882352942</v>
      </c>
      <c r="R647" s="5">
        <f t="shared" si="76"/>
        <v>0.99482619609083345</v>
      </c>
    </row>
    <row r="648" spans="1:18" x14ac:dyDescent="0.3">
      <c r="A648" s="3">
        <v>41556</v>
      </c>
      <c r="B648" s="2" t="s">
        <v>5</v>
      </c>
      <c r="C648" s="2">
        <v>0.10494613699999999</v>
      </c>
      <c r="D648" s="2">
        <v>0.10668143500000001</v>
      </c>
      <c r="E648" s="2">
        <v>4.9645770999999998E-2</v>
      </c>
      <c r="F648" s="2">
        <f>VLOOKUP(B648,CostData!$A$21:$D$24,2,FALSE)</f>
        <v>40.644171780000001</v>
      </c>
      <c r="G648" s="2">
        <f t="shared" si="70"/>
        <v>10</v>
      </c>
      <c r="H648" s="2">
        <f>VLOOKUP(B648,CostData!$H$5:$I$8,2,FALSE)</f>
        <v>3</v>
      </c>
      <c r="I648" s="2">
        <f>VLOOKUP(G648,CostData!$A$4:$E$15,Production!H648,FALSE)</f>
        <v>1.3581000000000001</v>
      </c>
      <c r="J648" s="2">
        <f>VLOOKUP(Production!G648,CostData!$A$33:$E$44,Production!H648,FALSE)</f>
        <v>85</v>
      </c>
      <c r="K648" s="2">
        <f>VLOOKUP(Production!B648,CostData!$A$21:$D$24,4,FALSE)</f>
        <v>107.3179884</v>
      </c>
      <c r="L648" s="2">
        <f>VLOOKUP(Production!B648,CostData!$A$21:$D$24,3,FALSE)</f>
        <v>7.7684049079999999</v>
      </c>
      <c r="M648" s="4">
        <f t="shared" si="71"/>
        <v>58886.924957498253</v>
      </c>
      <c r="N648" s="4">
        <f t="shared" si="72"/>
        <v>12388.627603913401</v>
      </c>
      <c r="O648" s="4">
        <f t="shared" si="73"/>
        <v>11072.101548522409</v>
      </c>
      <c r="P648" s="2">
        <f t="shared" si="74"/>
        <v>78.466589113169604</v>
      </c>
      <c r="Q648" s="2">
        <f t="shared" si="75"/>
        <v>12.346604352941176</v>
      </c>
      <c r="R648" s="5">
        <f t="shared" si="76"/>
        <v>0.98373383335160414</v>
      </c>
    </row>
    <row r="649" spans="1:18" x14ac:dyDescent="0.3">
      <c r="A649" s="3">
        <v>41557</v>
      </c>
      <c r="B649" s="2" t="s">
        <v>5</v>
      </c>
      <c r="C649" s="2">
        <v>0.10487927599999999</v>
      </c>
      <c r="D649" s="2">
        <v>0.10668868099999999</v>
      </c>
      <c r="E649" s="2">
        <v>4.8832814000000002E-2</v>
      </c>
      <c r="F649" s="2">
        <f>VLOOKUP(B649,CostData!$A$21:$D$24,2,FALSE)</f>
        <v>40.644171780000001</v>
      </c>
      <c r="G649" s="2">
        <f t="shared" si="70"/>
        <v>10</v>
      </c>
      <c r="H649" s="2">
        <f>VLOOKUP(B649,CostData!$H$5:$I$8,2,FALSE)</f>
        <v>3</v>
      </c>
      <c r="I649" s="2">
        <f>VLOOKUP(G649,CostData!$A$4:$E$15,Production!H649,FALSE)</f>
        <v>1.3581000000000001</v>
      </c>
      <c r="J649" s="2">
        <f>VLOOKUP(Production!G649,CostData!$A$33:$E$44,Production!H649,FALSE)</f>
        <v>85</v>
      </c>
      <c r="K649" s="2">
        <f>VLOOKUP(Production!B649,CostData!$A$21:$D$24,4,FALSE)</f>
        <v>107.3179884</v>
      </c>
      <c r="L649" s="2">
        <f>VLOOKUP(Production!B649,CostData!$A$21:$D$24,3,FALSE)</f>
        <v>7.7684049079999999</v>
      </c>
      <c r="M649" s="4">
        <f t="shared" si="71"/>
        <v>58890.92466614709</v>
      </c>
      <c r="N649" s="4">
        <f t="shared" si="72"/>
        <v>12388.627603913401</v>
      </c>
      <c r="O649" s="4">
        <f t="shared" si="73"/>
        <v>11065.047532025967</v>
      </c>
      <c r="P649" s="2">
        <f t="shared" si="74"/>
        <v>78.513699696102464</v>
      </c>
      <c r="Q649" s="2">
        <f t="shared" si="75"/>
        <v>12.338738352941178</v>
      </c>
      <c r="R649" s="5">
        <f t="shared" si="76"/>
        <v>0.98304032833623656</v>
      </c>
    </row>
    <row r="650" spans="1:18" x14ac:dyDescent="0.3">
      <c r="A650" s="3">
        <v>41558</v>
      </c>
      <c r="B650" s="2" t="s">
        <v>5</v>
      </c>
      <c r="C650" s="2">
        <v>9.9947205999999997E-2</v>
      </c>
      <c r="D650" s="2">
        <v>0.10013103499999999</v>
      </c>
      <c r="E650" s="2">
        <v>4.8889775000000003E-2</v>
      </c>
      <c r="F650" s="2">
        <f>VLOOKUP(B650,CostData!$A$21:$D$24,2,FALSE)</f>
        <v>40.644171780000001</v>
      </c>
      <c r="G650" s="2">
        <f t="shared" si="70"/>
        <v>10</v>
      </c>
      <c r="H650" s="2">
        <f>VLOOKUP(B650,CostData!$H$5:$I$8,2,FALSE)</f>
        <v>3</v>
      </c>
      <c r="I650" s="2">
        <f>VLOOKUP(G650,CostData!$A$4:$E$15,Production!H650,FALSE)</f>
        <v>1.3581000000000001</v>
      </c>
      <c r="J650" s="2">
        <f>VLOOKUP(Production!G650,CostData!$A$33:$E$44,Production!H650,FALSE)</f>
        <v>85</v>
      </c>
      <c r="K650" s="2">
        <f>VLOOKUP(Production!B650,CostData!$A$21:$D$24,4,FALSE)</f>
        <v>107.3179884</v>
      </c>
      <c r="L650" s="2">
        <f>VLOOKUP(Production!B650,CostData!$A$21:$D$24,3,FALSE)</f>
        <v>7.7684049079999999</v>
      </c>
      <c r="M650" s="4">
        <f t="shared" si="71"/>
        <v>55271.179507115085</v>
      </c>
      <c r="N650" s="4">
        <f t="shared" si="72"/>
        <v>12388.627603913401</v>
      </c>
      <c r="O650" s="4">
        <f t="shared" si="73"/>
        <v>10544.700795638508</v>
      </c>
      <c r="P650" s="2">
        <f t="shared" si="74"/>
        <v>78.245817003295713</v>
      </c>
      <c r="Q650" s="2">
        <f t="shared" si="75"/>
        <v>11.758494823529411</v>
      </c>
      <c r="R650" s="5">
        <f t="shared" si="76"/>
        <v>0.99816411565105667</v>
      </c>
    </row>
    <row r="651" spans="1:18" x14ac:dyDescent="0.3">
      <c r="A651" s="3">
        <v>41559</v>
      </c>
      <c r="B651" s="2" t="s">
        <v>5</v>
      </c>
      <c r="C651" s="2">
        <v>0.10728257300000001</v>
      </c>
      <c r="D651" s="2">
        <v>0.108554119</v>
      </c>
      <c r="E651" s="2">
        <v>4.9376333000000001E-2</v>
      </c>
      <c r="F651" s="2">
        <f>VLOOKUP(B651,CostData!$A$21:$D$24,2,FALSE)</f>
        <v>40.644171780000001</v>
      </c>
      <c r="G651" s="2">
        <f t="shared" si="70"/>
        <v>10</v>
      </c>
      <c r="H651" s="2">
        <f>VLOOKUP(B651,CostData!$H$5:$I$8,2,FALSE)</f>
        <v>3</v>
      </c>
      <c r="I651" s="2">
        <f>VLOOKUP(G651,CostData!$A$4:$E$15,Production!H651,FALSE)</f>
        <v>1.3581000000000001</v>
      </c>
      <c r="J651" s="2">
        <f>VLOOKUP(Production!G651,CostData!$A$33:$E$44,Production!H651,FALSE)</f>
        <v>85</v>
      </c>
      <c r="K651" s="2">
        <f>VLOOKUP(Production!B651,CostData!$A$21:$D$24,4,FALSE)</f>
        <v>107.3179884</v>
      </c>
      <c r="L651" s="2">
        <f>VLOOKUP(Production!B651,CostData!$A$21:$D$24,3,FALSE)</f>
        <v>7.7684049079999999</v>
      </c>
      <c r="M651" s="4">
        <f t="shared" si="71"/>
        <v>59920.624983909656</v>
      </c>
      <c r="N651" s="4">
        <f t="shared" si="72"/>
        <v>12388.627603913401</v>
      </c>
      <c r="O651" s="4">
        <f t="shared" si="73"/>
        <v>11318.601871384446</v>
      </c>
      <c r="P651" s="2">
        <f t="shared" si="74"/>
        <v>77.951014895222073</v>
      </c>
      <c r="Q651" s="2">
        <f t="shared" si="75"/>
        <v>12.621479176470588</v>
      </c>
      <c r="R651" s="5">
        <f t="shared" si="76"/>
        <v>0.98828652462280131</v>
      </c>
    </row>
    <row r="652" spans="1:18" x14ac:dyDescent="0.3">
      <c r="A652" s="3">
        <v>41560</v>
      </c>
      <c r="B652" s="2" t="s">
        <v>5</v>
      </c>
      <c r="C652" s="2">
        <v>9.9115616000000004E-2</v>
      </c>
      <c r="D652" s="2">
        <v>0.100234617</v>
      </c>
      <c r="E652" s="2">
        <v>4.9431384000000002E-2</v>
      </c>
      <c r="F652" s="2">
        <f>VLOOKUP(B652,CostData!$A$21:$D$24,2,FALSE)</f>
        <v>40.644171780000001</v>
      </c>
      <c r="G652" s="2">
        <f t="shared" si="70"/>
        <v>10</v>
      </c>
      <c r="H652" s="2">
        <f>VLOOKUP(B652,CostData!$H$5:$I$8,2,FALSE)</f>
        <v>3</v>
      </c>
      <c r="I652" s="2">
        <f>VLOOKUP(G652,CostData!$A$4:$E$15,Production!H652,FALSE)</f>
        <v>1.3581000000000001</v>
      </c>
      <c r="J652" s="2">
        <f>VLOOKUP(Production!G652,CostData!$A$33:$E$44,Production!H652,FALSE)</f>
        <v>85</v>
      </c>
      <c r="K652" s="2">
        <f>VLOOKUP(Production!B652,CostData!$A$21:$D$24,4,FALSE)</f>
        <v>107.3179884</v>
      </c>
      <c r="L652" s="2">
        <f>VLOOKUP(Production!B652,CostData!$A$21:$D$24,3,FALSE)</f>
        <v>7.7684049079999999</v>
      </c>
      <c r="M652" s="4">
        <f t="shared" si="71"/>
        <v>55328.355579605566</v>
      </c>
      <c r="N652" s="4">
        <f t="shared" si="72"/>
        <v>12388.627603913401</v>
      </c>
      <c r="O652" s="4">
        <f t="shared" si="73"/>
        <v>10456.965799478188</v>
      </c>
      <c r="P652" s="2">
        <f t="shared" si="74"/>
        <v>78.871475694604129</v>
      </c>
      <c r="Q652" s="2">
        <f t="shared" si="75"/>
        <v>11.660660705882353</v>
      </c>
      <c r="R652" s="5">
        <f t="shared" si="76"/>
        <v>0.98883618221437419</v>
      </c>
    </row>
    <row r="653" spans="1:18" x14ac:dyDescent="0.3">
      <c r="A653" s="3">
        <v>41561</v>
      </c>
      <c r="B653" s="2" t="s">
        <v>5</v>
      </c>
      <c r="C653" s="2">
        <v>0.108766628</v>
      </c>
      <c r="D653" s="2">
        <v>0.109609742</v>
      </c>
      <c r="E653" s="2">
        <v>4.9378013999999998E-2</v>
      </c>
      <c r="F653" s="2">
        <f>VLOOKUP(B653,CostData!$A$21:$D$24,2,FALSE)</f>
        <v>40.644171780000001</v>
      </c>
      <c r="G653" s="2">
        <f t="shared" si="70"/>
        <v>10</v>
      </c>
      <c r="H653" s="2">
        <f>VLOOKUP(B653,CostData!$H$5:$I$8,2,FALSE)</f>
        <v>3</v>
      </c>
      <c r="I653" s="2">
        <f>VLOOKUP(G653,CostData!$A$4:$E$15,Production!H653,FALSE)</f>
        <v>1.3581000000000001</v>
      </c>
      <c r="J653" s="2">
        <f>VLOOKUP(Production!G653,CostData!$A$33:$E$44,Production!H653,FALSE)</f>
        <v>85</v>
      </c>
      <c r="K653" s="2">
        <f>VLOOKUP(Production!B653,CostData!$A$21:$D$24,4,FALSE)</f>
        <v>107.3179884</v>
      </c>
      <c r="L653" s="2">
        <f>VLOOKUP(Production!B653,CostData!$A$21:$D$24,3,FALSE)</f>
        <v>7.7684049079999999</v>
      </c>
      <c r="M653" s="4">
        <f t="shared" si="71"/>
        <v>60503.31673701937</v>
      </c>
      <c r="N653" s="4">
        <f t="shared" si="72"/>
        <v>12388.627603913401</v>
      </c>
      <c r="O653" s="4">
        <f t="shared" si="73"/>
        <v>11475.173691303766</v>
      </c>
      <c r="P653" s="2">
        <f t="shared" si="74"/>
        <v>77.567099011506102</v>
      </c>
      <c r="Q653" s="2">
        <f t="shared" si="75"/>
        <v>12.796073882352943</v>
      </c>
      <c r="R653" s="5">
        <f t="shared" si="76"/>
        <v>0.99230803772898224</v>
      </c>
    </row>
    <row r="654" spans="1:18" x14ac:dyDescent="0.3">
      <c r="A654" s="3">
        <v>41562</v>
      </c>
      <c r="B654" s="2" t="s">
        <v>5</v>
      </c>
      <c r="C654" s="2">
        <v>0.102920212</v>
      </c>
      <c r="D654" s="2">
        <v>0.104850558</v>
      </c>
      <c r="E654" s="2">
        <v>4.8850481000000001E-2</v>
      </c>
      <c r="F654" s="2">
        <f>VLOOKUP(B654,CostData!$A$21:$D$24,2,FALSE)</f>
        <v>40.644171780000001</v>
      </c>
      <c r="G654" s="2">
        <f t="shared" si="70"/>
        <v>10</v>
      </c>
      <c r="H654" s="2">
        <f>VLOOKUP(B654,CostData!$H$5:$I$8,2,FALSE)</f>
        <v>3</v>
      </c>
      <c r="I654" s="2">
        <f>VLOOKUP(G654,CostData!$A$4:$E$15,Production!H654,FALSE)</f>
        <v>1.3581000000000001</v>
      </c>
      <c r="J654" s="2">
        <f>VLOOKUP(Production!G654,CostData!$A$33:$E$44,Production!H654,FALSE)</f>
        <v>85</v>
      </c>
      <c r="K654" s="2">
        <f>VLOOKUP(Production!B654,CostData!$A$21:$D$24,4,FALSE)</f>
        <v>107.3179884</v>
      </c>
      <c r="L654" s="2">
        <f>VLOOKUP(Production!B654,CostData!$A$21:$D$24,3,FALSE)</f>
        <v>7.7684049079999999</v>
      </c>
      <c r="M654" s="4">
        <f t="shared" si="71"/>
        <v>57876.30191417857</v>
      </c>
      <c r="N654" s="4">
        <f t="shared" si="72"/>
        <v>12388.627603913401</v>
      </c>
      <c r="O654" s="4">
        <f t="shared" si="73"/>
        <v>10858.360976730897</v>
      </c>
      <c r="P654" s="2">
        <f t="shared" si="74"/>
        <v>78.821534583336131</v>
      </c>
      <c r="Q654" s="2">
        <f t="shared" si="75"/>
        <v>12.108260235294116</v>
      </c>
      <c r="R654" s="5">
        <f t="shared" si="76"/>
        <v>0.98158954957588307</v>
      </c>
    </row>
    <row r="655" spans="1:18" x14ac:dyDescent="0.3">
      <c r="A655" s="3">
        <v>41563</v>
      </c>
      <c r="B655" s="2" t="s">
        <v>5</v>
      </c>
      <c r="C655" s="2">
        <v>0.10419263300000001</v>
      </c>
      <c r="D655" s="2">
        <v>0.106135038</v>
      </c>
      <c r="E655" s="2">
        <v>4.9563461000000003E-2</v>
      </c>
      <c r="F655" s="2">
        <f>VLOOKUP(B655,CostData!$A$21:$D$24,2,FALSE)</f>
        <v>40.644171780000001</v>
      </c>
      <c r="G655" s="2">
        <f t="shared" si="70"/>
        <v>10</v>
      </c>
      <c r="H655" s="2">
        <f>VLOOKUP(B655,CostData!$H$5:$I$8,2,FALSE)</f>
        <v>3</v>
      </c>
      <c r="I655" s="2">
        <f>VLOOKUP(G655,CostData!$A$4:$E$15,Production!H655,FALSE)</f>
        <v>1.3581000000000001</v>
      </c>
      <c r="J655" s="2">
        <f>VLOOKUP(Production!G655,CostData!$A$33:$E$44,Production!H655,FALSE)</f>
        <v>85</v>
      </c>
      <c r="K655" s="2">
        <f>VLOOKUP(Production!B655,CostData!$A$21:$D$24,4,FALSE)</f>
        <v>107.3179884</v>
      </c>
      <c r="L655" s="2">
        <f>VLOOKUP(Production!B655,CostData!$A$21:$D$24,3,FALSE)</f>
        <v>7.7684049079999999</v>
      </c>
      <c r="M655" s="4">
        <f t="shared" si="71"/>
        <v>58585.320098733442</v>
      </c>
      <c r="N655" s="4">
        <f t="shared" si="72"/>
        <v>12388.627603913401</v>
      </c>
      <c r="O655" s="4">
        <f t="shared" si="73"/>
        <v>10992.604836745226</v>
      </c>
      <c r="P655" s="2">
        <f t="shared" si="74"/>
        <v>78.6682802606515</v>
      </c>
      <c r="Q655" s="2">
        <f t="shared" si="75"/>
        <v>12.257956823529412</v>
      </c>
      <c r="R655" s="5">
        <f t="shared" si="76"/>
        <v>0.98169873929851525</v>
      </c>
    </row>
    <row r="656" spans="1:18" x14ac:dyDescent="0.3">
      <c r="A656" s="3">
        <v>41564</v>
      </c>
      <c r="B656" s="2" t="s">
        <v>5</v>
      </c>
      <c r="C656" s="2">
        <v>0.100376057</v>
      </c>
      <c r="D656" s="2">
        <v>0.100614496</v>
      </c>
      <c r="E656" s="2">
        <v>4.8826770999999998E-2</v>
      </c>
      <c r="F656" s="2">
        <f>VLOOKUP(B656,CostData!$A$21:$D$24,2,FALSE)</f>
        <v>40.644171780000001</v>
      </c>
      <c r="G656" s="2">
        <f t="shared" si="70"/>
        <v>10</v>
      </c>
      <c r="H656" s="2">
        <f>VLOOKUP(B656,CostData!$H$5:$I$8,2,FALSE)</f>
        <v>3</v>
      </c>
      <c r="I656" s="2">
        <f>VLOOKUP(G656,CostData!$A$4:$E$15,Production!H656,FALSE)</f>
        <v>1.3581000000000001</v>
      </c>
      <c r="J656" s="2">
        <f>VLOOKUP(Production!G656,CostData!$A$33:$E$44,Production!H656,FALSE)</f>
        <v>85</v>
      </c>
      <c r="K656" s="2">
        <f>VLOOKUP(Production!B656,CostData!$A$21:$D$24,4,FALSE)</f>
        <v>107.3179884</v>
      </c>
      <c r="L656" s="2">
        <f>VLOOKUP(Production!B656,CostData!$A$21:$D$24,3,FALSE)</f>
        <v>7.7684049079999999</v>
      </c>
      <c r="M656" s="4">
        <f t="shared" si="71"/>
        <v>55538.044417836216</v>
      </c>
      <c r="N656" s="4">
        <f t="shared" si="72"/>
        <v>12388.627603913401</v>
      </c>
      <c r="O656" s="4">
        <f t="shared" si="73"/>
        <v>10589.945737061988</v>
      </c>
      <c r="P656" s="2">
        <f t="shared" si="74"/>
        <v>78.222456734688834</v>
      </c>
      <c r="Q656" s="2">
        <f t="shared" si="75"/>
        <v>11.808947882352941</v>
      </c>
      <c r="R656" s="5">
        <f t="shared" si="76"/>
        <v>0.99763017249522379</v>
      </c>
    </row>
    <row r="657" spans="1:18" x14ac:dyDescent="0.3">
      <c r="A657" s="3">
        <v>41565</v>
      </c>
      <c r="B657" s="2" t="s">
        <v>5</v>
      </c>
      <c r="C657" s="2">
        <v>9.9580275999999995E-2</v>
      </c>
      <c r="D657" s="2">
        <v>9.9850866999999996E-2</v>
      </c>
      <c r="E657" s="2">
        <v>4.9374242999999998E-2</v>
      </c>
      <c r="F657" s="2">
        <f>VLOOKUP(B657,CostData!$A$21:$D$24,2,FALSE)</f>
        <v>40.644171780000001</v>
      </c>
      <c r="G657" s="2">
        <f t="shared" si="70"/>
        <v>10</v>
      </c>
      <c r="H657" s="2">
        <f>VLOOKUP(B657,CostData!$H$5:$I$8,2,FALSE)</f>
        <v>3</v>
      </c>
      <c r="I657" s="2">
        <f>VLOOKUP(G657,CostData!$A$4:$E$15,Production!H657,FALSE)</f>
        <v>1.3581000000000001</v>
      </c>
      <c r="J657" s="2">
        <f>VLOOKUP(Production!G657,CostData!$A$33:$E$44,Production!H657,FALSE)</f>
        <v>85</v>
      </c>
      <c r="K657" s="2">
        <f>VLOOKUP(Production!B657,CostData!$A$21:$D$24,4,FALSE)</f>
        <v>107.3179884</v>
      </c>
      <c r="L657" s="2">
        <f>VLOOKUP(Production!B657,CostData!$A$21:$D$24,3,FALSE)</f>
        <v>7.7684049079999999</v>
      </c>
      <c r="M657" s="4">
        <f t="shared" si="71"/>
        <v>55116.529993903219</v>
      </c>
      <c r="N657" s="4">
        <f t="shared" si="72"/>
        <v>12388.627603913401</v>
      </c>
      <c r="O657" s="4">
        <f t="shared" si="73"/>
        <v>10505.988687338617</v>
      </c>
      <c r="P657" s="2">
        <f t="shared" si="74"/>
        <v>78.339957890009501</v>
      </c>
      <c r="Q657" s="2">
        <f t="shared" si="75"/>
        <v>11.715326588235293</v>
      </c>
      <c r="R657" s="5">
        <f t="shared" si="76"/>
        <v>0.99729004856813108</v>
      </c>
    </row>
    <row r="658" spans="1:18" x14ac:dyDescent="0.3">
      <c r="A658" s="3">
        <v>41566</v>
      </c>
      <c r="B658" s="2" t="s">
        <v>5</v>
      </c>
      <c r="C658" s="2">
        <v>0.10931008</v>
      </c>
      <c r="D658" s="2">
        <v>0.10978953900000001</v>
      </c>
      <c r="E658" s="2">
        <v>4.9523288999999998E-2</v>
      </c>
      <c r="F658" s="2">
        <f>VLOOKUP(B658,CostData!$A$21:$D$24,2,FALSE)</f>
        <v>40.644171780000001</v>
      </c>
      <c r="G658" s="2">
        <f t="shared" si="70"/>
        <v>10</v>
      </c>
      <c r="H658" s="2">
        <f>VLOOKUP(B658,CostData!$H$5:$I$8,2,FALSE)</f>
        <v>3</v>
      </c>
      <c r="I658" s="2">
        <f>VLOOKUP(G658,CostData!$A$4:$E$15,Production!H658,FALSE)</f>
        <v>1.3581000000000001</v>
      </c>
      <c r="J658" s="2">
        <f>VLOOKUP(Production!G658,CostData!$A$33:$E$44,Production!H658,FALSE)</f>
        <v>85</v>
      </c>
      <c r="K658" s="2">
        <f>VLOOKUP(Production!B658,CostData!$A$21:$D$24,4,FALSE)</f>
        <v>107.3179884</v>
      </c>
      <c r="L658" s="2">
        <f>VLOOKUP(Production!B658,CostData!$A$21:$D$24,3,FALSE)</f>
        <v>7.7684049079999999</v>
      </c>
      <c r="M658" s="4">
        <f t="shared" si="71"/>
        <v>60602.562612804446</v>
      </c>
      <c r="N658" s="4">
        <f t="shared" si="72"/>
        <v>12388.627603913401</v>
      </c>
      <c r="O658" s="4">
        <f t="shared" si="73"/>
        <v>11532.509348458518</v>
      </c>
      <c r="P658" s="2">
        <f t="shared" si="74"/>
        <v>77.324707442512505</v>
      </c>
      <c r="Q658" s="2">
        <f t="shared" si="75"/>
        <v>12.860009411764706</v>
      </c>
      <c r="R658" s="5">
        <f t="shared" si="76"/>
        <v>0.99563292637561762</v>
      </c>
    </row>
    <row r="659" spans="1:18" x14ac:dyDescent="0.3">
      <c r="A659" s="3">
        <v>41567</v>
      </c>
      <c r="B659" s="2" t="s">
        <v>5</v>
      </c>
      <c r="C659" s="2">
        <v>0.10860964300000001</v>
      </c>
      <c r="D659" s="2">
        <v>0.109122766</v>
      </c>
      <c r="E659" s="2">
        <v>4.9641168999999999E-2</v>
      </c>
      <c r="F659" s="2">
        <f>VLOOKUP(B659,CostData!$A$21:$D$24,2,FALSE)</f>
        <v>40.644171780000001</v>
      </c>
      <c r="G659" s="2">
        <f t="shared" si="70"/>
        <v>10</v>
      </c>
      <c r="H659" s="2">
        <f>VLOOKUP(B659,CostData!$H$5:$I$8,2,FALSE)</f>
        <v>3</v>
      </c>
      <c r="I659" s="2">
        <f>VLOOKUP(G659,CostData!$A$4:$E$15,Production!H659,FALSE)</f>
        <v>1.3581000000000001</v>
      </c>
      <c r="J659" s="2">
        <f>VLOOKUP(Production!G659,CostData!$A$33:$E$44,Production!H659,FALSE)</f>
        <v>85</v>
      </c>
      <c r="K659" s="2">
        <f>VLOOKUP(Production!B659,CostData!$A$21:$D$24,4,FALSE)</f>
        <v>107.3179884</v>
      </c>
      <c r="L659" s="2">
        <f>VLOOKUP(Production!B659,CostData!$A$21:$D$24,3,FALSE)</f>
        <v>7.7684049079999999</v>
      </c>
      <c r="M659" s="4">
        <f t="shared" si="71"/>
        <v>60234.511586731482</v>
      </c>
      <c r="N659" s="4">
        <f t="shared" si="72"/>
        <v>12388.627603913401</v>
      </c>
      <c r="O659" s="4">
        <f t="shared" si="73"/>
        <v>11458.611348836652</v>
      </c>
      <c r="P659" s="2">
        <f t="shared" si="74"/>
        <v>77.416468940498717</v>
      </c>
      <c r="Q659" s="2">
        <f t="shared" si="75"/>
        <v>12.77760505882353</v>
      </c>
      <c r="R659" s="5">
        <f t="shared" si="76"/>
        <v>0.9952977456601495</v>
      </c>
    </row>
    <row r="660" spans="1:18" x14ac:dyDescent="0.3">
      <c r="A660" s="3">
        <v>41568</v>
      </c>
      <c r="B660" s="2" t="s">
        <v>5</v>
      </c>
      <c r="C660" s="2">
        <v>0.10331095799999999</v>
      </c>
      <c r="D660" s="2">
        <v>0.105295847</v>
      </c>
      <c r="E660" s="2">
        <v>4.8940823000000001E-2</v>
      </c>
      <c r="F660" s="2">
        <f>VLOOKUP(B660,CostData!$A$21:$D$24,2,FALSE)</f>
        <v>40.644171780000001</v>
      </c>
      <c r="G660" s="2">
        <f t="shared" si="70"/>
        <v>10</v>
      </c>
      <c r="H660" s="2">
        <f>VLOOKUP(B660,CostData!$H$5:$I$8,2,FALSE)</f>
        <v>3</v>
      </c>
      <c r="I660" s="2">
        <f>VLOOKUP(G660,CostData!$A$4:$E$15,Production!H660,FALSE)</f>
        <v>1.3581000000000001</v>
      </c>
      <c r="J660" s="2">
        <f>VLOOKUP(Production!G660,CostData!$A$33:$E$44,Production!H660,FALSE)</f>
        <v>85</v>
      </c>
      <c r="K660" s="2">
        <f>VLOOKUP(Production!B660,CostData!$A$21:$D$24,4,FALSE)</f>
        <v>107.3179884</v>
      </c>
      <c r="L660" s="2">
        <f>VLOOKUP(Production!B660,CostData!$A$21:$D$24,3,FALSE)</f>
        <v>7.7684049079999999</v>
      </c>
      <c r="M660" s="4">
        <f t="shared" si="71"/>
        <v>58122.096319994351</v>
      </c>
      <c r="N660" s="4">
        <f t="shared" si="72"/>
        <v>12388.627603913401</v>
      </c>
      <c r="O660" s="4">
        <f t="shared" si="73"/>
        <v>10899.585737502022</v>
      </c>
      <c r="P660" s="2">
        <f t="shared" si="74"/>
        <v>78.801233903386873</v>
      </c>
      <c r="Q660" s="2">
        <f t="shared" si="75"/>
        <v>12.154230352941177</v>
      </c>
      <c r="R660" s="5">
        <f t="shared" si="76"/>
        <v>0.98114940848521781</v>
      </c>
    </row>
    <row r="661" spans="1:18" x14ac:dyDescent="0.3">
      <c r="A661" s="3">
        <v>41569</v>
      </c>
      <c r="B661" s="2" t="s">
        <v>5</v>
      </c>
      <c r="C661" s="2">
        <v>9.9647634999999998E-2</v>
      </c>
      <c r="D661" s="2">
        <v>0.100843238</v>
      </c>
      <c r="E661" s="2">
        <v>4.8865701999999997E-2</v>
      </c>
      <c r="F661" s="2">
        <f>VLOOKUP(B661,CostData!$A$21:$D$24,2,FALSE)</f>
        <v>40.644171780000001</v>
      </c>
      <c r="G661" s="2">
        <f t="shared" si="70"/>
        <v>10</v>
      </c>
      <c r="H661" s="2">
        <f>VLOOKUP(B661,CostData!$H$5:$I$8,2,FALSE)</f>
        <v>3</v>
      </c>
      <c r="I661" s="2">
        <f>VLOOKUP(G661,CostData!$A$4:$E$15,Production!H661,FALSE)</f>
        <v>1.3581000000000001</v>
      </c>
      <c r="J661" s="2">
        <f>VLOOKUP(Production!G661,CostData!$A$33:$E$44,Production!H661,FALSE)</f>
        <v>85</v>
      </c>
      <c r="K661" s="2">
        <f>VLOOKUP(Production!B661,CostData!$A$21:$D$24,4,FALSE)</f>
        <v>107.3179884</v>
      </c>
      <c r="L661" s="2">
        <f>VLOOKUP(Production!B661,CostData!$A$21:$D$24,3,FALSE)</f>
        <v>7.7684049079999999</v>
      </c>
      <c r="M661" s="4">
        <f t="shared" si="71"/>
        <v>55664.30737060422</v>
      </c>
      <c r="N661" s="4">
        <f t="shared" si="72"/>
        <v>12388.627603913401</v>
      </c>
      <c r="O661" s="4">
        <f t="shared" si="73"/>
        <v>10513.095244183172</v>
      </c>
      <c r="P661" s="2">
        <f t="shared" si="74"/>
        <v>78.843848344921383</v>
      </c>
      <c r="Q661" s="2">
        <f t="shared" si="75"/>
        <v>11.723251176470589</v>
      </c>
      <c r="R661" s="5">
        <f t="shared" si="76"/>
        <v>0.98814394476305889</v>
      </c>
    </row>
    <row r="662" spans="1:18" x14ac:dyDescent="0.3">
      <c r="A662" s="3">
        <v>41570</v>
      </c>
      <c r="B662" s="2" t="s">
        <v>5</v>
      </c>
      <c r="C662" s="2">
        <v>0.106078571</v>
      </c>
      <c r="D662" s="2">
        <v>0.10662209</v>
      </c>
      <c r="E662" s="2">
        <v>4.8824015999999998E-2</v>
      </c>
      <c r="F662" s="2">
        <f>VLOOKUP(B662,CostData!$A$21:$D$24,2,FALSE)</f>
        <v>40.644171780000001</v>
      </c>
      <c r="G662" s="2">
        <f t="shared" si="70"/>
        <v>10</v>
      </c>
      <c r="H662" s="2">
        <f>VLOOKUP(B662,CostData!$H$5:$I$8,2,FALSE)</f>
        <v>3</v>
      </c>
      <c r="I662" s="2">
        <f>VLOOKUP(G662,CostData!$A$4:$E$15,Production!H662,FALSE)</f>
        <v>1.3581000000000001</v>
      </c>
      <c r="J662" s="2">
        <f>VLOOKUP(Production!G662,CostData!$A$33:$E$44,Production!H662,FALSE)</f>
        <v>85</v>
      </c>
      <c r="K662" s="2">
        <f>VLOOKUP(Production!B662,CostData!$A$21:$D$24,4,FALSE)</f>
        <v>107.3179884</v>
      </c>
      <c r="L662" s="2">
        <f>VLOOKUP(Production!B662,CostData!$A$21:$D$24,3,FALSE)</f>
        <v>7.7684049079999999</v>
      </c>
      <c r="M662" s="4">
        <f t="shared" si="71"/>
        <v>58854.167200147094</v>
      </c>
      <c r="N662" s="4">
        <f t="shared" si="72"/>
        <v>12388.627603913401</v>
      </c>
      <c r="O662" s="4">
        <f t="shared" si="73"/>
        <v>11191.576401084149</v>
      </c>
      <c r="P662" s="2">
        <f t="shared" si="74"/>
        <v>77.7106727853118</v>
      </c>
      <c r="Q662" s="2">
        <f t="shared" si="75"/>
        <v>12.47983188235294</v>
      </c>
      <c r="R662" s="5">
        <f t="shared" si="76"/>
        <v>0.99490237904734369</v>
      </c>
    </row>
    <row r="663" spans="1:18" x14ac:dyDescent="0.3">
      <c r="A663" s="3">
        <v>41571</v>
      </c>
      <c r="B663" s="2" t="s">
        <v>5</v>
      </c>
      <c r="C663" s="2">
        <v>0.108678335</v>
      </c>
      <c r="D663" s="2">
        <v>0.109012627</v>
      </c>
      <c r="E663" s="2">
        <v>4.9332189999999998E-2</v>
      </c>
      <c r="F663" s="2">
        <f>VLOOKUP(B663,CostData!$A$21:$D$24,2,FALSE)</f>
        <v>40.644171780000001</v>
      </c>
      <c r="G663" s="2">
        <f t="shared" si="70"/>
        <v>10</v>
      </c>
      <c r="H663" s="2">
        <f>VLOOKUP(B663,CostData!$H$5:$I$8,2,FALSE)</f>
        <v>3</v>
      </c>
      <c r="I663" s="2">
        <f>VLOOKUP(G663,CostData!$A$4:$E$15,Production!H663,FALSE)</f>
        <v>1.3581000000000001</v>
      </c>
      <c r="J663" s="2">
        <f>VLOOKUP(Production!G663,CostData!$A$33:$E$44,Production!H663,FALSE)</f>
        <v>85</v>
      </c>
      <c r="K663" s="2">
        <f>VLOOKUP(Production!B663,CostData!$A$21:$D$24,4,FALSE)</f>
        <v>107.3179884</v>
      </c>
      <c r="L663" s="2">
        <f>VLOOKUP(Production!B663,CostData!$A$21:$D$24,3,FALSE)</f>
        <v>7.7684049079999999</v>
      </c>
      <c r="M663" s="4">
        <f t="shared" si="71"/>
        <v>60173.716125666535</v>
      </c>
      <c r="N663" s="4">
        <f t="shared" si="72"/>
        <v>12388.627603913401</v>
      </c>
      <c r="O663" s="4">
        <f t="shared" si="73"/>
        <v>11465.85854078971</v>
      </c>
      <c r="P663" s="2">
        <f t="shared" si="74"/>
        <v>77.318264279968631</v>
      </c>
      <c r="Q663" s="2">
        <f t="shared" si="75"/>
        <v>12.785686470588235</v>
      </c>
      <c r="R663" s="5">
        <f t="shared" si="76"/>
        <v>0.99693345615824858</v>
      </c>
    </row>
    <row r="664" spans="1:18" x14ac:dyDescent="0.3">
      <c r="A664" s="3">
        <v>41572</v>
      </c>
      <c r="B664" s="2" t="s">
        <v>5</v>
      </c>
      <c r="C664" s="2">
        <v>0.100862669</v>
      </c>
      <c r="D664" s="2">
        <v>0.102413936</v>
      </c>
      <c r="E664" s="2">
        <v>4.9711651000000003E-2</v>
      </c>
      <c r="F664" s="2">
        <f>VLOOKUP(B664,CostData!$A$21:$D$24,2,FALSE)</f>
        <v>40.644171780000001</v>
      </c>
      <c r="G664" s="2">
        <f t="shared" si="70"/>
        <v>10</v>
      </c>
      <c r="H664" s="2">
        <f>VLOOKUP(B664,CostData!$H$5:$I$8,2,FALSE)</f>
        <v>3</v>
      </c>
      <c r="I664" s="2">
        <f>VLOOKUP(G664,CostData!$A$4:$E$15,Production!H664,FALSE)</f>
        <v>1.3581000000000001</v>
      </c>
      <c r="J664" s="2">
        <f>VLOOKUP(Production!G664,CostData!$A$33:$E$44,Production!H664,FALSE)</f>
        <v>85</v>
      </c>
      <c r="K664" s="2">
        <f>VLOOKUP(Production!B664,CostData!$A$21:$D$24,4,FALSE)</f>
        <v>107.3179884</v>
      </c>
      <c r="L664" s="2">
        <f>VLOOKUP(Production!B664,CostData!$A$21:$D$24,3,FALSE)</f>
        <v>7.7684049079999999</v>
      </c>
      <c r="M664" s="4">
        <f t="shared" si="71"/>
        <v>56531.314598777448</v>
      </c>
      <c r="N664" s="4">
        <f t="shared" si="72"/>
        <v>12388.627603913401</v>
      </c>
      <c r="O664" s="4">
        <f t="shared" si="73"/>
        <v>10641.284620347704</v>
      </c>
      <c r="P664" s="2">
        <f t="shared" si="74"/>
        <v>78.880747071087868</v>
      </c>
      <c r="Q664" s="2">
        <f t="shared" si="75"/>
        <v>11.866196352941177</v>
      </c>
      <c r="R664" s="5">
        <f t="shared" si="76"/>
        <v>0.98485296961929092</v>
      </c>
    </row>
    <row r="665" spans="1:18" x14ac:dyDescent="0.3">
      <c r="A665" s="3">
        <v>41573</v>
      </c>
      <c r="B665" s="2" t="s">
        <v>5</v>
      </c>
      <c r="C665" s="2">
        <v>0.10046139</v>
      </c>
      <c r="D665" s="2">
        <v>0.102190827</v>
      </c>
      <c r="E665" s="2">
        <v>4.9006452999999998E-2</v>
      </c>
      <c r="F665" s="2">
        <f>VLOOKUP(B665,CostData!$A$21:$D$24,2,FALSE)</f>
        <v>40.644171780000001</v>
      </c>
      <c r="G665" s="2">
        <f t="shared" si="70"/>
        <v>10</v>
      </c>
      <c r="H665" s="2">
        <f>VLOOKUP(B665,CostData!$H$5:$I$8,2,FALSE)</f>
        <v>3</v>
      </c>
      <c r="I665" s="2">
        <f>VLOOKUP(G665,CostData!$A$4:$E$15,Production!H665,FALSE)</f>
        <v>1.3581000000000001</v>
      </c>
      <c r="J665" s="2">
        <f>VLOOKUP(Production!G665,CostData!$A$33:$E$44,Production!H665,FALSE)</f>
        <v>85</v>
      </c>
      <c r="K665" s="2">
        <f>VLOOKUP(Production!B665,CostData!$A$21:$D$24,4,FALSE)</f>
        <v>107.3179884</v>
      </c>
      <c r="L665" s="2">
        <f>VLOOKUP(Production!B665,CostData!$A$21:$D$24,3,FALSE)</f>
        <v>7.7684049079999999</v>
      </c>
      <c r="M665" s="4">
        <f t="shared" si="71"/>
        <v>56408.160997212733</v>
      </c>
      <c r="N665" s="4">
        <f t="shared" si="72"/>
        <v>12388.627603913401</v>
      </c>
      <c r="O665" s="4">
        <f t="shared" si="73"/>
        <v>10598.94859956316</v>
      </c>
      <c r="P665" s="2">
        <f t="shared" si="74"/>
        <v>79.031095628568636</v>
      </c>
      <c r="Q665" s="2">
        <f t="shared" si="75"/>
        <v>11.818987058823529</v>
      </c>
      <c r="R665" s="5">
        <f t="shared" si="76"/>
        <v>0.98307639686681469</v>
      </c>
    </row>
    <row r="666" spans="1:18" x14ac:dyDescent="0.3">
      <c r="A666" s="3">
        <v>41574</v>
      </c>
      <c r="B666" s="2" t="s">
        <v>5</v>
      </c>
      <c r="C666" s="2">
        <v>0.106740694</v>
      </c>
      <c r="D666" s="2">
        <v>0.107598613</v>
      </c>
      <c r="E666" s="2">
        <v>4.9486427999999999E-2</v>
      </c>
      <c r="F666" s="2">
        <f>VLOOKUP(B666,CostData!$A$21:$D$24,2,FALSE)</f>
        <v>40.644171780000001</v>
      </c>
      <c r="G666" s="2">
        <f t="shared" si="70"/>
        <v>10</v>
      </c>
      <c r="H666" s="2">
        <f>VLOOKUP(B666,CostData!$H$5:$I$8,2,FALSE)</f>
        <v>3</v>
      </c>
      <c r="I666" s="2">
        <f>VLOOKUP(G666,CostData!$A$4:$E$15,Production!H666,FALSE)</f>
        <v>1.3581000000000001</v>
      </c>
      <c r="J666" s="2">
        <f>VLOOKUP(Production!G666,CostData!$A$33:$E$44,Production!H666,FALSE)</f>
        <v>85</v>
      </c>
      <c r="K666" s="2">
        <f>VLOOKUP(Production!B666,CostData!$A$21:$D$24,4,FALSE)</f>
        <v>107.3179884</v>
      </c>
      <c r="L666" s="2">
        <f>VLOOKUP(Production!B666,CostData!$A$21:$D$24,3,FALSE)</f>
        <v>7.7684049079999999</v>
      </c>
      <c r="M666" s="4">
        <f t="shared" si="71"/>
        <v>59393.196663148505</v>
      </c>
      <c r="N666" s="4">
        <f t="shared" si="72"/>
        <v>12388.627603913401</v>
      </c>
      <c r="O666" s="4">
        <f t="shared" si="73"/>
        <v>11261.432169987891</v>
      </c>
      <c r="P666" s="2">
        <f t="shared" si="74"/>
        <v>77.799059875936166</v>
      </c>
      <c r="Q666" s="2">
        <f t="shared" si="75"/>
        <v>12.557728705882354</v>
      </c>
      <c r="R666" s="5">
        <f t="shared" si="76"/>
        <v>0.99202667231407526</v>
      </c>
    </row>
    <row r="667" spans="1:18" x14ac:dyDescent="0.3">
      <c r="A667" s="3">
        <v>41575</v>
      </c>
      <c r="B667" s="2" t="s">
        <v>5</v>
      </c>
      <c r="C667" s="2">
        <v>0.102778763</v>
      </c>
      <c r="D667" s="2">
        <v>0.103231541</v>
      </c>
      <c r="E667" s="2">
        <v>4.90552E-2</v>
      </c>
      <c r="F667" s="2">
        <f>VLOOKUP(B667,CostData!$A$21:$D$24,2,FALSE)</f>
        <v>40.644171780000001</v>
      </c>
      <c r="G667" s="2">
        <f t="shared" si="70"/>
        <v>10</v>
      </c>
      <c r="H667" s="2">
        <f>VLOOKUP(B667,CostData!$H$5:$I$8,2,FALSE)</f>
        <v>3</v>
      </c>
      <c r="I667" s="2">
        <f>VLOOKUP(G667,CostData!$A$4:$E$15,Production!H667,FALSE)</f>
        <v>1.3581000000000001</v>
      </c>
      <c r="J667" s="2">
        <f>VLOOKUP(Production!G667,CostData!$A$33:$E$44,Production!H667,FALSE)</f>
        <v>85</v>
      </c>
      <c r="K667" s="2">
        <f>VLOOKUP(Production!B667,CostData!$A$21:$D$24,4,FALSE)</f>
        <v>107.3179884</v>
      </c>
      <c r="L667" s="2">
        <f>VLOOKUP(Production!B667,CostData!$A$21:$D$24,3,FALSE)</f>
        <v>7.7684049079999999</v>
      </c>
      <c r="M667" s="4">
        <f t="shared" si="71"/>
        <v>56982.623153821492</v>
      </c>
      <c r="N667" s="4">
        <f t="shared" si="72"/>
        <v>12388.627603913401</v>
      </c>
      <c r="O667" s="4">
        <f t="shared" si="73"/>
        <v>10843.437724320594</v>
      </c>
      <c r="P667" s="2">
        <f t="shared" si="74"/>
        <v>78.045975783981248</v>
      </c>
      <c r="Q667" s="2">
        <f t="shared" si="75"/>
        <v>12.091619176470589</v>
      </c>
      <c r="R667" s="5">
        <f t="shared" si="76"/>
        <v>0.9956139567847776</v>
      </c>
    </row>
    <row r="668" spans="1:18" x14ac:dyDescent="0.3">
      <c r="A668" s="3">
        <v>41576</v>
      </c>
      <c r="B668" s="2" t="s">
        <v>5</v>
      </c>
      <c r="C668" s="2">
        <v>9.8959585000000003E-2</v>
      </c>
      <c r="D668" s="2">
        <v>9.9116191000000006E-2</v>
      </c>
      <c r="E668" s="2">
        <v>4.9394228999999998E-2</v>
      </c>
      <c r="F668" s="2">
        <f>VLOOKUP(B668,CostData!$A$21:$D$24,2,FALSE)</f>
        <v>40.644171780000001</v>
      </c>
      <c r="G668" s="2">
        <f t="shared" si="70"/>
        <v>10</v>
      </c>
      <c r="H668" s="2">
        <f>VLOOKUP(B668,CostData!$H$5:$I$8,2,FALSE)</f>
        <v>3</v>
      </c>
      <c r="I668" s="2">
        <f>VLOOKUP(G668,CostData!$A$4:$E$15,Production!H668,FALSE)</f>
        <v>1.3581000000000001</v>
      </c>
      <c r="J668" s="2">
        <f>VLOOKUP(Production!G668,CostData!$A$33:$E$44,Production!H668,FALSE)</f>
        <v>85</v>
      </c>
      <c r="K668" s="2">
        <f>VLOOKUP(Production!B668,CostData!$A$21:$D$24,4,FALSE)</f>
        <v>107.3179884</v>
      </c>
      <c r="L668" s="2">
        <f>VLOOKUP(Production!B668,CostData!$A$21:$D$24,3,FALSE)</f>
        <v>7.7684049079999999</v>
      </c>
      <c r="M668" s="4">
        <f t="shared" si="71"/>
        <v>54710.997292922264</v>
      </c>
      <c r="N668" s="4">
        <f t="shared" si="72"/>
        <v>12388.627603913401</v>
      </c>
      <c r="O668" s="4">
        <f t="shared" si="73"/>
        <v>10440.504106593604</v>
      </c>
      <c r="P668" s="2">
        <f t="shared" si="74"/>
        <v>78.3553498162197</v>
      </c>
      <c r="Q668" s="2">
        <f t="shared" si="75"/>
        <v>11.642304117647059</v>
      </c>
      <c r="R668" s="5">
        <f t="shared" si="76"/>
        <v>0.99841997560216977</v>
      </c>
    </row>
    <row r="669" spans="1:18" x14ac:dyDescent="0.3">
      <c r="A669" s="3">
        <v>41577</v>
      </c>
      <c r="B669" s="2" t="s">
        <v>5</v>
      </c>
      <c r="C669" s="2">
        <v>0.101290718</v>
      </c>
      <c r="D669" s="2">
        <v>0.10323191800000001</v>
      </c>
      <c r="E669" s="2">
        <v>4.9657840000000002E-2</v>
      </c>
      <c r="F669" s="2">
        <f>VLOOKUP(B669,CostData!$A$21:$D$24,2,FALSE)</f>
        <v>40.644171780000001</v>
      </c>
      <c r="G669" s="2">
        <f t="shared" si="70"/>
        <v>10</v>
      </c>
      <c r="H669" s="2">
        <f>VLOOKUP(B669,CostData!$H$5:$I$8,2,FALSE)</f>
        <v>3</v>
      </c>
      <c r="I669" s="2">
        <f>VLOOKUP(G669,CostData!$A$4:$E$15,Production!H669,FALSE)</f>
        <v>1.3581000000000001</v>
      </c>
      <c r="J669" s="2">
        <f>VLOOKUP(Production!G669,CostData!$A$33:$E$44,Production!H669,FALSE)</f>
        <v>85</v>
      </c>
      <c r="K669" s="2">
        <f>VLOOKUP(Production!B669,CostData!$A$21:$D$24,4,FALSE)</f>
        <v>107.3179884</v>
      </c>
      <c r="L669" s="2">
        <f>VLOOKUP(Production!B669,CostData!$A$21:$D$24,3,FALSE)</f>
        <v>7.7684049079999999</v>
      </c>
      <c r="M669" s="4">
        <f t="shared" si="71"/>
        <v>56982.831253484852</v>
      </c>
      <c r="N669" s="4">
        <f t="shared" si="72"/>
        <v>12388.627603913401</v>
      </c>
      <c r="O669" s="4">
        <f t="shared" si="73"/>
        <v>10686.444948600125</v>
      </c>
      <c r="P669" s="2">
        <f t="shared" si="74"/>
        <v>79.037749348364159</v>
      </c>
      <c r="Q669" s="2">
        <f t="shared" si="75"/>
        <v>11.91655505882353</v>
      </c>
      <c r="R669" s="5">
        <f t="shared" si="76"/>
        <v>0.9811957383180655</v>
      </c>
    </row>
    <row r="670" spans="1:18" x14ac:dyDescent="0.3">
      <c r="A670" s="3">
        <v>41578</v>
      </c>
      <c r="B670" s="2" t="s">
        <v>5</v>
      </c>
      <c r="C670" s="2">
        <v>0.10464496399999999</v>
      </c>
      <c r="D670" s="2">
        <v>0.10655109</v>
      </c>
      <c r="E670" s="2">
        <v>4.9757004000000001E-2</v>
      </c>
      <c r="F670" s="2">
        <f>VLOOKUP(B670,CostData!$A$21:$D$24,2,FALSE)</f>
        <v>40.644171780000001</v>
      </c>
      <c r="G670" s="2">
        <f t="shared" si="70"/>
        <v>10</v>
      </c>
      <c r="H670" s="2">
        <f>VLOOKUP(B670,CostData!$H$5:$I$8,2,FALSE)</f>
        <v>3</v>
      </c>
      <c r="I670" s="2">
        <f>VLOOKUP(G670,CostData!$A$4:$E$15,Production!H670,FALSE)</f>
        <v>1.3581000000000001</v>
      </c>
      <c r="J670" s="2">
        <f>VLOOKUP(Production!G670,CostData!$A$33:$E$44,Production!H670,FALSE)</f>
        <v>85</v>
      </c>
      <c r="K670" s="2">
        <f>VLOOKUP(Production!B670,CostData!$A$21:$D$24,4,FALSE)</f>
        <v>107.3179884</v>
      </c>
      <c r="L670" s="2">
        <f>VLOOKUP(Production!B670,CostData!$A$21:$D$24,3,FALSE)</f>
        <v>7.7684049079999999</v>
      </c>
      <c r="M670" s="4">
        <f t="shared" si="71"/>
        <v>58814.97601686405</v>
      </c>
      <c r="N670" s="4">
        <f t="shared" si="72"/>
        <v>12388.627603913401</v>
      </c>
      <c r="O670" s="4">
        <f t="shared" si="73"/>
        <v>11040.326981730366</v>
      </c>
      <c r="P670" s="2">
        <f t="shared" si="74"/>
        <v>78.593300106164506</v>
      </c>
      <c r="Q670" s="2">
        <f t="shared" si="75"/>
        <v>12.311172235294116</v>
      </c>
      <c r="R670" s="5">
        <f t="shared" si="76"/>
        <v>0.98211068511828448</v>
      </c>
    </row>
    <row r="671" spans="1:18" x14ac:dyDescent="0.3">
      <c r="A671" s="3">
        <v>41579</v>
      </c>
      <c r="B671" s="2" t="s">
        <v>5</v>
      </c>
      <c r="C671" s="2">
        <v>0.10819485600000001</v>
      </c>
      <c r="D671" s="2">
        <v>0.109256006</v>
      </c>
      <c r="E671" s="2">
        <v>4.5597574000000002E-2</v>
      </c>
      <c r="F671" s="2">
        <f>VLOOKUP(B671,CostData!$A$21:$D$24,2,FALSE)</f>
        <v>40.644171780000001</v>
      </c>
      <c r="G671" s="2">
        <f t="shared" si="70"/>
        <v>11</v>
      </c>
      <c r="H671" s="2">
        <f>VLOOKUP(B671,CostData!$H$5:$I$8,2,FALSE)</f>
        <v>3</v>
      </c>
      <c r="I671" s="2">
        <f>VLOOKUP(G671,CostData!$A$4:$E$15,Production!H671,FALSE)</f>
        <v>1.3583000000000001</v>
      </c>
      <c r="J671" s="2">
        <f>VLOOKUP(Production!G671,CostData!$A$33:$E$44,Production!H671,FALSE)</f>
        <v>83</v>
      </c>
      <c r="K671" s="2">
        <f>VLOOKUP(Production!B671,CostData!$A$21:$D$24,4,FALSE)</f>
        <v>107.3179884</v>
      </c>
      <c r="L671" s="2">
        <f>VLOOKUP(Production!B671,CostData!$A$21:$D$24,3,FALSE)</f>
        <v>7.7684049079999999</v>
      </c>
      <c r="M671" s="4">
        <f t="shared" si="71"/>
        <v>60316.939773816041</v>
      </c>
      <c r="N671" s="4">
        <f t="shared" si="72"/>
        <v>12098.911962428761</v>
      </c>
      <c r="O671" s="4">
        <f t="shared" si="73"/>
        <v>11416.531200385942</v>
      </c>
      <c r="P671" s="2">
        <f t="shared" si="74"/>
        <v>77.482780638509041</v>
      </c>
      <c r="Q671" s="2">
        <f t="shared" si="75"/>
        <v>13.035524819277109</v>
      </c>
      <c r="R671" s="5">
        <f t="shared" si="76"/>
        <v>0.99028749046528397</v>
      </c>
    </row>
    <row r="672" spans="1:18" x14ac:dyDescent="0.3">
      <c r="A672" s="3">
        <v>41580</v>
      </c>
      <c r="B672" s="2" t="s">
        <v>5</v>
      </c>
      <c r="C672" s="2">
        <v>0.10734711</v>
      </c>
      <c r="D672" s="2">
        <v>0.107734855</v>
      </c>
      <c r="E672" s="2">
        <v>4.4886914999999999E-2</v>
      </c>
      <c r="F672" s="2">
        <f>VLOOKUP(B672,CostData!$A$21:$D$24,2,FALSE)</f>
        <v>40.644171780000001</v>
      </c>
      <c r="G672" s="2">
        <f t="shared" si="70"/>
        <v>11</v>
      </c>
      <c r="H672" s="2">
        <f>VLOOKUP(B672,CostData!$H$5:$I$8,2,FALSE)</f>
        <v>3</v>
      </c>
      <c r="I672" s="2">
        <f>VLOOKUP(G672,CostData!$A$4:$E$15,Production!H672,FALSE)</f>
        <v>1.3583000000000001</v>
      </c>
      <c r="J672" s="2">
        <f>VLOOKUP(Production!G672,CostData!$A$33:$E$44,Production!H672,FALSE)</f>
        <v>83</v>
      </c>
      <c r="K672" s="2">
        <f>VLOOKUP(Production!B672,CostData!$A$21:$D$24,4,FALSE)</f>
        <v>107.3179884</v>
      </c>
      <c r="L672" s="2">
        <f>VLOOKUP(Production!B672,CostData!$A$21:$D$24,3,FALSE)</f>
        <v>7.7684049079999999</v>
      </c>
      <c r="M672" s="4">
        <f t="shared" si="71"/>
        <v>59477.158267855804</v>
      </c>
      <c r="N672" s="4">
        <f t="shared" si="72"/>
        <v>12098.911962428761</v>
      </c>
      <c r="O672" s="4">
        <f t="shared" si="73"/>
        <v>11327.078531222054</v>
      </c>
      <c r="P672" s="2">
        <f t="shared" si="74"/>
        <v>77.2290458136289</v>
      </c>
      <c r="Q672" s="2">
        <f t="shared" si="75"/>
        <v>12.933386746987951</v>
      </c>
      <c r="R672" s="5">
        <f t="shared" si="76"/>
        <v>0.99640093264152996</v>
      </c>
    </row>
    <row r="673" spans="1:18" x14ac:dyDescent="0.3">
      <c r="A673" s="3">
        <v>41581</v>
      </c>
      <c r="B673" s="2" t="s">
        <v>5</v>
      </c>
      <c r="C673" s="2">
        <v>0.101533368</v>
      </c>
      <c r="D673" s="2">
        <v>0.10309638</v>
      </c>
      <c r="E673" s="2">
        <v>4.5410393E-2</v>
      </c>
      <c r="F673" s="2">
        <f>VLOOKUP(B673,CostData!$A$21:$D$24,2,FALSE)</f>
        <v>40.644171780000001</v>
      </c>
      <c r="G673" s="2">
        <f t="shared" si="70"/>
        <v>11</v>
      </c>
      <c r="H673" s="2">
        <f>VLOOKUP(B673,CostData!$H$5:$I$8,2,FALSE)</f>
        <v>3</v>
      </c>
      <c r="I673" s="2">
        <f>VLOOKUP(G673,CostData!$A$4:$E$15,Production!H673,FALSE)</f>
        <v>1.3583000000000001</v>
      </c>
      <c r="J673" s="2">
        <f>VLOOKUP(Production!G673,CostData!$A$33:$E$44,Production!H673,FALSE)</f>
        <v>83</v>
      </c>
      <c r="K673" s="2">
        <f>VLOOKUP(Production!B673,CostData!$A$21:$D$24,4,FALSE)</f>
        <v>107.3179884</v>
      </c>
      <c r="L673" s="2">
        <f>VLOOKUP(Production!B673,CostData!$A$21:$D$24,3,FALSE)</f>
        <v>7.7684049079999999</v>
      </c>
      <c r="M673" s="4">
        <f t="shared" si="71"/>
        <v>56916.396370543254</v>
      </c>
      <c r="N673" s="4">
        <f t="shared" si="72"/>
        <v>12098.911962428761</v>
      </c>
      <c r="O673" s="4">
        <f t="shared" si="73"/>
        <v>10713.622685095745</v>
      </c>
      <c r="P673" s="2">
        <f t="shared" si="74"/>
        <v>78.524856004055493</v>
      </c>
      <c r="Q673" s="2">
        <f t="shared" si="75"/>
        <v>12.232935903614457</v>
      </c>
      <c r="R673" s="5">
        <f t="shared" si="76"/>
        <v>0.9848393124957443</v>
      </c>
    </row>
    <row r="674" spans="1:18" x14ac:dyDescent="0.3">
      <c r="A674" s="3">
        <v>41582</v>
      </c>
      <c r="B674" s="2" t="s">
        <v>5</v>
      </c>
      <c r="C674" s="2">
        <v>0.106566007</v>
      </c>
      <c r="D674" s="2">
        <v>0.10712513799999999</v>
      </c>
      <c r="E674" s="2">
        <v>4.5481879000000003E-2</v>
      </c>
      <c r="F674" s="2">
        <f>VLOOKUP(B674,CostData!$A$21:$D$24,2,FALSE)</f>
        <v>40.644171780000001</v>
      </c>
      <c r="G674" s="2">
        <f t="shared" si="70"/>
        <v>11</v>
      </c>
      <c r="H674" s="2">
        <f>VLOOKUP(B674,CostData!$H$5:$I$8,2,FALSE)</f>
        <v>3</v>
      </c>
      <c r="I674" s="2">
        <f>VLOOKUP(G674,CostData!$A$4:$E$15,Production!H674,FALSE)</f>
        <v>1.3583000000000001</v>
      </c>
      <c r="J674" s="2">
        <f>VLOOKUP(Production!G674,CostData!$A$33:$E$44,Production!H674,FALSE)</f>
        <v>83</v>
      </c>
      <c r="K674" s="2">
        <f>VLOOKUP(Production!B674,CostData!$A$21:$D$24,4,FALSE)</f>
        <v>107.3179884</v>
      </c>
      <c r="L674" s="2">
        <f>VLOOKUP(Production!B674,CostData!$A$21:$D$24,3,FALSE)</f>
        <v>7.7684049079999999</v>
      </c>
      <c r="M674" s="4">
        <f t="shared" si="71"/>
        <v>59140.551934579518</v>
      </c>
      <c r="N674" s="4">
        <f t="shared" si="72"/>
        <v>12098.911962428761</v>
      </c>
      <c r="O674" s="4">
        <f t="shared" si="73"/>
        <v>11244.657914384088</v>
      </c>
      <c r="P674" s="2">
        <f t="shared" si="74"/>
        <v>77.401907168570517</v>
      </c>
      <c r="Q674" s="2">
        <f t="shared" si="75"/>
        <v>12.839277951807231</v>
      </c>
      <c r="R674" s="5">
        <f t="shared" si="76"/>
        <v>0.99478058081941523</v>
      </c>
    </row>
    <row r="675" spans="1:18" x14ac:dyDescent="0.3">
      <c r="A675" s="3">
        <v>41583</v>
      </c>
      <c r="B675" s="2" t="s">
        <v>5</v>
      </c>
      <c r="C675" s="2">
        <v>0.106811982</v>
      </c>
      <c r="D675" s="2">
        <v>0.10850217199999999</v>
      </c>
      <c r="E675" s="2">
        <v>4.5295163999999999E-2</v>
      </c>
      <c r="F675" s="2">
        <f>VLOOKUP(B675,CostData!$A$21:$D$24,2,FALSE)</f>
        <v>40.644171780000001</v>
      </c>
      <c r="G675" s="2">
        <f t="shared" si="70"/>
        <v>11</v>
      </c>
      <c r="H675" s="2">
        <f>VLOOKUP(B675,CostData!$H$5:$I$8,2,FALSE)</f>
        <v>3</v>
      </c>
      <c r="I675" s="2">
        <f>VLOOKUP(G675,CostData!$A$4:$E$15,Production!H675,FALSE)</f>
        <v>1.3583000000000001</v>
      </c>
      <c r="J675" s="2">
        <f>VLOOKUP(Production!G675,CostData!$A$33:$E$44,Production!H675,FALSE)</f>
        <v>83</v>
      </c>
      <c r="K675" s="2">
        <f>VLOOKUP(Production!B675,CostData!$A$21:$D$24,4,FALSE)</f>
        <v>107.3179884</v>
      </c>
      <c r="L675" s="2">
        <f>VLOOKUP(Production!B675,CostData!$A$21:$D$24,3,FALSE)</f>
        <v>7.7684049079999999</v>
      </c>
      <c r="M675" s="4">
        <f t="shared" si="71"/>
        <v>59900.770799293437</v>
      </c>
      <c r="N675" s="4">
        <f t="shared" si="72"/>
        <v>12098.911962428761</v>
      </c>
      <c r="O675" s="4">
        <f t="shared" si="73"/>
        <v>11270.612764418871</v>
      </c>
      <c r="P675" s="2">
        <f t="shared" si="74"/>
        <v>77.959695126845475</v>
      </c>
      <c r="Q675" s="2">
        <f t="shared" si="75"/>
        <v>12.868913493975903</v>
      </c>
      <c r="R675" s="5">
        <f t="shared" si="76"/>
        <v>0.98442252381823292</v>
      </c>
    </row>
    <row r="676" spans="1:18" x14ac:dyDescent="0.3">
      <c r="A676" s="3">
        <v>41584</v>
      </c>
      <c r="B676" s="2" t="s">
        <v>5</v>
      </c>
      <c r="C676" s="2">
        <v>0.102102018</v>
      </c>
      <c r="D676" s="2">
        <v>0.10370217499999999</v>
      </c>
      <c r="E676" s="2">
        <v>4.5751908000000001E-2</v>
      </c>
      <c r="F676" s="2">
        <f>VLOOKUP(B676,CostData!$A$21:$D$24,2,FALSE)</f>
        <v>40.644171780000001</v>
      </c>
      <c r="G676" s="2">
        <f t="shared" si="70"/>
        <v>11</v>
      </c>
      <c r="H676" s="2">
        <f>VLOOKUP(B676,CostData!$H$5:$I$8,2,FALSE)</f>
        <v>3</v>
      </c>
      <c r="I676" s="2">
        <f>VLOOKUP(G676,CostData!$A$4:$E$15,Production!H676,FALSE)</f>
        <v>1.3583000000000001</v>
      </c>
      <c r="J676" s="2">
        <f>VLOOKUP(Production!G676,CostData!$A$33:$E$44,Production!H676,FALSE)</f>
        <v>83</v>
      </c>
      <c r="K676" s="2">
        <f>VLOOKUP(Production!B676,CostData!$A$21:$D$24,4,FALSE)</f>
        <v>107.3179884</v>
      </c>
      <c r="L676" s="2">
        <f>VLOOKUP(Production!B676,CostData!$A$21:$D$24,3,FALSE)</f>
        <v>7.7684049079999999</v>
      </c>
      <c r="M676" s="4">
        <f t="shared" si="71"/>
        <v>57250.837486121636</v>
      </c>
      <c r="N676" s="4">
        <f t="shared" si="72"/>
        <v>12098.911962428761</v>
      </c>
      <c r="O676" s="4">
        <f t="shared" si="73"/>
        <v>10773.625634469785</v>
      </c>
      <c r="P676" s="2">
        <f t="shared" si="74"/>
        <v>78.473840823616428</v>
      </c>
      <c r="Q676" s="2">
        <f t="shared" si="75"/>
        <v>12.301447951807228</v>
      </c>
      <c r="R676" s="5">
        <f t="shared" si="76"/>
        <v>0.98456968718351379</v>
      </c>
    </row>
    <row r="677" spans="1:18" x14ac:dyDescent="0.3">
      <c r="A677" s="3">
        <v>41585</v>
      </c>
      <c r="B677" s="2" t="s">
        <v>5</v>
      </c>
      <c r="C677" s="2">
        <v>0.10012591699999999</v>
      </c>
      <c r="D677" s="2">
        <v>0.101125941</v>
      </c>
      <c r="E677" s="2">
        <v>4.5272185E-2</v>
      </c>
      <c r="F677" s="2">
        <f>VLOOKUP(B677,CostData!$A$21:$D$24,2,FALSE)</f>
        <v>40.644171780000001</v>
      </c>
      <c r="G677" s="2">
        <f t="shared" si="70"/>
        <v>11</v>
      </c>
      <c r="H677" s="2">
        <f>VLOOKUP(B677,CostData!$H$5:$I$8,2,FALSE)</f>
        <v>3</v>
      </c>
      <c r="I677" s="2">
        <f>VLOOKUP(G677,CostData!$A$4:$E$15,Production!H677,FALSE)</f>
        <v>1.3583000000000001</v>
      </c>
      <c r="J677" s="2">
        <f>VLOOKUP(Production!G677,CostData!$A$33:$E$44,Production!H677,FALSE)</f>
        <v>83</v>
      </c>
      <c r="K677" s="2">
        <f>VLOOKUP(Production!B677,CostData!$A$21:$D$24,4,FALSE)</f>
        <v>107.3179884</v>
      </c>
      <c r="L677" s="2">
        <f>VLOOKUP(Production!B677,CostData!$A$21:$D$24,3,FALSE)</f>
        <v>7.7684049079999999</v>
      </c>
      <c r="M677" s="4">
        <f t="shared" si="71"/>
        <v>55828.576534890672</v>
      </c>
      <c r="N677" s="4">
        <f t="shared" si="72"/>
        <v>12098.911962428761</v>
      </c>
      <c r="O677" s="4">
        <f t="shared" si="73"/>
        <v>10565.110927249196</v>
      </c>
      <c r="P677" s="2">
        <f t="shared" si="74"/>
        <v>78.393888192373439</v>
      </c>
      <c r="Q677" s="2">
        <f t="shared" si="75"/>
        <v>12.063363493975903</v>
      </c>
      <c r="R677" s="5">
        <f t="shared" si="76"/>
        <v>0.99011110314414774</v>
      </c>
    </row>
    <row r="678" spans="1:18" x14ac:dyDescent="0.3">
      <c r="A678" s="3">
        <v>41586</v>
      </c>
      <c r="B678" s="2" t="s">
        <v>5</v>
      </c>
      <c r="C678" s="2">
        <v>0.10861491299999999</v>
      </c>
      <c r="D678" s="2">
        <v>0.11075842800000001</v>
      </c>
      <c r="E678" s="2">
        <v>4.5214873000000003E-2</v>
      </c>
      <c r="F678" s="2">
        <f>VLOOKUP(B678,CostData!$A$21:$D$24,2,FALSE)</f>
        <v>40.644171780000001</v>
      </c>
      <c r="G678" s="2">
        <f t="shared" si="70"/>
        <v>11</v>
      </c>
      <c r="H678" s="2">
        <f>VLOOKUP(B678,CostData!$H$5:$I$8,2,FALSE)</f>
        <v>3</v>
      </c>
      <c r="I678" s="2">
        <f>VLOOKUP(G678,CostData!$A$4:$E$15,Production!H678,FALSE)</f>
        <v>1.3583000000000001</v>
      </c>
      <c r="J678" s="2">
        <f>VLOOKUP(Production!G678,CostData!$A$33:$E$44,Production!H678,FALSE)</f>
        <v>83</v>
      </c>
      <c r="K678" s="2">
        <f>VLOOKUP(Production!B678,CostData!$A$21:$D$24,4,FALSE)</f>
        <v>107.3179884</v>
      </c>
      <c r="L678" s="2">
        <f>VLOOKUP(Production!B678,CostData!$A$21:$D$24,3,FALSE)</f>
        <v>7.7684049079999999</v>
      </c>
      <c r="M678" s="4">
        <f t="shared" si="71"/>
        <v>61146.381564767617</v>
      </c>
      <c r="N678" s="4">
        <f t="shared" si="72"/>
        <v>12098.911962428761</v>
      </c>
      <c r="O678" s="4">
        <f t="shared" si="73"/>
        <v>11460.854877349297</v>
      </c>
      <c r="P678" s="2">
        <f t="shared" si="74"/>
        <v>77.987585742066258</v>
      </c>
      <c r="Q678" s="2">
        <f t="shared" si="75"/>
        <v>13.086134096385543</v>
      </c>
      <c r="R678" s="5">
        <f t="shared" si="76"/>
        <v>0.98064693550905202</v>
      </c>
    </row>
    <row r="679" spans="1:18" x14ac:dyDescent="0.3">
      <c r="A679" s="3">
        <v>41587</v>
      </c>
      <c r="B679" s="2" t="s">
        <v>5</v>
      </c>
      <c r="C679" s="2">
        <v>0.103521575</v>
      </c>
      <c r="D679" s="2">
        <v>0.104048691</v>
      </c>
      <c r="E679" s="2">
        <v>4.5266621E-2</v>
      </c>
      <c r="F679" s="2">
        <f>VLOOKUP(B679,CostData!$A$21:$D$24,2,FALSE)</f>
        <v>40.644171780000001</v>
      </c>
      <c r="G679" s="2">
        <f t="shared" si="70"/>
        <v>11</v>
      </c>
      <c r="H679" s="2">
        <f>VLOOKUP(B679,CostData!$H$5:$I$8,2,FALSE)</f>
        <v>3</v>
      </c>
      <c r="I679" s="2">
        <f>VLOOKUP(G679,CostData!$A$4:$E$15,Production!H679,FALSE)</f>
        <v>1.3583000000000001</v>
      </c>
      <c r="J679" s="2">
        <f>VLOOKUP(Production!G679,CostData!$A$33:$E$44,Production!H679,FALSE)</f>
        <v>83</v>
      </c>
      <c r="K679" s="2">
        <f>VLOOKUP(Production!B679,CostData!$A$21:$D$24,4,FALSE)</f>
        <v>107.3179884</v>
      </c>
      <c r="L679" s="2">
        <f>VLOOKUP(Production!B679,CostData!$A$21:$D$24,3,FALSE)</f>
        <v>7.7684049079999999</v>
      </c>
      <c r="M679" s="4">
        <f t="shared" si="71"/>
        <v>57442.13849984041</v>
      </c>
      <c r="N679" s="4">
        <f t="shared" si="72"/>
        <v>12098.911962428761</v>
      </c>
      <c r="O679" s="4">
        <f t="shared" si="73"/>
        <v>10923.414796176572</v>
      </c>
      <c r="P679" s="2">
        <f t="shared" si="74"/>
        <v>77.727242131358352</v>
      </c>
      <c r="Q679" s="2">
        <f t="shared" si="75"/>
        <v>12.472478915662652</v>
      </c>
      <c r="R679" s="5">
        <f t="shared" si="76"/>
        <v>0.99493394876058561</v>
      </c>
    </row>
    <row r="680" spans="1:18" x14ac:dyDescent="0.3">
      <c r="A680" s="3">
        <v>41588</v>
      </c>
      <c r="B680" s="2" t="s">
        <v>5</v>
      </c>
      <c r="C680" s="2">
        <v>0.10085018799999999</v>
      </c>
      <c r="D680" s="2">
        <v>0.100997489</v>
      </c>
      <c r="E680" s="2">
        <v>4.5751887999999998E-2</v>
      </c>
      <c r="F680" s="2">
        <f>VLOOKUP(B680,CostData!$A$21:$D$24,2,FALSE)</f>
        <v>40.644171780000001</v>
      </c>
      <c r="G680" s="2">
        <f t="shared" si="70"/>
        <v>11</v>
      </c>
      <c r="H680" s="2">
        <f>VLOOKUP(B680,CostData!$H$5:$I$8,2,FALSE)</f>
        <v>3</v>
      </c>
      <c r="I680" s="2">
        <f>VLOOKUP(G680,CostData!$A$4:$E$15,Production!H680,FALSE)</f>
        <v>1.3583000000000001</v>
      </c>
      <c r="J680" s="2">
        <f>VLOOKUP(Production!G680,CostData!$A$33:$E$44,Production!H680,FALSE)</f>
        <v>83</v>
      </c>
      <c r="K680" s="2">
        <f>VLOOKUP(Production!B680,CostData!$A$21:$D$24,4,FALSE)</f>
        <v>107.3179884</v>
      </c>
      <c r="L680" s="2">
        <f>VLOOKUP(Production!B680,CostData!$A$21:$D$24,3,FALSE)</f>
        <v>7.7684049079999999</v>
      </c>
      <c r="M680" s="4">
        <f t="shared" si="71"/>
        <v>55757.662066830882</v>
      </c>
      <c r="N680" s="4">
        <f t="shared" si="72"/>
        <v>12098.911962428761</v>
      </c>
      <c r="O680" s="4">
        <f t="shared" si="73"/>
        <v>10641.534731251804</v>
      </c>
      <c r="P680" s="2">
        <f t="shared" si="74"/>
        <v>77.83635342406248</v>
      </c>
      <c r="Q680" s="2">
        <f t="shared" si="75"/>
        <v>12.150625060240962</v>
      </c>
      <c r="R680" s="5">
        <f t="shared" si="76"/>
        <v>0.99854153799803869</v>
      </c>
    </row>
    <row r="681" spans="1:18" x14ac:dyDescent="0.3">
      <c r="A681" s="3">
        <v>41589</v>
      </c>
      <c r="B681" s="2" t="s">
        <v>5</v>
      </c>
      <c r="C681" s="2">
        <v>0.105133289</v>
      </c>
      <c r="D681" s="2">
        <v>0.107027966</v>
      </c>
      <c r="E681" s="2">
        <v>4.5251652000000003E-2</v>
      </c>
      <c r="F681" s="2">
        <f>VLOOKUP(B681,CostData!$A$21:$D$24,2,FALSE)</f>
        <v>40.644171780000001</v>
      </c>
      <c r="G681" s="2">
        <f t="shared" si="70"/>
        <v>11</v>
      </c>
      <c r="H681" s="2">
        <f>VLOOKUP(B681,CostData!$H$5:$I$8,2,FALSE)</f>
        <v>3</v>
      </c>
      <c r="I681" s="2">
        <f>VLOOKUP(G681,CostData!$A$4:$E$15,Production!H681,FALSE)</f>
        <v>1.3583000000000001</v>
      </c>
      <c r="J681" s="2">
        <f>VLOOKUP(Production!G681,CostData!$A$33:$E$44,Production!H681,FALSE)</f>
        <v>83</v>
      </c>
      <c r="K681" s="2">
        <f>VLOOKUP(Production!B681,CostData!$A$21:$D$24,4,FALSE)</f>
        <v>107.3179884</v>
      </c>
      <c r="L681" s="2">
        <f>VLOOKUP(Production!B681,CostData!$A$21:$D$24,3,FALSE)</f>
        <v>7.7684049079999999</v>
      </c>
      <c r="M681" s="4">
        <f t="shared" si="71"/>
        <v>59086.90620940354</v>
      </c>
      <c r="N681" s="4">
        <f t="shared" si="72"/>
        <v>12098.911962428761</v>
      </c>
      <c r="O681" s="4">
        <f t="shared" si="73"/>
        <v>11093.480027069792</v>
      </c>
      <c r="P681" s="2">
        <f t="shared" si="74"/>
        <v>78.26188924699396</v>
      </c>
      <c r="Q681" s="2">
        <f t="shared" si="75"/>
        <v>12.666661325301206</v>
      </c>
      <c r="R681" s="5">
        <f t="shared" si="76"/>
        <v>0.98229736515781307</v>
      </c>
    </row>
    <row r="682" spans="1:18" x14ac:dyDescent="0.3">
      <c r="A682" s="3">
        <v>41590</v>
      </c>
      <c r="B682" s="2" t="s">
        <v>5</v>
      </c>
      <c r="C682" s="2">
        <v>0.105418782</v>
      </c>
      <c r="D682" s="2">
        <v>0.10667415800000001</v>
      </c>
      <c r="E682" s="2">
        <v>4.5023383E-2</v>
      </c>
      <c r="F682" s="2">
        <f>VLOOKUP(B682,CostData!$A$21:$D$24,2,FALSE)</f>
        <v>40.644171780000001</v>
      </c>
      <c r="G682" s="2">
        <f t="shared" si="70"/>
        <v>11</v>
      </c>
      <c r="H682" s="2">
        <f>VLOOKUP(B682,CostData!$H$5:$I$8,2,FALSE)</f>
        <v>3</v>
      </c>
      <c r="I682" s="2">
        <f>VLOOKUP(G682,CostData!$A$4:$E$15,Production!H682,FALSE)</f>
        <v>1.3583000000000001</v>
      </c>
      <c r="J682" s="2">
        <f>VLOOKUP(Production!G682,CostData!$A$33:$E$44,Production!H682,FALSE)</f>
        <v>83</v>
      </c>
      <c r="K682" s="2">
        <f>VLOOKUP(Production!B682,CostData!$A$21:$D$24,4,FALSE)</f>
        <v>107.3179884</v>
      </c>
      <c r="L682" s="2">
        <f>VLOOKUP(Production!B682,CostData!$A$21:$D$24,3,FALSE)</f>
        <v>7.7684049079999999</v>
      </c>
      <c r="M682" s="4">
        <f t="shared" si="71"/>
        <v>58891.579502810455</v>
      </c>
      <c r="N682" s="4">
        <f t="shared" si="72"/>
        <v>12098.911962428761</v>
      </c>
      <c r="O682" s="4">
        <f t="shared" si="73"/>
        <v>11123.604747065645</v>
      </c>
      <c r="P682" s="2">
        <f t="shared" si="74"/>
        <v>77.893231788909176</v>
      </c>
      <c r="Q682" s="2">
        <f t="shared" si="75"/>
        <v>12.701058072289158</v>
      </c>
      <c r="R682" s="5">
        <f t="shared" si="76"/>
        <v>0.98823167650406951</v>
      </c>
    </row>
    <row r="683" spans="1:18" x14ac:dyDescent="0.3">
      <c r="A683" s="3">
        <v>41591</v>
      </c>
      <c r="B683" s="2" t="s">
        <v>5</v>
      </c>
      <c r="C683" s="2">
        <v>0.104284958</v>
      </c>
      <c r="D683" s="2">
        <v>0.104906685</v>
      </c>
      <c r="E683" s="2">
        <v>4.5376596999999998E-2</v>
      </c>
      <c r="F683" s="2">
        <f>VLOOKUP(B683,CostData!$A$21:$D$24,2,FALSE)</f>
        <v>40.644171780000001</v>
      </c>
      <c r="G683" s="2">
        <f t="shared" si="70"/>
        <v>11</v>
      </c>
      <c r="H683" s="2">
        <f>VLOOKUP(B683,CostData!$H$5:$I$8,2,FALSE)</f>
        <v>3</v>
      </c>
      <c r="I683" s="2">
        <f>VLOOKUP(G683,CostData!$A$4:$E$15,Production!H683,FALSE)</f>
        <v>1.3583000000000001</v>
      </c>
      <c r="J683" s="2">
        <f>VLOOKUP(Production!G683,CostData!$A$33:$E$44,Production!H683,FALSE)</f>
        <v>83</v>
      </c>
      <c r="K683" s="2">
        <f>VLOOKUP(Production!B683,CostData!$A$21:$D$24,4,FALSE)</f>
        <v>107.3179884</v>
      </c>
      <c r="L683" s="2">
        <f>VLOOKUP(Production!B683,CostData!$A$21:$D$24,3,FALSE)</f>
        <v>7.7684049079999999</v>
      </c>
      <c r="M683" s="4">
        <f t="shared" si="71"/>
        <v>57915.811063198576</v>
      </c>
      <c r="N683" s="4">
        <f t="shared" si="72"/>
        <v>12098.911962428761</v>
      </c>
      <c r="O683" s="4">
        <f t="shared" si="73"/>
        <v>11003.965629733244</v>
      </c>
      <c r="P683" s="2">
        <f t="shared" si="74"/>
        <v>77.689716915224324</v>
      </c>
      <c r="Q683" s="2">
        <f t="shared" si="75"/>
        <v>12.564452771084339</v>
      </c>
      <c r="R683" s="5">
        <f t="shared" si="76"/>
        <v>0.99407352353188927</v>
      </c>
    </row>
    <row r="684" spans="1:18" x14ac:dyDescent="0.3">
      <c r="A684" s="3">
        <v>41592</v>
      </c>
      <c r="B684" s="2" t="s">
        <v>5</v>
      </c>
      <c r="C684" s="2">
        <v>0.104193202</v>
      </c>
      <c r="D684" s="2">
        <v>0.10627966799999999</v>
      </c>
      <c r="E684" s="2">
        <v>4.5029693000000003E-2</v>
      </c>
      <c r="F684" s="2">
        <f>VLOOKUP(B684,CostData!$A$21:$D$24,2,FALSE)</f>
        <v>40.644171780000001</v>
      </c>
      <c r="G684" s="2">
        <f t="shared" si="70"/>
        <v>11</v>
      </c>
      <c r="H684" s="2">
        <f>VLOOKUP(B684,CostData!$H$5:$I$8,2,FALSE)</f>
        <v>3</v>
      </c>
      <c r="I684" s="2">
        <f>VLOOKUP(G684,CostData!$A$4:$E$15,Production!H684,FALSE)</f>
        <v>1.3583000000000001</v>
      </c>
      <c r="J684" s="2">
        <f>VLOOKUP(Production!G684,CostData!$A$33:$E$44,Production!H684,FALSE)</f>
        <v>83</v>
      </c>
      <c r="K684" s="2">
        <f>VLOOKUP(Production!B684,CostData!$A$21:$D$24,4,FALSE)</f>
        <v>107.3179884</v>
      </c>
      <c r="L684" s="2">
        <f>VLOOKUP(Production!B684,CostData!$A$21:$D$24,3,FALSE)</f>
        <v>7.7684049079999999</v>
      </c>
      <c r="M684" s="4">
        <f t="shared" si="71"/>
        <v>58673.793493212295</v>
      </c>
      <c r="N684" s="4">
        <f t="shared" si="72"/>
        <v>12098.911962428761</v>
      </c>
      <c r="O684" s="4">
        <f t="shared" si="73"/>
        <v>10994.283697749132</v>
      </c>
      <c r="P684" s="2">
        <f t="shared" si="74"/>
        <v>78.476318592637355</v>
      </c>
      <c r="Q684" s="2">
        <f t="shared" si="75"/>
        <v>12.553397831325301</v>
      </c>
      <c r="R684" s="5">
        <f t="shared" si="76"/>
        <v>0.98036815470669336</v>
      </c>
    </row>
    <row r="685" spans="1:18" x14ac:dyDescent="0.3">
      <c r="A685" s="3">
        <v>41593</v>
      </c>
      <c r="B685" s="2" t="s">
        <v>5</v>
      </c>
      <c r="C685" s="2">
        <v>0.100040511</v>
      </c>
      <c r="D685" s="2">
        <v>0.10075329</v>
      </c>
      <c r="E685" s="2">
        <v>4.4892298999999997E-2</v>
      </c>
      <c r="F685" s="2">
        <f>VLOOKUP(B685,CostData!$A$21:$D$24,2,FALSE)</f>
        <v>40.644171780000001</v>
      </c>
      <c r="G685" s="2">
        <f t="shared" si="70"/>
        <v>11</v>
      </c>
      <c r="H685" s="2">
        <f>VLOOKUP(B685,CostData!$H$5:$I$8,2,FALSE)</f>
        <v>3</v>
      </c>
      <c r="I685" s="2">
        <f>VLOOKUP(G685,CostData!$A$4:$E$15,Production!H685,FALSE)</f>
        <v>1.3583000000000001</v>
      </c>
      <c r="J685" s="2">
        <f>VLOOKUP(Production!G685,CostData!$A$33:$E$44,Production!H685,FALSE)</f>
        <v>83</v>
      </c>
      <c r="K685" s="2">
        <f>VLOOKUP(Production!B685,CostData!$A$21:$D$24,4,FALSE)</f>
        <v>107.3179884</v>
      </c>
      <c r="L685" s="2">
        <f>VLOOKUP(Production!B685,CostData!$A$21:$D$24,3,FALSE)</f>
        <v>7.7684049079999999</v>
      </c>
      <c r="M685" s="4">
        <f t="shared" si="71"/>
        <v>55622.847177333402</v>
      </c>
      <c r="N685" s="4">
        <f t="shared" si="72"/>
        <v>12098.911962428761</v>
      </c>
      <c r="O685" s="4">
        <f t="shared" si="73"/>
        <v>10556.09903611363</v>
      </c>
      <c r="P685" s="2">
        <f t="shared" si="74"/>
        <v>78.246159874049212</v>
      </c>
      <c r="Q685" s="2">
        <f t="shared" si="75"/>
        <v>12.053073614457832</v>
      </c>
      <c r="R685" s="5">
        <f t="shared" si="76"/>
        <v>0.99292550148982728</v>
      </c>
    </row>
    <row r="686" spans="1:18" x14ac:dyDescent="0.3">
      <c r="A686" s="3">
        <v>41594</v>
      </c>
      <c r="B686" s="2" t="s">
        <v>5</v>
      </c>
      <c r="C686" s="2">
        <v>0.106898595</v>
      </c>
      <c r="D686" s="2">
        <v>0.10755815000000001</v>
      </c>
      <c r="E686" s="2">
        <v>4.5589359000000003E-2</v>
      </c>
      <c r="F686" s="2">
        <f>VLOOKUP(B686,CostData!$A$21:$D$24,2,FALSE)</f>
        <v>40.644171780000001</v>
      </c>
      <c r="G686" s="2">
        <f t="shared" si="70"/>
        <v>11</v>
      </c>
      <c r="H686" s="2">
        <f>VLOOKUP(B686,CostData!$H$5:$I$8,2,FALSE)</f>
        <v>3</v>
      </c>
      <c r="I686" s="2">
        <f>VLOOKUP(G686,CostData!$A$4:$E$15,Production!H686,FALSE)</f>
        <v>1.3583000000000001</v>
      </c>
      <c r="J686" s="2">
        <f>VLOOKUP(Production!G686,CostData!$A$33:$E$44,Production!H686,FALSE)</f>
        <v>83</v>
      </c>
      <c r="K686" s="2">
        <f>VLOOKUP(Production!B686,CostData!$A$21:$D$24,4,FALSE)</f>
        <v>107.3179884</v>
      </c>
      <c r="L686" s="2">
        <f>VLOOKUP(Production!B686,CostData!$A$21:$D$24,3,FALSE)</f>
        <v>7.7684049079999999</v>
      </c>
      <c r="M686" s="4">
        <f t="shared" si="71"/>
        <v>59379.604776446533</v>
      </c>
      <c r="N686" s="4">
        <f t="shared" si="72"/>
        <v>12098.911962428761</v>
      </c>
      <c r="O686" s="4">
        <f t="shared" si="73"/>
        <v>11279.752016074781</v>
      </c>
      <c r="P686" s="2">
        <f t="shared" si="74"/>
        <v>77.417545810541355</v>
      </c>
      <c r="Q686" s="2">
        <f t="shared" si="75"/>
        <v>12.879348795180723</v>
      </c>
      <c r="R686" s="5">
        <f t="shared" si="76"/>
        <v>0.99386792167771565</v>
      </c>
    </row>
    <row r="687" spans="1:18" x14ac:dyDescent="0.3">
      <c r="A687" s="3">
        <v>41595</v>
      </c>
      <c r="B687" s="2" t="s">
        <v>5</v>
      </c>
      <c r="C687" s="2">
        <v>0.109003662</v>
      </c>
      <c r="D687" s="2">
        <v>0.111160605</v>
      </c>
      <c r="E687" s="2">
        <v>4.5468267999999999E-2</v>
      </c>
      <c r="F687" s="2">
        <f>VLOOKUP(B687,CostData!$A$21:$D$24,2,FALSE)</f>
        <v>40.644171780000001</v>
      </c>
      <c r="G687" s="2">
        <f t="shared" si="70"/>
        <v>11</v>
      </c>
      <c r="H687" s="2">
        <f>VLOOKUP(B687,CostData!$H$5:$I$8,2,FALSE)</f>
        <v>3</v>
      </c>
      <c r="I687" s="2">
        <f>VLOOKUP(G687,CostData!$A$4:$E$15,Production!H687,FALSE)</f>
        <v>1.3583000000000001</v>
      </c>
      <c r="J687" s="2">
        <f>VLOOKUP(Production!G687,CostData!$A$33:$E$44,Production!H687,FALSE)</f>
        <v>83</v>
      </c>
      <c r="K687" s="2">
        <f>VLOOKUP(Production!B687,CostData!$A$21:$D$24,4,FALSE)</f>
        <v>107.3179884</v>
      </c>
      <c r="L687" s="2">
        <f>VLOOKUP(Production!B687,CostData!$A$21:$D$24,3,FALSE)</f>
        <v>7.7684049079999999</v>
      </c>
      <c r="M687" s="4">
        <f t="shared" si="71"/>
        <v>61368.411334805278</v>
      </c>
      <c r="N687" s="4">
        <f t="shared" si="72"/>
        <v>12098.911962428761</v>
      </c>
      <c r="O687" s="4">
        <f t="shared" si="73"/>
        <v>11501.874989133712</v>
      </c>
      <c r="P687" s="2">
        <f t="shared" si="74"/>
        <v>77.950774063322513</v>
      </c>
      <c r="Q687" s="2">
        <f t="shared" si="75"/>
        <v>13.132971325301206</v>
      </c>
      <c r="R687" s="5">
        <f t="shared" si="76"/>
        <v>0.98059615634513686</v>
      </c>
    </row>
    <row r="688" spans="1:18" x14ac:dyDescent="0.3">
      <c r="A688" s="3">
        <v>41596</v>
      </c>
      <c r="B688" s="2" t="s">
        <v>5</v>
      </c>
      <c r="C688" s="2">
        <v>9.8911654000000002E-2</v>
      </c>
      <c r="D688" s="2">
        <v>9.9779897000000006E-2</v>
      </c>
      <c r="E688" s="2">
        <v>4.5155862999999997E-2</v>
      </c>
      <c r="F688" s="2">
        <f>VLOOKUP(B688,CostData!$A$21:$D$24,2,FALSE)</f>
        <v>40.644171780000001</v>
      </c>
      <c r="G688" s="2">
        <f t="shared" si="70"/>
        <v>11</v>
      </c>
      <c r="H688" s="2">
        <f>VLOOKUP(B688,CostData!$H$5:$I$8,2,FALSE)</f>
        <v>3</v>
      </c>
      <c r="I688" s="2">
        <f>VLOOKUP(G688,CostData!$A$4:$E$15,Production!H688,FALSE)</f>
        <v>1.3583000000000001</v>
      </c>
      <c r="J688" s="2">
        <f>VLOOKUP(Production!G688,CostData!$A$33:$E$44,Production!H688,FALSE)</f>
        <v>83</v>
      </c>
      <c r="K688" s="2">
        <f>VLOOKUP(Production!B688,CostData!$A$21:$D$24,4,FALSE)</f>
        <v>107.3179884</v>
      </c>
      <c r="L688" s="2">
        <f>VLOOKUP(Production!B688,CostData!$A$21:$D$24,3,FALSE)</f>
        <v>7.7684049079999999</v>
      </c>
      <c r="M688" s="4">
        <f t="shared" si="71"/>
        <v>55085.46631282282</v>
      </c>
      <c r="N688" s="4">
        <f t="shared" si="72"/>
        <v>12098.911962428761</v>
      </c>
      <c r="O688" s="4">
        <f t="shared" si="73"/>
        <v>10436.984027898508</v>
      </c>
      <c r="P688" s="2">
        <f t="shared" si="74"/>
        <v>78.475446688162833</v>
      </c>
      <c r="Q688" s="2">
        <f t="shared" si="75"/>
        <v>11.917066746987951</v>
      </c>
      <c r="R688" s="5">
        <f t="shared" si="76"/>
        <v>0.99129841755599324</v>
      </c>
    </row>
    <row r="689" spans="1:18" x14ac:dyDescent="0.3">
      <c r="A689" s="3">
        <v>41597</v>
      </c>
      <c r="B689" s="2" t="s">
        <v>5</v>
      </c>
      <c r="C689" s="2">
        <v>0.108675519</v>
      </c>
      <c r="D689" s="2">
        <v>0.10932805399999999</v>
      </c>
      <c r="E689" s="2">
        <v>4.5569929000000002E-2</v>
      </c>
      <c r="F689" s="2">
        <f>VLOOKUP(B689,CostData!$A$21:$D$24,2,FALSE)</f>
        <v>40.644171780000001</v>
      </c>
      <c r="G689" s="2">
        <f t="shared" si="70"/>
        <v>11</v>
      </c>
      <c r="H689" s="2">
        <f>VLOOKUP(B689,CostData!$H$5:$I$8,2,FALSE)</f>
        <v>3</v>
      </c>
      <c r="I689" s="2">
        <f>VLOOKUP(G689,CostData!$A$4:$E$15,Production!H689,FALSE)</f>
        <v>1.3583000000000001</v>
      </c>
      <c r="J689" s="2">
        <f>VLOOKUP(Production!G689,CostData!$A$33:$E$44,Production!H689,FALSE)</f>
        <v>83</v>
      </c>
      <c r="K689" s="2">
        <f>VLOOKUP(Production!B689,CostData!$A$21:$D$24,4,FALSE)</f>
        <v>107.3179884</v>
      </c>
      <c r="L689" s="2">
        <f>VLOOKUP(Production!B689,CostData!$A$21:$D$24,3,FALSE)</f>
        <v>7.7684049079999999</v>
      </c>
      <c r="M689" s="4">
        <f t="shared" si="71"/>
        <v>60356.715297706447</v>
      </c>
      <c r="N689" s="4">
        <f t="shared" si="72"/>
        <v>12098.911962428761</v>
      </c>
      <c r="O689" s="4">
        <f t="shared" si="73"/>
        <v>11467.249916036999</v>
      </c>
      <c r="P689" s="2">
        <f t="shared" si="74"/>
        <v>77.223350712658856</v>
      </c>
      <c r="Q689" s="2">
        <f t="shared" si="75"/>
        <v>13.093436024096386</v>
      </c>
      <c r="R689" s="5">
        <f t="shared" si="76"/>
        <v>0.99403140387004418</v>
      </c>
    </row>
    <row r="690" spans="1:18" x14ac:dyDescent="0.3">
      <c r="A690" s="3">
        <v>41598</v>
      </c>
      <c r="B690" s="2" t="s">
        <v>5</v>
      </c>
      <c r="C690" s="2">
        <v>0.107211077</v>
      </c>
      <c r="D690" s="2">
        <v>0.109046696</v>
      </c>
      <c r="E690" s="2">
        <v>4.489812E-2</v>
      </c>
      <c r="F690" s="2">
        <f>VLOOKUP(B690,CostData!$A$21:$D$24,2,FALSE)</f>
        <v>40.644171780000001</v>
      </c>
      <c r="G690" s="2">
        <f t="shared" si="70"/>
        <v>11</v>
      </c>
      <c r="H690" s="2">
        <f>VLOOKUP(B690,CostData!$H$5:$I$8,2,FALSE)</f>
        <v>3</v>
      </c>
      <c r="I690" s="2">
        <f>VLOOKUP(G690,CostData!$A$4:$E$15,Production!H690,FALSE)</f>
        <v>1.3583000000000001</v>
      </c>
      <c r="J690" s="2">
        <f>VLOOKUP(Production!G690,CostData!$A$33:$E$44,Production!H690,FALSE)</f>
        <v>83</v>
      </c>
      <c r="K690" s="2">
        <f>VLOOKUP(Production!B690,CostData!$A$21:$D$24,4,FALSE)</f>
        <v>107.3179884</v>
      </c>
      <c r="L690" s="2">
        <f>VLOOKUP(Production!B690,CostData!$A$21:$D$24,3,FALSE)</f>
        <v>7.7684049079999999</v>
      </c>
      <c r="M690" s="4">
        <f t="shared" si="71"/>
        <v>60201.386047057458</v>
      </c>
      <c r="N690" s="4">
        <f t="shared" si="72"/>
        <v>12098.911962428761</v>
      </c>
      <c r="O690" s="4">
        <f t="shared" si="73"/>
        <v>11312.724567954318</v>
      </c>
      <c r="P690" s="2">
        <f t="shared" si="74"/>
        <v>77.989163915814899</v>
      </c>
      <c r="Q690" s="2">
        <f t="shared" si="75"/>
        <v>12.916997228915662</v>
      </c>
      <c r="R690" s="5">
        <f t="shared" si="76"/>
        <v>0.98316667017586667</v>
      </c>
    </row>
    <row r="691" spans="1:18" x14ac:dyDescent="0.3">
      <c r="A691" s="3">
        <v>41599</v>
      </c>
      <c r="B691" s="2" t="s">
        <v>5</v>
      </c>
      <c r="C691" s="2">
        <v>0.100859427</v>
      </c>
      <c r="D691" s="2">
        <v>0.101418771</v>
      </c>
      <c r="E691" s="2">
        <v>4.5206725000000003E-2</v>
      </c>
      <c r="F691" s="2">
        <f>VLOOKUP(B691,CostData!$A$21:$D$24,2,FALSE)</f>
        <v>40.644171780000001</v>
      </c>
      <c r="G691" s="2">
        <f t="shared" si="70"/>
        <v>11</v>
      </c>
      <c r="H691" s="2">
        <f>VLOOKUP(B691,CostData!$H$5:$I$8,2,FALSE)</f>
        <v>3</v>
      </c>
      <c r="I691" s="2">
        <f>VLOOKUP(G691,CostData!$A$4:$E$15,Production!H691,FALSE)</f>
        <v>1.3583000000000001</v>
      </c>
      <c r="J691" s="2">
        <f>VLOOKUP(Production!G691,CostData!$A$33:$E$44,Production!H691,FALSE)</f>
        <v>83</v>
      </c>
      <c r="K691" s="2">
        <f>VLOOKUP(Production!B691,CostData!$A$21:$D$24,4,FALSE)</f>
        <v>107.3179884</v>
      </c>
      <c r="L691" s="2">
        <f>VLOOKUP(Production!B691,CostData!$A$21:$D$24,3,FALSE)</f>
        <v>7.7684049079999999</v>
      </c>
      <c r="M691" s="4">
        <f t="shared" si="71"/>
        <v>55990.239130116475</v>
      </c>
      <c r="N691" s="4">
        <f t="shared" si="72"/>
        <v>12098.911962428761</v>
      </c>
      <c r="O691" s="4">
        <f t="shared" si="73"/>
        <v>10642.509614306879</v>
      </c>
      <c r="P691" s="2">
        <f t="shared" si="74"/>
        <v>78.060785242069741</v>
      </c>
      <c r="Q691" s="2">
        <f t="shared" si="75"/>
        <v>12.151738192771084</v>
      </c>
      <c r="R691" s="5">
        <f t="shared" si="76"/>
        <v>0.99448480794546401</v>
      </c>
    </row>
    <row r="692" spans="1:18" x14ac:dyDescent="0.3">
      <c r="A692" s="3">
        <v>41600</v>
      </c>
      <c r="B692" s="2" t="s">
        <v>5</v>
      </c>
      <c r="C692" s="2">
        <v>0.10693580499999999</v>
      </c>
      <c r="D692" s="2">
        <v>0.108892455</v>
      </c>
      <c r="E692" s="2">
        <v>4.5525329000000003E-2</v>
      </c>
      <c r="F692" s="2">
        <f>VLOOKUP(B692,CostData!$A$21:$D$24,2,FALSE)</f>
        <v>40.644171780000001</v>
      </c>
      <c r="G692" s="2">
        <f t="shared" si="70"/>
        <v>11</v>
      </c>
      <c r="H692" s="2">
        <f>VLOOKUP(B692,CostData!$H$5:$I$8,2,FALSE)</f>
        <v>3</v>
      </c>
      <c r="I692" s="2">
        <f>VLOOKUP(G692,CostData!$A$4:$E$15,Production!H692,FALSE)</f>
        <v>1.3583000000000001</v>
      </c>
      <c r="J692" s="2">
        <f>VLOOKUP(Production!G692,CostData!$A$33:$E$44,Production!H692,FALSE)</f>
        <v>83</v>
      </c>
      <c r="K692" s="2">
        <f>VLOOKUP(Production!B692,CostData!$A$21:$D$24,4,FALSE)</f>
        <v>107.3179884</v>
      </c>
      <c r="L692" s="2">
        <f>VLOOKUP(Production!B692,CostData!$A$21:$D$24,3,FALSE)</f>
        <v>7.7684049079999999</v>
      </c>
      <c r="M692" s="4">
        <f t="shared" si="71"/>
        <v>60116.234251304901</v>
      </c>
      <c r="N692" s="4">
        <f t="shared" si="72"/>
        <v>12098.911962428761</v>
      </c>
      <c r="O692" s="4">
        <f t="shared" si="73"/>
        <v>11283.678349929012</v>
      </c>
      <c r="P692" s="2">
        <f t="shared" si="74"/>
        <v>78.08313086871388</v>
      </c>
      <c r="Q692" s="2">
        <f t="shared" si="75"/>
        <v>12.883831927710844</v>
      </c>
      <c r="R692" s="5">
        <f t="shared" si="76"/>
        <v>0.98203135377928619</v>
      </c>
    </row>
    <row r="693" spans="1:18" x14ac:dyDescent="0.3">
      <c r="A693" s="3">
        <v>41601</v>
      </c>
      <c r="B693" s="2" t="s">
        <v>5</v>
      </c>
      <c r="C693" s="2">
        <v>0.10288628399999999</v>
      </c>
      <c r="D693" s="2">
        <v>0.103811055</v>
      </c>
      <c r="E693" s="2">
        <v>4.4961828000000002E-2</v>
      </c>
      <c r="F693" s="2">
        <f>VLOOKUP(B693,CostData!$A$21:$D$24,2,FALSE)</f>
        <v>40.644171780000001</v>
      </c>
      <c r="G693" s="2">
        <f t="shared" si="70"/>
        <v>11</v>
      </c>
      <c r="H693" s="2">
        <f>VLOOKUP(B693,CostData!$H$5:$I$8,2,FALSE)</f>
        <v>3</v>
      </c>
      <c r="I693" s="2">
        <f>VLOOKUP(G693,CostData!$A$4:$E$15,Production!H693,FALSE)</f>
        <v>1.3583000000000001</v>
      </c>
      <c r="J693" s="2">
        <f>VLOOKUP(Production!G693,CostData!$A$33:$E$44,Production!H693,FALSE)</f>
        <v>83</v>
      </c>
      <c r="K693" s="2">
        <f>VLOOKUP(Production!B693,CostData!$A$21:$D$24,4,FALSE)</f>
        <v>107.3179884</v>
      </c>
      <c r="L693" s="2">
        <f>VLOOKUP(Production!B693,CostData!$A$21:$D$24,3,FALSE)</f>
        <v>7.7684049079999999</v>
      </c>
      <c r="M693" s="4">
        <f t="shared" si="71"/>
        <v>57310.946844343773</v>
      </c>
      <c r="N693" s="4">
        <f t="shared" si="72"/>
        <v>12098.911962428761</v>
      </c>
      <c r="O693" s="4">
        <f t="shared" si="73"/>
        <v>10856.3800055131</v>
      </c>
      <c r="P693" s="2">
        <f t="shared" si="74"/>
        <v>78.014518254236535</v>
      </c>
      <c r="Q693" s="2">
        <f t="shared" si="75"/>
        <v>12.395937831325302</v>
      </c>
      <c r="R693" s="5">
        <f t="shared" si="76"/>
        <v>0.9910917869007303</v>
      </c>
    </row>
    <row r="694" spans="1:18" x14ac:dyDescent="0.3">
      <c r="A694" s="3">
        <v>41602</v>
      </c>
      <c r="B694" s="2" t="s">
        <v>5</v>
      </c>
      <c r="C694" s="2">
        <v>0.102192245</v>
      </c>
      <c r="D694" s="2">
        <v>0.103862854</v>
      </c>
      <c r="E694" s="2">
        <v>4.5151954000000001E-2</v>
      </c>
      <c r="F694" s="2">
        <f>VLOOKUP(B694,CostData!$A$21:$D$24,2,FALSE)</f>
        <v>40.644171780000001</v>
      </c>
      <c r="G694" s="2">
        <f t="shared" si="70"/>
        <v>11</v>
      </c>
      <c r="H694" s="2">
        <f>VLOOKUP(B694,CostData!$H$5:$I$8,2,FALSE)</f>
        <v>3</v>
      </c>
      <c r="I694" s="2">
        <f>VLOOKUP(G694,CostData!$A$4:$E$15,Production!H694,FALSE)</f>
        <v>1.3583000000000001</v>
      </c>
      <c r="J694" s="2">
        <f>VLOOKUP(Production!G694,CostData!$A$33:$E$44,Production!H694,FALSE)</f>
        <v>83</v>
      </c>
      <c r="K694" s="2">
        <f>VLOOKUP(Production!B694,CostData!$A$21:$D$24,4,FALSE)</f>
        <v>107.3179884</v>
      </c>
      <c r="L694" s="2">
        <f>VLOOKUP(Production!B694,CostData!$A$21:$D$24,3,FALSE)</f>
        <v>7.7684049079999999</v>
      </c>
      <c r="M694" s="4">
        <f t="shared" si="71"/>
        <v>57339.543507151888</v>
      </c>
      <c r="N694" s="4">
        <f t="shared" si="72"/>
        <v>12098.911962428761</v>
      </c>
      <c r="O694" s="4">
        <f t="shared" si="73"/>
        <v>10783.146229059024</v>
      </c>
      <c r="P694" s="2">
        <f t="shared" si="74"/>
        <v>78.500674585081939</v>
      </c>
      <c r="Q694" s="2">
        <f t="shared" si="75"/>
        <v>12.312318674698796</v>
      </c>
      <c r="R694" s="5">
        <f t="shared" si="76"/>
        <v>0.98391524076548098</v>
      </c>
    </row>
    <row r="695" spans="1:18" x14ac:dyDescent="0.3">
      <c r="A695" s="3">
        <v>41603</v>
      </c>
      <c r="B695" s="2" t="s">
        <v>5</v>
      </c>
      <c r="C695" s="2">
        <v>0.10791281599999999</v>
      </c>
      <c r="D695" s="2">
        <v>0.10868040399999999</v>
      </c>
      <c r="E695" s="2">
        <v>4.5720165E-2</v>
      </c>
      <c r="F695" s="2">
        <f>VLOOKUP(B695,CostData!$A$21:$D$24,2,FALSE)</f>
        <v>40.644171780000001</v>
      </c>
      <c r="G695" s="2">
        <f t="shared" si="70"/>
        <v>11</v>
      </c>
      <c r="H695" s="2">
        <f>VLOOKUP(B695,CostData!$H$5:$I$8,2,FALSE)</f>
        <v>3</v>
      </c>
      <c r="I695" s="2">
        <f>VLOOKUP(G695,CostData!$A$4:$E$15,Production!H695,FALSE)</f>
        <v>1.3583000000000001</v>
      </c>
      <c r="J695" s="2">
        <f>VLOOKUP(Production!G695,CostData!$A$33:$E$44,Production!H695,FALSE)</f>
        <v>83</v>
      </c>
      <c r="K695" s="2">
        <f>VLOOKUP(Production!B695,CostData!$A$21:$D$24,4,FALSE)</f>
        <v>107.3179884</v>
      </c>
      <c r="L695" s="2">
        <f>VLOOKUP(Production!B695,CostData!$A$21:$D$24,3,FALSE)</f>
        <v>7.7684049079999999</v>
      </c>
      <c r="M695" s="4">
        <f t="shared" si="71"/>
        <v>59999.167301264846</v>
      </c>
      <c r="N695" s="4">
        <f t="shared" si="72"/>
        <v>12098.911962428761</v>
      </c>
      <c r="O695" s="4">
        <f t="shared" si="73"/>
        <v>11386.770834886154</v>
      </c>
      <c r="P695" s="2">
        <f t="shared" si="74"/>
        <v>77.363239319581623</v>
      </c>
      <c r="Q695" s="2">
        <f t="shared" si="75"/>
        <v>13.001544096385542</v>
      </c>
      <c r="R695" s="5">
        <f t="shared" si="76"/>
        <v>0.99293719960776006</v>
      </c>
    </row>
    <row r="696" spans="1:18" x14ac:dyDescent="0.3">
      <c r="A696" s="3">
        <v>41604</v>
      </c>
      <c r="B696" s="2" t="s">
        <v>5</v>
      </c>
      <c r="C696" s="2">
        <v>0.10422857000000001</v>
      </c>
      <c r="D696" s="2">
        <v>0.105933666</v>
      </c>
      <c r="E696" s="2">
        <v>4.5480771000000003E-2</v>
      </c>
      <c r="F696" s="2">
        <f>VLOOKUP(B696,CostData!$A$21:$D$24,2,FALSE)</f>
        <v>40.644171780000001</v>
      </c>
      <c r="G696" s="2">
        <f t="shared" si="70"/>
        <v>11</v>
      </c>
      <c r="H696" s="2">
        <f>VLOOKUP(B696,CostData!$H$5:$I$8,2,FALSE)</f>
        <v>3</v>
      </c>
      <c r="I696" s="2">
        <f>VLOOKUP(G696,CostData!$A$4:$E$15,Production!H696,FALSE)</f>
        <v>1.3583000000000001</v>
      </c>
      <c r="J696" s="2">
        <f>VLOOKUP(Production!G696,CostData!$A$33:$E$44,Production!H696,FALSE)</f>
        <v>83</v>
      </c>
      <c r="K696" s="2">
        <f>VLOOKUP(Production!B696,CostData!$A$21:$D$24,4,FALSE)</f>
        <v>107.3179884</v>
      </c>
      <c r="L696" s="2">
        <f>VLOOKUP(Production!B696,CostData!$A$21:$D$24,3,FALSE)</f>
        <v>7.7684049079999999</v>
      </c>
      <c r="M696" s="4">
        <f t="shared" si="71"/>
        <v>58482.776243363165</v>
      </c>
      <c r="N696" s="4">
        <f t="shared" si="72"/>
        <v>12098.911962428761</v>
      </c>
      <c r="O696" s="4">
        <f t="shared" si="73"/>
        <v>10998.015666998164</v>
      </c>
      <c r="P696" s="2">
        <f t="shared" si="74"/>
        <v>78.27000204722188</v>
      </c>
      <c r="Q696" s="2">
        <f t="shared" si="75"/>
        <v>12.55765903614458</v>
      </c>
      <c r="R696" s="5">
        <f t="shared" si="76"/>
        <v>0.98390411599651439</v>
      </c>
    </row>
    <row r="697" spans="1:18" x14ac:dyDescent="0.3">
      <c r="A697" s="3">
        <v>41605</v>
      </c>
      <c r="B697" s="2" t="s">
        <v>5</v>
      </c>
      <c r="C697" s="2">
        <v>0.109135496</v>
      </c>
      <c r="D697" s="2">
        <v>0.110938659</v>
      </c>
      <c r="E697" s="2">
        <v>4.4852955999999999E-2</v>
      </c>
      <c r="F697" s="2">
        <f>VLOOKUP(B697,CostData!$A$21:$D$24,2,FALSE)</f>
        <v>40.644171780000001</v>
      </c>
      <c r="G697" s="2">
        <f t="shared" si="70"/>
        <v>11</v>
      </c>
      <c r="H697" s="2">
        <f>VLOOKUP(B697,CostData!$H$5:$I$8,2,FALSE)</f>
        <v>3</v>
      </c>
      <c r="I697" s="2">
        <f>VLOOKUP(G697,CostData!$A$4:$E$15,Production!H697,FALSE)</f>
        <v>1.3583000000000001</v>
      </c>
      <c r="J697" s="2">
        <f>VLOOKUP(Production!G697,CostData!$A$33:$E$44,Production!H697,FALSE)</f>
        <v>83</v>
      </c>
      <c r="K697" s="2">
        <f>VLOOKUP(Production!B697,CostData!$A$21:$D$24,4,FALSE)</f>
        <v>107.3179884</v>
      </c>
      <c r="L697" s="2">
        <f>VLOOKUP(Production!B697,CostData!$A$21:$D$24,3,FALSE)</f>
        <v>7.7684049079999999</v>
      </c>
      <c r="M697" s="4">
        <f t="shared" si="71"/>
        <v>61245.881654239805</v>
      </c>
      <c r="N697" s="4">
        <f t="shared" si="72"/>
        <v>12098.911962428761</v>
      </c>
      <c r="O697" s="4">
        <f t="shared" si="73"/>
        <v>11515.785881295456</v>
      </c>
      <c r="P697" s="2">
        <f t="shared" si="74"/>
        <v>77.757084182733749</v>
      </c>
      <c r="Q697" s="2">
        <f t="shared" si="75"/>
        <v>13.148854939759035</v>
      </c>
      <c r="R697" s="5">
        <f t="shared" si="76"/>
        <v>0.98374630614563319</v>
      </c>
    </row>
    <row r="698" spans="1:18" x14ac:dyDescent="0.3">
      <c r="A698" s="3">
        <v>41606</v>
      </c>
      <c r="B698" s="2" t="s">
        <v>5</v>
      </c>
      <c r="C698" s="2">
        <v>0.106922736</v>
      </c>
      <c r="D698" s="2">
        <v>0.108834526</v>
      </c>
      <c r="E698" s="2">
        <v>4.5187713999999997E-2</v>
      </c>
      <c r="F698" s="2">
        <f>VLOOKUP(B698,CostData!$A$21:$D$24,2,FALSE)</f>
        <v>40.644171780000001</v>
      </c>
      <c r="G698" s="2">
        <f t="shared" si="70"/>
        <v>11</v>
      </c>
      <c r="H698" s="2">
        <f>VLOOKUP(B698,CostData!$H$5:$I$8,2,FALSE)</f>
        <v>3</v>
      </c>
      <c r="I698" s="2">
        <f>VLOOKUP(G698,CostData!$A$4:$E$15,Production!H698,FALSE)</f>
        <v>1.3583000000000001</v>
      </c>
      <c r="J698" s="2">
        <f>VLOOKUP(Production!G698,CostData!$A$33:$E$44,Production!H698,FALSE)</f>
        <v>83</v>
      </c>
      <c r="K698" s="2">
        <f>VLOOKUP(Production!B698,CostData!$A$21:$D$24,4,FALSE)</f>
        <v>107.3179884</v>
      </c>
      <c r="L698" s="2">
        <f>VLOOKUP(Production!B698,CostData!$A$21:$D$24,3,FALSE)</f>
        <v>7.7684049079999999</v>
      </c>
      <c r="M698" s="4">
        <f t="shared" si="71"/>
        <v>60084.253400712965</v>
      </c>
      <c r="N698" s="4">
        <f t="shared" si="72"/>
        <v>12098.911962428761</v>
      </c>
      <c r="O698" s="4">
        <f t="shared" si="73"/>
        <v>11282.299331999937</v>
      </c>
      <c r="P698" s="2">
        <f t="shared" si="74"/>
        <v>78.061474872043746</v>
      </c>
      <c r="Q698" s="2">
        <f t="shared" si="75"/>
        <v>12.882257349397591</v>
      </c>
      <c r="R698" s="5">
        <f t="shared" si="76"/>
        <v>0.98243397504207441</v>
      </c>
    </row>
    <row r="699" spans="1:18" x14ac:dyDescent="0.3">
      <c r="A699" s="3">
        <v>41607</v>
      </c>
      <c r="B699" s="2" t="s">
        <v>5</v>
      </c>
      <c r="C699" s="2">
        <v>9.9933738999999994E-2</v>
      </c>
      <c r="D699" s="2">
        <v>0.10127820799999999</v>
      </c>
      <c r="E699" s="2">
        <v>4.5310463000000002E-2</v>
      </c>
      <c r="F699" s="2">
        <f>VLOOKUP(B699,CostData!$A$21:$D$24,2,FALSE)</f>
        <v>40.644171780000001</v>
      </c>
      <c r="G699" s="2">
        <f t="shared" si="70"/>
        <v>11</v>
      </c>
      <c r="H699" s="2">
        <f>VLOOKUP(B699,CostData!$H$5:$I$8,2,FALSE)</f>
        <v>3</v>
      </c>
      <c r="I699" s="2">
        <f>VLOOKUP(G699,CostData!$A$4:$E$15,Production!H699,FALSE)</f>
        <v>1.3583000000000001</v>
      </c>
      <c r="J699" s="2">
        <f>VLOOKUP(Production!G699,CostData!$A$33:$E$44,Production!H699,FALSE)</f>
        <v>83</v>
      </c>
      <c r="K699" s="2">
        <f>VLOOKUP(Production!B699,CostData!$A$21:$D$24,4,FALSE)</f>
        <v>107.3179884</v>
      </c>
      <c r="L699" s="2">
        <f>VLOOKUP(Production!B699,CostData!$A$21:$D$24,3,FALSE)</f>
        <v>7.7684049079999999</v>
      </c>
      <c r="M699" s="4">
        <f t="shared" si="71"/>
        <v>55912.638544887071</v>
      </c>
      <c r="N699" s="4">
        <f t="shared" si="72"/>
        <v>12098.911962428761</v>
      </c>
      <c r="O699" s="4">
        <f t="shared" si="73"/>
        <v>10544.832642179636</v>
      </c>
      <c r="P699" s="2">
        <f t="shared" si="74"/>
        <v>78.608469907741039</v>
      </c>
      <c r="Q699" s="2">
        <f t="shared" si="75"/>
        <v>12.040209518072288</v>
      </c>
      <c r="R699" s="5">
        <f t="shared" si="76"/>
        <v>0.98672499221155252</v>
      </c>
    </row>
    <row r="700" spans="1:18" x14ac:dyDescent="0.3">
      <c r="A700" s="3">
        <v>41608</v>
      </c>
      <c r="B700" s="2" t="s">
        <v>5</v>
      </c>
      <c r="C700" s="2">
        <v>0.10440535500000001</v>
      </c>
      <c r="D700" s="2">
        <v>0.105335056</v>
      </c>
      <c r="E700" s="2">
        <v>4.4861681E-2</v>
      </c>
      <c r="F700" s="2">
        <f>VLOOKUP(B700,CostData!$A$21:$D$24,2,FALSE)</f>
        <v>40.644171780000001</v>
      </c>
      <c r="G700" s="2">
        <f t="shared" si="70"/>
        <v>11</v>
      </c>
      <c r="H700" s="2">
        <f>VLOOKUP(B700,CostData!$H$5:$I$8,2,FALSE)</f>
        <v>3</v>
      </c>
      <c r="I700" s="2">
        <f>VLOOKUP(G700,CostData!$A$4:$E$15,Production!H700,FALSE)</f>
        <v>1.3583000000000001</v>
      </c>
      <c r="J700" s="2">
        <f>VLOOKUP(Production!G700,CostData!$A$33:$E$44,Production!H700,FALSE)</f>
        <v>83</v>
      </c>
      <c r="K700" s="2">
        <f>VLOOKUP(Production!B700,CostData!$A$21:$D$24,4,FALSE)</f>
        <v>107.3179884</v>
      </c>
      <c r="L700" s="2">
        <f>VLOOKUP(Production!B700,CostData!$A$21:$D$24,3,FALSE)</f>
        <v>7.7684049079999999</v>
      </c>
      <c r="M700" s="4">
        <f t="shared" si="71"/>
        <v>58152.301749192069</v>
      </c>
      <c r="N700" s="4">
        <f t="shared" si="72"/>
        <v>12098.911962428761</v>
      </c>
      <c r="O700" s="4">
        <f t="shared" si="73"/>
        <v>11016.669709739901</v>
      </c>
      <c r="P700" s="2">
        <f t="shared" si="74"/>
        <v>77.838807618019899</v>
      </c>
      <c r="Q700" s="2">
        <f t="shared" si="75"/>
        <v>12.578958433734941</v>
      </c>
      <c r="R700" s="5">
        <f t="shared" si="76"/>
        <v>0.99117386902988891</v>
      </c>
    </row>
    <row r="701" spans="1:18" x14ac:dyDescent="0.3">
      <c r="A701" s="3">
        <v>41609</v>
      </c>
      <c r="B701" s="2" t="s">
        <v>5</v>
      </c>
      <c r="C701" s="2">
        <v>0.103422202</v>
      </c>
      <c r="D701" s="2">
        <v>0.10444326499999999</v>
      </c>
      <c r="E701" s="2">
        <v>4.3981608999999998E-2</v>
      </c>
      <c r="F701" s="2">
        <f>VLOOKUP(B701,CostData!$A$21:$D$24,2,FALSE)</f>
        <v>40.644171780000001</v>
      </c>
      <c r="G701" s="2">
        <f t="shared" si="70"/>
        <v>12</v>
      </c>
      <c r="H701" s="2">
        <f>VLOOKUP(B701,CostData!$H$5:$I$8,2,FALSE)</f>
        <v>3</v>
      </c>
      <c r="I701" s="2">
        <f>VLOOKUP(G701,CostData!$A$4:$E$15,Production!H701,FALSE)</f>
        <v>1.2504999999999999</v>
      </c>
      <c r="J701" s="2">
        <f>VLOOKUP(Production!G701,CostData!$A$33:$E$44,Production!H701,FALSE)</f>
        <v>84</v>
      </c>
      <c r="K701" s="2">
        <f>VLOOKUP(Production!B701,CostData!$A$21:$D$24,4,FALSE)</f>
        <v>107.3179884</v>
      </c>
      <c r="L701" s="2">
        <f>VLOOKUP(Production!B701,CostData!$A$21:$D$24,3,FALSE)</f>
        <v>7.7684049079999999</v>
      </c>
      <c r="M701" s="4">
        <f t="shared" si="71"/>
        <v>53083.850099070391</v>
      </c>
      <c r="N701" s="4">
        <f t="shared" si="72"/>
        <v>11272.8961375128</v>
      </c>
      <c r="O701" s="4">
        <f t="shared" si="73"/>
        <v>10046.836397870158</v>
      </c>
      <c r="P701" s="2">
        <f t="shared" si="74"/>
        <v>71.941595900707412</v>
      </c>
      <c r="Q701" s="2">
        <f t="shared" si="75"/>
        <v>12.312166904761906</v>
      </c>
      <c r="R701" s="5">
        <f t="shared" si="76"/>
        <v>0.99022375449484479</v>
      </c>
    </row>
    <row r="702" spans="1:18" x14ac:dyDescent="0.3">
      <c r="A702" s="3">
        <v>41610</v>
      </c>
      <c r="B702" s="2" t="s">
        <v>5</v>
      </c>
      <c r="C702" s="2">
        <v>0.10078258700000001</v>
      </c>
      <c r="D702" s="2">
        <v>0.102804927</v>
      </c>
      <c r="E702" s="2">
        <v>4.4209901000000003E-2</v>
      </c>
      <c r="F702" s="2">
        <f>VLOOKUP(B702,CostData!$A$21:$D$24,2,FALSE)</f>
        <v>40.644171780000001</v>
      </c>
      <c r="G702" s="2">
        <f t="shared" si="70"/>
        <v>12</v>
      </c>
      <c r="H702" s="2">
        <f>VLOOKUP(B702,CostData!$H$5:$I$8,2,FALSE)</f>
        <v>3</v>
      </c>
      <c r="I702" s="2">
        <f>VLOOKUP(G702,CostData!$A$4:$E$15,Production!H702,FALSE)</f>
        <v>1.2504999999999999</v>
      </c>
      <c r="J702" s="2">
        <f>VLOOKUP(Production!G702,CostData!$A$33:$E$44,Production!H702,FALSE)</f>
        <v>84</v>
      </c>
      <c r="K702" s="2">
        <f>VLOOKUP(Production!B702,CostData!$A$21:$D$24,4,FALSE)</f>
        <v>107.3179884</v>
      </c>
      <c r="L702" s="2">
        <f>VLOOKUP(Production!B702,CostData!$A$21:$D$24,3,FALSE)</f>
        <v>7.7684049079999999</v>
      </c>
      <c r="M702" s="4">
        <f t="shared" si="71"/>
        <v>52251.156015793596</v>
      </c>
      <c r="N702" s="4">
        <f t="shared" si="72"/>
        <v>11272.8961375128</v>
      </c>
      <c r="O702" s="4">
        <f t="shared" si="73"/>
        <v>9790.4138933641734</v>
      </c>
      <c r="P702" s="2">
        <f t="shared" si="74"/>
        <v>72.74517178912123</v>
      </c>
      <c r="Q702" s="2">
        <f t="shared" si="75"/>
        <v>11.997927023809526</v>
      </c>
      <c r="R702" s="5">
        <f t="shared" si="76"/>
        <v>0.98032837472857703</v>
      </c>
    </row>
    <row r="703" spans="1:18" x14ac:dyDescent="0.3">
      <c r="A703" s="3">
        <v>41611</v>
      </c>
      <c r="B703" s="2" t="s">
        <v>5</v>
      </c>
      <c r="C703" s="2">
        <v>0.10323833</v>
      </c>
      <c r="D703" s="2">
        <v>0.103916473</v>
      </c>
      <c r="E703" s="2">
        <v>4.3815076000000001E-2</v>
      </c>
      <c r="F703" s="2">
        <f>VLOOKUP(B703,CostData!$A$21:$D$24,2,FALSE)</f>
        <v>40.644171780000001</v>
      </c>
      <c r="G703" s="2">
        <f t="shared" si="70"/>
        <v>12</v>
      </c>
      <c r="H703" s="2">
        <f>VLOOKUP(B703,CostData!$H$5:$I$8,2,FALSE)</f>
        <v>3</v>
      </c>
      <c r="I703" s="2">
        <f>VLOOKUP(G703,CostData!$A$4:$E$15,Production!H703,FALSE)</f>
        <v>1.2504999999999999</v>
      </c>
      <c r="J703" s="2">
        <f>VLOOKUP(Production!G703,CostData!$A$33:$E$44,Production!H703,FALSE)</f>
        <v>84</v>
      </c>
      <c r="K703" s="2">
        <f>VLOOKUP(Production!B703,CostData!$A$21:$D$24,4,FALSE)</f>
        <v>107.3179884</v>
      </c>
      <c r="L703" s="2">
        <f>VLOOKUP(Production!B703,CostData!$A$21:$D$24,3,FALSE)</f>
        <v>7.7684049079999999</v>
      </c>
      <c r="M703" s="4">
        <f t="shared" si="71"/>
        <v>52816.105237193558</v>
      </c>
      <c r="N703" s="4">
        <f t="shared" si="72"/>
        <v>11272.8961375128</v>
      </c>
      <c r="O703" s="4">
        <f t="shared" si="73"/>
        <v>10028.974354068874</v>
      </c>
      <c r="P703" s="2">
        <f t="shared" si="74"/>
        <v>71.79307891630485</v>
      </c>
      <c r="Q703" s="2">
        <f t="shared" si="75"/>
        <v>12.29027738095238</v>
      </c>
      <c r="R703" s="5">
        <f t="shared" si="76"/>
        <v>0.99347415303442799</v>
      </c>
    </row>
    <row r="704" spans="1:18" x14ac:dyDescent="0.3">
      <c r="A704" s="3">
        <v>41612</v>
      </c>
      <c r="B704" s="2" t="s">
        <v>5</v>
      </c>
      <c r="C704" s="2">
        <v>0.10434408000000001</v>
      </c>
      <c r="D704" s="2">
        <v>0.10593559800000001</v>
      </c>
      <c r="E704" s="2">
        <v>4.3423747999999998E-2</v>
      </c>
      <c r="F704" s="2">
        <f>VLOOKUP(B704,CostData!$A$21:$D$24,2,FALSE)</f>
        <v>40.644171780000001</v>
      </c>
      <c r="G704" s="2">
        <f t="shared" si="70"/>
        <v>12</v>
      </c>
      <c r="H704" s="2">
        <f>VLOOKUP(B704,CostData!$H$5:$I$8,2,FALSE)</f>
        <v>3</v>
      </c>
      <c r="I704" s="2">
        <f>VLOOKUP(G704,CostData!$A$4:$E$15,Production!H704,FALSE)</f>
        <v>1.2504999999999999</v>
      </c>
      <c r="J704" s="2">
        <f>VLOOKUP(Production!G704,CostData!$A$33:$E$44,Production!H704,FALSE)</f>
        <v>84</v>
      </c>
      <c r="K704" s="2">
        <f>VLOOKUP(Production!B704,CostData!$A$21:$D$24,4,FALSE)</f>
        <v>107.3179884</v>
      </c>
      <c r="L704" s="2">
        <f>VLOOKUP(Production!B704,CostData!$A$21:$D$24,3,FALSE)</f>
        <v>7.7684049079999999</v>
      </c>
      <c r="M704" s="4">
        <f t="shared" si="71"/>
        <v>53842.336357326451</v>
      </c>
      <c r="N704" s="4">
        <f t="shared" si="72"/>
        <v>11272.8961375128</v>
      </c>
      <c r="O704" s="4">
        <f t="shared" si="73"/>
        <v>10136.391225225272</v>
      </c>
      <c r="P704" s="2">
        <f t="shared" si="74"/>
        <v>72.118728460746908</v>
      </c>
      <c r="Q704" s="2">
        <f t="shared" si="75"/>
        <v>12.421914285714287</v>
      </c>
      <c r="R704" s="5">
        <f t="shared" si="76"/>
        <v>0.98497655150820973</v>
      </c>
    </row>
    <row r="705" spans="1:18" x14ac:dyDescent="0.3">
      <c r="A705" s="3">
        <v>41613</v>
      </c>
      <c r="B705" s="2" t="s">
        <v>5</v>
      </c>
      <c r="C705" s="2">
        <v>0.102025269</v>
      </c>
      <c r="D705" s="2">
        <v>0.103882249</v>
      </c>
      <c r="E705" s="2">
        <v>4.3905382999999999E-2</v>
      </c>
      <c r="F705" s="2">
        <f>VLOOKUP(B705,CostData!$A$21:$D$24,2,FALSE)</f>
        <v>40.644171780000001</v>
      </c>
      <c r="G705" s="2">
        <f t="shared" si="70"/>
        <v>12</v>
      </c>
      <c r="H705" s="2">
        <f>VLOOKUP(B705,CostData!$H$5:$I$8,2,FALSE)</f>
        <v>3</v>
      </c>
      <c r="I705" s="2">
        <f>VLOOKUP(G705,CostData!$A$4:$E$15,Production!H705,FALSE)</f>
        <v>1.2504999999999999</v>
      </c>
      <c r="J705" s="2">
        <f>VLOOKUP(Production!G705,CostData!$A$33:$E$44,Production!H705,FALSE)</f>
        <v>84</v>
      </c>
      <c r="K705" s="2">
        <f>VLOOKUP(Production!B705,CostData!$A$21:$D$24,4,FALSE)</f>
        <v>107.3179884</v>
      </c>
      <c r="L705" s="2">
        <f>VLOOKUP(Production!B705,CostData!$A$21:$D$24,3,FALSE)</f>
        <v>7.7684049079999999</v>
      </c>
      <c r="M705" s="4">
        <f t="shared" si="71"/>
        <v>52798.710705475401</v>
      </c>
      <c r="N705" s="4">
        <f t="shared" si="72"/>
        <v>11272.8961375128</v>
      </c>
      <c r="O705" s="4">
        <f t="shared" si="73"/>
        <v>9911.1328734974504</v>
      </c>
      <c r="P705" s="2">
        <f t="shared" si="74"/>
        <v>72.514133451082259</v>
      </c>
      <c r="Q705" s="2">
        <f t="shared" si="75"/>
        <v>12.145865357142858</v>
      </c>
      <c r="R705" s="5">
        <f t="shared" si="76"/>
        <v>0.98212418369956556</v>
      </c>
    </row>
    <row r="706" spans="1:18" x14ac:dyDescent="0.3">
      <c r="A706" s="3">
        <v>41614</v>
      </c>
      <c r="B706" s="2" t="s">
        <v>5</v>
      </c>
      <c r="C706" s="2">
        <v>0.103569127</v>
      </c>
      <c r="D706" s="2">
        <v>0.104380668</v>
      </c>
      <c r="E706" s="2">
        <v>4.3928690999999999E-2</v>
      </c>
      <c r="F706" s="2">
        <f>VLOOKUP(B706,CostData!$A$21:$D$24,2,FALSE)</f>
        <v>40.644171780000001</v>
      </c>
      <c r="G706" s="2">
        <f t="shared" si="70"/>
        <v>12</v>
      </c>
      <c r="H706" s="2">
        <f>VLOOKUP(B706,CostData!$H$5:$I$8,2,FALSE)</f>
        <v>3</v>
      </c>
      <c r="I706" s="2">
        <f>VLOOKUP(G706,CostData!$A$4:$E$15,Production!H706,FALSE)</f>
        <v>1.2504999999999999</v>
      </c>
      <c r="J706" s="2">
        <f>VLOOKUP(Production!G706,CostData!$A$33:$E$44,Production!H706,FALSE)</f>
        <v>84</v>
      </c>
      <c r="K706" s="2">
        <f>VLOOKUP(Production!B706,CostData!$A$21:$D$24,4,FALSE)</f>
        <v>107.3179884</v>
      </c>
      <c r="L706" s="2">
        <f>VLOOKUP(Production!B706,CostData!$A$21:$D$24,3,FALSE)</f>
        <v>7.7684049079999999</v>
      </c>
      <c r="M706" s="4">
        <f t="shared" si="71"/>
        <v>53052.034837792882</v>
      </c>
      <c r="N706" s="4">
        <f t="shared" si="72"/>
        <v>11272.8961375128</v>
      </c>
      <c r="O706" s="4">
        <f t="shared" si="73"/>
        <v>10061.109265873463</v>
      </c>
      <c r="P706" s="2">
        <f t="shared" si="74"/>
        <v>71.822600417573426</v>
      </c>
      <c r="Q706" s="2">
        <f t="shared" si="75"/>
        <v>12.329657976190477</v>
      </c>
      <c r="R706" s="5">
        <f t="shared" si="76"/>
        <v>0.99222517909159191</v>
      </c>
    </row>
    <row r="707" spans="1:18" x14ac:dyDescent="0.3">
      <c r="A707" s="3">
        <v>41615</v>
      </c>
      <c r="B707" s="2" t="s">
        <v>5</v>
      </c>
      <c r="C707" s="2">
        <v>0.102310415</v>
      </c>
      <c r="D707" s="2">
        <v>0.103938584</v>
      </c>
      <c r="E707" s="2">
        <v>4.4159596000000002E-2</v>
      </c>
      <c r="F707" s="2">
        <f>VLOOKUP(B707,CostData!$A$21:$D$24,2,FALSE)</f>
        <v>40.644171780000001</v>
      </c>
      <c r="G707" s="2">
        <f t="shared" ref="G707:G770" si="77">MONTH(A707)</f>
        <v>12</v>
      </c>
      <c r="H707" s="2">
        <f>VLOOKUP(B707,CostData!$H$5:$I$8,2,FALSE)</f>
        <v>3</v>
      </c>
      <c r="I707" s="2">
        <f>VLOOKUP(G707,CostData!$A$4:$E$15,Production!H707,FALSE)</f>
        <v>1.2504999999999999</v>
      </c>
      <c r="J707" s="2">
        <f>VLOOKUP(Production!G707,CostData!$A$33:$E$44,Production!H707,FALSE)</f>
        <v>84</v>
      </c>
      <c r="K707" s="2">
        <f>VLOOKUP(Production!B707,CostData!$A$21:$D$24,4,FALSE)</f>
        <v>107.3179884</v>
      </c>
      <c r="L707" s="2">
        <f>VLOOKUP(Production!B707,CostData!$A$21:$D$24,3,FALSE)</f>
        <v>7.7684049079999999</v>
      </c>
      <c r="M707" s="4">
        <f t="shared" ref="M707:M770" si="78">D707*F707*I707*10000</f>
        <v>52827.34327163783</v>
      </c>
      <c r="N707" s="4">
        <f t="shared" ref="N707:N770" si="79">I707*J707*K707</f>
        <v>11272.8961375128</v>
      </c>
      <c r="O707" s="4">
        <f t="shared" ref="O707:O770" si="80">C707*I707*L707*10000</f>
        <v>9938.8330689690865</v>
      </c>
      <c r="P707" s="2">
        <f t="shared" ref="P707:P770" si="81">(M707+N707+O707)/C707/10000</f>
        <v>72.367092322047284</v>
      </c>
      <c r="Q707" s="2">
        <f t="shared" ref="Q707:Q770" si="82">C707*10000/J707</f>
        <v>12.17981130952381</v>
      </c>
      <c r="R707" s="5">
        <f t="shared" ref="R707:R770" si="83">C707/D707</f>
        <v>0.98433527822545674</v>
      </c>
    </row>
    <row r="708" spans="1:18" x14ac:dyDescent="0.3">
      <c r="A708" s="3">
        <v>41616</v>
      </c>
      <c r="B708" s="2" t="s">
        <v>5</v>
      </c>
      <c r="C708" s="2">
        <v>0.104199535</v>
      </c>
      <c r="D708" s="2">
        <v>0.105305917</v>
      </c>
      <c r="E708" s="2">
        <v>4.3631527000000003E-2</v>
      </c>
      <c r="F708" s="2">
        <f>VLOOKUP(B708,CostData!$A$21:$D$24,2,FALSE)</f>
        <v>40.644171780000001</v>
      </c>
      <c r="G708" s="2">
        <f t="shared" si="77"/>
        <v>12</v>
      </c>
      <c r="H708" s="2">
        <f>VLOOKUP(B708,CostData!$H$5:$I$8,2,FALSE)</f>
        <v>3</v>
      </c>
      <c r="I708" s="2">
        <f>VLOOKUP(G708,CostData!$A$4:$E$15,Production!H708,FALSE)</f>
        <v>1.2504999999999999</v>
      </c>
      <c r="J708" s="2">
        <f>VLOOKUP(Production!G708,CostData!$A$33:$E$44,Production!H708,FALSE)</f>
        <v>84</v>
      </c>
      <c r="K708" s="2">
        <f>VLOOKUP(Production!B708,CostData!$A$21:$D$24,4,FALSE)</f>
        <v>107.3179884</v>
      </c>
      <c r="L708" s="2">
        <f>VLOOKUP(Production!B708,CostData!$A$21:$D$24,3,FALSE)</f>
        <v>7.7684049079999999</v>
      </c>
      <c r="M708" s="4">
        <f t="shared" si="78"/>
        <v>53522.297608880275</v>
      </c>
      <c r="N708" s="4">
        <f t="shared" si="79"/>
        <v>11272.8961375128</v>
      </c>
      <c r="O708" s="4">
        <f t="shared" si="80"/>
        <v>10122.349559711998</v>
      </c>
      <c r="P708" s="2">
        <f t="shared" si="81"/>
        <v>71.898155117587692</v>
      </c>
      <c r="Q708" s="2">
        <f t="shared" si="82"/>
        <v>12.404706547619046</v>
      </c>
      <c r="R708" s="5">
        <f t="shared" si="83"/>
        <v>0.98949363880474062</v>
      </c>
    </row>
    <row r="709" spans="1:18" x14ac:dyDescent="0.3">
      <c r="A709" s="3">
        <v>41617</v>
      </c>
      <c r="B709" s="2" t="s">
        <v>5</v>
      </c>
      <c r="C709" s="2">
        <v>0.102783033</v>
      </c>
      <c r="D709" s="2">
        <v>0.10424064700000001</v>
      </c>
      <c r="E709" s="2">
        <v>4.4087086999999997E-2</v>
      </c>
      <c r="F709" s="2">
        <f>VLOOKUP(B709,CostData!$A$21:$D$24,2,FALSE)</f>
        <v>40.644171780000001</v>
      </c>
      <c r="G709" s="2">
        <f t="shared" si="77"/>
        <v>12</v>
      </c>
      <c r="H709" s="2">
        <f>VLOOKUP(B709,CostData!$H$5:$I$8,2,FALSE)</f>
        <v>3</v>
      </c>
      <c r="I709" s="2">
        <f>VLOOKUP(G709,CostData!$A$4:$E$15,Production!H709,FALSE)</f>
        <v>1.2504999999999999</v>
      </c>
      <c r="J709" s="2">
        <f>VLOOKUP(Production!G709,CostData!$A$33:$E$44,Production!H709,FALSE)</f>
        <v>84</v>
      </c>
      <c r="K709" s="2">
        <f>VLOOKUP(Production!B709,CostData!$A$21:$D$24,4,FALSE)</f>
        <v>107.3179884</v>
      </c>
      <c r="L709" s="2">
        <f>VLOOKUP(Production!B709,CostData!$A$21:$D$24,3,FALSE)</f>
        <v>7.7684049079999999</v>
      </c>
      <c r="M709" s="4">
        <f t="shared" si="78"/>
        <v>52980.86841289491</v>
      </c>
      <c r="N709" s="4">
        <f t="shared" si="79"/>
        <v>11272.8961375128</v>
      </c>
      <c r="O709" s="4">
        <f t="shared" si="80"/>
        <v>9984.7450262941566</v>
      </c>
      <c r="P709" s="2">
        <f t="shared" si="81"/>
        <v>72.228370198709612</v>
      </c>
      <c r="Q709" s="2">
        <f t="shared" si="82"/>
        <v>12.236075357142857</v>
      </c>
      <c r="R709" s="5">
        <f t="shared" si="83"/>
        <v>0.98601683659925854</v>
      </c>
    </row>
    <row r="710" spans="1:18" x14ac:dyDescent="0.3">
      <c r="A710" s="3">
        <v>41618</v>
      </c>
      <c r="B710" s="2" t="s">
        <v>5</v>
      </c>
      <c r="C710" s="2">
        <v>0.108957519</v>
      </c>
      <c r="D710" s="2">
        <v>0.110520708</v>
      </c>
      <c r="E710" s="2">
        <v>4.3403529000000003E-2</v>
      </c>
      <c r="F710" s="2">
        <f>VLOOKUP(B710,CostData!$A$21:$D$24,2,FALSE)</f>
        <v>40.644171780000001</v>
      </c>
      <c r="G710" s="2">
        <f t="shared" si="77"/>
        <v>12</v>
      </c>
      <c r="H710" s="2">
        <f>VLOOKUP(B710,CostData!$H$5:$I$8,2,FALSE)</f>
        <v>3</v>
      </c>
      <c r="I710" s="2">
        <f>VLOOKUP(G710,CostData!$A$4:$E$15,Production!H710,FALSE)</f>
        <v>1.2504999999999999</v>
      </c>
      <c r="J710" s="2">
        <f>VLOOKUP(Production!G710,CostData!$A$33:$E$44,Production!H710,FALSE)</f>
        <v>84</v>
      </c>
      <c r="K710" s="2">
        <f>VLOOKUP(Production!B710,CostData!$A$21:$D$24,4,FALSE)</f>
        <v>107.3179884</v>
      </c>
      <c r="L710" s="2">
        <f>VLOOKUP(Production!B710,CostData!$A$21:$D$24,3,FALSE)</f>
        <v>7.7684049079999999</v>
      </c>
      <c r="M710" s="4">
        <f t="shared" si="78"/>
        <v>56172.743128196242</v>
      </c>
      <c r="N710" s="4">
        <f t="shared" si="79"/>
        <v>11272.8961375128</v>
      </c>
      <c r="O710" s="4">
        <f t="shared" si="80"/>
        <v>10584.558697665607</v>
      </c>
      <c r="P710" s="2">
        <f t="shared" si="81"/>
        <v>71.615248474384444</v>
      </c>
      <c r="Q710" s="2">
        <f t="shared" si="82"/>
        <v>12.971133214285715</v>
      </c>
      <c r="R710" s="5">
        <f t="shared" si="83"/>
        <v>0.98585614380971942</v>
      </c>
    </row>
    <row r="711" spans="1:18" x14ac:dyDescent="0.3">
      <c r="A711" s="3">
        <v>41619</v>
      </c>
      <c r="B711" s="2" t="s">
        <v>5</v>
      </c>
      <c r="C711" s="2">
        <v>0.10147589899999999</v>
      </c>
      <c r="D711" s="2">
        <v>0.102967031</v>
      </c>
      <c r="E711" s="2">
        <v>4.3611793000000003E-2</v>
      </c>
      <c r="F711" s="2">
        <f>VLOOKUP(B711,CostData!$A$21:$D$24,2,FALSE)</f>
        <v>40.644171780000001</v>
      </c>
      <c r="G711" s="2">
        <f t="shared" si="77"/>
        <v>12</v>
      </c>
      <c r="H711" s="2">
        <f>VLOOKUP(B711,CostData!$H$5:$I$8,2,FALSE)</f>
        <v>3</v>
      </c>
      <c r="I711" s="2">
        <f>VLOOKUP(G711,CostData!$A$4:$E$15,Production!H711,FALSE)</f>
        <v>1.2504999999999999</v>
      </c>
      <c r="J711" s="2">
        <f>VLOOKUP(Production!G711,CostData!$A$33:$E$44,Production!H711,FALSE)</f>
        <v>84</v>
      </c>
      <c r="K711" s="2">
        <f>VLOOKUP(Production!B711,CostData!$A$21:$D$24,4,FALSE)</f>
        <v>107.3179884</v>
      </c>
      <c r="L711" s="2">
        <f>VLOOKUP(Production!B711,CostData!$A$21:$D$24,3,FALSE)</f>
        <v>7.7684049079999999</v>
      </c>
      <c r="M711" s="4">
        <f t="shared" si="78"/>
        <v>52333.546243985518</v>
      </c>
      <c r="N711" s="4">
        <f t="shared" si="79"/>
        <v>11272.8961375128</v>
      </c>
      <c r="O711" s="4">
        <f t="shared" si="80"/>
        <v>9857.7649273005791</v>
      </c>
      <c r="P711" s="2">
        <f t="shared" si="81"/>
        <v>72.395719607075264</v>
      </c>
      <c r="Q711" s="2">
        <f t="shared" si="82"/>
        <v>12.080464166666665</v>
      </c>
      <c r="R711" s="5">
        <f t="shared" si="83"/>
        <v>0.98551835489944339</v>
      </c>
    </row>
    <row r="712" spans="1:18" x14ac:dyDescent="0.3">
      <c r="A712" s="3">
        <v>41620</v>
      </c>
      <c r="B712" s="2" t="s">
        <v>5</v>
      </c>
      <c r="C712" s="2">
        <v>0.10185356399999999</v>
      </c>
      <c r="D712" s="2">
        <v>0.102545171</v>
      </c>
      <c r="E712" s="2">
        <v>4.4249001000000003E-2</v>
      </c>
      <c r="F712" s="2">
        <f>VLOOKUP(B712,CostData!$A$21:$D$24,2,FALSE)</f>
        <v>40.644171780000001</v>
      </c>
      <c r="G712" s="2">
        <f t="shared" si="77"/>
        <v>12</v>
      </c>
      <c r="H712" s="2">
        <f>VLOOKUP(B712,CostData!$H$5:$I$8,2,FALSE)</f>
        <v>3</v>
      </c>
      <c r="I712" s="2">
        <f>VLOOKUP(G712,CostData!$A$4:$E$15,Production!H712,FALSE)</f>
        <v>1.2504999999999999</v>
      </c>
      <c r="J712" s="2">
        <f>VLOOKUP(Production!G712,CostData!$A$33:$E$44,Production!H712,FALSE)</f>
        <v>84</v>
      </c>
      <c r="K712" s="2">
        <f>VLOOKUP(Production!B712,CostData!$A$21:$D$24,4,FALSE)</f>
        <v>107.3179884</v>
      </c>
      <c r="L712" s="2">
        <f>VLOOKUP(Production!B712,CostData!$A$21:$D$24,3,FALSE)</f>
        <v>7.7684049079999999</v>
      </c>
      <c r="M712" s="4">
        <f t="shared" si="78"/>
        <v>52119.133634395104</v>
      </c>
      <c r="N712" s="4">
        <f t="shared" si="79"/>
        <v>11272.8961375128</v>
      </c>
      <c r="O712" s="4">
        <f t="shared" si="80"/>
        <v>9894.4527795685244</v>
      </c>
      <c r="P712" s="2">
        <f t="shared" si="81"/>
        <v>71.952791511032871</v>
      </c>
      <c r="Q712" s="2">
        <f t="shared" si="82"/>
        <v>12.125424285714285</v>
      </c>
      <c r="R712" s="5">
        <f t="shared" si="83"/>
        <v>0.99325558684767312</v>
      </c>
    </row>
    <row r="713" spans="1:18" x14ac:dyDescent="0.3">
      <c r="A713" s="3">
        <v>41621</v>
      </c>
      <c r="B713" s="2" t="s">
        <v>5</v>
      </c>
      <c r="C713" s="2">
        <v>0.105639884</v>
      </c>
      <c r="D713" s="2">
        <v>0.106736099</v>
      </c>
      <c r="E713" s="2">
        <v>4.3993158999999997E-2</v>
      </c>
      <c r="F713" s="2">
        <f>VLOOKUP(B713,CostData!$A$21:$D$24,2,FALSE)</f>
        <v>40.644171780000001</v>
      </c>
      <c r="G713" s="2">
        <f t="shared" si="77"/>
        <v>12</v>
      </c>
      <c r="H713" s="2">
        <f>VLOOKUP(B713,CostData!$H$5:$I$8,2,FALSE)</f>
        <v>3</v>
      </c>
      <c r="I713" s="2">
        <f>VLOOKUP(G713,CostData!$A$4:$E$15,Production!H713,FALSE)</f>
        <v>1.2504999999999999</v>
      </c>
      <c r="J713" s="2">
        <f>VLOOKUP(Production!G713,CostData!$A$33:$E$44,Production!H713,FALSE)</f>
        <v>84</v>
      </c>
      <c r="K713" s="2">
        <f>VLOOKUP(Production!B713,CostData!$A$21:$D$24,4,FALSE)</f>
        <v>107.3179884</v>
      </c>
      <c r="L713" s="2">
        <f>VLOOKUP(Production!B713,CostData!$A$21:$D$24,3,FALSE)</f>
        <v>7.7684049079999999</v>
      </c>
      <c r="M713" s="4">
        <f t="shared" si="78"/>
        <v>54249.195287752991</v>
      </c>
      <c r="N713" s="4">
        <f t="shared" si="79"/>
        <v>11272.8961375128</v>
      </c>
      <c r="O713" s="4">
        <f t="shared" si="80"/>
        <v>10262.270683793615</v>
      </c>
      <c r="P713" s="2">
        <f t="shared" si="81"/>
        <v>71.738399588794906</v>
      </c>
      <c r="Q713" s="2">
        <f t="shared" si="82"/>
        <v>12.576176666666667</v>
      </c>
      <c r="R713" s="5">
        <f t="shared" si="83"/>
        <v>0.98972966962189612</v>
      </c>
    </row>
    <row r="714" spans="1:18" x14ac:dyDescent="0.3">
      <c r="A714" s="3">
        <v>41622</v>
      </c>
      <c r="B714" s="2" t="s">
        <v>5</v>
      </c>
      <c r="C714" s="2">
        <v>0.104339267</v>
      </c>
      <c r="D714" s="2">
        <v>0.105854195</v>
      </c>
      <c r="E714" s="2">
        <v>4.3822873999999998E-2</v>
      </c>
      <c r="F714" s="2">
        <f>VLOOKUP(B714,CostData!$A$21:$D$24,2,FALSE)</f>
        <v>40.644171780000001</v>
      </c>
      <c r="G714" s="2">
        <f t="shared" si="77"/>
        <v>12</v>
      </c>
      <c r="H714" s="2">
        <f>VLOOKUP(B714,CostData!$H$5:$I$8,2,FALSE)</f>
        <v>3</v>
      </c>
      <c r="I714" s="2">
        <f>VLOOKUP(G714,CostData!$A$4:$E$15,Production!H714,FALSE)</f>
        <v>1.2504999999999999</v>
      </c>
      <c r="J714" s="2">
        <f>VLOOKUP(Production!G714,CostData!$A$33:$E$44,Production!H714,FALSE)</f>
        <v>84</v>
      </c>
      <c r="K714" s="2">
        <f>VLOOKUP(Production!B714,CostData!$A$21:$D$24,4,FALSE)</f>
        <v>107.3179884</v>
      </c>
      <c r="L714" s="2">
        <f>VLOOKUP(Production!B714,CostData!$A$21:$D$24,3,FALSE)</f>
        <v>7.7684049079999999</v>
      </c>
      <c r="M714" s="4">
        <f t="shared" si="78"/>
        <v>53800.962845596281</v>
      </c>
      <c r="N714" s="4">
        <f t="shared" si="79"/>
        <v>11272.8961375128</v>
      </c>
      <c r="O714" s="4">
        <f t="shared" si="80"/>
        <v>10135.92367161833</v>
      </c>
      <c r="P714" s="2">
        <f t="shared" si="81"/>
        <v>72.081954203039786</v>
      </c>
      <c r="Q714" s="2">
        <f t="shared" si="82"/>
        <v>12.421341309523809</v>
      </c>
      <c r="R714" s="5">
        <f t="shared" si="83"/>
        <v>0.98568854073284484</v>
      </c>
    </row>
    <row r="715" spans="1:18" x14ac:dyDescent="0.3">
      <c r="A715" s="3">
        <v>41623</v>
      </c>
      <c r="B715" s="2" t="s">
        <v>5</v>
      </c>
      <c r="C715" s="2">
        <v>0.104924973</v>
      </c>
      <c r="D715" s="2">
        <v>0.10545400200000001</v>
      </c>
      <c r="E715" s="2">
        <v>4.3712422000000001E-2</v>
      </c>
      <c r="F715" s="2">
        <f>VLOOKUP(B715,CostData!$A$21:$D$24,2,FALSE)</f>
        <v>40.644171780000001</v>
      </c>
      <c r="G715" s="2">
        <f t="shared" si="77"/>
        <v>12</v>
      </c>
      <c r="H715" s="2">
        <f>VLOOKUP(B715,CostData!$H$5:$I$8,2,FALSE)</f>
        <v>3</v>
      </c>
      <c r="I715" s="2">
        <f>VLOOKUP(G715,CostData!$A$4:$E$15,Production!H715,FALSE)</f>
        <v>1.2504999999999999</v>
      </c>
      <c r="J715" s="2">
        <f>VLOOKUP(Production!G715,CostData!$A$33:$E$44,Production!H715,FALSE)</f>
        <v>84</v>
      </c>
      <c r="K715" s="2">
        <f>VLOOKUP(Production!B715,CostData!$A$21:$D$24,4,FALSE)</f>
        <v>107.3179884</v>
      </c>
      <c r="L715" s="2">
        <f>VLOOKUP(Production!B715,CostData!$A$21:$D$24,3,FALSE)</f>
        <v>7.7684049079999999</v>
      </c>
      <c r="M715" s="4">
        <f t="shared" si="78"/>
        <v>53597.562605066676</v>
      </c>
      <c r="N715" s="4">
        <f t="shared" si="79"/>
        <v>11272.8961375128</v>
      </c>
      <c r="O715" s="4">
        <f t="shared" si="80"/>
        <v>10192.821438688217</v>
      </c>
      <c r="P715" s="2">
        <f t="shared" si="81"/>
        <v>71.53995663288633</v>
      </c>
      <c r="Q715" s="2">
        <f t="shared" si="82"/>
        <v>12.491068214285715</v>
      </c>
      <c r="R715" s="5">
        <f t="shared" si="83"/>
        <v>0.99498331983645338</v>
      </c>
    </row>
    <row r="716" spans="1:18" x14ac:dyDescent="0.3">
      <c r="A716" s="3">
        <v>41624</v>
      </c>
      <c r="B716" s="2" t="s">
        <v>5</v>
      </c>
      <c r="C716" s="2">
        <v>0.105657207</v>
      </c>
      <c r="D716" s="2">
        <v>0.107296339</v>
      </c>
      <c r="E716" s="2">
        <v>4.3423330000000003E-2</v>
      </c>
      <c r="F716" s="2">
        <f>VLOOKUP(B716,CostData!$A$21:$D$24,2,FALSE)</f>
        <v>40.644171780000001</v>
      </c>
      <c r="G716" s="2">
        <f t="shared" si="77"/>
        <v>12</v>
      </c>
      <c r="H716" s="2">
        <f>VLOOKUP(B716,CostData!$H$5:$I$8,2,FALSE)</f>
        <v>3</v>
      </c>
      <c r="I716" s="2">
        <f>VLOOKUP(G716,CostData!$A$4:$E$15,Production!H716,FALSE)</f>
        <v>1.2504999999999999</v>
      </c>
      <c r="J716" s="2">
        <f>VLOOKUP(Production!G716,CostData!$A$33:$E$44,Production!H716,FALSE)</f>
        <v>84</v>
      </c>
      <c r="K716" s="2">
        <f>VLOOKUP(Production!B716,CostData!$A$21:$D$24,4,FALSE)</f>
        <v>107.3179884</v>
      </c>
      <c r="L716" s="2">
        <f>VLOOKUP(Production!B716,CostData!$A$21:$D$24,3,FALSE)</f>
        <v>7.7684049079999999</v>
      </c>
      <c r="M716" s="4">
        <f t="shared" si="78"/>
        <v>54533.940275182322</v>
      </c>
      <c r="N716" s="4">
        <f t="shared" si="79"/>
        <v>11272.8961375128</v>
      </c>
      <c r="O716" s="4">
        <f t="shared" si="80"/>
        <v>10263.953507631772</v>
      </c>
      <c r="P716" s="2">
        <f t="shared" si="81"/>
        <v>71.997729336463422</v>
      </c>
      <c r="Q716" s="2">
        <f t="shared" si="82"/>
        <v>12.578238928571428</v>
      </c>
      <c r="R716" s="5">
        <f t="shared" si="83"/>
        <v>0.98472331847221739</v>
      </c>
    </row>
    <row r="717" spans="1:18" x14ac:dyDescent="0.3">
      <c r="A717" s="3">
        <v>41625</v>
      </c>
      <c r="B717" s="2" t="s">
        <v>5</v>
      </c>
      <c r="C717" s="2">
        <v>0.10917081300000001</v>
      </c>
      <c r="D717" s="2">
        <v>0.109385591</v>
      </c>
      <c r="E717" s="2">
        <v>4.4032706999999997E-2</v>
      </c>
      <c r="F717" s="2">
        <f>VLOOKUP(B717,CostData!$A$21:$D$24,2,FALSE)</f>
        <v>40.644171780000001</v>
      </c>
      <c r="G717" s="2">
        <f t="shared" si="77"/>
        <v>12</v>
      </c>
      <c r="H717" s="2">
        <f>VLOOKUP(B717,CostData!$H$5:$I$8,2,FALSE)</f>
        <v>3</v>
      </c>
      <c r="I717" s="2">
        <f>VLOOKUP(G717,CostData!$A$4:$E$15,Production!H717,FALSE)</f>
        <v>1.2504999999999999</v>
      </c>
      <c r="J717" s="2">
        <f>VLOOKUP(Production!G717,CostData!$A$33:$E$44,Production!H717,FALSE)</f>
        <v>84</v>
      </c>
      <c r="K717" s="2">
        <f>VLOOKUP(Production!B717,CostData!$A$21:$D$24,4,FALSE)</f>
        <v>107.3179884</v>
      </c>
      <c r="L717" s="2">
        <f>VLOOKUP(Production!B717,CostData!$A$21:$D$24,3,FALSE)</f>
        <v>7.7684049079999999</v>
      </c>
      <c r="M717" s="4">
        <f t="shared" si="78"/>
        <v>55595.81381951458</v>
      </c>
      <c r="N717" s="4">
        <f t="shared" si="79"/>
        <v>11272.8961375128</v>
      </c>
      <c r="O717" s="4">
        <f t="shared" si="80"/>
        <v>10605.278909391975</v>
      </c>
      <c r="P717" s="2">
        <f t="shared" si="81"/>
        <v>70.965844017685711</v>
      </c>
      <c r="Q717" s="2">
        <f t="shared" si="82"/>
        <v>12.996525357142858</v>
      </c>
      <c r="R717" s="5">
        <f t="shared" si="83"/>
        <v>0.99803650555766532</v>
      </c>
    </row>
    <row r="718" spans="1:18" x14ac:dyDescent="0.3">
      <c r="A718" s="3">
        <v>41626</v>
      </c>
      <c r="B718" s="2" t="s">
        <v>5</v>
      </c>
      <c r="C718" s="2">
        <v>0.100554423</v>
      </c>
      <c r="D718" s="2">
        <v>0.10110055</v>
      </c>
      <c r="E718" s="2">
        <v>4.3503050000000001E-2</v>
      </c>
      <c r="F718" s="2">
        <f>VLOOKUP(B718,CostData!$A$21:$D$24,2,FALSE)</f>
        <v>40.644171780000001</v>
      </c>
      <c r="G718" s="2">
        <f t="shared" si="77"/>
        <v>12</v>
      </c>
      <c r="H718" s="2">
        <f>VLOOKUP(B718,CostData!$H$5:$I$8,2,FALSE)</f>
        <v>3</v>
      </c>
      <c r="I718" s="2">
        <f>VLOOKUP(G718,CostData!$A$4:$E$15,Production!H718,FALSE)</f>
        <v>1.2504999999999999</v>
      </c>
      <c r="J718" s="2">
        <f>VLOOKUP(Production!G718,CostData!$A$33:$E$44,Production!H718,FALSE)</f>
        <v>84</v>
      </c>
      <c r="K718" s="2">
        <f>VLOOKUP(Production!B718,CostData!$A$21:$D$24,4,FALSE)</f>
        <v>107.3179884</v>
      </c>
      <c r="L718" s="2">
        <f>VLOOKUP(Production!B718,CostData!$A$21:$D$24,3,FALSE)</f>
        <v>7.7684049079999999</v>
      </c>
      <c r="M718" s="4">
        <f t="shared" si="78"/>
        <v>51384.897256262237</v>
      </c>
      <c r="N718" s="4">
        <f t="shared" si="79"/>
        <v>11272.8961375128</v>
      </c>
      <c r="O718" s="4">
        <f t="shared" si="80"/>
        <v>9768.2491517946219</v>
      </c>
      <c r="P718" s="2">
        <f t="shared" si="81"/>
        <v>72.026709899742201</v>
      </c>
      <c r="Q718" s="2">
        <f t="shared" si="82"/>
        <v>11.970764642857144</v>
      </c>
      <c r="R718" s="5">
        <f t="shared" si="83"/>
        <v>0.99459817973294906</v>
      </c>
    </row>
    <row r="719" spans="1:18" x14ac:dyDescent="0.3">
      <c r="A719" s="3">
        <v>41627</v>
      </c>
      <c r="B719" s="2" t="s">
        <v>5</v>
      </c>
      <c r="C719" s="2">
        <v>0.106630952</v>
      </c>
      <c r="D719" s="2">
        <v>0.107538416</v>
      </c>
      <c r="E719" s="2">
        <v>4.3528895999999997E-2</v>
      </c>
      <c r="F719" s="2">
        <f>VLOOKUP(B719,CostData!$A$21:$D$24,2,FALSE)</f>
        <v>40.644171780000001</v>
      </c>
      <c r="G719" s="2">
        <f t="shared" si="77"/>
        <v>12</v>
      </c>
      <c r="H719" s="2">
        <f>VLOOKUP(B719,CostData!$H$5:$I$8,2,FALSE)</f>
        <v>3</v>
      </c>
      <c r="I719" s="2">
        <f>VLOOKUP(G719,CostData!$A$4:$E$15,Production!H719,FALSE)</f>
        <v>1.2504999999999999</v>
      </c>
      <c r="J719" s="2">
        <f>VLOOKUP(Production!G719,CostData!$A$33:$E$44,Production!H719,FALSE)</f>
        <v>84</v>
      </c>
      <c r="K719" s="2">
        <f>VLOOKUP(Production!B719,CostData!$A$21:$D$24,4,FALSE)</f>
        <v>107.3179884</v>
      </c>
      <c r="L719" s="2">
        <f>VLOOKUP(Production!B719,CostData!$A$21:$D$24,3,FALSE)</f>
        <v>7.7684049079999999</v>
      </c>
      <c r="M719" s="4">
        <f t="shared" si="78"/>
        <v>54656.977209928016</v>
      </c>
      <c r="N719" s="4">
        <f t="shared" si="79"/>
        <v>11272.8961375128</v>
      </c>
      <c r="O719" s="4">
        <f t="shared" si="80"/>
        <v>10358.546897823213</v>
      </c>
      <c r="P719" s="2">
        <f t="shared" si="81"/>
        <v>71.544348816527517</v>
      </c>
      <c r="Q719" s="2">
        <f t="shared" si="82"/>
        <v>12.694160952380953</v>
      </c>
      <c r="R719" s="5">
        <f t="shared" si="83"/>
        <v>0.99156148998884275</v>
      </c>
    </row>
    <row r="720" spans="1:18" x14ac:dyDescent="0.3">
      <c r="A720" s="3">
        <v>41628</v>
      </c>
      <c r="B720" s="2" t="s">
        <v>5</v>
      </c>
      <c r="C720" s="2">
        <v>0.10162341599999999</v>
      </c>
      <c r="D720" s="2">
        <v>0.103394824</v>
      </c>
      <c r="E720" s="2">
        <v>4.4110951000000002E-2</v>
      </c>
      <c r="F720" s="2">
        <f>VLOOKUP(B720,CostData!$A$21:$D$24,2,FALSE)</f>
        <v>40.644171780000001</v>
      </c>
      <c r="G720" s="2">
        <f t="shared" si="77"/>
        <v>12</v>
      </c>
      <c r="H720" s="2">
        <f>VLOOKUP(B720,CostData!$H$5:$I$8,2,FALSE)</f>
        <v>3</v>
      </c>
      <c r="I720" s="2">
        <f>VLOOKUP(G720,CostData!$A$4:$E$15,Production!H720,FALSE)</f>
        <v>1.2504999999999999</v>
      </c>
      <c r="J720" s="2">
        <f>VLOOKUP(Production!G720,CostData!$A$33:$E$44,Production!H720,FALSE)</f>
        <v>84</v>
      </c>
      <c r="K720" s="2">
        <f>VLOOKUP(Production!B720,CostData!$A$21:$D$24,4,FALSE)</f>
        <v>107.3179884</v>
      </c>
      <c r="L720" s="2">
        <f>VLOOKUP(Production!B720,CostData!$A$21:$D$24,3,FALSE)</f>
        <v>7.7684049079999999</v>
      </c>
      <c r="M720" s="4">
        <f t="shared" si="78"/>
        <v>52550.97433267493</v>
      </c>
      <c r="N720" s="4">
        <f t="shared" si="79"/>
        <v>11272.8961375128</v>
      </c>
      <c r="O720" s="4">
        <f t="shared" si="80"/>
        <v>9872.09530449468</v>
      </c>
      <c r="P720" s="2">
        <f t="shared" si="81"/>
        <v>72.518685825993501</v>
      </c>
      <c r="Q720" s="2">
        <f t="shared" si="82"/>
        <v>12.098025714285715</v>
      </c>
      <c r="R720" s="5">
        <f t="shared" si="83"/>
        <v>0.98286753696684082</v>
      </c>
    </row>
    <row r="721" spans="1:18" x14ac:dyDescent="0.3">
      <c r="A721" s="3">
        <v>41629</v>
      </c>
      <c r="B721" s="2" t="s">
        <v>5</v>
      </c>
      <c r="C721" s="2">
        <v>0.103828674</v>
      </c>
      <c r="D721" s="2">
        <v>0.104509501</v>
      </c>
      <c r="E721" s="2">
        <v>4.3535649000000003E-2</v>
      </c>
      <c r="F721" s="2">
        <f>VLOOKUP(B721,CostData!$A$21:$D$24,2,FALSE)</f>
        <v>40.644171780000001</v>
      </c>
      <c r="G721" s="2">
        <f t="shared" si="77"/>
        <v>12</v>
      </c>
      <c r="H721" s="2">
        <f>VLOOKUP(B721,CostData!$H$5:$I$8,2,FALSE)</f>
        <v>3</v>
      </c>
      <c r="I721" s="2">
        <f>VLOOKUP(G721,CostData!$A$4:$E$15,Production!H721,FALSE)</f>
        <v>1.2504999999999999</v>
      </c>
      <c r="J721" s="2">
        <f>VLOOKUP(Production!G721,CostData!$A$33:$E$44,Production!H721,FALSE)</f>
        <v>84</v>
      </c>
      <c r="K721" s="2">
        <f>VLOOKUP(Production!B721,CostData!$A$21:$D$24,4,FALSE)</f>
        <v>107.3179884</v>
      </c>
      <c r="L721" s="2">
        <f>VLOOKUP(Production!B721,CostData!$A$21:$D$24,3,FALSE)</f>
        <v>7.7684049079999999</v>
      </c>
      <c r="M721" s="4">
        <f t="shared" si="78"/>
        <v>53117.51490163245</v>
      </c>
      <c r="N721" s="4">
        <f t="shared" si="79"/>
        <v>11272.8961375128</v>
      </c>
      <c r="O721" s="4">
        <f t="shared" si="80"/>
        <v>10086.322674562613</v>
      </c>
      <c r="P721" s="2">
        <f t="shared" si="81"/>
        <v>71.730410150194018</v>
      </c>
      <c r="Q721" s="2">
        <f t="shared" si="82"/>
        <v>12.360556428571428</v>
      </c>
      <c r="R721" s="5">
        <f t="shared" si="83"/>
        <v>0.99348550138039593</v>
      </c>
    </row>
    <row r="722" spans="1:18" x14ac:dyDescent="0.3">
      <c r="A722" s="3">
        <v>41630</v>
      </c>
      <c r="B722" s="2" t="s">
        <v>5</v>
      </c>
      <c r="C722" s="2">
        <v>0.104186553</v>
      </c>
      <c r="D722" s="2">
        <v>0.106334107</v>
      </c>
      <c r="E722" s="2">
        <v>4.3773797000000003E-2</v>
      </c>
      <c r="F722" s="2">
        <f>VLOOKUP(B722,CostData!$A$21:$D$24,2,FALSE)</f>
        <v>40.644171780000001</v>
      </c>
      <c r="G722" s="2">
        <f t="shared" si="77"/>
        <v>12</v>
      </c>
      <c r="H722" s="2">
        <f>VLOOKUP(B722,CostData!$H$5:$I$8,2,FALSE)</f>
        <v>3</v>
      </c>
      <c r="I722" s="2">
        <f>VLOOKUP(G722,CostData!$A$4:$E$15,Production!H722,FALSE)</f>
        <v>1.2504999999999999</v>
      </c>
      <c r="J722" s="2">
        <f>VLOOKUP(Production!G722,CostData!$A$33:$E$44,Production!H722,FALSE)</f>
        <v>84</v>
      </c>
      <c r="K722" s="2">
        <f>VLOOKUP(Production!B722,CostData!$A$21:$D$24,4,FALSE)</f>
        <v>107.3179884</v>
      </c>
      <c r="L722" s="2">
        <f>VLOOKUP(Production!B722,CostData!$A$21:$D$24,3,FALSE)</f>
        <v>7.7684049079999999</v>
      </c>
      <c r="M722" s="4">
        <f t="shared" si="78"/>
        <v>54044.880695816159</v>
      </c>
      <c r="N722" s="4">
        <f t="shared" si="79"/>
        <v>11272.8961375128</v>
      </c>
      <c r="O722" s="4">
        <f t="shared" si="80"/>
        <v>10121.08843755839</v>
      </c>
      <c r="P722" s="2">
        <f t="shared" si="81"/>
        <v>72.407487433514902</v>
      </c>
      <c r="Q722" s="2">
        <f t="shared" si="82"/>
        <v>12.403161071428572</v>
      </c>
      <c r="R722" s="5">
        <f t="shared" si="83"/>
        <v>0.97980371434350788</v>
      </c>
    </row>
    <row r="723" spans="1:18" x14ac:dyDescent="0.3">
      <c r="A723" s="3">
        <v>41631</v>
      </c>
      <c r="B723" s="2" t="s">
        <v>5</v>
      </c>
      <c r="C723" s="2">
        <v>0.104506659</v>
      </c>
      <c r="D723" s="2">
        <v>0.105392074</v>
      </c>
      <c r="E723" s="2">
        <v>4.3825978000000002E-2</v>
      </c>
      <c r="F723" s="2">
        <f>VLOOKUP(B723,CostData!$A$21:$D$24,2,FALSE)</f>
        <v>40.644171780000001</v>
      </c>
      <c r="G723" s="2">
        <f t="shared" si="77"/>
        <v>12</v>
      </c>
      <c r="H723" s="2">
        <f>VLOOKUP(B723,CostData!$H$5:$I$8,2,FALSE)</f>
        <v>3</v>
      </c>
      <c r="I723" s="2">
        <f>VLOOKUP(G723,CostData!$A$4:$E$15,Production!H723,FALSE)</f>
        <v>1.2504999999999999</v>
      </c>
      <c r="J723" s="2">
        <f>VLOOKUP(Production!G723,CostData!$A$33:$E$44,Production!H723,FALSE)</f>
        <v>84</v>
      </c>
      <c r="K723" s="2">
        <f>VLOOKUP(Production!B723,CostData!$A$21:$D$24,4,FALSE)</f>
        <v>107.3179884</v>
      </c>
      <c r="L723" s="2">
        <f>VLOOKUP(Production!B723,CostData!$A$21:$D$24,3,FALSE)</f>
        <v>7.7684049079999999</v>
      </c>
      <c r="M723" s="4">
        <f t="shared" si="78"/>
        <v>53566.087366630432</v>
      </c>
      <c r="N723" s="4">
        <f t="shared" si="79"/>
        <v>11272.8961375128</v>
      </c>
      <c r="O723" s="4">
        <f t="shared" si="80"/>
        <v>10152.184783892</v>
      </c>
      <c r="P723" s="2">
        <f t="shared" si="81"/>
        <v>71.757310974830062</v>
      </c>
      <c r="Q723" s="2">
        <f t="shared" si="82"/>
        <v>12.441268928571427</v>
      </c>
      <c r="R723" s="5">
        <f t="shared" si="83"/>
        <v>0.99159884641799534</v>
      </c>
    </row>
    <row r="724" spans="1:18" x14ac:dyDescent="0.3">
      <c r="A724" s="3">
        <v>41632</v>
      </c>
      <c r="B724" s="2" t="s">
        <v>5</v>
      </c>
      <c r="C724" s="2">
        <v>0.10890760300000001</v>
      </c>
      <c r="D724" s="2">
        <v>0.10960183900000001</v>
      </c>
      <c r="E724" s="2">
        <v>4.3564245000000001E-2</v>
      </c>
      <c r="F724" s="2">
        <f>VLOOKUP(B724,CostData!$A$21:$D$24,2,FALSE)</f>
        <v>40.644171780000001</v>
      </c>
      <c r="G724" s="2">
        <f t="shared" si="77"/>
        <v>12</v>
      </c>
      <c r="H724" s="2">
        <f>VLOOKUP(B724,CostData!$H$5:$I$8,2,FALSE)</f>
        <v>3</v>
      </c>
      <c r="I724" s="2">
        <f>VLOOKUP(G724,CostData!$A$4:$E$15,Production!H724,FALSE)</f>
        <v>1.2504999999999999</v>
      </c>
      <c r="J724" s="2">
        <f>VLOOKUP(Production!G724,CostData!$A$33:$E$44,Production!H724,FALSE)</f>
        <v>84</v>
      </c>
      <c r="K724" s="2">
        <f>VLOOKUP(Production!B724,CostData!$A$21:$D$24,4,FALSE)</f>
        <v>107.3179884</v>
      </c>
      <c r="L724" s="2">
        <f>VLOOKUP(Production!B724,CostData!$A$21:$D$24,3,FALSE)</f>
        <v>7.7684049079999999</v>
      </c>
      <c r="M724" s="4">
        <f t="shared" si="78"/>
        <v>55705.723026357387</v>
      </c>
      <c r="N724" s="4">
        <f t="shared" si="79"/>
        <v>11272.8961375128</v>
      </c>
      <c r="O724" s="4">
        <f t="shared" si="80"/>
        <v>10579.709662584764</v>
      </c>
      <c r="P724" s="2">
        <f t="shared" si="81"/>
        <v>71.214797397069646</v>
      </c>
      <c r="Q724" s="2">
        <f t="shared" si="82"/>
        <v>12.965190833333333</v>
      </c>
      <c r="R724" s="5">
        <f t="shared" si="83"/>
        <v>0.99366583620918991</v>
      </c>
    </row>
    <row r="725" spans="1:18" x14ac:dyDescent="0.3">
      <c r="A725" s="3">
        <v>41633</v>
      </c>
      <c r="B725" s="2" t="s">
        <v>5</v>
      </c>
      <c r="C725" s="2">
        <v>0.107432122</v>
      </c>
      <c r="D725" s="2">
        <v>0.107606415</v>
      </c>
      <c r="E725" s="2">
        <v>4.3901533E-2</v>
      </c>
      <c r="F725" s="2">
        <f>VLOOKUP(B725,CostData!$A$21:$D$24,2,FALSE)</f>
        <v>40.644171780000001</v>
      </c>
      <c r="G725" s="2">
        <f t="shared" si="77"/>
        <v>12</v>
      </c>
      <c r="H725" s="2">
        <f>VLOOKUP(B725,CostData!$H$5:$I$8,2,FALSE)</f>
        <v>3</v>
      </c>
      <c r="I725" s="2">
        <f>VLOOKUP(G725,CostData!$A$4:$E$15,Production!H725,FALSE)</f>
        <v>1.2504999999999999</v>
      </c>
      <c r="J725" s="2">
        <f>VLOOKUP(Production!G725,CostData!$A$33:$E$44,Production!H725,FALSE)</f>
        <v>84</v>
      </c>
      <c r="K725" s="2">
        <f>VLOOKUP(Production!B725,CostData!$A$21:$D$24,4,FALSE)</f>
        <v>107.3179884</v>
      </c>
      <c r="L725" s="2">
        <f>VLOOKUP(Production!B725,CostData!$A$21:$D$24,3,FALSE)</f>
        <v>7.7684049079999999</v>
      </c>
      <c r="M725" s="4">
        <f t="shared" si="78"/>
        <v>54691.538066704052</v>
      </c>
      <c r="N725" s="4">
        <f t="shared" si="79"/>
        <v>11272.8961375128</v>
      </c>
      <c r="O725" s="4">
        <f t="shared" si="80"/>
        <v>10436.375678889794</v>
      </c>
      <c r="P725" s="2">
        <f t="shared" si="81"/>
        <v>71.115424754531645</v>
      </c>
      <c r="Q725" s="2">
        <f t="shared" si="82"/>
        <v>12.789538333333335</v>
      </c>
      <c r="R725" s="5">
        <f t="shared" si="83"/>
        <v>0.9983802731463548</v>
      </c>
    </row>
    <row r="726" spans="1:18" x14ac:dyDescent="0.3">
      <c r="A726" s="3">
        <v>41634</v>
      </c>
      <c r="B726" s="2" t="s">
        <v>5</v>
      </c>
      <c r="C726" s="2">
        <v>0.106161693</v>
      </c>
      <c r="D726" s="2">
        <v>0.108291147</v>
      </c>
      <c r="E726" s="2">
        <v>4.3755723000000003E-2</v>
      </c>
      <c r="F726" s="2">
        <f>VLOOKUP(B726,CostData!$A$21:$D$24,2,FALSE)</f>
        <v>40.644171780000001</v>
      </c>
      <c r="G726" s="2">
        <f t="shared" si="77"/>
        <v>12</v>
      </c>
      <c r="H726" s="2">
        <f>VLOOKUP(B726,CostData!$H$5:$I$8,2,FALSE)</f>
        <v>3</v>
      </c>
      <c r="I726" s="2">
        <f>VLOOKUP(G726,CostData!$A$4:$E$15,Production!H726,FALSE)</f>
        <v>1.2504999999999999</v>
      </c>
      <c r="J726" s="2">
        <f>VLOOKUP(Production!G726,CostData!$A$33:$E$44,Production!H726,FALSE)</f>
        <v>84</v>
      </c>
      <c r="K726" s="2">
        <f>VLOOKUP(Production!B726,CostData!$A$21:$D$24,4,FALSE)</f>
        <v>107.3179884</v>
      </c>
      <c r="L726" s="2">
        <f>VLOOKUP(Production!B726,CostData!$A$21:$D$24,3,FALSE)</f>
        <v>7.7684049079999999</v>
      </c>
      <c r="M726" s="4">
        <f t="shared" si="78"/>
        <v>55039.556781419997</v>
      </c>
      <c r="N726" s="4">
        <f t="shared" si="79"/>
        <v>11272.8961375128</v>
      </c>
      <c r="O726" s="4">
        <f t="shared" si="80"/>
        <v>10312.961246869578</v>
      </c>
      <c r="P726" s="2">
        <f t="shared" si="81"/>
        <v>72.17802580239784</v>
      </c>
      <c r="Q726" s="2">
        <f t="shared" si="82"/>
        <v>12.638296785714285</v>
      </c>
      <c r="R726" s="5">
        <f t="shared" si="83"/>
        <v>0.98033584407412355</v>
      </c>
    </row>
    <row r="727" spans="1:18" x14ac:dyDescent="0.3">
      <c r="A727" s="3">
        <v>41635</v>
      </c>
      <c r="B727" s="2" t="s">
        <v>5</v>
      </c>
      <c r="C727" s="2">
        <v>0.104591695</v>
      </c>
      <c r="D727" s="2">
        <v>0.106691254</v>
      </c>
      <c r="E727" s="2">
        <v>4.4193689000000001E-2</v>
      </c>
      <c r="F727" s="2">
        <f>VLOOKUP(B727,CostData!$A$21:$D$24,2,FALSE)</f>
        <v>40.644171780000001</v>
      </c>
      <c r="G727" s="2">
        <f t="shared" si="77"/>
        <v>12</v>
      </c>
      <c r="H727" s="2">
        <f>VLOOKUP(B727,CostData!$H$5:$I$8,2,FALSE)</f>
        <v>3</v>
      </c>
      <c r="I727" s="2">
        <f>VLOOKUP(G727,CostData!$A$4:$E$15,Production!H727,FALSE)</f>
        <v>1.2504999999999999</v>
      </c>
      <c r="J727" s="2">
        <f>VLOOKUP(Production!G727,CostData!$A$33:$E$44,Production!H727,FALSE)</f>
        <v>84</v>
      </c>
      <c r="K727" s="2">
        <f>VLOOKUP(Production!B727,CostData!$A$21:$D$24,4,FALSE)</f>
        <v>107.3179884</v>
      </c>
      <c r="L727" s="2">
        <f>VLOOKUP(Production!B727,CostData!$A$21:$D$24,3,FALSE)</f>
        <v>7.7684049079999999</v>
      </c>
      <c r="M727" s="4">
        <f t="shared" si="78"/>
        <v>54226.402575770153</v>
      </c>
      <c r="N727" s="4">
        <f t="shared" si="79"/>
        <v>11272.8961375128</v>
      </c>
      <c r="O727" s="4">
        <f t="shared" si="80"/>
        <v>10160.44551285936</v>
      </c>
      <c r="P727" s="2">
        <f t="shared" si="81"/>
        <v>72.338194945729029</v>
      </c>
      <c r="Q727" s="2">
        <f t="shared" si="82"/>
        <v>12.451392261904763</v>
      </c>
      <c r="R727" s="5">
        <f t="shared" si="83"/>
        <v>0.98032117046819978</v>
      </c>
    </row>
    <row r="728" spans="1:18" x14ac:dyDescent="0.3">
      <c r="A728" s="3">
        <v>41636</v>
      </c>
      <c r="B728" s="2" t="s">
        <v>5</v>
      </c>
      <c r="C728" s="2">
        <v>0.101846958</v>
      </c>
      <c r="D728" s="2">
        <v>0.102288399</v>
      </c>
      <c r="E728" s="2">
        <v>4.3547256999999999E-2</v>
      </c>
      <c r="F728" s="2">
        <f>VLOOKUP(B728,CostData!$A$21:$D$24,2,FALSE)</f>
        <v>40.644171780000001</v>
      </c>
      <c r="G728" s="2">
        <f t="shared" si="77"/>
        <v>12</v>
      </c>
      <c r="H728" s="2">
        <f>VLOOKUP(B728,CostData!$H$5:$I$8,2,FALSE)</f>
        <v>3</v>
      </c>
      <c r="I728" s="2">
        <f>VLOOKUP(G728,CostData!$A$4:$E$15,Production!H728,FALSE)</f>
        <v>1.2504999999999999</v>
      </c>
      <c r="J728" s="2">
        <f>VLOOKUP(Production!G728,CostData!$A$33:$E$44,Production!H728,FALSE)</f>
        <v>84</v>
      </c>
      <c r="K728" s="2">
        <f>VLOOKUP(Production!B728,CostData!$A$21:$D$24,4,FALSE)</f>
        <v>107.3179884</v>
      </c>
      <c r="L728" s="2">
        <f>VLOOKUP(Production!B728,CostData!$A$21:$D$24,3,FALSE)</f>
        <v>7.7684049079999999</v>
      </c>
      <c r="M728" s="4">
        <f t="shared" si="78"/>
        <v>51988.627887015042</v>
      </c>
      <c r="N728" s="4">
        <f t="shared" si="79"/>
        <v>11272.8961375128</v>
      </c>
      <c r="O728" s="4">
        <f t="shared" si="80"/>
        <v>9893.8110469428339</v>
      </c>
      <c r="P728" s="2">
        <f t="shared" si="81"/>
        <v>71.828689347276011</v>
      </c>
      <c r="Q728" s="2">
        <f t="shared" si="82"/>
        <v>12.124637857142858</v>
      </c>
      <c r="R728" s="5">
        <f t="shared" si="83"/>
        <v>0.99568434930729532</v>
      </c>
    </row>
    <row r="729" spans="1:18" x14ac:dyDescent="0.3">
      <c r="A729" s="3">
        <v>41637</v>
      </c>
      <c r="B729" s="2" t="s">
        <v>5</v>
      </c>
      <c r="C729" s="2">
        <v>0.10451851500000001</v>
      </c>
      <c r="D729" s="2">
        <v>0.10572601099999999</v>
      </c>
      <c r="E729" s="2">
        <v>4.3601262000000002E-2</v>
      </c>
      <c r="F729" s="2">
        <f>VLOOKUP(B729,CostData!$A$21:$D$24,2,FALSE)</f>
        <v>40.644171780000001</v>
      </c>
      <c r="G729" s="2">
        <f t="shared" si="77"/>
        <v>12</v>
      </c>
      <c r="H729" s="2">
        <f>VLOOKUP(B729,CostData!$H$5:$I$8,2,FALSE)</f>
        <v>3</v>
      </c>
      <c r="I729" s="2">
        <f>VLOOKUP(G729,CostData!$A$4:$E$15,Production!H729,FALSE)</f>
        <v>1.2504999999999999</v>
      </c>
      <c r="J729" s="2">
        <f>VLOOKUP(Production!G729,CostData!$A$33:$E$44,Production!H729,FALSE)</f>
        <v>84</v>
      </c>
      <c r="K729" s="2">
        <f>VLOOKUP(Production!B729,CostData!$A$21:$D$24,4,FALSE)</f>
        <v>107.3179884</v>
      </c>
      <c r="L729" s="2">
        <f>VLOOKUP(Production!B729,CostData!$A$21:$D$24,3,FALSE)</f>
        <v>7.7684049079999999</v>
      </c>
      <c r="M729" s="4">
        <f t="shared" si="78"/>
        <v>53735.812639490607</v>
      </c>
      <c r="N729" s="4">
        <f t="shared" si="79"/>
        <v>11272.8961375128</v>
      </c>
      <c r="O729" s="4">
        <f t="shared" si="80"/>
        <v>10153.33652201041</v>
      </c>
      <c r="P729" s="2">
        <f t="shared" si="81"/>
        <v>71.912660928079404</v>
      </c>
      <c r="Q729" s="2">
        <f t="shared" si="82"/>
        <v>12.442680357142857</v>
      </c>
      <c r="R729" s="5">
        <f t="shared" si="83"/>
        <v>0.98857900729840276</v>
      </c>
    </row>
    <row r="730" spans="1:18" x14ac:dyDescent="0.3">
      <c r="A730" s="3">
        <v>41638</v>
      </c>
      <c r="B730" s="2" t="s">
        <v>5</v>
      </c>
      <c r="C730" s="2">
        <v>0.10820792799999999</v>
      </c>
      <c r="D730" s="2">
        <v>0.10949197200000001</v>
      </c>
      <c r="E730" s="2">
        <v>4.4075916E-2</v>
      </c>
      <c r="F730" s="2">
        <f>VLOOKUP(B730,CostData!$A$21:$D$24,2,FALSE)</f>
        <v>40.644171780000001</v>
      </c>
      <c r="G730" s="2">
        <f t="shared" si="77"/>
        <v>12</v>
      </c>
      <c r="H730" s="2">
        <f>VLOOKUP(B730,CostData!$H$5:$I$8,2,FALSE)</f>
        <v>3</v>
      </c>
      <c r="I730" s="2">
        <f>VLOOKUP(G730,CostData!$A$4:$E$15,Production!H730,FALSE)</f>
        <v>1.2504999999999999</v>
      </c>
      <c r="J730" s="2">
        <f>VLOOKUP(Production!G730,CostData!$A$33:$E$44,Production!H730,FALSE)</f>
        <v>84</v>
      </c>
      <c r="K730" s="2">
        <f>VLOOKUP(Production!B730,CostData!$A$21:$D$24,4,FALSE)</f>
        <v>107.3179884</v>
      </c>
      <c r="L730" s="2">
        <f>VLOOKUP(Production!B730,CostData!$A$21:$D$24,3,FALSE)</f>
        <v>7.7684049079999999</v>
      </c>
      <c r="M730" s="4">
        <f t="shared" si="78"/>
        <v>55649.882533829375</v>
      </c>
      <c r="N730" s="4">
        <f t="shared" si="79"/>
        <v>11272.8961375128</v>
      </c>
      <c r="O730" s="4">
        <f t="shared" si="80"/>
        <v>10511.74050199118</v>
      </c>
      <c r="P730" s="2">
        <f t="shared" si="81"/>
        <v>71.560855664229493</v>
      </c>
      <c r="Q730" s="2">
        <f t="shared" si="82"/>
        <v>12.881896190476189</v>
      </c>
      <c r="R730" s="5">
        <f t="shared" si="83"/>
        <v>0.98827271098925851</v>
      </c>
    </row>
    <row r="731" spans="1:18" x14ac:dyDescent="0.3">
      <c r="A731" s="3">
        <v>41639</v>
      </c>
      <c r="B731" s="2" t="s">
        <v>5</v>
      </c>
      <c r="C731" s="2">
        <v>9.9879781000000001E-2</v>
      </c>
      <c r="D731" s="2">
        <v>0.101168892</v>
      </c>
      <c r="E731" s="2">
        <v>4.3474482000000002E-2</v>
      </c>
      <c r="F731" s="2">
        <f>VLOOKUP(B731,CostData!$A$21:$D$24,2,FALSE)</f>
        <v>40.644171780000001</v>
      </c>
      <c r="G731" s="2">
        <f t="shared" si="77"/>
        <v>12</v>
      </c>
      <c r="H731" s="2">
        <f>VLOOKUP(B731,CostData!$H$5:$I$8,2,FALSE)</f>
        <v>3</v>
      </c>
      <c r="I731" s="2">
        <f>VLOOKUP(G731,CostData!$A$4:$E$15,Production!H731,FALSE)</f>
        <v>1.2504999999999999</v>
      </c>
      <c r="J731" s="2">
        <f>VLOOKUP(Production!G731,CostData!$A$33:$E$44,Production!H731,FALSE)</f>
        <v>84</v>
      </c>
      <c r="K731" s="2">
        <f>VLOOKUP(Production!B731,CostData!$A$21:$D$24,4,FALSE)</f>
        <v>107.3179884</v>
      </c>
      <c r="L731" s="2">
        <f>VLOOKUP(Production!B731,CostData!$A$21:$D$24,3,FALSE)</f>
        <v>7.7684049079999999</v>
      </c>
      <c r="M731" s="4">
        <f t="shared" si="78"/>
        <v>51419.63244462954</v>
      </c>
      <c r="N731" s="4">
        <f t="shared" si="79"/>
        <v>11272.8961375128</v>
      </c>
      <c r="O731" s="4">
        <f t="shared" si="80"/>
        <v>9702.7117945342161</v>
      </c>
      <c r="P731" s="2">
        <f t="shared" si="81"/>
        <v>72.482377966644265</v>
      </c>
      <c r="Q731" s="2">
        <f t="shared" si="82"/>
        <v>11.890450119047619</v>
      </c>
      <c r="R731" s="5">
        <f t="shared" si="83"/>
        <v>0.98725783218027141</v>
      </c>
    </row>
    <row r="732" spans="1:18" x14ac:dyDescent="0.3">
      <c r="A732" s="3">
        <v>41275</v>
      </c>
      <c r="B732" s="2" t="s">
        <v>6</v>
      </c>
      <c r="C732" s="2">
        <v>4.0323821000000003E-2</v>
      </c>
      <c r="D732" s="2">
        <v>4.4690000000000001E-2</v>
      </c>
      <c r="E732" s="2">
        <v>0.26606508899999998</v>
      </c>
      <c r="F732" s="2">
        <f>VLOOKUP(B732,CostData!$A$21:$D$24,2,FALSE)</f>
        <v>62.65</v>
      </c>
      <c r="G732" s="2">
        <f t="shared" si="77"/>
        <v>1</v>
      </c>
      <c r="H732" s="2">
        <f>VLOOKUP(B732,CostData!$H$5:$I$8,2,FALSE)</f>
        <v>2</v>
      </c>
      <c r="I732" s="2">
        <f>VLOOKUP(G732,CostData!$A$4:$E$15,Production!H732,FALSE)</f>
        <v>1</v>
      </c>
      <c r="J732" s="2">
        <f>VLOOKUP(Production!G732,CostData!$A$33:$E$44,Production!H732,FALSE)</f>
        <v>58</v>
      </c>
      <c r="K732" s="2">
        <f>VLOOKUP(Production!B732,CostData!$A$21:$D$24,4,FALSE)</f>
        <v>111.8941899</v>
      </c>
      <c r="L732" s="2">
        <f>VLOOKUP(Production!B732,CostData!$A$21:$D$24,3,FALSE)</f>
        <v>13.7</v>
      </c>
      <c r="M732" s="4">
        <f t="shared" si="78"/>
        <v>27998.285</v>
      </c>
      <c r="N732" s="4">
        <f t="shared" si="79"/>
        <v>6489.8630142000002</v>
      </c>
      <c r="O732" s="4">
        <f t="shared" si="80"/>
        <v>5524.3634770000008</v>
      </c>
      <c r="P732" s="2">
        <f t="shared" si="81"/>
        <v>99.227976166246734</v>
      </c>
      <c r="Q732" s="2">
        <f t="shared" si="82"/>
        <v>6.9523829310344833</v>
      </c>
      <c r="R732" s="5">
        <f t="shared" si="83"/>
        <v>0.90230076079659882</v>
      </c>
    </row>
    <row r="733" spans="1:18" x14ac:dyDescent="0.3">
      <c r="A733" s="3">
        <v>41276</v>
      </c>
      <c r="B733" s="2" t="s">
        <v>6</v>
      </c>
      <c r="C733" s="2">
        <v>3.5736229000000001E-2</v>
      </c>
      <c r="D733" s="2">
        <v>3.9449999999999999E-2</v>
      </c>
      <c r="E733" s="2">
        <v>0.26258385499999998</v>
      </c>
      <c r="F733" s="2">
        <f>VLOOKUP(B733,CostData!$A$21:$D$24,2,FALSE)</f>
        <v>62.65</v>
      </c>
      <c r="G733" s="2">
        <f t="shared" si="77"/>
        <v>1</v>
      </c>
      <c r="H733" s="2">
        <f>VLOOKUP(B733,CostData!$H$5:$I$8,2,FALSE)</f>
        <v>2</v>
      </c>
      <c r="I733" s="2">
        <f>VLOOKUP(G733,CostData!$A$4:$E$15,Production!H733,FALSE)</f>
        <v>1</v>
      </c>
      <c r="J733" s="2">
        <f>VLOOKUP(Production!G733,CostData!$A$33:$E$44,Production!H733,FALSE)</f>
        <v>58</v>
      </c>
      <c r="K733" s="2">
        <f>VLOOKUP(Production!B733,CostData!$A$21:$D$24,4,FALSE)</f>
        <v>111.8941899</v>
      </c>
      <c r="L733" s="2">
        <f>VLOOKUP(Production!B733,CostData!$A$21:$D$24,3,FALSE)</f>
        <v>13.7</v>
      </c>
      <c r="M733" s="4">
        <f t="shared" si="78"/>
        <v>24715.424999999999</v>
      </c>
      <c r="N733" s="4">
        <f t="shared" si="79"/>
        <v>6489.8630142000002</v>
      </c>
      <c r="O733" s="4">
        <f t="shared" si="80"/>
        <v>4895.8633730000001</v>
      </c>
      <c r="P733" s="2">
        <f t="shared" si="81"/>
        <v>101.02115527410572</v>
      </c>
      <c r="Q733" s="2">
        <f t="shared" si="82"/>
        <v>6.161418793103449</v>
      </c>
      <c r="R733" s="5">
        <f t="shared" si="83"/>
        <v>0.90586131812420789</v>
      </c>
    </row>
    <row r="734" spans="1:18" x14ac:dyDescent="0.3">
      <c r="A734" s="3">
        <v>41277</v>
      </c>
      <c r="B734" s="2" t="s">
        <v>6</v>
      </c>
      <c r="C734" s="2">
        <v>3.8802441999999999E-2</v>
      </c>
      <c r="D734" s="2">
        <v>4.2959999999999998E-2</v>
      </c>
      <c r="E734" s="2">
        <v>0</v>
      </c>
      <c r="F734" s="2">
        <f>VLOOKUP(B734,CostData!$A$21:$D$24,2,FALSE)</f>
        <v>62.65</v>
      </c>
      <c r="G734" s="2">
        <f t="shared" si="77"/>
        <v>1</v>
      </c>
      <c r="H734" s="2">
        <f>VLOOKUP(B734,CostData!$H$5:$I$8,2,FALSE)</f>
        <v>2</v>
      </c>
      <c r="I734" s="2">
        <f>VLOOKUP(G734,CostData!$A$4:$E$15,Production!H734,FALSE)</f>
        <v>1</v>
      </c>
      <c r="J734" s="2">
        <f>VLOOKUP(Production!G734,CostData!$A$33:$E$44,Production!H734,FALSE)</f>
        <v>58</v>
      </c>
      <c r="K734" s="2">
        <f>VLOOKUP(Production!B734,CostData!$A$21:$D$24,4,FALSE)</f>
        <v>111.8941899</v>
      </c>
      <c r="L734" s="2">
        <f>VLOOKUP(Production!B734,CostData!$A$21:$D$24,3,FALSE)</f>
        <v>13.7</v>
      </c>
      <c r="M734" s="4">
        <f t="shared" si="78"/>
        <v>26914.44</v>
      </c>
      <c r="N734" s="4">
        <f t="shared" si="79"/>
        <v>6489.8630142000002</v>
      </c>
      <c r="O734" s="4">
        <f t="shared" si="80"/>
        <v>5315.9345539999995</v>
      </c>
      <c r="P734" s="2">
        <f t="shared" si="81"/>
        <v>99.788146241414395</v>
      </c>
      <c r="Q734" s="2">
        <f t="shared" si="82"/>
        <v>6.6900762068965518</v>
      </c>
      <c r="R734" s="5">
        <f t="shared" si="83"/>
        <v>0.90322257914338921</v>
      </c>
    </row>
    <row r="735" spans="1:18" x14ac:dyDescent="0.3">
      <c r="A735" s="3">
        <v>41278</v>
      </c>
      <c r="B735" s="2" t="s">
        <v>6</v>
      </c>
      <c r="C735" s="2">
        <v>4.0223574999999998E-2</v>
      </c>
      <c r="D735" s="2">
        <v>4.4499999999999998E-2</v>
      </c>
      <c r="E735" s="2">
        <v>0.26427066799999999</v>
      </c>
      <c r="F735" s="2">
        <f>VLOOKUP(B735,CostData!$A$21:$D$24,2,FALSE)</f>
        <v>62.65</v>
      </c>
      <c r="G735" s="2">
        <f t="shared" si="77"/>
        <v>1</v>
      </c>
      <c r="H735" s="2">
        <f>VLOOKUP(B735,CostData!$H$5:$I$8,2,FALSE)</f>
        <v>2</v>
      </c>
      <c r="I735" s="2">
        <f>VLOOKUP(G735,CostData!$A$4:$E$15,Production!H735,FALSE)</f>
        <v>1</v>
      </c>
      <c r="J735" s="2">
        <f>VLOOKUP(Production!G735,CostData!$A$33:$E$44,Production!H735,FALSE)</f>
        <v>58</v>
      </c>
      <c r="K735" s="2">
        <f>VLOOKUP(Production!B735,CostData!$A$21:$D$24,4,FALSE)</f>
        <v>111.8941899</v>
      </c>
      <c r="L735" s="2">
        <f>VLOOKUP(Production!B735,CostData!$A$21:$D$24,3,FALSE)</f>
        <v>13.7</v>
      </c>
      <c r="M735" s="4">
        <f t="shared" si="78"/>
        <v>27879.25</v>
      </c>
      <c r="N735" s="4">
        <f t="shared" si="79"/>
        <v>6489.8630142000002</v>
      </c>
      <c r="O735" s="4">
        <f t="shared" si="80"/>
        <v>5510.6297749999985</v>
      </c>
      <c r="P735" s="2">
        <f t="shared" si="81"/>
        <v>99.145197285920034</v>
      </c>
      <c r="Q735" s="2">
        <f t="shared" si="82"/>
        <v>6.9350991379310347</v>
      </c>
      <c r="R735" s="5">
        <f t="shared" si="83"/>
        <v>0.9039005617977528</v>
      </c>
    </row>
    <row r="736" spans="1:18" x14ac:dyDescent="0.3">
      <c r="A736" s="3">
        <v>41279</v>
      </c>
      <c r="B736" s="2" t="s">
        <v>6</v>
      </c>
      <c r="C736" s="2">
        <v>3.9418541000000001E-2</v>
      </c>
      <c r="D736" s="2">
        <v>4.3619999999999999E-2</v>
      </c>
      <c r="E736" s="2">
        <v>0</v>
      </c>
      <c r="F736" s="2">
        <f>VLOOKUP(B736,CostData!$A$21:$D$24,2,FALSE)</f>
        <v>62.65</v>
      </c>
      <c r="G736" s="2">
        <f t="shared" si="77"/>
        <v>1</v>
      </c>
      <c r="H736" s="2">
        <f>VLOOKUP(B736,CostData!$H$5:$I$8,2,FALSE)</f>
        <v>2</v>
      </c>
      <c r="I736" s="2">
        <f>VLOOKUP(G736,CostData!$A$4:$E$15,Production!H736,FALSE)</f>
        <v>1</v>
      </c>
      <c r="J736" s="2">
        <f>VLOOKUP(Production!G736,CostData!$A$33:$E$44,Production!H736,FALSE)</f>
        <v>58</v>
      </c>
      <c r="K736" s="2">
        <f>VLOOKUP(Production!B736,CostData!$A$21:$D$24,4,FALSE)</f>
        <v>111.8941899</v>
      </c>
      <c r="L736" s="2">
        <f>VLOOKUP(Production!B736,CostData!$A$21:$D$24,3,FALSE)</f>
        <v>13.7</v>
      </c>
      <c r="M736" s="4">
        <f t="shared" si="78"/>
        <v>27327.93</v>
      </c>
      <c r="N736" s="4">
        <f t="shared" si="79"/>
        <v>6489.8630142000002</v>
      </c>
      <c r="O736" s="4">
        <f t="shared" si="80"/>
        <v>5400.3401169999997</v>
      </c>
      <c r="P736" s="2">
        <f t="shared" si="81"/>
        <v>99.491589836366586</v>
      </c>
      <c r="Q736" s="2">
        <f t="shared" si="82"/>
        <v>6.796300172413793</v>
      </c>
      <c r="R736" s="5">
        <f t="shared" si="83"/>
        <v>0.90368044475011466</v>
      </c>
    </row>
    <row r="737" spans="1:18" x14ac:dyDescent="0.3">
      <c r="A737" s="3">
        <v>41280</v>
      </c>
      <c r="B737" s="2" t="s">
        <v>6</v>
      </c>
      <c r="C737" s="2">
        <v>4.0773991000000002E-2</v>
      </c>
      <c r="D737" s="2">
        <v>4.5190000000000001E-2</v>
      </c>
      <c r="E737" s="2">
        <v>0.26276018299999998</v>
      </c>
      <c r="F737" s="2">
        <f>VLOOKUP(B737,CostData!$A$21:$D$24,2,FALSE)</f>
        <v>62.65</v>
      </c>
      <c r="G737" s="2">
        <f t="shared" si="77"/>
        <v>1</v>
      </c>
      <c r="H737" s="2">
        <f>VLOOKUP(B737,CostData!$H$5:$I$8,2,FALSE)</f>
        <v>2</v>
      </c>
      <c r="I737" s="2">
        <f>VLOOKUP(G737,CostData!$A$4:$E$15,Production!H737,FALSE)</f>
        <v>1</v>
      </c>
      <c r="J737" s="2">
        <f>VLOOKUP(Production!G737,CostData!$A$33:$E$44,Production!H737,FALSE)</f>
        <v>58</v>
      </c>
      <c r="K737" s="2">
        <f>VLOOKUP(Production!B737,CostData!$A$21:$D$24,4,FALSE)</f>
        <v>111.8941899</v>
      </c>
      <c r="L737" s="2">
        <f>VLOOKUP(Production!B737,CostData!$A$21:$D$24,3,FALSE)</f>
        <v>13.7</v>
      </c>
      <c r="M737" s="4">
        <f t="shared" si="78"/>
        <v>28311.535</v>
      </c>
      <c r="N737" s="4">
        <f t="shared" si="79"/>
        <v>6489.8630142000002</v>
      </c>
      <c r="O737" s="4">
        <f t="shared" si="80"/>
        <v>5586.0367669999996</v>
      </c>
      <c r="P737" s="2">
        <f t="shared" si="81"/>
        <v>99.051953931122398</v>
      </c>
      <c r="Q737" s="2">
        <f t="shared" si="82"/>
        <v>7.0299984482758626</v>
      </c>
      <c r="R737" s="5">
        <f t="shared" si="83"/>
        <v>0.9022790661650808</v>
      </c>
    </row>
    <row r="738" spans="1:18" x14ac:dyDescent="0.3">
      <c r="A738" s="3">
        <v>41281</v>
      </c>
      <c r="B738" s="2" t="s">
        <v>6</v>
      </c>
      <c r="C738" s="2">
        <v>4.0338890000000002E-2</v>
      </c>
      <c r="D738" s="2">
        <v>4.471E-2</v>
      </c>
      <c r="E738" s="2">
        <v>0</v>
      </c>
      <c r="F738" s="2">
        <f>VLOOKUP(B738,CostData!$A$21:$D$24,2,FALSE)</f>
        <v>62.65</v>
      </c>
      <c r="G738" s="2">
        <f t="shared" si="77"/>
        <v>1</v>
      </c>
      <c r="H738" s="2">
        <f>VLOOKUP(B738,CostData!$H$5:$I$8,2,FALSE)</f>
        <v>2</v>
      </c>
      <c r="I738" s="2">
        <f>VLOOKUP(G738,CostData!$A$4:$E$15,Production!H738,FALSE)</f>
        <v>1</v>
      </c>
      <c r="J738" s="2">
        <f>VLOOKUP(Production!G738,CostData!$A$33:$E$44,Production!H738,FALSE)</f>
        <v>58</v>
      </c>
      <c r="K738" s="2">
        <f>VLOOKUP(Production!B738,CostData!$A$21:$D$24,4,FALSE)</f>
        <v>111.8941899</v>
      </c>
      <c r="L738" s="2">
        <f>VLOOKUP(Production!B738,CostData!$A$21:$D$24,3,FALSE)</f>
        <v>13.7</v>
      </c>
      <c r="M738" s="4">
        <f t="shared" si="78"/>
        <v>28010.814999999999</v>
      </c>
      <c r="N738" s="4">
        <f t="shared" si="79"/>
        <v>6489.8630142000002</v>
      </c>
      <c r="O738" s="4">
        <f t="shared" si="80"/>
        <v>5526.4279299999998</v>
      </c>
      <c r="P738" s="2">
        <f t="shared" si="81"/>
        <v>99.227088162812606</v>
      </c>
      <c r="Q738" s="2">
        <f t="shared" si="82"/>
        <v>6.954981034482759</v>
      </c>
      <c r="R738" s="5">
        <f t="shared" si="83"/>
        <v>0.90223417579959742</v>
      </c>
    </row>
    <row r="739" spans="1:18" x14ac:dyDescent="0.3">
      <c r="A739" s="3">
        <v>41282</v>
      </c>
      <c r="B739" s="2" t="s">
        <v>6</v>
      </c>
      <c r="C739" s="2">
        <v>3.6897283000000003E-2</v>
      </c>
      <c r="D739" s="2">
        <v>4.0849999999999997E-2</v>
      </c>
      <c r="E739" s="2">
        <v>0</v>
      </c>
      <c r="F739" s="2">
        <f>VLOOKUP(B739,CostData!$A$21:$D$24,2,FALSE)</f>
        <v>62.65</v>
      </c>
      <c r="G739" s="2">
        <f t="shared" si="77"/>
        <v>1</v>
      </c>
      <c r="H739" s="2">
        <f>VLOOKUP(B739,CostData!$H$5:$I$8,2,FALSE)</f>
        <v>2</v>
      </c>
      <c r="I739" s="2">
        <f>VLOOKUP(G739,CostData!$A$4:$E$15,Production!H739,FALSE)</f>
        <v>1</v>
      </c>
      <c r="J739" s="2">
        <f>VLOOKUP(Production!G739,CostData!$A$33:$E$44,Production!H739,FALSE)</f>
        <v>58</v>
      </c>
      <c r="K739" s="2">
        <f>VLOOKUP(Production!B739,CostData!$A$21:$D$24,4,FALSE)</f>
        <v>111.8941899</v>
      </c>
      <c r="L739" s="2">
        <f>VLOOKUP(Production!B739,CostData!$A$21:$D$24,3,FALSE)</f>
        <v>13.7</v>
      </c>
      <c r="M739" s="4">
        <f t="shared" si="78"/>
        <v>25592.524999999998</v>
      </c>
      <c r="N739" s="4">
        <f t="shared" si="79"/>
        <v>6489.8630142000002</v>
      </c>
      <c r="O739" s="4">
        <f t="shared" si="80"/>
        <v>5054.9277710000006</v>
      </c>
      <c r="P739" s="2">
        <f t="shared" si="81"/>
        <v>100.65054325327964</v>
      </c>
      <c r="Q739" s="2">
        <f t="shared" si="82"/>
        <v>6.3616005172413796</v>
      </c>
      <c r="R739" s="5">
        <f t="shared" si="83"/>
        <v>0.90323826193390466</v>
      </c>
    </row>
    <row r="740" spans="1:18" x14ac:dyDescent="0.3">
      <c r="A740" s="3">
        <v>41283</v>
      </c>
      <c r="B740" s="2" t="s">
        <v>6</v>
      </c>
      <c r="C740" s="2">
        <v>4.0540413999999997E-2</v>
      </c>
      <c r="D740" s="2">
        <v>4.4749999999999998E-2</v>
      </c>
      <c r="E740" s="2">
        <v>0</v>
      </c>
      <c r="F740" s="2">
        <f>VLOOKUP(B740,CostData!$A$21:$D$24,2,FALSE)</f>
        <v>62.65</v>
      </c>
      <c r="G740" s="2">
        <f t="shared" si="77"/>
        <v>1</v>
      </c>
      <c r="H740" s="2">
        <f>VLOOKUP(B740,CostData!$H$5:$I$8,2,FALSE)</f>
        <v>2</v>
      </c>
      <c r="I740" s="2">
        <f>VLOOKUP(G740,CostData!$A$4:$E$15,Production!H740,FALSE)</f>
        <v>1</v>
      </c>
      <c r="J740" s="2">
        <f>VLOOKUP(Production!G740,CostData!$A$33:$E$44,Production!H740,FALSE)</f>
        <v>58</v>
      </c>
      <c r="K740" s="2">
        <f>VLOOKUP(Production!B740,CostData!$A$21:$D$24,4,FALSE)</f>
        <v>111.8941899</v>
      </c>
      <c r="L740" s="2">
        <f>VLOOKUP(Production!B740,CostData!$A$21:$D$24,3,FALSE)</f>
        <v>13.7</v>
      </c>
      <c r="M740" s="4">
        <f t="shared" si="78"/>
        <v>28035.875</v>
      </c>
      <c r="N740" s="4">
        <f t="shared" si="79"/>
        <v>6489.8630142000002</v>
      </c>
      <c r="O740" s="4">
        <f t="shared" si="80"/>
        <v>5554.0367179999994</v>
      </c>
      <c r="P740" s="2">
        <f t="shared" si="81"/>
        <v>98.863752926154149</v>
      </c>
      <c r="Q740" s="2">
        <f t="shared" si="82"/>
        <v>6.9897265517241376</v>
      </c>
      <c r="R740" s="5">
        <f t="shared" si="83"/>
        <v>0.90593103910614525</v>
      </c>
    </row>
    <row r="741" spans="1:18" x14ac:dyDescent="0.3">
      <c r="A741" s="3">
        <v>41284</v>
      </c>
      <c r="B741" s="2" t="s">
        <v>6</v>
      </c>
      <c r="C741" s="2">
        <v>3.6799683E-2</v>
      </c>
      <c r="D741" s="2">
        <v>4.0730000000000002E-2</v>
      </c>
      <c r="E741" s="2">
        <v>0.26735805600000001</v>
      </c>
      <c r="F741" s="2">
        <f>VLOOKUP(B741,CostData!$A$21:$D$24,2,FALSE)</f>
        <v>62.65</v>
      </c>
      <c r="G741" s="2">
        <f t="shared" si="77"/>
        <v>1</v>
      </c>
      <c r="H741" s="2">
        <f>VLOOKUP(B741,CostData!$H$5:$I$8,2,FALSE)</f>
        <v>2</v>
      </c>
      <c r="I741" s="2">
        <f>VLOOKUP(G741,CostData!$A$4:$E$15,Production!H741,FALSE)</f>
        <v>1</v>
      </c>
      <c r="J741" s="2">
        <f>VLOOKUP(Production!G741,CostData!$A$33:$E$44,Production!H741,FALSE)</f>
        <v>58</v>
      </c>
      <c r="K741" s="2">
        <f>VLOOKUP(Production!B741,CostData!$A$21:$D$24,4,FALSE)</f>
        <v>111.8941899</v>
      </c>
      <c r="L741" s="2">
        <f>VLOOKUP(Production!B741,CostData!$A$21:$D$24,3,FALSE)</f>
        <v>13.7</v>
      </c>
      <c r="M741" s="4">
        <f t="shared" si="78"/>
        <v>25517.345000000001</v>
      </c>
      <c r="N741" s="4">
        <f t="shared" si="79"/>
        <v>6489.8630142000002</v>
      </c>
      <c r="O741" s="4">
        <f t="shared" si="80"/>
        <v>5041.5565710000001</v>
      </c>
      <c r="P741" s="2">
        <f t="shared" si="81"/>
        <v>100.67685796423844</v>
      </c>
      <c r="Q741" s="2">
        <f t="shared" si="82"/>
        <v>6.3447729310344823</v>
      </c>
      <c r="R741" s="5">
        <f t="shared" si="83"/>
        <v>0.90350314264669773</v>
      </c>
    </row>
    <row r="742" spans="1:18" x14ac:dyDescent="0.3">
      <c r="A742" s="3">
        <v>41285</v>
      </c>
      <c r="B742" s="2" t="s">
        <v>6</v>
      </c>
      <c r="C742" s="2">
        <v>3.7878721999999997E-2</v>
      </c>
      <c r="D742" s="2">
        <v>4.199E-2</v>
      </c>
      <c r="E742" s="2">
        <v>0</v>
      </c>
      <c r="F742" s="2">
        <f>VLOOKUP(B742,CostData!$A$21:$D$24,2,FALSE)</f>
        <v>62.65</v>
      </c>
      <c r="G742" s="2">
        <f t="shared" si="77"/>
        <v>1</v>
      </c>
      <c r="H742" s="2">
        <f>VLOOKUP(B742,CostData!$H$5:$I$8,2,FALSE)</f>
        <v>2</v>
      </c>
      <c r="I742" s="2">
        <f>VLOOKUP(G742,CostData!$A$4:$E$15,Production!H742,FALSE)</f>
        <v>1</v>
      </c>
      <c r="J742" s="2">
        <f>VLOOKUP(Production!G742,CostData!$A$33:$E$44,Production!H742,FALSE)</f>
        <v>58</v>
      </c>
      <c r="K742" s="2">
        <f>VLOOKUP(Production!B742,CostData!$A$21:$D$24,4,FALSE)</f>
        <v>111.8941899</v>
      </c>
      <c r="L742" s="2">
        <f>VLOOKUP(Production!B742,CostData!$A$21:$D$24,3,FALSE)</f>
        <v>13.7</v>
      </c>
      <c r="M742" s="4">
        <f t="shared" si="78"/>
        <v>26306.735000000001</v>
      </c>
      <c r="N742" s="4">
        <f t="shared" si="79"/>
        <v>6489.8630142000002</v>
      </c>
      <c r="O742" s="4">
        <f t="shared" si="80"/>
        <v>5189.3849139999993</v>
      </c>
      <c r="P742" s="2">
        <f t="shared" si="81"/>
        <v>100.28316934293615</v>
      </c>
      <c r="Q742" s="2">
        <f t="shared" si="82"/>
        <v>6.530814137931034</v>
      </c>
      <c r="R742" s="5">
        <f t="shared" si="83"/>
        <v>0.90208911645629908</v>
      </c>
    </row>
    <row r="743" spans="1:18" x14ac:dyDescent="0.3">
      <c r="A743" s="3">
        <v>41286</v>
      </c>
      <c r="B743" s="2" t="s">
        <v>6</v>
      </c>
      <c r="C743" s="2">
        <v>3.6214073999999999E-2</v>
      </c>
      <c r="D743" s="2">
        <v>4.0140000000000002E-2</v>
      </c>
      <c r="E743" s="2">
        <v>0</v>
      </c>
      <c r="F743" s="2">
        <f>VLOOKUP(B743,CostData!$A$21:$D$24,2,FALSE)</f>
        <v>62.65</v>
      </c>
      <c r="G743" s="2">
        <f t="shared" si="77"/>
        <v>1</v>
      </c>
      <c r="H743" s="2">
        <f>VLOOKUP(B743,CostData!$H$5:$I$8,2,FALSE)</f>
        <v>2</v>
      </c>
      <c r="I743" s="2">
        <f>VLOOKUP(G743,CostData!$A$4:$E$15,Production!H743,FALSE)</f>
        <v>1</v>
      </c>
      <c r="J743" s="2">
        <f>VLOOKUP(Production!G743,CostData!$A$33:$E$44,Production!H743,FALSE)</f>
        <v>58</v>
      </c>
      <c r="K743" s="2">
        <f>VLOOKUP(Production!B743,CostData!$A$21:$D$24,4,FALSE)</f>
        <v>111.8941899</v>
      </c>
      <c r="L743" s="2">
        <f>VLOOKUP(Production!B743,CostData!$A$21:$D$24,3,FALSE)</f>
        <v>13.7</v>
      </c>
      <c r="M743" s="4">
        <f t="shared" si="78"/>
        <v>25147.71</v>
      </c>
      <c r="N743" s="4">
        <f t="shared" si="79"/>
        <v>6489.8630142000002</v>
      </c>
      <c r="O743" s="4">
        <f t="shared" si="80"/>
        <v>4961.3281379999999</v>
      </c>
      <c r="P743" s="2">
        <f t="shared" si="81"/>
        <v>101.06264529144111</v>
      </c>
      <c r="Q743" s="2">
        <f t="shared" si="82"/>
        <v>6.2438058620689656</v>
      </c>
      <c r="R743" s="5">
        <f t="shared" si="83"/>
        <v>0.9021941704035874</v>
      </c>
    </row>
    <row r="744" spans="1:18" x14ac:dyDescent="0.3">
      <c r="A744" s="3">
        <v>41287</v>
      </c>
      <c r="B744" s="2" t="s">
        <v>6</v>
      </c>
      <c r="C744" s="2">
        <v>3.6083763999999997E-2</v>
      </c>
      <c r="D744" s="2">
        <v>3.9870000000000003E-2</v>
      </c>
      <c r="E744" s="2">
        <v>0</v>
      </c>
      <c r="F744" s="2">
        <f>VLOOKUP(B744,CostData!$A$21:$D$24,2,FALSE)</f>
        <v>62.65</v>
      </c>
      <c r="G744" s="2">
        <f t="shared" si="77"/>
        <v>1</v>
      </c>
      <c r="H744" s="2">
        <f>VLOOKUP(B744,CostData!$H$5:$I$8,2,FALSE)</f>
        <v>2</v>
      </c>
      <c r="I744" s="2">
        <f>VLOOKUP(G744,CostData!$A$4:$E$15,Production!H744,FALSE)</f>
        <v>1</v>
      </c>
      <c r="J744" s="2">
        <f>VLOOKUP(Production!G744,CostData!$A$33:$E$44,Production!H744,FALSE)</f>
        <v>58</v>
      </c>
      <c r="K744" s="2">
        <f>VLOOKUP(Production!B744,CostData!$A$21:$D$24,4,FALSE)</f>
        <v>111.8941899</v>
      </c>
      <c r="L744" s="2">
        <f>VLOOKUP(Production!B744,CostData!$A$21:$D$24,3,FALSE)</f>
        <v>13.7</v>
      </c>
      <c r="M744" s="4">
        <f t="shared" si="78"/>
        <v>24978.555</v>
      </c>
      <c r="N744" s="4">
        <f t="shared" si="79"/>
        <v>6489.8630142000002</v>
      </c>
      <c r="O744" s="4">
        <f t="shared" si="80"/>
        <v>4943.4756679999991</v>
      </c>
      <c r="P744" s="2">
        <f t="shared" si="81"/>
        <v>100.90935547134163</v>
      </c>
      <c r="Q744" s="2">
        <f t="shared" si="82"/>
        <v>6.2213386206896546</v>
      </c>
      <c r="R744" s="5">
        <f t="shared" si="83"/>
        <v>0.90503546526210166</v>
      </c>
    </row>
    <row r="745" spans="1:18" x14ac:dyDescent="0.3">
      <c r="A745" s="3">
        <v>41288</v>
      </c>
      <c r="B745" s="2" t="s">
        <v>6</v>
      </c>
      <c r="C745" s="2">
        <v>4.0692451999999997E-2</v>
      </c>
      <c r="D745" s="2">
        <v>4.4979999999999999E-2</v>
      </c>
      <c r="E745" s="2">
        <v>0.26294028699999999</v>
      </c>
      <c r="F745" s="2">
        <f>VLOOKUP(B745,CostData!$A$21:$D$24,2,FALSE)</f>
        <v>62.65</v>
      </c>
      <c r="G745" s="2">
        <f t="shared" si="77"/>
        <v>1</v>
      </c>
      <c r="H745" s="2">
        <f>VLOOKUP(B745,CostData!$H$5:$I$8,2,FALSE)</f>
        <v>2</v>
      </c>
      <c r="I745" s="2">
        <f>VLOOKUP(G745,CostData!$A$4:$E$15,Production!H745,FALSE)</f>
        <v>1</v>
      </c>
      <c r="J745" s="2">
        <f>VLOOKUP(Production!G745,CostData!$A$33:$E$44,Production!H745,FALSE)</f>
        <v>58</v>
      </c>
      <c r="K745" s="2">
        <f>VLOOKUP(Production!B745,CostData!$A$21:$D$24,4,FALSE)</f>
        <v>111.8941899</v>
      </c>
      <c r="L745" s="2">
        <f>VLOOKUP(Production!B745,CostData!$A$21:$D$24,3,FALSE)</f>
        <v>13.7</v>
      </c>
      <c r="M745" s="4">
        <f t="shared" si="78"/>
        <v>28179.97</v>
      </c>
      <c r="N745" s="4">
        <f t="shared" si="79"/>
        <v>6489.8630142000002</v>
      </c>
      <c r="O745" s="4">
        <f t="shared" si="80"/>
        <v>5574.8659239999997</v>
      </c>
      <c r="P745" s="2">
        <f t="shared" si="81"/>
        <v>98.899665565004554</v>
      </c>
      <c r="Q745" s="2">
        <f t="shared" si="82"/>
        <v>7.0159399999999996</v>
      </c>
      <c r="R745" s="5">
        <f t="shared" si="83"/>
        <v>0.90467879057358824</v>
      </c>
    </row>
    <row r="746" spans="1:18" x14ac:dyDescent="0.3">
      <c r="A746" s="3">
        <v>41289</v>
      </c>
      <c r="B746" s="2" t="s">
        <v>6</v>
      </c>
      <c r="C746" s="2">
        <v>3.7902089999999999E-2</v>
      </c>
      <c r="D746" s="2">
        <v>4.1939999999999998E-2</v>
      </c>
      <c r="E746" s="2">
        <v>0</v>
      </c>
      <c r="F746" s="2">
        <f>VLOOKUP(B746,CostData!$A$21:$D$24,2,FALSE)</f>
        <v>62.65</v>
      </c>
      <c r="G746" s="2">
        <f t="shared" si="77"/>
        <v>1</v>
      </c>
      <c r="H746" s="2">
        <f>VLOOKUP(B746,CostData!$H$5:$I$8,2,FALSE)</f>
        <v>2</v>
      </c>
      <c r="I746" s="2">
        <f>VLOOKUP(G746,CostData!$A$4:$E$15,Production!H746,FALSE)</f>
        <v>1</v>
      </c>
      <c r="J746" s="2">
        <f>VLOOKUP(Production!G746,CostData!$A$33:$E$44,Production!H746,FALSE)</f>
        <v>58</v>
      </c>
      <c r="K746" s="2">
        <f>VLOOKUP(Production!B746,CostData!$A$21:$D$24,4,FALSE)</f>
        <v>111.8941899</v>
      </c>
      <c r="L746" s="2">
        <f>VLOOKUP(Production!B746,CostData!$A$21:$D$24,3,FALSE)</f>
        <v>13.7</v>
      </c>
      <c r="M746" s="4">
        <f t="shared" si="78"/>
        <v>26275.41</v>
      </c>
      <c r="N746" s="4">
        <f t="shared" si="79"/>
        <v>6489.8630142000002</v>
      </c>
      <c r="O746" s="4">
        <f t="shared" si="80"/>
        <v>5192.5863300000001</v>
      </c>
      <c r="P746" s="2">
        <f t="shared" si="81"/>
        <v>100.14714055135218</v>
      </c>
      <c r="Q746" s="2">
        <f t="shared" si="82"/>
        <v>6.5348431034482752</v>
      </c>
      <c r="R746" s="5">
        <f t="shared" si="83"/>
        <v>0.90372174535050076</v>
      </c>
    </row>
    <row r="747" spans="1:18" x14ac:dyDescent="0.3">
      <c r="A747" s="3">
        <v>41290</v>
      </c>
      <c r="B747" s="2" t="s">
        <v>6</v>
      </c>
      <c r="C747" s="2">
        <v>3.9541930000000003E-2</v>
      </c>
      <c r="D747" s="2">
        <v>4.3659999999999997E-2</v>
      </c>
      <c r="E747" s="2">
        <v>0.26456481799999998</v>
      </c>
      <c r="F747" s="2">
        <f>VLOOKUP(B747,CostData!$A$21:$D$24,2,FALSE)</f>
        <v>62.65</v>
      </c>
      <c r="G747" s="2">
        <f t="shared" si="77"/>
        <v>1</v>
      </c>
      <c r="H747" s="2">
        <f>VLOOKUP(B747,CostData!$H$5:$I$8,2,FALSE)</f>
        <v>2</v>
      </c>
      <c r="I747" s="2">
        <f>VLOOKUP(G747,CostData!$A$4:$E$15,Production!H747,FALSE)</f>
        <v>1</v>
      </c>
      <c r="J747" s="2">
        <f>VLOOKUP(Production!G747,CostData!$A$33:$E$44,Production!H747,FALSE)</f>
        <v>58</v>
      </c>
      <c r="K747" s="2">
        <f>VLOOKUP(Production!B747,CostData!$A$21:$D$24,4,FALSE)</f>
        <v>111.8941899</v>
      </c>
      <c r="L747" s="2">
        <f>VLOOKUP(Production!B747,CostData!$A$21:$D$24,3,FALSE)</f>
        <v>13.7</v>
      </c>
      <c r="M747" s="4">
        <f t="shared" si="78"/>
        <v>27352.989999999998</v>
      </c>
      <c r="N747" s="4">
        <f t="shared" si="79"/>
        <v>6489.8630142000002</v>
      </c>
      <c r="O747" s="4">
        <f t="shared" si="80"/>
        <v>5417.2444100000002</v>
      </c>
      <c r="P747" s="2">
        <f t="shared" si="81"/>
        <v>99.287256398966846</v>
      </c>
      <c r="Q747" s="2">
        <f t="shared" si="82"/>
        <v>6.8175741379310351</v>
      </c>
      <c r="R747" s="5">
        <f t="shared" si="83"/>
        <v>0.90567865322950081</v>
      </c>
    </row>
    <row r="748" spans="1:18" x14ac:dyDescent="0.3">
      <c r="A748" s="3">
        <v>41291</v>
      </c>
      <c r="B748" s="2" t="s">
        <v>6</v>
      </c>
      <c r="C748" s="2">
        <v>3.7823249000000003E-2</v>
      </c>
      <c r="D748" s="2">
        <v>4.1889999999999997E-2</v>
      </c>
      <c r="E748" s="2">
        <v>0</v>
      </c>
      <c r="F748" s="2">
        <f>VLOOKUP(B748,CostData!$A$21:$D$24,2,FALSE)</f>
        <v>62.65</v>
      </c>
      <c r="G748" s="2">
        <f t="shared" si="77"/>
        <v>1</v>
      </c>
      <c r="H748" s="2">
        <f>VLOOKUP(B748,CostData!$H$5:$I$8,2,FALSE)</f>
        <v>2</v>
      </c>
      <c r="I748" s="2">
        <f>VLOOKUP(G748,CostData!$A$4:$E$15,Production!H748,FALSE)</f>
        <v>1</v>
      </c>
      <c r="J748" s="2">
        <f>VLOOKUP(Production!G748,CostData!$A$33:$E$44,Production!H748,FALSE)</f>
        <v>58</v>
      </c>
      <c r="K748" s="2">
        <f>VLOOKUP(Production!B748,CostData!$A$21:$D$24,4,FALSE)</f>
        <v>111.8941899</v>
      </c>
      <c r="L748" s="2">
        <f>VLOOKUP(Production!B748,CostData!$A$21:$D$24,3,FALSE)</f>
        <v>13.7</v>
      </c>
      <c r="M748" s="4">
        <f t="shared" si="78"/>
        <v>26244.084999999999</v>
      </c>
      <c r="N748" s="4">
        <f t="shared" si="79"/>
        <v>6489.8630142000002</v>
      </c>
      <c r="O748" s="4">
        <f t="shared" si="80"/>
        <v>5181.7851129999999</v>
      </c>
      <c r="P748" s="2">
        <f t="shared" si="81"/>
        <v>100.24451661252051</v>
      </c>
      <c r="Q748" s="2">
        <f t="shared" si="82"/>
        <v>6.5212498275862076</v>
      </c>
      <c r="R748" s="5">
        <f t="shared" si="83"/>
        <v>0.9029183337312009</v>
      </c>
    </row>
    <row r="749" spans="1:18" x14ac:dyDescent="0.3">
      <c r="A749" s="3">
        <v>41292</v>
      </c>
      <c r="B749" s="2" t="s">
        <v>6</v>
      </c>
      <c r="C749" s="2">
        <v>3.7126289E-2</v>
      </c>
      <c r="D749" s="2">
        <v>4.1149999999999999E-2</v>
      </c>
      <c r="E749" s="2">
        <v>0.26694923999999998</v>
      </c>
      <c r="F749" s="2">
        <f>VLOOKUP(B749,CostData!$A$21:$D$24,2,FALSE)</f>
        <v>62.65</v>
      </c>
      <c r="G749" s="2">
        <f t="shared" si="77"/>
        <v>1</v>
      </c>
      <c r="H749" s="2">
        <f>VLOOKUP(B749,CostData!$H$5:$I$8,2,FALSE)</f>
        <v>2</v>
      </c>
      <c r="I749" s="2">
        <f>VLOOKUP(G749,CostData!$A$4:$E$15,Production!H749,FALSE)</f>
        <v>1</v>
      </c>
      <c r="J749" s="2">
        <f>VLOOKUP(Production!G749,CostData!$A$33:$E$44,Production!H749,FALSE)</f>
        <v>58</v>
      </c>
      <c r="K749" s="2">
        <f>VLOOKUP(Production!B749,CostData!$A$21:$D$24,4,FALSE)</f>
        <v>111.8941899</v>
      </c>
      <c r="L749" s="2">
        <f>VLOOKUP(Production!B749,CostData!$A$21:$D$24,3,FALSE)</f>
        <v>13.7</v>
      </c>
      <c r="M749" s="4">
        <f t="shared" si="78"/>
        <v>25780.474999999999</v>
      </c>
      <c r="N749" s="4">
        <f t="shared" si="79"/>
        <v>6489.8630142000002</v>
      </c>
      <c r="O749" s="4">
        <f t="shared" si="80"/>
        <v>5086.3015930000001</v>
      </c>
      <c r="P749" s="2">
        <f t="shared" si="81"/>
        <v>100.62045147361752</v>
      </c>
      <c r="Q749" s="2">
        <f t="shared" si="82"/>
        <v>6.4010843103448272</v>
      </c>
      <c r="R749" s="5">
        <f t="shared" si="83"/>
        <v>0.90221844471445933</v>
      </c>
    </row>
    <row r="750" spans="1:18" x14ac:dyDescent="0.3">
      <c r="A750" s="3">
        <v>41293</v>
      </c>
      <c r="B750" s="2" t="s">
        <v>6</v>
      </c>
      <c r="C750" s="2">
        <v>3.6871596E-2</v>
      </c>
      <c r="D750" s="2">
        <v>4.0910000000000002E-2</v>
      </c>
      <c r="E750" s="2">
        <v>0</v>
      </c>
      <c r="F750" s="2">
        <f>VLOOKUP(B750,CostData!$A$21:$D$24,2,FALSE)</f>
        <v>62.65</v>
      </c>
      <c r="G750" s="2">
        <f t="shared" si="77"/>
        <v>1</v>
      </c>
      <c r="H750" s="2">
        <f>VLOOKUP(B750,CostData!$H$5:$I$8,2,FALSE)</f>
        <v>2</v>
      </c>
      <c r="I750" s="2">
        <f>VLOOKUP(G750,CostData!$A$4:$E$15,Production!H750,FALSE)</f>
        <v>1</v>
      </c>
      <c r="J750" s="2">
        <f>VLOOKUP(Production!G750,CostData!$A$33:$E$44,Production!H750,FALSE)</f>
        <v>58</v>
      </c>
      <c r="K750" s="2">
        <f>VLOOKUP(Production!B750,CostData!$A$21:$D$24,4,FALSE)</f>
        <v>111.8941899</v>
      </c>
      <c r="L750" s="2">
        <f>VLOOKUP(Production!B750,CostData!$A$21:$D$24,3,FALSE)</f>
        <v>13.7</v>
      </c>
      <c r="M750" s="4">
        <f t="shared" si="78"/>
        <v>25630.115000000002</v>
      </c>
      <c r="N750" s="4">
        <f t="shared" si="79"/>
        <v>6489.8630142000002</v>
      </c>
      <c r="O750" s="4">
        <f t="shared" si="80"/>
        <v>5051.4086520000001</v>
      </c>
      <c r="P750" s="2">
        <f t="shared" si="81"/>
        <v>100.81306669285485</v>
      </c>
      <c r="Q750" s="2">
        <f t="shared" si="82"/>
        <v>6.3571717241379311</v>
      </c>
      <c r="R750" s="5">
        <f t="shared" si="83"/>
        <v>0.90128565142996819</v>
      </c>
    </row>
    <row r="751" spans="1:18" x14ac:dyDescent="0.3">
      <c r="A751" s="3">
        <v>41294</v>
      </c>
      <c r="B751" s="2" t="s">
        <v>6</v>
      </c>
      <c r="C751" s="2">
        <v>3.5801246000000002E-2</v>
      </c>
      <c r="D751" s="2">
        <v>3.9660000000000001E-2</v>
      </c>
      <c r="E751" s="2">
        <v>0.26705105499999998</v>
      </c>
      <c r="F751" s="2">
        <f>VLOOKUP(B751,CostData!$A$21:$D$24,2,FALSE)</f>
        <v>62.65</v>
      </c>
      <c r="G751" s="2">
        <f t="shared" si="77"/>
        <v>1</v>
      </c>
      <c r="H751" s="2">
        <f>VLOOKUP(B751,CostData!$H$5:$I$8,2,FALSE)</f>
        <v>2</v>
      </c>
      <c r="I751" s="2">
        <f>VLOOKUP(G751,CostData!$A$4:$E$15,Production!H751,FALSE)</f>
        <v>1</v>
      </c>
      <c r="J751" s="2">
        <f>VLOOKUP(Production!G751,CostData!$A$33:$E$44,Production!H751,FALSE)</f>
        <v>58</v>
      </c>
      <c r="K751" s="2">
        <f>VLOOKUP(Production!B751,CostData!$A$21:$D$24,4,FALSE)</f>
        <v>111.8941899</v>
      </c>
      <c r="L751" s="2">
        <f>VLOOKUP(Production!B751,CostData!$A$21:$D$24,3,FALSE)</f>
        <v>13.7</v>
      </c>
      <c r="M751" s="4">
        <f t="shared" si="78"/>
        <v>24846.99</v>
      </c>
      <c r="N751" s="4">
        <f t="shared" si="79"/>
        <v>6489.8630142000002</v>
      </c>
      <c r="O751" s="4">
        <f t="shared" si="80"/>
        <v>4904.7707019999998</v>
      </c>
      <c r="P751" s="2">
        <f t="shared" si="81"/>
        <v>101.23006254084007</v>
      </c>
      <c r="Q751" s="2">
        <f t="shared" si="82"/>
        <v>6.1726286206896557</v>
      </c>
      <c r="R751" s="5">
        <f t="shared" si="83"/>
        <v>0.90270413514876457</v>
      </c>
    </row>
    <row r="752" spans="1:18" x14ac:dyDescent="0.3">
      <c r="A752" s="3">
        <v>41295</v>
      </c>
      <c r="B752" s="2" t="s">
        <v>6</v>
      </c>
      <c r="C752" s="2">
        <v>3.9997787999999999E-2</v>
      </c>
      <c r="D752" s="2">
        <v>4.419E-2</v>
      </c>
      <c r="E752" s="2">
        <v>0</v>
      </c>
      <c r="F752" s="2">
        <f>VLOOKUP(B752,CostData!$A$21:$D$24,2,FALSE)</f>
        <v>62.65</v>
      </c>
      <c r="G752" s="2">
        <f t="shared" si="77"/>
        <v>1</v>
      </c>
      <c r="H752" s="2">
        <f>VLOOKUP(B752,CostData!$H$5:$I$8,2,FALSE)</f>
        <v>2</v>
      </c>
      <c r="I752" s="2">
        <f>VLOOKUP(G752,CostData!$A$4:$E$15,Production!H752,FALSE)</f>
        <v>1</v>
      </c>
      <c r="J752" s="2">
        <f>VLOOKUP(Production!G752,CostData!$A$33:$E$44,Production!H752,FALSE)</f>
        <v>58</v>
      </c>
      <c r="K752" s="2">
        <f>VLOOKUP(Production!B752,CostData!$A$21:$D$24,4,FALSE)</f>
        <v>111.8941899</v>
      </c>
      <c r="L752" s="2">
        <f>VLOOKUP(Production!B752,CostData!$A$21:$D$24,3,FALSE)</f>
        <v>13.7</v>
      </c>
      <c r="M752" s="4">
        <f t="shared" si="78"/>
        <v>27685.035</v>
      </c>
      <c r="N752" s="4">
        <f t="shared" si="79"/>
        <v>6489.8630142000002</v>
      </c>
      <c r="O752" s="4">
        <f t="shared" si="80"/>
        <v>5479.6969559999998</v>
      </c>
      <c r="P752" s="2">
        <f t="shared" si="81"/>
        <v>99.141969976439697</v>
      </c>
      <c r="Q752" s="2">
        <f t="shared" si="82"/>
        <v>6.8961703448275857</v>
      </c>
      <c r="R752" s="5">
        <f t="shared" si="83"/>
        <v>0.90513211133740668</v>
      </c>
    </row>
    <row r="753" spans="1:18" x14ac:dyDescent="0.3">
      <c r="A753" s="3">
        <v>41296</v>
      </c>
      <c r="B753" s="2" t="s">
        <v>6</v>
      </c>
      <c r="C753" s="2">
        <v>3.5623909000000002E-2</v>
      </c>
      <c r="D753" s="2">
        <v>3.9399999999999998E-2</v>
      </c>
      <c r="E753" s="2">
        <v>0.26627341900000001</v>
      </c>
      <c r="F753" s="2">
        <f>VLOOKUP(B753,CostData!$A$21:$D$24,2,FALSE)</f>
        <v>62.65</v>
      </c>
      <c r="G753" s="2">
        <f t="shared" si="77"/>
        <v>1</v>
      </c>
      <c r="H753" s="2">
        <f>VLOOKUP(B753,CostData!$H$5:$I$8,2,FALSE)</f>
        <v>2</v>
      </c>
      <c r="I753" s="2">
        <f>VLOOKUP(G753,CostData!$A$4:$E$15,Production!H753,FALSE)</f>
        <v>1</v>
      </c>
      <c r="J753" s="2">
        <f>VLOOKUP(Production!G753,CostData!$A$33:$E$44,Production!H753,FALSE)</f>
        <v>58</v>
      </c>
      <c r="K753" s="2">
        <f>VLOOKUP(Production!B753,CostData!$A$21:$D$24,4,FALSE)</f>
        <v>111.8941899</v>
      </c>
      <c r="L753" s="2">
        <f>VLOOKUP(Production!B753,CostData!$A$21:$D$24,3,FALSE)</f>
        <v>13.7</v>
      </c>
      <c r="M753" s="4">
        <f t="shared" si="78"/>
        <v>24684.1</v>
      </c>
      <c r="N753" s="4">
        <f t="shared" si="79"/>
        <v>6489.8630142000002</v>
      </c>
      <c r="O753" s="4">
        <f t="shared" si="80"/>
        <v>4880.4755329999998</v>
      </c>
      <c r="P753" s="2">
        <f t="shared" si="81"/>
        <v>101.2085410031785</v>
      </c>
      <c r="Q753" s="2">
        <f t="shared" si="82"/>
        <v>6.1420532758620698</v>
      </c>
      <c r="R753" s="5">
        <f t="shared" si="83"/>
        <v>0.90416012690355341</v>
      </c>
    </row>
    <row r="754" spans="1:18" x14ac:dyDescent="0.3">
      <c r="A754" s="3">
        <v>41297</v>
      </c>
      <c r="B754" s="2" t="s">
        <v>6</v>
      </c>
      <c r="C754" s="2">
        <v>3.9832847999999997E-2</v>
      </c>
      <c r="D754" s="2">
        <v>4.4060000000000002E-2</v>
      </c>
      <c r="E754" s="2">
        <v>0</v>
      </c>
      <c r="F754" s="2">
        <f>VLOOKUP(B754,CostData!$A$21:$D$24,2,FALSE)</f>
        <v>62.65</v>
      </c>
      <c r="G754" s="2">
        <f t="shared" si="77"/>
        <v>1</v>
      </c>
      <c r="H754" s="2">
        <f>VLOOKUP(B754,CostData!$H$5:$I$8,2,FALSE)</f>
        <v>2</v>
      </c>
      <c r="I754" s="2">
        <f>VLOOKUP(G754,CostData!$A$4:$E$15,Production!H754,FALSE)</f>
        <v>1</v>
      </c>
      <c r="J754" s="2">
        <f>VLOOKUP(Production!G754,CostData!$A$33:$E$44,Production!H754,FALSE)</f>
        <v>58</v>
      </c>
      <c r="K754" s="2">
        <f>VLOOKUP(Production!B754,CostData!$A$21:$D$24,4,FALSE)</f>
        <v>111.8941899</v>
      </c>
      <c r="L754" s="2">
        <f>VLOOKUP(Production!B754,CostData!$A$21:$D$24,3,FALSE)</f>
        <v>13.7</v>
      </c>
      <c r="M754" s="4">
        <f t="shared" si="78"/>
        <v>27603.590000000004</v>
      </c>
      <c r="N754" s="4">
        <f t="shared" si="79"/>
        <v>6489.8630142000002</v>
      </c>
      <c r="O754" s="4">
        <f t="shared" si="80"/>
        <v>5457.100175999999</v>
      </c>
      <c r="P754" s="2">
        <f t="shared" si="81"/>
        <v>99.2913014660664</v>
      </c>
      <c r="Q754" s="2">
        <f t="shared" si="82"/>
        <v>6.8677324137931031</v>
      </c>
      <c r="R754" s="5">
        <f t="shared" si="83"/>
        <v>0.90405919201089413</v>
      </c>
    </row>
    <row r="755" spans="1:18" x14ac:dyDescent="0.3">
      <c r="A755" s="3">
        <v>41298</v>
      </c>
      <c r="B755" s="2" t="s">
        <v>6</v>
      </c>
      <c r="C755" s="2">
        <v>4.1075075000000003E-2</v>
      </c>
      <c r="D755" s="2">
        <v>4.5370000000000001E-2</v>
      </c>
      <c r="E755" s="2">
        <v>0</v>
      </c>
      <c r="F755" s="2">
        <f>VLOOKUP(B755,CostData!$A$21:$D$24,2,FALSE)</f>
        <v>62.65</v>
      </c>
      <c r="G755" s="2">
        <f t="shared" si="77"/>
        <v>1</v>
      </c>
      <c r="H755" s="2">
        <f>VLOOKUP(B755,CostData!$H$5:$I$8,2,FALSE)</f>
        <v>2</v>
      </c>
      <c r="I755" s="2">
        <f>VLOOKUP(G755,CostData!$A$4:$E$15,Production!H755,FALSE)</f>
        <v>1</v>
      </c>
      <c r="J755" s="2">
        <f>VLOOKUP(Production!G755,CostData!$A$33:$E$44,Production!H755,FALSE)</f>
        <v>58</v>
      </c>
      <c r="K755" s="2">
        <f>VLOOKUP(Production!B755,CostData!$A$21:$D$24,4,FALSE)</f>
        <v>111.8941899</v>
      </c>
      <c r="L755" s="2">
        <f>VLOOKUP(Production!B755,CostData!$A$21:$D$24,3,FALSE)</f>
        <v>13.7</v>
      </c>
      <c r="M755" s="4">
        <f t="shared" si="78"/>
        <v>28424.305</v>
      </c>
      <c r="N755" s="4">
        <f t="shared" si="79"/>
        <v>6489.8630142000002</v>
      </c>
      <c r="O755" s="4">
        <f t="shared" si="80"/>
        <v>5627.2852750000002</v>
      </c>
      <c r="P755" s="2">
        <f t="shared" si="81"/>
        <v>98.70086247973984</v>
      </c>
      <c r="Q755" s="2">
        <f t="shared" si="82"/>
        <v>7.0819094827586211</v>
      </c>
      <c r="R755" s="5">
        <f t="shared" si="83"/>
        <v>0.90533557416795241</v>
      </c>
    </row>
    <row r="756" spans="1:18" x14ac:dyDescent="0.3">
      <c r="A756" s="3">
        <v>41299</v>
      </c>
      <c r="B756" s="2" t="s">
        <v>6</v>
      </c>
      <c r="C756" s="2">
        <v>3.9995331000000002E-2</v>
      </c>
      <c r="D756" s="2">
        <v>4.4200000000000003E-2</v>
      </c>
      <c r="E756" s="2">
        <v>0</v>
      </c>
      <c r="F756" s="2">
        <f>VLOOKUP(B756,CostData!$A$21:$D$24,2,FALSE)</f>
        <v>62.65</v>
      </c>
      <c r="G756" s="2">
        <f t="shared" si="77"/>
        <v>1</v>
      </c>
      <c r="H756" s="2">
        <f>VLOOKUP(B756,CostData!$H$5:$I$8,2,FALSE)</f>
        <v>2</v>
      </c>
      <c r="I756" s="2">
        <f>VLOOKUP(G756,CostData!$A$4:$E$15,Production!H756,FALSE)</f>
        <v>1</v>
      </c>
      <c r="J756" s="2">
        <f>VLOOKUP(Production!G756,CostData!$A$33:$E$44,Production!H756,FALSE)</f>
        <v>58</v>
      </c>
      <c r="K756" s="2">
        <f>VLOOKUP(Production!B756,CostData!$A$21:$D$24,4,FALSE)</f>
        <v>111.8941899</v>
      </c>
      <c r="L756" s="2">
        <f>VLOOKUP(Production!B756,CostData!$A$21:$D$24,3,FALSE)</f>
        <v>13.7</v>
      </c>
      <c r="M756" s="4">
        <f t="shared" si="78"/>
        <v>27691.3</v>
      </c>
      <c r="N756" s="4">
        <f t="shared" si="79"/>
        <v>6489.8630142000002</v>
      </c>
      <c r="O756" s="4">
        <f t="shared" si="80"/>
        <v>5479.3603469999998</v>
      </c>
      <c r="P756" s="2">
        <f t="shared" si="81"/>
        <v>99.162883190540413</v>
      </c>
      <c r="Q756" s="2">
        <f t="shared" si="82"/>
        <v>6.8957467241379318</v>
      </c>
      <c r="R756" s="5">
        <f t="shared" si="83"/>
        <v>0.90487174208144794</v>
      </c>
    </row>
    <row r="757" spans="1:18" x14ac:dyDescent="0.3">
      <c r="A757" s="3">
        <v>41300</v>
      </c>
      <c r="B757" s="2" t="s">
        <v>6</v>
      </c>
      <c r="C757" s="2">
        <v>3.9844867999999999E-2</v>
      </c>
      <c r="D757" s="2">
        <v>4.419E-2</v>
      </c>
      <c r="E757" s="2">
        <v>0</v>
      </c>
      <c r="F757" s="2">
        <f>VLOOKUP(B757,CostData!$A$21:$D$24,2,FALSE)</f>
        <v>62.65</v>
      </c>
      <c r="G757" s="2">
        <f t="shared" si="77"/>
        <v>1</v>
      </c>
      <c r="H757" s="2">
        <f>VLOOKUP(B757,CostData!$H$5:$I$8,2,FALSE)</f>
        <v>2</v>
      </c>
      <c r="I757" s="2">
        <f>VLOOKUP(G757,CostData!$A$4:$E$15,Production!H757,FALSE)</f>
        <v>1</v>
      </c>
      <c r="J757" s="2">
        <f>VLOOKUP(Production!G757,CostData!$A$33:$E$44,Production!H757,FALSE)</f>
        <v>58</v>
      </c>
      <c r="K757" s="2">
        <f>VLOOKUP(Production!B757,CostData!$A$21:$D$24,4,FALSE)</f>
        <v>111.8941899</v>
      </c>
      <c r="L757" s="2">
        <f>VLOOKUP(Production!B757,CostData!$A$21:$D$24,3,FALSE)</f>
        <v>13.7</v>
      </c>
      <c r="M757" s="4">
        <f t="shared" si="78"/>
        <v>27685.035</v>
      </c>
      <c r="N757" s="4">
        <f t="shared" si="79"/>
        <v>6489.8630142000002</v>
      </c>
      <c r="O757" s="4">
        <f t="shared" si="80"/>
        <v>5458.7469159999991</v>
      </c>
      <c r="P757" s="2">
        <f t="shared" si="81"/>
        <v>99.469886385870311</v>
      </c>
      <c r="Q757" s="2">
        <f t="shared" si="82"/>
        <v>6.869804827586206</v>
      </c>
      <c r="R757" s="5">
        <f t="shared" si="83"/>
        <v>0.90167159990948176</v>
      </c>
    </row>
    <row r="758" spans="1:18" x14ac:dyDescent="0.3">
      <c r="A758" s="3">
        <v>41301</v>
      </c>
      <c r="B758" s="2" t="s">
        <v>6</v>
      </c>
      <c r="C758" s="2">
        <v>3.6813453000000003E-2</v>
      </c>
      <c r="D758" s="2">
        <v>4.0710000000000003E-2</v>
      </c>
      <c r="E758" s="2">
        <v>0</v>
      </c>
      <c r="F758" s="2">
        <f>VLOOKUP(B758,CostData!$A$21:$D$24,2,FALSE)</f>
        <v>62.65</v>
      </c>
      <c r="G758" s="2">
        <f t="shared" si="77"/>
        <v>1</v>
      </c>
      <c r="H758" s="2">
        <f>VLOOKUP(B758,CostData!$H$5:$I$8,2,FALSE)</f>
        <v>2</v>
      </c>
      <c r="I758" s="2">
        <f>VLOOKUP(G758,CostData!$A$4:$E$15,Production!H758,FALSE)</f>
        <v>1</v>
      </c>
      <c r="J758" s="2">
        <f>VLOOKUP(Production!G758,CostData!$A$33:$E$44,Production!H758,FALSE)</f>
        <v>58</v>
      </c>
      <c r="K758" s="2">
        <f>VLOOKUP(Production!B758,CostData!$A$21:$D$24,4,FALSE)</f>
        <v>111.8941899</v>
      </c>
      <c r="L758" s="2">
        <f>VLOOKUP(Production!B758,CostData!$A$21:$D$24,3,FALSE)</f>
        <v>13.7</v>
      </c>
      <c r="M758" s="4">
        <f t="shared" si="78"/>
        <v>25504.815000000002</v>
      </c>
      <c r="N758" s="4">
        <f t="shared" si="79"/>
        <v>6489.8630142000002</v>
      </c>
      <c r="O758" s="4">
        <f t="shared" si="80"/>
        <v>5043.4430609999999</v>
      </c>
      <c r="P758" s="2">
        <f t="shared" si="81"/>
        <v>100.61028797054163</v>
      </c>
      <c r="Q758" s="2">
        <f t="shared" si="82"/>
        <v>6.3471470689655183</v>
      </c>
      <c r="R758" s="5">
        <f t="shared" si="83"/>
        <v>0.90428526160648492</v>
      </c>
    </row>
    <row r="759" spans="1:18" x14ac:dyDescent="0.3">
      <c r="A759" s="3">
        <v>41302</v>
      </c>
      <c r="B759" s="2" t="s">
        <v>6</v>
      </c>
      <c r="C759" s="2">
        <v>3.7004470999999997E-2</v>
      </c>
      <c r="D759" s="2">
        <v>4.0960000000000003E-2</v>
      </c>
      <c r="E759" s="2">
        <v>0.26667333300000001</v>
      </c>
      <c r="F759" s="2">
        <f>VLOOKUP(B759,CostData!$A$21:$D$24,2,FALSE)</f>
        <v>62.65</v>
      </c>
      <c r="G759" s="2">
        <f t="shared" si="77"/>
        <v>1</v>
      </c>
      <c r="H759" s="2">
        <f>VLOOKUP(B759,CostData!$H$5:$I$8,2,FALSE)</f>
        <v>2</v>
      </c>
      <c r="I759" s="2">
        <f>VLOOKUP(G759,CostData!$A$4:$E$15,Production!H759,FALSE)</f>
        <v>1</v>
      </c>
      <c r="J759" s="2">
        <f>VLOOKUP(Production!G759,CostData!$A$33:$E$44,Production!H759,FALSE)</f>
        <v>58</v>
      </c>
      <c r="K759" s="2">
        <f>VLOOKUP(Production!B759,CostData!$A$21:$D$24,4,FALSE)</f>
        <v>111.8941899</v>
      </c>
      <c r="L759" s="2">
        <f>VLOOKUP(Production!B759,CostData!$A$21:$D$24,3,FALSE)</f>
        <v>13.7</v>
      </c>
      <c r="M759" s="4">
        <f t="shared" si="78"/>
        <v>25661.439999999999</v>
      </c>
      <c r="N759" s="4">
        <f t="shared" si="79"/>
        <v>6489.8630142000002</v>
      </c>
      <c r="O759" s="4">
        <f t="shared" si="80"/>
        <v>5069.6125269999993</v>
      </c>
      <c r="P759" s="2">
        <f t="shared" si="81"/>
        <v>100.58491456667494</v>
      </c>
      <c r="Q759" s="2">
        <f t="shared" si="82"/>
        <v>6.3800812068965511</v>
      </c>
      <c r="R759" s="5">
        <f t="shared" si="83"/>
        <v>0.90342946777343736</v>
      </c>
    </row>
    <row r="760" spans="1:18" x14ac:dyDescent="0.3">
      <c r="A760" s="3">
        <v>41303</v>
      </c>
      <c r="B760" s="2" t="s">
        <v>6</v>
      </c>
      <c r="C760" s="2">
        <v>4.0000882000000001E-2</v>
      </c>
      <c r="D760" s="2">
        <v>4.4200000000000003E-2</v>
      </c>
      <c r="E760" s="2">
        <v>0</v>
      </c>
      <c r="F760" s="2">
        <f>VLOOKUP(B760,CostData!$A$21:$D$24,2,FALSE)</f>
        <v>62.65</v>
      </c>
      <c r="G760" s="2">
        <f t="shared" si="77"/>
        <v>1</v>
      </c>
      <c r="H760" s="2">
        <f>VLOOKUP(B760,CostData!$H$5:$I$8,2,FALSE)</f>
        <v>2</v>
      </c>
      <c r="I760" s="2">
        <f>VLOOKUP(G760,CostData!$A$4:$E$15,Production!H760,FALSE)</f>
        <v>1</v>
      </c>
      <c r="J760" s="2">
        <f>VLOOKUP(Production!G760,CostData!$A$33:$E$44,Production!H760,FALSE)</f>
        <v>58</v>
      </c>
      <c r="K760" s="2">
        <f>VLOOKUP(Production!B760,CostData!$A$21:$D$24,4,FALSE)</f>
        <v>111.8941899</v>
      </c>
      <c r="L760" s="2">
        <f>VLOOKUP(Production!B760,CostData!$A$21:$D$24,3,FALSE)</f>
        <v>13.7</v>
      </c>
      <c r="M760" s="4">
        <f t="shared" si="78"/>
        <v>27691.3</v>
      </c>
      <c r="N760" s="4">
        <f t="shared" si="79"/>
        <v>6489.8630142000002</v>
      </c>
      <c r="O760" s="4">
        <f t="shared" si="80"/>
        <v>5480.1208339999994</v>
      </c>
      <c r="P760" s="2">
        <f t="shared" si="81"/>
        <v>99.151023340435344</v>
      </c>
      <c r="Q760" s="2">
        <f t="shared" si="82"/>
        <v>6.8967037931034483</v>
      </c>
      <c r="R760" s="5">
        <f t="shared" si="83"/>
        <v>0.90499733031674201</v>
      </c>
    </row>
    <row r="761" spans="1:18" x14ac:dyDescent="0.3">
      <c r="A761" s="3">
        <v>41304</v>
      </c>
      <c r="B761" s="2" t="s">
        <v>6</v>
      </c>
      <c r="C761" s="2">
        <v>3.9930618000000001E-2</v>
      </c>
      <c r="D761" s="2">
        <v>4.4310000000000002E-2</v>
      </c>
      <c r="E761" s="2">
        <v>0</v>
      </c>
      <c r="F761" s="2">
        <f>VLOOKUP(B761,CostData!$A$21:$D$24,2,FALSE)</f>
        <v>62.65</v>
      </c>
      <c r="G761" s="2">
        <f t="shared" si="77"/>
        <v>1</v>
      </c>
      <c r="H761" s="2">
        <f>VLOOKUP(B761,CostData!$H$5:$I$8,2,FALSE)</f>
        <v>2</v>
      </c>
      <c r="I761" s="2">
        <f>VLOOKUP(G761,CostData!$A$4:$E$15,Production!H761,FALSE)</f>
        <v>1</v>
      </c>
      <c r="J761" s="2">
        <f>VLOOKUP(Production!G761,CostData!$A$33:$E$44,Production!H761,FALSE)</f>
        <v>58</v>
      </c>
      <c r="K761" s="2">
        <f>VLOOKUP(Production!B761,CostData!$A$21:$D$24,4,FALSE)</f>
        <v>111.8941899</v>
      </c>
      <c r="L761" s="2">
        <f>VLOOKUP(Production!B761,CostData!$A$21:$D$24,3,FALSE)</f>
        <v>13.7</v>
      </c>
      <c r="M761" s="4">
        <f t="shared" si="78"/>
        <v>27760.215</v>
      </c>
      <c r="N761" s="4">
        <f t="shared" si="79"/>
        <v>6489.8630142000002</v>
      </c>
      <c r="O761" s="4">
        <f t="shared" si="80"/>
        <v>5470.4946659999996</v>
      </c>
      <c r="P761" s="2">
        <f t="shared" si="81"/>
        <v>99.473974282591854</v>
      </c>
      <c r="Q761" s="2">
        <f t="shared" si="82"/>
        <v>6.8845893103448272</v>
      </c>
      <c r="R761" s="5">
        <f t="shared" si="83"/>
        <v>0.90116492890995259</v>
      </c>
    </row>
    <row r="762" spans="1:18" x14ac:dyDescent="0.3">
      <c r="A762" s="3">
        <v>41305</v>
      </c>
      <c r="B762" s="2" t="s">
        <v>6</v>
      </c>
      <c r="C762" s="2">
        <v>3.8106063000000003E-2</v>
      </c>
      <c r="D762" s="2">
        <v>4.2259999999999999E-2</v>
      </c>
      <c r="E762" s="2">
        <v>0.26220347300000002</v>
      </c>
      <c r="F762" s="2">
        <f>VLOOKUP(B762,CostData!$A$21:$D$24,2,FALSE)</f>
        <v>62.65</v>
      </c>
      <c r="G762" s="2">
        <f t="shared" si="77"/>
        <v>1</v>
      </c>
      <c r="H762" s="2">
        <f>VLOOKUP(B762,CostData!$H$5:$I$8,2,FALSE)</f>
        <v>2</v>
      </c>
      <c r="I762" s="2">
        <f>VLOOKUP(G762,CostData!$A$4:$E$15,Production!H762,FALSE)</f>
        <v>1</v>
      </c>
      <c r="J762" s="2">
        <f>VLOOKUP(Production!G762,CostData!$A$33:$E$44,Production!H762,FALSE)</f>
        <v>58</v>
      </c>
      <c r="K762" s="2">
        <f>VLOOKUP(Production!B762,CostData!$A$21:$D$24,4,FALSE)</f>
        <v>111.8941899</v>
      </c>
      <c r="L762" s="2">
        <f>VLOOKUP(Production!B762,CostData!$A$21:$D$24,3,FALSE)</f>
        <v>13.7</v>
      </c>
      <c r="M762" s="4">
        <f t="shared" si="78"/>
        <v>26475.89</v>
      </c>
      <c r="N762" s="4">
        <f t="shared" si="79"/>
        <v>6489.8630142000002</v>
      </c>
      <c r="O762" s="4">
        <f t="shared" si="80"/>
        <v>5220.5306309999996</v>
      </c>
      <c r="P762" s="2">
        <f t="shared" si="81"/>
        <v>100.2105193737805</v>
      </c>
      <c r="Q762" s="2">
        <f t="shared" si="82"/>
        <v>6.5700108620689655</v>
      </c>
      <c r="R762" s="5">
        <f t="shared" si="83"/>
        <v>0.90170522953147192</v>
      </c>
    </row>
    <row r="763" spans="1:18" x14ac:dyDescent="0.3">
      <c r="A763" s="3">
        <v>41306</v>
      </c>
      <c r="B763" s="2" t="s">
        <v>6</v>
      </c>
      <c r="C763" s="2">
        <v>3.8372880999999998E-2</v>
      </c>
      <c r="D763" s="2">
        <v>4.2549999999999998E-2</v>
      </c>
      <c r="E763" s="2">
        <v>0</v>
      </c>
      <c r="F763" s="2">
        <f>VLOOKUP(B763,CostData!$A$21:$D$24,2,FALSE)</f>
        <v>62.65</v>
      </c>
      <c r="G763" s="2">
        <f t="shared" si="77"/>
        <v>2</v>
      </c>
      <c r="H763" s="2">
        <f>VLOOKUP(B763,CostData!$H$5:$I$8,2,FALSE)</f>
        <v>2</v>
      </c>
      <c r="I763" s="2">
        <f>VLOOKUP(G763,CostData!$A$4:$E$15,Production!H763,FALSE)</f>
        <v>1</v>
      </c>
      <c r="J763" s="2">
        <f>VLOOKUP(Production!G763,CostData!$A$33:$E$44,Production!H763,FALSE)</f>
        <v>57</v>
      </c>
      <c r="K763" s="2">
        <f>VLOOKUP(Production!B763,CostData!$A$21:$D$24,4,FALSE)</f>
        <v>111.8941899</v>
      </c>
      <c r="L763" s="2">
        <f>VLOOKUP(Production!B763,CostData!$A$21:$D$24,3,FALSE)</f>
        <v>13.7</v>
      </c>
      <c r="M763" s="4">
        <f t="shared" si="78"/>
        <v>26657.574999999997</v>
      </c>
      <c r="N763" s="4">
        <f t="shared" si="79"/>
        <v>6377.9688243000001</v>
      </c>
      <c r="O763" s="4">
        <f t="shared" si="80"/>
        <v>5257.0846969999993</v>
      </c>
      <c r="P763" s="2">
        <f t="shared" si="81"/>
        <v>99.790861471412569</v>
      </c>
      <c r="Q763" s="2">
        <f t="shared" si="82"/>
        <v>6.7320843859649111</v>
      </c>
      <c r="R763" s="5">
        <f t="shared" si="83"/>
        <v>0.90183034077555813</v>
      </c>
    </row>
    <row r="764" spans="1:18" x14ac:dyDescent="0.3">
      <c r="A764" s="3">
        <v>41307</v>
      </c>
      <c r="B764" s="2" t="s">
        <v>6</v>
      </c>
      <c r="C764" s="2">
        <v>3.9999890000000003E-2</v>
      </c>
      <c r="D764" s="2">
        <v>4.4179999999999997E-2</v>
      </c>
      <c r="E764" s="2">
        <v>0</v>
      </c>
      <c r="F764" s="2">
        <f>VLOOKUP(B764,CostData!$A$21:$D$24,2,FALSE)</f>
        <v>62.65</v>
      </c>
      <c r="G764" s="2">
        <f t="shared" si="77"/>
        <v>2</v>
      </c>
      <c r="H764" s="2">
        <f>VLOOKUP(B764,CostData!$H$5:$I$8,2,FALSE)</f>
        <v>2</v>
      </c>
      <c r="I764" s="2">
        <f>VLOOKUP(G764,CostData!$A$4:$E$15,Production!H764,FALSE)</f>
        <v>1</v>
      </c>
      <c r="J764" s="2">
        <f>VLOOKUP(Production!G764,CostData!$A$33:$E$44,Production!H764,FALSE)</f>
        <v>57</v>
      </c>
      <c r="K764" s="2">
        <f>VLOOKUP(Production!B764,CostData!$A$21:$D$24,4,FALSE)</f>
        <v>111.8941899</v>
      </c>
      <c r="L764" s="2">
        <f>VLOOKUP(Production!B764,CostData!$A$21:$D$24,3,FALSE)</f>
        <v>13.7</v>
      </c>
      <c r="M764" s="4">
        <f t="shared" si="78"/>
        <v>27678.77</v>
      </c>
      <c r="N764" s="4">
        <f t="shared" si="79"/>
        <v>6377.9688243000001</v>
      </c>
      <c r="O764" s="4">
        <f t="shared" si="80"/>
        <v>5479.9849300000005</v>
      </c>
      <c r="P764" s="2">
        <f t="shared" si="81"/>
        <v>98.842081201473292</v>
      </c>
      <c r="Q764" s="2">
        <f t="shared" si="82"/>
        <v>7.0175245614035093</v>
      </c>
      <c r="R764" s="5">
        <f t="shared" si="83"/>
        <v>0.90538456315074711</v>
      </c>
    </row>
    <row r="765" spans="1:18" x14ac:dyDescent="0.3">
      <c r="A765" s="3">
        <v>41308</v>
      </c>
      <c r="B765" s="2" t="s">
        <v>6</v>
      </c>
      <c r="C765" s="2">
        <v>3.8740715000000002E-2</v>
      </c>
      <c r="D765" s="2">
        <v>4.2860000000000002E-2</v>
      </c>
      <c r="E765" s="2">
        <v>0.26614460200000001</v>
      </c>
      <c r="F765" s="2">
        <f>VLOOKUP(B765,CostData!$A$21:$D$24,2,FALSE)</f>
        <v>62.65</v>
      </c>
      <c r="G765" s="2">
        <f t="shared" si="77"/>
        <v>2</v>
      </c>
      <c r="H765" s="2">
        <f>VLOOKUP(B765,CostData!$H$5:$I$8,2,FALSE)</f>
        <v>2</v>
      </c>
      <c r="I765" s="2">
        <f>VLOOKUP(G765,CostData!$A$4:$E$15,Production!H765,FALSE)</f>
        <v>1</v>
      </c>
      <c r="J765" s="2">
        <f>VLOOKUP(Production!G765,CostData!$A$33:$E$44,Production!H765,FALSE)</f>
        <v>57</v>
      </c>
      <c r="K765" s="2">
        <f>VLOOKUP(Production!B765,CostData!$A$21:$D$24,4,FALSE)</f>
        <v>111.8941899</v>
      </c>
      <c r="L765" s="2">
        <f>VLOOKUP(Production!B765,CostData!$A$21:$D$24,3,FALSE)</f>
        <v>13.7</v>
      </c>
      <c r="M765" s="4">
        <f t="shared" si="78"/>
        <v>26851.79</v>
      </c>
      <c r="N765" s="4">
        <f t="shared" si="79"/>
        <v>6377.9688243000001</v>
      </c>
      <c r="O765" s="4">
        <f t="shared" si="80"/>
        <v>5307.4779549999994</v>
      </c>
      <c r="P765" s="2">
        <f t="shared" si="81"/>
        <v>99.474769062212715</v>
      </c>
      <c r="Q765" s="2">
        <f t="shared" si="82"/>
        <v>6.796616666666667</v>
      </c>
      <c r="R765" s="5">
        <f t="shared" si="83"/>
        <v>0.90388975734951005</v>
      </c>
    </row>
    <row r="766" spans="1:18" x14ac:dyDescent="0.3">
      <c r="A766" s="3">
        <v>41309</v>
      </c>
      <c r="B766" s="2" t="s">
        <v>6</v>
      </c>
      <c r="C766" s="2">
        <v>3.5959757000000002E-2</v>
      </c>
      <c r="D766" s="2">
        <v>3.9809999999999998E-2</v>
      </c>
      <c r="E766" s="2">
        <v>0</v>
      </c>
      <c r="F766" s="2">
        <f>VLOOKUP(B766,CostData!$A$21:$D$24,2,FALSE)</f>
        <v>62.65</v>
      </c>
      <c r="G766" s="2">
        <f t="shared" si="77"/>
        <v>2</v>
      </c>
      <c r="H766" s="2">
        <f>VLOOKUP(B766,CostData!$H$5:$I$8,2,FALSE)</f>
        <v>2</v>
      </c>
      <c r="I766" s="2">
        <f>VLOOKUP(G766,CostData!$A$4:$E$15,Production!H766,FALSE)</f>
        <v>1</v>
      </c>
      <c r="J766" s="2">
        <f>VLOOKUP(Production!G766,CostData!$A$33:$E$44,Production!H766,FALSE)</f>
        <v>57</v>
      </c>
      <c r="K766" s="2">
        <f>VLOOKUP(Production!B766,CostData!$A$21:$D$24,4,FALSE)</f>
        <v>111.8941899</v>
      </c>
      <c r="L766" s="2">
        <f>VLOOKUP(Production!B766,CostData!$A$21:$D$24,3,FALSE)</f>
        <v>13.7</v>
      </c>
      <c r="M766" s="4">
        <f t="shared" si="78"/>
        <v>24940.965</v>
      </c>
      <c r="N766" s="4">
        <f t="shared" si="79"/>
        <v>6377.9688243000001</v>
      </c>
      <c r="O766" s="4">
        <f t="shared" si="80"/>
        <v>4926.4867089999998</v>
      </c>
      <c r="P766" s="2">
        <f t="shared" si="81"/>
        <v>100.79439784117561</v>
      </c>
      <c r="Q766" s="2">
        <f t="shared" si="82"/>
        <v>6.3087292982456145</v>
      </c>
      <c r="R766" s="5">
        <f t="shared" si="83"/>
        <v>0.90328452650087931</v>
      </c>
    </row>
    <row r="767" spans="1:18" x14ac:dyDescent="0.3">
      <c r="A767" s="3">
        <v>41310</v>
      </c>
      <c r="B767" s="2" t="s">
        <v>6</v>
      </c>
      <c r="C767" s="2">
        <v>3.7444117999999998E-2</v>
      </c>
      <c r="D767" s="2">
        <v>4.1549999999999997E-2</v>
      </c>
      <c r="E767" s="2">
        <v>0.26262243699999999</v>
      </c>
      <c r="F767" s="2">
        <f>VLOOKUP(B767,CostData!$A$21:$D$24,2,FALSE)</f>
        <v>62.65</v>
      </c>
      <c r="G767" s="2">
        <f t="shared" si="77"/>
        <v>2</v>
      </c>
      <c r="H767" s="2">
        <f>VLOOKUP(B767,CostData!$H$5:$I$8,2,FALSE)</f>
        <v>2</v>
      </c>
      <c r="I767" s="2">
        <f>VLOOKUP(G767,CostData!$A$4:$E$15,Production!H767,FALSE)</f>
        <v>1</v>
      </c>
      <c r="J767" s="2">
        <f>VLOOKUP(Production!G767,CostData!$A$33:$E$44,Production!H767,FALSE)</f>
        <v>57</v>
      </c>
      <c r="K767" s="2">
        <f>VLOOKUP(Production!B767,CostData!$A$21:$D$24,4,FALSE)</f>
        <v>111.8941899</v>
      </c>
      <c r="L767" s="2">
        <f>VLOOKUP(Production!B767,CostData!$A$21:$D$24,3,FALSE)</f>
        <v>13.7</v>
      </c>
      <c r="M767" s="4">
        <f t="shared" si="78"/>
        <v>26031.074999999997</v>
      </c>
      <c r="N767" s="4">
        <f t="shared" si="79"/>
        <v>6377.9688243000001</v>
      </c>
      <c r="O767" s="4">
        <f t="shared" si="80"/>
        <v>5129.8441659999989</v>
      </c>
      <c r="P767" s="2">
        <f t="shared" si="81"/>
        <v>100.25309713611092</v>
      </c>
      <c r="Q767" s="2">
        <f t="shared" si="82"/>
        <v>6.569143508771929</v>
      </c>
      <c r="R767" s="5">
        <f t="shared" si="83"/>
        <v>0.90118214199759328</v>
      </c>
    </row>
    <row r="768" spans="1:18" x14ac:dyDescent="0.3">
      <c r="A768" s="3">
        <v>41311</v>
      </c>
      <c r="B768" s="2" t="s">
        <v>6</v>
      </c>
      <c r="C768" s="2">
        <v>4.0315155999999998E-2</v>
      </c>
      <c r="D768" s="2">
        <v>4.4600000000000001E-2</v>
      </c>
      <c r="E768" s="2">
        <v>0</v>
      </c>
      <c r="F768" s="2">
        <f>VLOOKUP(B768,CostData!$A$21:$D$24,2,FALSE)</f>
        <v>62.65</v>
      </c>
      <c r="G768" s="2">
        <f t="shared" si="77"/>
        <v>2</v>
      </c>
      <c r="H768" s="2">
        <f>VLOOKUP(B768,CostData!$H$5:$I$8,2,FALSE)</f>
        <v>2</v>
      </c>
      <c r="I768" s="2">
        <f>VLOOKUP(G768,CostData!$A$4:$E$15,Production!H768,FALSE)</f>
        <v>1</v>
      </c>
      <c r="J768" s="2">
        <f>VLOOKUP(Production!G768,CostData!$A$33:$E$44,Production!H768,FALSE)</f>
        <v>57</v>
      </c>
      <c r="K768" s="2">
        <f>VLOOKUP(Production!B768,CostData!$A$21:$D$24,4,FALSE)</f>
        <v>111.8941899</v>
      </c>
      <c r="L768" s="2">
        <f>VLOOKUP(Production!B768,CostData!$A$21:$D$24,3,FALSE)</f>
        <v>13.7</v>
      </c>
      <c r="M768" s="4">
        <f t="shared" si="78"/>
        <v>27941.899999999998</v>
      </c>
      <c r="N768" s="4">
        <f t="shared" si="79"/>
        <v>6377.9688243000001</v>
      </c>
      <c r="O768" s="4">
        <f t="shared" si="80"/>
        <v>5523.176371999999</v>
      </c>
      <c r="P768" s="2">
        <f t="shared" si="81"/>
        <v>98.828949579904886</v>
      </c>
      <c r="Q768" s="2">
        <f t="shared" si="82"/>
        <v>7.0728343859649119</v>
      </c>
      <c r="R768" s="5">
        <f t="shared" si="83"/>
        <v>0.90392726457399097</v>
      </c>
    </row>
    <row r="769" spans="1:18" x14ac:dyDescent="0.3">
      <c r="A769" s="3">
        <v>41312</v>
      </c>
      <c r="B769" s="2" t="s">
        <v>6</v>
      </c>
      <c r="C769" s="2">
        <v>3.6718870000000001E-2</v>
      </c>
      <c r="D769" s="2">
        <v>4.0620000000000003E-2</v>
      </c>
      <c r="E769" s="2">
        <v>0</v>
      </c>
      <c r="F769" s="2">
        <f>VLOOKUP(B769,CostData!$A$21:$D$24,2,FALSE)</f>
        <v>62.65</v>
      </c>
      <c r="G769" s="2">
        <f t="shared" si="77"/>
        <v>2</v>
      </c>
      <c r="H769" s="2">
        <f>VLOOKUP(B769,CostData!$H$5:$I$8,2,FALSE)</f>
        <v>2</v>
      </c>
      <c r="I769" s="2">
        <f>VLOOKUP(G769,CostData!$A$4:$E$15,Production!H769,FALSE)</f>
        <v>1</v>
      </c>
      <c r="J769" s="2">
        <f>VLOOKUP(Production!G769,CostData!$A$33:$E$44,Production!H769,FALSE)</f>
        <v>57</v>
      </c>
      <c r="K769" s="2">
        <f>VLOOKUP(Production!B769,CostData!$A$21:$D$24,4,FALSE)</f>
        <v>111.8941899</v>
      </c>
      <c r="L769" s="2">
        <f>VLOOKUP(Production!B769,CostData!$A$21:$D$24,3,FALSE)</f>
        <v>13.7</v>
      </c>
      <c r="M769" s="4">
        <f t="shared" si="78"/>
        <v>25448.43</v>
      </c>
      <c r="N769" s="4">
        <f t="shared" si="79"/>
        <v>6377.9688243000001</v>
      </c>
      <c r="O769" s="4">
        <f t="shared" si="80"/>
        <v>5030.4851900000003</v>
      </c>
      <c r="P769" s="2">
        <f t="shared" si="81"/>
        <v>100.37586672547384</v>
      </c>
      <c r="Q769" s="2">
        <f t="shared" si="82"/>
        <v>6.4419070175438593</v>
      </c>
      <c r="R769" s="5">
        <f t="shared" si="83"/>
        <v>0.90396036435253568</v>
      </c>
    </row>
    <row r="770" spans="1:18" x14ac:dyDescent="0.3">
      <c r="A770" s="3">
        <v>41313</v>
      </c>
      <c r="B770" s="2" t="s">
        <v>6</v>
      </c>
      <c r="C770" s="2">
        <v>3.8904513000000002E-2</v>
      </c>
      <c r="D770" s="2">
        <v>4.3060000000000001E-2</v>
      </c>
      <c r="E770" s="2">
        <v>0</v>
      </c>
      <c r="F770" s="2">
        <f>VLOOKUP(B770,CostData!$A$21:$D$24,2,FALSE)</f>
        <v>62.65</v>
      </c>
      <c r="G770" s="2">
        <f t="shared" si="77"/>
        <v>2</v>
      </c>
      <c r="H770" s="2">
        <f>VLOOKUP(B770,CostData!$H$5:$I$8,2,FALSE)</f>
        <v>2</v>
      </c>
      <c r="I770" s="2">
        <f>VLOOKUP(G770,CostData!$A$4:$E$15,Production!H770,FALSE)</f>
        <v>1</v>
      </c>
      <c r="J770" s="2">
        <f>VLOOKUP(Production!G770,CostData!$A$33:$E$44,Production!H770,FALSE)</f>
        <v>57</v>
      </c>
      <c r="K770" s="2">
        <f>VLOOKUP(Production!B770,CostData!$A$21:$D$24,4,FALSE)</f>
        <v>111.8941899</v>
      </c>
      <c r="L770" s="2">
        <f>VLOOKUP(Production!B770,CostData!$A$21:$D$24,3,FALSE)</f>
        <v>13.7</v>
      </c>
      <c r="M770" s="4">
        <f t="shared" si="78"/>
        <v>26977.09</v>
      </c>
      <c r="N770" s="4">
        <f t="shared" si="79"/>
        <v>6377.9688243000001</v>
      </c>
      <c r="O770" s="4">
        <f t="shared" si="80"/>
        <v>5329.9182810000002</v>
      </c>
      <c r="P770" s="2">
        <f t="shared" si="81"/>
        <v>99.435705840348135</v>
      </c>
      <c r="Q770" s="2">
        <f t="shared" si="82"/>
        <v>6.8253531578947371</v>
      </c>
      <c r="R770" s="5">
        <f t="shared" si="83"/>
        <v>0.90349542498838831</v>
      </c>
    </row>
    <row r="771" spans="1:18" x14ac:dyDescent="0.3">
      <c r="A771" s="3">
        <v>41314</v>
      </c>
      <c r="B771" s="2" t="s">
        <v>6</v>
      </c>
      <c r="C771" s="2">
        <v>3.6030669000000001E-2</v>
      </c>
      <c r="D771" s="2">
        <v>3.9960000000000002E-2</v>
      </c>
      <c r="E771" s="2">
        <v>0</v>
      </c>
      <c r="F771" s="2">
        <f>VLOOKUP(B771,CostData!$A$21:$D$24,2,FALSE)</f>
        <v>62.65</v>
      </c>
      <c r="G771" s="2">
        <f t="shared" ref="G771:G834" si="84">MONTH(A771)</f>
        <v>2</v>
      </c>
      <c r="H771" s="2">
        <f>VLOOKUP(B771,CostData!$H$5:$I$8,2,FALSE)</f>
        <v>2</v>
      </c>
      <c r="I771" s="2">
        <f>VLOOKUP(G771,CostData!$A$4:$E$15,Production!H771,FALSE)</f>
        <v>1</v>
      </c>
      <c r="J771" s="2">
        <f>VLOOKUP(Production!G771,CostData!$A$33:$E$44,Production!H771,FALSE)</f>
        <v>57</v>
      </c>
      <c r="K771" s="2">
        <f>VLOOKUP(Production!B771,CostData!$A$21:$D$24,4,FALSE)</f>
        <v>111.8941899</v>
      </c>
      <c r="L771" s="2">
        <f>VLOOKUP(Production!B771,CostData!$A$21:$D$24,3,FALSE)</f>
        <v>13.7</v>
      </c>
      <c r="M771" s="4">
        <f t="shared" ref="M771:M834" si="85">D771*F771*I771*10000</f>
        <v>25034.94</v>
      </c>
      <c r="N771" s="4">
        <f t="shared" ref="N771:N834" si="86">I771*J771*K771</f>
        <v>6377.9688243000001</v>
      </c>
      <c r="O771" s="4">
        <f t="shared" ref="O771:O834" si="87">C771*I771*L771*10000</f>
        <v>4936.2016530000001</v>
      </c>
      <c r="P771" s="2">
        <f t="shared" ref="P771:P834" si="88">(M771+N771+O771)/C771/10000</f>
        <v>100.88380672948369</v>
      </c>
      <c r="Q771" s="2">
        <f t="shared" ref="Q771:Q834" si="89">C771*10000/J771</f>
        <v>6.3211700000000004</v>
      </c>
      <c r="R771" s="5">
        <f t="shared" ref="R771:R834" si="90">C771/D771</f>
        <v>0.90166839339339333</v>
      </c>
    </row>
    <row r="772" spans="1:18" x14ac:dyDescent="0.3">
      <c r="A772" s="3">
        <v>41315</v>
      </c>
      <c r="B772" s="2" t="s">
        <v>6</v>
      </c>
      <c r="C772" s="2">
        <v>3.7936686999999997E-2</v>
      </c>
      <c r="D772" s="2">
        <v>4.2020000000000002E-2</v>
      </c>
      <c r="E772" s="2">
        <v>0</v>
      </c>
      <c r="F772" s="2">
        <f>VLOOKUP(B772,CostData!$A$21:$D$24,2,FALSE)</f>
        <v>62.65</v>
      </c>
      <c r="G772" s="2">
        <f t="shared" si="84"/>
        <v>2</v>
      </c>
      <c r="H772" s="2">
        <f>VLOOKUP(B772,CostData!$H$5:$I$8,2,FALSE)</f>
        <v>2</v>
      </c>
      <c r="I772" s="2">
        <f>VLOOKUP(G772,CostData!$A$4:$E$15,Production!H772,FALSE)</f>
        <v>1</v>
      </c>
      <c r="J772" s="2">
        <f>VLOOKUP(Production!G772,CostData!$A$33:$E$44,Production!H772,FALSE)</f>
        <v>57</v>
      </c>
      <c r="K772" s="2">
        <f>VLOOKUP(Production!B772,CostData!$A$21:$D$24,4,FALSE)</f>
        <v>111.8941899</v>
      </c>
      <c r="L772" s="2">
        <f>VLOOKUP(Production!B772,CostData!$A$21:$D$24,3,FALSE)</f>
        <v>13.7</v>
      </c>
      <c r="M772" s="4">
        <f t="shared" si="85"/>
        <v>26325.530000000002</v>
      </c>
      <c r="N772" s="4">
        <f t="shared" si="86"/>
        <v>6377.9688243000001</v>
      </c>
      <c r="O772" s="4">
        <f t="shared" si="87"/>
        <v>5197.3261189999994</v>
      </c>
      <c r="P772" s="2">
        <f t="shared" si="88"/>
        <v>99.905468664936407</v>
      </c>
      <c r="Q772" s="2">
        <f t="shared" si="89"/>
        <v>6.6555591228070163</v>
      </c>
      <c r="R772" s="5">
        <f t="shared" si="90"/>
        <v>0.90282453593526879</v>
      </c>
    </row>
    <row r="773" spans="1:18" x14ac:dyDescent="0.3">
      <c r="A773" s="3">
        <v>41316</v>
      </c>
      <c r="B773" s="2" t="s">
        <v>6</v>
      </c>
      <c r="C773" s="2">
        <v>4.0657374000000003E-2</v>
      </c>
      <c r="D773" s="2">
        <v>4.5010000000000001E-2</v>
      </c>
      <c r="E773" s="2">
        <v>0</v>
      </c>
      <c r="F773" s="2">
        <f>VLOOKUP(B773,CostData!$A$21:$D$24,2,FALSE)</f>
        <v>62.65</v>
      </c>
      <c r="G773" s="2">
        <f t="shared" si="84"/>
        <v>2</v>
      </c>
      <c r="H773" s="2">
        <f>VLOOKUP(B773,CostData!$H$5:$I$8,2,FALSE)</f>
        <v>2</v>
      </c>
      <c r="I773" s="2">
        <f>VLOOKUP(G773,CostData!$A$4:$E$15,Production!H773,FALSE)</f>
        <v>1</v>
      </c>
      <c r="J773" s="2">
        <f>VLOOKUP(Production!G773,CostData!$A$33:$E$44,Production!H773,FALSE)</f>
        <v>57</v>
      </c>
      <c r="K773" s="2">
        <f>VLOOKUP(Production!B773,CostData!$A$21:$D$24,4,FALSE)</f>
        <v>111.8941899</v>
      </c>
      <c r="L773" s="2">
        <f>VLOOKUP(Production!B773,CostData!$A$21:$D$24,3,FALSE)</f>
        <v>13.7</v>
      </c>
      <c r="M773" s="4">
        <f t="shared" si="85"/>
        <v>28198.764999999999</v>
      </c>
      <c r="N773" s="4">
        <f t="shared" si="86"/>
        <v>6377.9688243000001</v>
      </c>
      <c r="O773" s="4">
        <f t="shared" si="87"/>
        <v>5570.060238</v>
      </c>
      <c r="P773" s="2">
        <f t="shared" si="88"/>
        <v>98.744188599834303</v>
      </c>
      <c r="Q773" s="2">
        <f t="shared" si="89"/>
        <v>7.1328726315789481</v>
      </c>
      <c r="R773" s="5">
        <f t="shared" si="90"/>
        <v>0.90329646745167747</v>
      </c>
    </row>
    <row r="774" spans="1:18" x14ac:dyDescent="0.3">
      <c r="A774" s="3">
        <v>41317</v>
      </c>
      <c r="B774" s="2" t="s">
        <v>6</v>
      </c>
      <c r="C774" s="2">
        <v>3.8966432000000002E-2</v>
      </c>
      <c r="D774" s="2">
        <v>4.3209999999999998E-2</v>
      </c>
      <c r="E774" s="2">
        <v>0.26624741400000002</v>
      </c>
      <c r="F774" s="2">
        <f>VLOOKUP(B774,CostData!$A$21:$D$24,2,FALSE)</f>
        <v>62.65</v>
      </c>
      <c r="G774" s="2">
        <f t="shared" si="84"/>
        <v>2</v>
      </c>
      <c r="H774" s="2">
        <f>VLOOKUP(B774,CostData!$H$5:$I$8,2,FALSE)</f>
        <v>2</v>
      </c>
      <c r="I774" s="2">
        <f>VLOOKUP(G774,CostData!$A$4:$E$15,Production!H774,FALSE)</f>
        <v>1</v>
      </c>
      <c r="J774" s="2">
        <f>VLOOKUP(Production!G774,CostData!$A$33:$E$44,Production!H774,FALSE)</f>
        <v>57</v>
      </c>
      <c r="K774" s="2">
        <f>VLOOKUP(Production!B774,CostData!$A$21:$D$24,4,FALSE)</f>
        <v>111.8941899</v>
      </c>
      <c r="L774" s="2">
        <f>VLOOKUP(Production!B774,CostData!$A$21:$D$24,3,FALSE)</f>
        <v>13.7</v>
      </c>
      <c r="M774" s="4">
        <f t="shared" si="85"/>
        <v>27071.064999999995</v>
      </c>
      <c r="N774" s="4">
        <f t="shared" si="86"/>
        <v>6377.9688243000001</v>
      </c>
      <c r="O774" s="4">
        <f t="shared" si="87"/>
        <v>5338.4011840000003</v>
      </c>
      <c r="P774" s="2">
        <f t="shared" si="88"/>
        <v>99.540637973474176</v>
      </c>
      <c r="Q774" s="2">
        <f t="shared" si="89"/>
        <v>6.8362161403508779</v>
      </c>
      <c r="R774" s="5">
        <f t="shared" si="90"/>
        <v>0.90179199259430698</v>
      </c>
    </row>
    <row r="775" spans="1:18" x14ac:dyDescent="0.3">
      <c r="A775" s="3">
        <v>41318</v>
      </c>
      <c r="B775" s="2" t="s">
        <v>6</v>
      </c>
      <c r="C775" s="2">
        <v>3.6761729E-2</v>
      </c>
      <c r="D775" s="2">
        <v>4.0680000000000001E-2</v>
      </c>
      <c r="E775" s="2">
        <v>0</v>
      </c>
      <c r="F775" s="2">
        <f>VLOOKUP(B775,CostData!$A$21:$D$24,2,FALSE)</f>
        <v>62.65</v>
      </c>
      <c r="G775" s="2">
        <f t="shared" si="84"/>
        <v>2</v>
      </c>
      <c r="H775" s="2">
        <f>VLOOKUP(B775,CostData!$H$5:$I$8,2,FALSE)</f>
        <v>2</v>
      </c>
      <c r="I775" s="2">
        <f>VLOOKUP(G775,CostData!$A$4:$E$15,Production!H775,FALSE)</f>
        <v>1</v>
      </c>
      <c r="J775" s="2">
        <f>VLOOKUP(Production!G775,CostData!$A$33:$E$44,Production!H775,FALSE)</f>
        <v>57</v>
      </c>
      <c r="K775" s="2">
        <f>VLOOKUP(Production!B775,CostData!$A$21:$D$24,4,FALSE)</f>
        <v>111.8941899</v>
      </c>
      <c r="L775" s="2">
        <f>VLOOKUP(Production!B775,CostData!$A$21:$D$24,3,FALSE)</f>
        <v>13.7</v>
      </c>
      <c r="M775" s="4">
        <f t="shared" si="85"/>
        <v>25486.019999999997</v>
      </c>
      <c r="N775" s="4">
        <f t="shared" si="86"/>
        <v>6377.9688243000001</v>
      </c>
      <c r="O775" s="4">
        <f t="shared" si="87"/>
        <v>5036.3568729999997</v>
      </c>
      <c r="P775" s="2">
        <f t="shared" si="88"/>
        <v>100.37706794830022</v>
      </c>
      <c r="Q775" s="2">
        <f t="shared" si="89"/>
        <v>6.4494261403508775</v>
      </c>
      <c r="R775" s="5">
        <f t="shared" si="90"/>
        <v>0.90368065388397245</v>
      </c>
    </row>
    <row r="776" spans="1:18" x14ac:dyDescent="0.3">
      <c r="A776" s="3">
        <v>41319</v>
      </c>
      <c r="B776" s="2" t="s">
        <v>6</v>
      </c>
      <c r="C776" s="2">
        <v>4.0634612000000001E-2</v>
      </c>
      <c r="D776" s="2">
        <v>4.4970000000000003E-2</v>
      </c>
      <c r="E776" s="2">
        <v>0</v>
      </c>
      <c r="F776" s="2">
        <f>VLOOKUP(B776,CostData!$A$21:$D$24,2,FALSE)</f>
        <v>62.65</v>
      </c>
      <c r="G776" s="2">
        <f t="shared" si="84"/>
        <v>2</v>
      </c>
      <c r="H776" s="2">
        <f>VLOOKUP(B776,CostData!$H$5:$I$8,2,FALSE)</f>
        <v>2</v>
      </c>
      <c r="I776" s="2">
        <f>VLOOKUP(G776,CostData!$A$4:$E$15,Production!H776,FALSE)</f>
        <v>1</v>
      </c>
      <c r="J776" s="2">
        <f>VLOOKUP(Production!G776,CostData!$A$33:$E$44,Production!H776,FALSE)</f>
        <v>57</v>
      </c>
      <c r="K776" s="2">
        <f>VLOOKUP(Production!B776,CostData!$A$21:$D$24,4,FALSE)</f>
        <v>111.8941899</v>
      </c>
      <c r="L776" s="2">
        <f>VLOOKUP(Production!B776,CostData!$A$21:$D$24,3,FALSE)</f>
        <v>13.7</v>
      </c>
      <c r="M776" s="4">
        <f t="shared" si="85"/>
        <v>28173.705000000002</v>
      </c>
      <c r="N776" s="4">
        <f t="shared" si="86"/>
        <v>6377.9688243000001</v>
      </c>
      <c r="O776" s="4">
        <f t="shared" si="87"/>
        <v>5566.9418439999999</v>
      </c>
      <c r="P776" s="2">
        <f t="shared" si="88"/>
        <v>98.730155632592243</v>
      </c>
      <c r="Q776" s="2">
        <f t="shared" si="89"/>
        <v>7.1288792982456135</v>
      </c>
      <c r="R776" s="5">
        <f t="shared" si="90"/>
        <v>0.90359377362686233</v>
      </c>
    </row>
    <row r="777" spans="1:18" x14ac:dyDescent="0.3">
      <c r="A777" s="3">
        <v>41320</v>
      </c>
      <c r="B777" s="2" t="s">
        <v>6</v>
      </c>
      <c r="C777" s="2">
        <v>3.9871376E-2</v>
      </c>
      <c r="D777" s="2">
        <v>4.4249999999999998E-2</v>
      </c>
      <c r="E777" s="2">
        <v>0.26572235700000002</v>
      </c>
      <c r="F777" s="2">
        <f>VLOOKUP(B777,CostData!$A$21:$D$24,2,FALSE)</f>
        <v>62.65</v>
      </c>
      <c r="G777" s="2">
        <f t="shared" si="84"/>
        <v>2</v>
      </c>
      <c r="H777" s="2">
        <f>VLOOKUP(B777,CostData!$H$5:$I$8,2,FALSE)</f>
        <v>2</v>
      </c>
      <c r="I777" s="2">
        <f>VLOOKUP(G777,CostData!$A$4:$E$15,Production!H777,FALSE)</f>
        <v>1</v>
      </c>
      <c r="J777" s="2">
        <f>VLOOKUP(Production!G777,CostData!$A$33:$E$44,Production!H777,FALSE)</f>
        <v>57</v>
      </c>
      <c r="K777" s="2">
        <f>VLOOKUP(Production!B777,CostData!$A$21:$D$24,4,FALSE)</f>
        <v>111.8941899</v>
      </c>
      <c r="L777" s="2">
        <f>VLOOKUP(Production!B777,CostData!$A$21:$D$24,3,FALSE)</f>
        <v>13.7</v>
      </c>
      <c r="M777" s="4">
        <f t="shared" si="85"/>
        <v>27722.624999999996</v>
      </c>
      <c r="N777" s="4">
        <f t="shared" si="86"/>
        <v>6377.9688243000001</v>
      </c>
      <c r="O777" s="4">
        <f t="shared" si="87"/>
        <v>5462.3785120000002</v>
      </c>
      <c r="P777" s="2">
        <f t="shared" si="88"/>
        <v>99.226503585680121</v>
      </c>
      <c r="Q777" s="2">
        <f t="shared" si="89"/>
        <v>6.9949782456140346</v>
      </c>
      <c r="R777" s="5">
        <f t="shared" si="90"/>
        <v>0.90104804519774018</v>
      </c>
    </row>
    <row r="778" spans="1:18" x14ac:dyDescent="0.3">
      <c r="A778" s="3">
        <v>41321</v>
      </c>
      <c r="B778" s="2" t="s">
        <v>6</v>
      </c>
      <c r="C778" s="2">
        <v>3.5751725999999998E-2</v>
      </c>
      <c r="D778" s="2">
        <v>3.9579999999999997E-2</v>
      </c>
      <c r="E778" s="2">
        <v>0.26647203600000002</v>
      </c>
      <c r="F778" s="2">
        <f>VLOOKUP(B778,CostData!$A$21:$D$24,2,FALSE)</f>
        <v>62.65</v>
      </c>
      <c r="G778" s="2">
        <f t="shared" si="84"/>
        <v>2</v>
      </c>
      <c r="H778" s="2">
        <f>VLOOKUP(B778,CostData!$H$5:$I$8,2,FALSE)</f>
        <v>2</v>
      </c>
      <c r="I778" s="2">
        <f>VLOOKUP(G778,CostData!$A$4:$E$15,Production!H778,FALSE)</f>
        <v>1</v>
      </c>
      <c r="J778" s="2">
        <f>VLOOKUP(Production!G778,CostData!$A$33:$E$44,Production!H778,FALSE)</f>
        <v>57</v>
      </c>
      <c r="K778" s="2">
        <f>VLOOKUP(Production!B778,CostData!$A$21:$D$24,4,FALSE)</f>
        <v>111.8941899</v>
      </c>
      <c r="L778" s="2">
        <f>VLOOKUP(Production!B778,CostData!$A$21:$D$24,3,FALSE)</f>
        <v>13.7</v>
      </c>
      <c r="M778" s="4">
        <f t="shared" si="85"/>
        <v>24796.87</v>
      </c>
      <c r="N778" s="4">
        <f t="shared" si="86"/>
        <v>6377.9688243000001</v>
      </c>
      <c r="O778" s="4">
        <f t="shared" si="87"/>
        <v>4897.9864619999998</v>
      </c>
      <c r="P778" s="2">
        <f t="shared" si="88"/>
        <v>100.89813646004113</v>
      </c>
      <c r="Q778" s="2">
        <f t="shared" si="89"/>
        <v>6.2722326315789472</v>
      </c>
      <c r="R778" s="5">
        <f t="shared" si="90"/>
        <v>0.903277564426478</v>
      </c>
    </row>
    <row r="779" spans="1:18" x14ac:dyDescent="0.3">
      <c r="A779" s="3">
        <v>41322</v>
      </c>
      <c r="B779" s="2" t="s">
        <v>6</v>
      </c>
      <c r="C779" s="2">
        <v>3.6452818999999997E-2</v>
      </c>
      <c r="D779" s="2">
        <v>4.0430000000000001E-2</v>
      </c>
      <c r="E779" s="2">
        <v>0.263366673</v>
      </c>
      <c r="F779" s="2">
        <f>VLOOKUP(B779,CostData!$A$21:$D$24,2,FALSE)</f>
        <v>62.65</v>
      </c>
      <c r="G779" s="2">
        <f t="shared" si="84"/>
        <v>2</v>
      </c>
      <c r="H779" s="2">
        <f>VLOOKUP(B779,CostData!$H$5:$I$8,2,FALSE)</f>
        <v>2</v>
      </c>
      <c r="I779" s="2">
        <f>VLOOKUP(G779,CostData!$A$4:$E$15,Production!H779,FALSE)</f>
        <v>1</v>
      </c>
      <c r="J779" s="2">
        <f>VLOOKUP(Production!G779,CostData!$A$33:$E$44,Production!H779,FALSE)</f>
        <v>57</v>
      </c>
      <c r="K779" s="2">
        <f>VLOOKUP(Production!B779,CostData!$A$21:$D$24,4,FALSE)</f>
        <v>111.8941899</v>
      </c>
      <c r="L779" s="2">
        <f>VLOOKUP(Production!B779,CostData!$A$21:$D$24,3,FALSE)</f>
        <v>13.7</v>
      </c>
      <c r="M779" s="4">
        <f t="shared" si="85"/>
        <v>25329.395</v>
      </c>
      <c r="N779" s="4">
        <f t="shared" si="86"/>
        <v>6377.9688243000001</v>
      </c>
      <c r="O779" s="4">
        <f t="shared" si="87"/>
        <v>4994.0362029999997</v>
      </c>
      <c r="P779" s="2">
        <f t="shared" si="88"/>
        <v>100.68192538771831</v>
      </c>
      <c r="Q779" s="2">
        <f t="shared" si="89"/>
        <v>6.3952314035087721</v>
      </c>
      <c r="R779" s="5">
        <f t="shared" si="90"/>
        <v>0.9016279742765273</v>
      </c>
    </row>
    <row r="780" spans="1:18" x14ac:dyDescent="0.3">
      <c r="A780" s="3">
        <v>41323</v>
      </c>
      <c r="B780" s="2" t="s">
        <v>6</v>
      </c>
      <c r="C780" s="2">
        <v>3.6964246999999999E-2</v>
      </c>
      <c r="D780" s="2">
        <v>4.0890000000000003E-2</v>
      </c>
      <c r="E780" s="2">
        <v>0</v>
      </c>
      <c r="F780" s="2">
        <f>VLOOKUP(B780,CostData!$A$21:$D$24,2,FALSE)</f>
        <v>62.65</v>
      </c>
      <c r="G780" s="2">
        <f t="shared" si="84"/>
        <v>2</v>
      </c>
      <c r="H780" s="2">
        <f>VLOOKUP(B780,CostData!$H$5:$I$8,2,FALSE)</f>
        <v>2</v>
      </c>
      <c r="I780" s="2">
        <f>VLOOKUP(G780,CostData!$A$4:$E$15,Production!H780,FALSE)</f>
        <v>1</v>
      </c>
      <c r="J780" s="2">
        <f>VLOOKUP(Production!G780,CostData!$A$33:$E$44,Production!H780,FALSE)</f>
        <v>57</v>
      </c>
      <c r="K780" s="2">
        <f>VLOOKUP(Production!B780,CostData!$A$21:$D$24,4,FALSE)</f>
        <v>111.8941899</v>
      </c>
      <c r="L780" s="2">
        <f>VLOOKUP(Production!B780,CostData!$A$21:$D$24,3,FALSE)</f>
        <v>13.7</v>
      </c>
      <c r="M780" s="4">
        <f t="shared" si="85"/>
        <v>25617.585000000003</v>
      </c>
      <c r="N780" s="4">
        <f t="shared" si="86"/>
        <v>6377.9688243000001</v>
      </c>
      <c r="O780" s="4">
        <f t="shared" si="87"/>
        <v>5064.101838999999</v>
      </c>
      <c r="P780" s="2">
        <f t="shared" si="88"/>
        <v>100.258110663799</v>
      </c>
      <c r="Q780" s="2">
        <f t="shared" si="89"/>
        <v>6.4849556140350879</v>
      </c>
      <c r="R780" s="5">
        <f t="shared" si="90"/>
        <v>0.90399234531670325</v>
      </c>
    </row>
    <row r="781" spans="1:18" x14ac:dyDescent="0.3">
      <c r="A781" s="3">
        <v>41324</v>
      </c>
      <c r="B781" s="2" t="s">
        <v>6</v>
      </c>
      <c r="C781" s="2">
        <v>3.6267918000000003E-2</v>
      </c>
      <c r="D781" s="2">
        <v>4.0099999999999997E-2</v>
      </c>
      <c r="E781" s="2">
        <v>0.26540619700000001</v>
      </c>
      <c r="F781" s="2">
        <f>VLOOKUP(B781,CostData!$A$21:$D$24,2,FALSE)</f>
        <v>62.65</v>
      </c>
      <c r="G781" s="2">
        <f t="shared" si="84"/>
        <v>2</v>
      </c>
      <c r="H781" s="2">
        <f>VLOOKUP(B781,CostData!$H$5:$I$8,2,FALSE)</f>
        <v>2</v>
      </c>
      <c r="I781" s="2">
        <f>VLOOKUP(G781,CostData!$A$4:$E$15,Production!H781,FALSE)</f>
        <v>1</v>
      </c>
      <c r="J781" s="2">
        <f>VLOOKUP(Production!G781,CostData!$A$33:$E$44,Production!H781,FALSE)</f>
        <v>57</v>
      </c>
      <c r="K781" s="2">
        <f>VLOOKUP(Production!B781,CostData!$A$21:$D$24,4,FALSE)</f>
        <v>111.8941899</v>
      </c>
      <c r="L781" s="2">
        <f>VLOOKUP(Production!B781,CostData!$A$21:$D$24,3,FALSE)</f>
        <v>13.7</v>
      </c>
      <c r="M781" s="4">
        <f t="shared" si="85"/>
        <v>25122.649999999998</v>
      </c>
      <c r="N781" s="4">
        <f t="shared" si="86"/>
        <v>6377.9688243000001</v>
      </c>
      <c r="O781" s="4">
        <f t="shared" si="87"/>
        <v>4968.7047659999998</v>
      </c>
      <c r="P781" s="2">
        <f t="shared" si="88"/>
        <v>100.55532713595525</v>
      </c>
      <c r="Q781" s="2">
        <f t="shared" si="89"/>
        <v>6.362792631578948</v>
      </c>
      <c r="R781" s="5">
        <f t="shared" si="90"/>
        <v>0.90443685785536176</v>
      </c>
    </row>
    <row r="782" spans="1:18" x14ac:dyDescent="0.3">
      <c r="A782" s="3">
        <v>41325</v>
      </c>
      <c r="B782" s="2" t="s">
        <v>6</v>
      </c>
      <c r="C782" s="2">
        <v>4.0639254999999999E-2</v>
      </c>
      <c r="D782" s="2">
        <v>4.496E-2</v>
      </c>
      <c r="E782" s="2">
        <v>0.262571834</v>
      </c>
      <c r="F782" s="2">
        <f>VLOOKUP(B782,CostData!$A$21:$D$24,2,FALSE)</f>
        <v>62.65</v>
      </c>
      <c r="G782" s="2">
        <f t="shared" si="84"/>
        <v>2</v>
      </c>
      <c r="H782" s="2">
        <f>VLOOKUP(B782,CostData!$H$5:$I$8,2,FALSE)</f>
        <v>2</v>
      </c>
      <c r="I782" s="2">
        <f>VLOOKUP(G782,CostData!$A$4:$E$15,Production!H782,FALSE)</f>
        <v>1</v>
      </c>
      <c r="J782" s="2">
        <f>VLOOKUP(Production!G782,CostData!$A$33:$E$44,Production!H782,FALSE)</f>
        <v>57</v>
      </c>
      <c r="K782" s="2">
        <f>VLOOKUP(Production!B782,CostData!$A$21:$D$24,4,FALSE)</f>
        <v>111.8941899</v>
      </c>
      <c r="L782" s="2">
        <f>VLOOKUP(Production!B782,CostData!$A$21:$D$24,3,FALSE)</f>
        <v>13.7</v>
      </c>
      <c r="M782" s="4">
        <f t="shared" si="85"/>
        <v>28167.439999999999</v>
      </c>
      <c r="N782" s="4">
        <f t="shared" si="86"/>
        <v>6377.9688243000001</v>
      </c>
      <c r="O782" s="4">
        <f t="shared" si="87"/>
        <v>5567.5779350000003</v>
      </c>
      <c r="P782" s="2">
        <f t="shared" si="88"/>
        <v>98.7050248812386</v>
      </c>
      <c r="Q782" s="2">
        <f t="shared" si="89"/>
        <v>7.1296938596491222</v>
      </c>
      <c r="R782" s="5">
        <f t="shared" si="90"/>
        <v>0.90389802046263346</v>
      </c>
    </row>
    <row r="783" spans="1:18" x14ac:dyDescent="0.3">
      <c r="A783" s="3">
        <v>41326</v>
      </c>
      <c r="B783" s="2" t="s">
        <v>6</v>
      </c>
      <c r="C783" s="2">
        <v>3.8079226000000001E-2</v>
      </c>
      <c r="D783" s="2">
        <v>4.224E-2</v>
      </c>
      <c r="E783" s="2">
        <v>0</v>
      </c>
      <c r="F783" s="2">
        <f>VLOOKUP(B783,CostData!$A$21:$D$24,2,FALSE)</f>
        <v>62.65</v>
      </c>
      <c r="G783" s="2">
        <f t="shared" si="84"/>
        <v>2</v>
      </c>
      <c r="H783" s="2">
        <f>VLOOKUP(B783,CostData!$H$5:$I$8,2,FALSE)</f>
        <v>2</v>
      </c>
      <c r="I783" s="2">
        <f>VLOOKUP(G783,CostData!$A$4:$E$15,Production!H783,FALSE)</f>
        <v>1</v>
      </c>
      <c r="J783" s="2">
        <f>VLOOKUP(Production!G783,CostData!$A$33:$E$44,Production!H783,FALSE)</f>
        <v>57</v>
      </c>
      <c r="K783" s="2">
        <f>VLOOKUP(Production!B783,CostData!$A$21:$D$24,4,FALSE)</f>
        <v>111.8941899</v>
      </c>
      <c r="L783" s="2">
        <f>VLOOKUP(Production!B783,CostData!$A$21:$D$24,3,FALSE)</f>
        <v>13.7</v>
      </c>
      <c r="M783" s="4">
        <f t="shared" si="85"/>
        <v>26463.359999999997</v>
      </c>
      <c r="N783" s="4">
        <f t="shared" si="86"/>
        <v>6377.9688243000001</v>
      </c>
      <c r="O783" s="4">
        <f t="shared" si="87"/>
        <v>5216.8539620000001</v>
      </c>
      <c r="P783" s="2">
        <f t="shared" si="88"/>
        <v>99.944738336593289</v>
      </c>
      <c r="Q783" s="2">
        <f t="shared" si="89"/>
        <v>6.6805659649122804</v>
      </c>
      <c r="R783" s="5">
        <f t="shared" si="90"/>
        <v>0.90149682765151518</v>
      </c>
    </row>
    <row r="784" spans="1:18" x14ac:dyDescent="0.3">
      <c r="A784" s="3">
        <v>41327</v>
      </c>
      <c r="B784" s="2" t="s">
        <v>6</v>
      </c>
      <c r="C784" s="2">
        <v>3.8271897999999999E-2</v>
      </c>
      <c r="D784" s="2">
        <v>4.2450000000000002E-2</v>
      </c>
      <c r="E784" s="2">
        <v>0</v>
      </c>
      <c r="F784" s="2">
        <f>VLOOKUP(B784,CostData!$A$21:$D$24,2,FALSE)</f>
        <v>62.65</v>
      </c>
      <c r="G784" s="2">
        <f t="shared" si="84"/>
        <v>2</v>
      </c>
      <c r="H784" s="2">
        <f>VLOOKUP(B784,CostData!$H$5:$I$8,2,FALSE)</f>
        <v>2</v>
      </c>
      <c r="I784" s="2">
        <f>VLOOKUP(G784,CostData!$A$4:$E$15,Production!H784,FALSE)</f>
        <v>1</v>
      </c>
      <c r="J784" s="2">
        <f>VLOOKUP(Production!G784,CostData!$A$33:$E$44,Production!H784,FALSE)</f>
        <v>57</v>
      </c>
      <c r="K784" s="2">
        <f>VLOOKUP(Production!B784,CostData!$A$21:$D$24,4,FALSE)</f>
        <v>111.8941899</v>
      </c>
      <c r="L784" s="2">
        <f>VLOOKUP(Production!B784,CostData!$A$21:$D$24,3,FALSE)</f>
        <v>13.7</v>
      </c>
      <c r="M784" s="4">
        <f t="shared" si="85"/>
        <v>26594.925000000003</v>
      </c>
      <c r="N784" s="4">
        <f t="shared" si="86"/>
        <v>6377.9688243000001</v>
      </c>
      <c r="O784" s="4">
        <f t="shared" si="87"/>
        <v>5243.2500259999988</v>
      </c>
      <c r="P784" s="2">
        <f t="shared" si="88"/>
        <v>99.854320917922607</v>
      </c>
      <c r="Q784" s="2">
        <f t="shared" si="89"/>
        <v>6.7143680701754382</v>
      </c>
      <c r="R784" s="5">
        <f t="shared" si="90"/>
        <v>0.9015759246171966</v>
      </c>
    </row>
    <row r="785" spans="1:18" x14ac:dyDescent="0.3">
      <c r="A785" s="3">
        <v>41328</v>
      </c>
      <c r="B785" s="2" t="s">
        <v>6</v>
      </c>
      <c r="C785" s="2">
        <v>4.1083650999999999E-2</v>
      </c>
      <c r="D785" s="2">
        <v>4.5449999999999997E-2</v>
      </c>
      <c r="E785" s="2">
        <v>0</v>
      </c>
      <c r="F785" s="2">
        <f>VLOOKUP(B785,CostData!$A$21:$D$24,2,FALSE)</f>
        <v>62.65</v>
      </c>
      <c r="G785" s="2">
        <f t="shared" si="84"/>
        <v>2</v>
      </c>
      <c r="H785" s="2">
        <f>VLOOKUP(B785,CostData!$H$5:$I$8,2,FALSE)</f>
        <v>2</v>
      </c>
      <c r="I785" s="2">
        <f>VLOOKUP(G785,CostData!$A$4:$E$15,Production!H785,FALSE)</f>
        <v>1</v>
      </c>
      <c r="J785" s="2">
        <f>VLOOKUP(Production!G785,CostData!$A$33:$E$44,Production!H785,FALSE)</f>
        <v>57</v>
      </c>
      <c r="K785" s="2">
        <f>VLOOKUP(Production!B785,CostData!$A$21:$D$24,4,FALSE)</f>
        <v>111.8941899</v>
      </c>
      <c r="L785" s="2">
        <f>VLOOKUP(Production!B785,CostData!$A$21:$D$24,3,FALSE)</f>
        <v>13.7</v>
      </c>
      <c r="M785" s="4">
        <f t="shared" si="85"/>
        <v>28474.424999999996</v>
      </c>
      <c r="N785" s="4">
        <f t="shared" si="86"/>
        <v>6377.9688243000001</v>
      </c>
      <c r="O785" s="4">
        <f t="shared" si="87"/>
        <v>5628.4601869999997</v>
      </c>
      <c r="P785" s="2">
        <f t="shared" si="88"/>
        <v>98.532757011542117</v>
      </c>
      <c r="Q785" s="2">
        <f t="shared" si="89"/>
        <v>7.2076580701754382</v>
      </c>
      <c r="R785" s="5">
        <f t="shared" si="90"/>
        <v>0.90393071507150713</v>
      </c>
    </row>
    <row r="786" spans="1:18" x14ac:dyDescent="0.3">
      <c r="A786" s="3">
        <v>41329</v>
      </c>
      <c r="B786" s="2" t="s">
        <v>6</v>
      </c>
      <c r="C786" s="2">
        <v>3.9123720000000001E-2</v>
      </c>
      <c r="D786" s="2">
        <v>4.3310000000000001E-2</v>
      </c>
      <c r="E786" s="2">
        <v>0.2662987</v>
      </c>
      <c r="F786" s="2">
        <f>VLOOKUP(B786,CostData!$A$21:$D$24,2,FALSE)</f>
        <v>62.65</v>
      </c>
      <c r="G786" s="2">
        <f t="shared" si="84"/>
        <v>2</v>
      </c>
      <c r="H786" s="2">
        <f>VLOOKUP(B786,CostData!$H$5:$I$8,2,FALSE)</f>
        <v>2</v>
      </c>
      <c r="I786" s="2">
        <f>VLOOKUP(G786,CostData!$A$4:$E$15,Production!H786,FALSE)</f>
        <v>1</v>
      </c>
      <c r="J786" s="2">
        <f>VLOOKUP(Production!G786,CostData!$A$33:$E$44,Production!H786,FALSE)</f>
        <v>57</v>
      </c>
      <c r="K786" s="2">
        <f>VLOOKUP(Production!B786,CostData!$A$21:$D$24,4,FALSE)</f>
        <v>111.8941899</v>
      </c>
      <c r="L786" s="2">
        <f>VLOOKUP(Production!B786,CostData!$A$21:$D$24,3,FALSE)</f>
        <v>13.7</v>
      </c>
      <c r="M786" s="4">
        <f t="shared" si="85"/>
        <v>27133.715</v>
      </c>
      <c r="N786" s="4">
        <f t="shared" si="86"/>
        <v>6377.9688243000001</v>
      </c>
      <c r="O786" s="4">
        <f t="shared" si="87"/>
        <v>5359.9496399999998</v>
      </c>
      <c r="P786" s="2">
        <f t="shared" si="88"/>
        <v>99.355668285888967</v>
      </c>
      <c r="Q786" s="2">
        <f t="shared" si="89"/>
        <v>6.86381052631579</v>
      </c>
      <c r="R786" s="5">
        <f t="shared" si="90"/>
        <v>0.90334149157238508</v>
      </c>
    </row>
    <row r="787" spans="1:18" x14ac:dyDescent="0.3">
      <c r="A787" s="3">
        <v>41330</v>
      </c>
      <c r="B787" s="2" t="s">
        <v>6</v>
      </c>
      <c r="C787" s="2">
        <v>3.6456530000000001E-2</v>
      </c>
      <c r="D787" s="2">
        <v>4.0439999999999997E-2</v>
      </c>
      <c r="E787" s="2">
        <v>0</v>
      </c>
      <c r="F787" s="2">
        <f>VLOOKUP(B787,CostData!$A$21:$D$24,2,FALSE)</f>
        <v>62.65</v>
      </c>
      <c r="G787" s="2">
        <f t="shared" si="84"/>
        <v>2</v>
      </c>
      <c r="H787" s="2">
        <f>VLOOKUP(B787,CostData!$H$5:$I$8,2,FALSE)</f>
        <v>2</v>
      </c>
      <c r="I787" s="2">
        <f>VLOOKUP(G787,CostData!$A$4:$E$15,Production!H787,FALSE)</f>
        <v>1</v>
      </c>
      <c r="J787" s="2">
        <f>VLOOKUP(Production!G787,CostData!$A$33:$E$44,Production!H787,FALSE)</f>
        <v>57</v>
      </c>
      <c r="K787" s="2">
        <f>VLOOKUP(Production!B787,CostData!$A$21:$D$24,4,FALSE)</f>
        <v>111.8941899</v>
      </c>
      <c r="L787" s="2">
        <f>VLOOKUP(Production!B787,CostData!$A$21:$D$24,3,FALSE)</f>
        <v>13.7</v>
      </c>
      <c r="M787" s="4">
        <f t="shared" si="85"/>
        <v>25335.659999999996</v>
      </c>
      <c r="N787" s="4">
        <f t="shared" si="86"/>
        <v>6377.9688243000001</v>
      </c>
      <c r="O787" s="4">
        <f t="shared" si="87"/>
        <v>4994.5446099999999</v>
      </c>
      <c r="P787" s="2">
        <f t="shared" si="88"/>
        <v>100.69025613326335</v>
      </c>
      <c r="Q787" s="2">
        <f t="shared" si="89"/>
        <v>6.3958824561403516</v>
      </c>
      <c r="R787" s="5">
        <f t="shared" si="90"/>
        <v>0.90149678536102873</v>
      </c>
    </row>
    <row r="788" spans="1:18" x14ac:dyDescent="0.3">
      <c r="A788" s="3">
        <v>41331</v>
      </c>
      <c r="B788" s="2" t="s">
        <v>6</v>
      </c>
      <c r="C788" s="2">
        <v>3.5636198000000001E-2</v>
      </c>
      <c r="D788" s="2">
        <v>3.9550000000000002E-2</v>
      </c>
      <c r="E788" s="2">
        <v>0</v>
      </c>
      <c r="F788" s="2">
        <f>VLOOKUP(B788,CostData!$A$21:$D$24,2,FALSE)</f>
        <v>62.65</v>
      </c>
      <c r="G788" s="2">
        <f t="shared" si="84"/>
        <v>2</v>
      </c>
      <c r="H788" s="2">
        <f>VLOOKUP(B788,CostData!$H$5:$I$8,2,FALSE)</f>
        <v>2</v>
      </c>
      <c r="I788" s="2">
        <f>VLOOKUP(G788,CostData!$A$4:$E$15,Production!H788,FALSE)</f>
        <v>1</v>
      </c>
      <c r="J788" s="2">
        <f>VLOOKUP(Production!G788,CostData!$A$33:$E$44,Production!H788,FALSE)</f>
        <v>57</v>
      </c>
      <c r="K788" s="2">
        <f>VLOOKUP(Production!B788,CostData!$A$21:$D$24,4,FALSE)</f>
        <v>111.8941899</v>
      </c>
      <c r="L788" s="2">
        <f>VLOOKUP(Production!B788,CostData!$A$21:$D$24,3,FALSE)</f>
        <v>13.7</v>
      </c>
      <c r="M788" s="4">
        <f t="shared" si="85"/>
        <v>24778.075000000001</v>
      </c>
      <c r="N788" s="4">
        <f t="shared" si="86"/>
        <v>6377.9688243000001</v>
      </c>
      <c r="O788" s="4">
        <f t="shared" si="87"/>
        <v>4882.1591259999996</v>
      </c>
      <c r="P788" s="2">
        <f t="shared" si="88"/>
        <v>101.12808035890922</v>
      </c>
      <c r="Q788" s="2">
        <f t="shared" si="89"/>
        <v>6.2519645614035086</v>
      </c>
      <c r="R788" s="5">
        <f t="shared" si="90"/>
        <v>0.90104166877370417</v>
      </c>
    </row>
    <row r="789" spans="1:18" x14ac:dyDescent="0.3">
      <c r="A789" s="3">
        <v>41332</v>
      </c>
      <c r="B789" s="2" t="s">
        <v>6</v>
      </c>
      <c r="C789" s="2">
        <v>3.9098939999999999E-2</v>
      </c>
      <c r="D789" s="2">
        <v>4.335E-2</v>
      </c>
      <c r="E789" s="2">
        <v>0</v>
      </c>
      <c r="F789" s="2">
        <f>VLOOKUP(B789,CostData!$A$21:$D$24,2,FALSE)</f>
        <v>62.65</v>
      </c>
      <c r="G789" s="2">
        <f t="shared" si="84"/>
        <v>2</v>
      </c>
      <c r="H789" s="2">
        <f>VLOOKUP(B789,CostData!$H$5:$I$8,2,FALSE)</f>
        <v>2</v>
      </c>
      <c r="I789" s="2">
        <f>VLOOKUP(G789,CostData!$A$4:$E$15,Production!H789,FALSE)</f>
        <v>1</v>
      </c>
      <c r="J789" s="2">
        <f>VLOOKUP(Production!G789,CostData!$A$33:$E$44,Production!H789,FALSE)</f>
        <v>57</v>
      </c>
      <c r="K789" s="2">
        <f>VLOOKUP(Production!B789,CostData!$A$21:$D$24,4,FALSE)</f>
        <v>111.8941899</v>
      </c>
      <c r="L789" s="2">
        <f>VLOOKUP(Production!B789,CostData!$A$21:$D$24,3,FALSE)</f>
        <v>13.7</v>
      </c>
      <c r="M789" s="4">
        <f t="shared" si="85"/>
        <v>27158.774999999998</v>
      </c>
      <c r="N789" s="4">
        <f t="shared" si="86"/>
        <v>6377.9688243000001</v>
      </c>
      <c r="O789" s="4">
        <f t="shared" si="87"/>
        <v>5356.5547799999995</v>
      </c>
      <c r="P789" s="2">
        <f t="shared" si="88"/>
        <v>99.474048668071305</v>
      </c>
      <c r="Q789" s="2">
        <f t="shared" si="89"/>
        <v>6.8594631578947363</v>
      </c>
      <c r="R789" s="5">
        <f t="shared" si="90"/>
        <v>0.90193633217993074</v>
      </c>
    </row>
    <row r="790" spans="1:18" x14ac:dyDescent="0.3">
      <c r="A790" s="3">
        <v>41333</v>
      </c>
      <c r="B790" s="2" t="s">
        <v>6</v>
      </c>
      <c r="C790" s="2">
        <v>3.7810938000000002E-2</v>
      </c>
      <c r="D790" s="2">
        <v>4.197E-2</v>
      </c>
      <c r="E790" s="2">
        <v>0.26436587700000003</v>
      </c>
      <c r="F790" s="2">
        <f>VLOOKUP(B790,CostData!$A$21:$D$24,2,FALSE)</f>
        <v>62.65</v>
      </c>
      <c r="G790" s="2">
        <f t="shared" si="84"/>
        <v>2</v>
      </c>
      <c r="H790" s="2">
        <f>VLOOKUP(B790,CostData!$H$5:$I$8,2,FALSE)</f>
        <v>2</v>
      </c>
      <c r="I790" s="2">
        <f>VLOOKUP(G790,CostData!$A$4:$E$15,Production!H790,FALSE)</f>
        <v>1</v>
      </c>
      <c r="J790" s="2">
        <f>VLOOKUP(Production!G790,CostData!$A$33:$E$44,Production!H790,FALSE)</f>
        <v>57</v>
      </c>
      <c r="K790" s="2">
        <f>VLOOKUP(Production!B790,CostData!$A$21:$D$24,4,FALSE)</f>
        <v>111.8941899</v>
      </c>
      <c r="L790" s="2">
        <f>VLOOKUP(Production!B790,CostData!$A$21:$D$24,3,FALSE)</f>
        <v>13.7</v>
      </c>
      <c r="M790" s="4">
        <f t="shared" si="85"/>
        <v>26294.205000000002</v>
      </c>
      <c r="N790" s="4">
        <f t="shared" si="86"/>
        <v>6377.9688243000001</v>
      </c>
      <c r="O790" s="4">
        <f t="shared" si="87"/>
        <v>5180.0985060000003</v>
      </c>
      <c r="P790" s="2">
        <f t="shared" si="88"/>
        <v>100.10931844721757</v>
      </c>
      <c r="Q790" s="2">
        <f t="shared" si="89"/>
        <v>6.633497894736843</v>
      </c>
      <c r="R790" s="5">
        <f t="shared" si="90"/>
        <v>0.90090393137955682</v>
      </c>
    </row>
    <row r="791" spans="1:18" x14ac:dyDescent="0.3">
      <c r="A791" s="3">
        <v>41334</v>
      </c>
      <c r="B791" s="2" t="s">
        <v>6</v>
      </c>
      <c r="C791" s="2">
        <v>3.5915587999999998E-2</v>
      </c>
      <c r="D791" s="2">
        <v>3.986E-2</v>
      </c>
      <c r="E791" s="2">
        <v>0</v>
      </c>
      <c r="F791" s="2">
        <f>VLOOKUP(B791,CostData!$A$21:$D$24,2,FALSE)</f>
        <v>62.65</v>
      </c>
      <c r="G791" s="2">
        <f t="shared" si="84"/>
        <v>3</v>
      </c>
      <c r="H791" s="2">
        <f>VLOOKUP(B791,CostData!$H$5:$I$8,2,FALSE)</f>
        <v>2</v>
      </c>
      <c r="I791" s="2">
        <f>VLOOKUP(G791,CostData!$A$4:$E$15,Production!H791,FALSE)</f>
        <v>1</v>
      </c>
      <c r="J791" s="2">
        <f>VLOOKUP(Production!G791,CostData!$A$33:$E$44,Production!H791,FALSE)</f>
        <v>58</v>
      </c>
      <c r="K791" s="2">
        <f>VLOOKUP(Production!B791,CostData!$A$21:$D$24,4,FALSE)</f>
        <v>111.8941899</v>
      </c>
      <c r="L791" s="2">
        <f>VLOOKUP(Production!B791,CostData!$A$21:$D$24,3,FALSE)</f>
        <v>13.7</v>
      </c>
      <c r="M791" s="4">
        <f t="shared" si="85"/>
        <v>24972.29</v>
      </c>
      <c r="N791" s="4">
        <f t="shared" si="86"/>
        <v>6489.8630142000002</v>
      </c>
      <c r="O791" s="4">
        <f t="shared" si="87"/>
        <v>4920.4355559999995</v>
      </c>
      <c r="P791" s="2">
        <f t="shared" si="88"/>
        <v>101.30027265654122</v>
      </c>
      <c r="Q791" s="2">
        <f t="shared" si="89"/>
        <v>6.1923427586206889</v>
      </c>
      <c r="R791" s="5">
        <f t="shared" si="90"/>
        <v>0.90104335173105865</v>
      </c>
    </row>
    <row r="792" spans="1:18" x14ac:dyDescent="0.3">
      <c r="A792" s="3">
        <v>41335</v>
      </c>
      <c r="B792" s="2" t="s">
        <v>6</v>
      </c>
      <c r="C792" s="2">
        <v>3.6795207000000003E-2</v>
      </c>
      <c r="D792" s="2">
        <v>4.086E-2</v>
      </c>
      <c r="E792" s="2">
        <v>0</v>
      </c>
      <c r="F792" s="2">
        <f>VLOOKUP(B792,CostData!$A$21:$D$24,2,FALSE)</f>
        <v>62.65</v>
      </c>
      <c r="G792" s="2">
        <f t="shared" si="84"/>
        <v>3</v>
      </c>
      <c r="H792" s="2">
        <f>VLOOKUP(B792,CostData!$H$5:$I$8,2,FALSE)</f>
        <v>2</v>
      </c>
      <c r="I792" s="2">
        <f>VLOOKUP(G792,CostData!$A$4:$E$15,Production!H792,FALSE)</f>
        <v>1</v>
      </c>
      <c r="J792" s="2">
        <f>VLOOKUP(Production!G792,CostData!$A$33:$E$44,Production!H792,FALSE)</f>
        <v>58</v>
      </c>
      <c r="K792" s="2">
        <f>VLOOKUP(Production!B792,CostData!$A$21:$D$24,4,FALSE)</f>
        <v>111.8941899</v>
      </c>
      <c r="L792" s="2">
        <f>VLOOKUP(Production!B792,CostData!$A$21:$D$24,3,FALSE)</f>
        <v>13.7</v>
      </c>
      <c r="M792" s="4">
        <f t="shared" si="85"/>
        <v>25598.79</v>
      </c>
      <c r="N792" s="4">
        <f t="shared" si="86"/>
        <v>6489.8630142000002</v>
      </c>
      <c r="O792" s="4">
        <f t="shared" si="87"/>
        <v>5040.9433589999999</v>
      </c>
      <c r="P792" s="2">
        <f t="shared" si="88"/>
        <v>100.90878513932535</v>
      </c>
      <c r="Q792" s="2">
        <f t="shared" si="89"/>
        <v>6.3440012068965528</v>
      </c>
      <c r="R792" s="5">
        <f t="shared" si="90"/>
        <v>0.90051901615271668</v>
      </c>
    </row>
    <row r="793" spans="1:18" x14ac:dyDescent="0.3">
      <c r="A793" s="3">
        <v>41336</v>
      </c>
      <c r="B793" s="2" t="s">
        <v>6</v>
      </c>
      <c r="C793" s="2">
        <v>3.5581980999999999E-2</v>
      </c>
      <c r="D793" s="2">
        <v>3.9370000000000002E-2</v>
      </c>
      <c r="E793" s="2">
        <v>0</v>
      </c>
      <c r="F793" s="2">
        <f>VLOOKUP(B793,CostData!$A$21:$D$24,2,FALSE)</f>
        <v>62.65</v>
      </c>
      <c r="G793" s="2">
        <f t="shared" si="84"/>
        <v>3</v>
      </c>
      <c r="H793" s="2">
        <f>VLOOKUP(B793,CostData!$H$5:$I$8,2,FALSE)</f>
        <v>2</v>
      </c>
      <c r="I793" s="2">
        <f>VLOOKUP(G793,CostData!$A$4:$E$15,Production!H793,FALSE)</f>
        <v>1</v>
      </c>
      <c r="J793" s="2">
        <f>VLOOKUP(Production!G793,CostData!$A$33:$E$44,Production!H793,FALSE)</f>
        <v>58</v>
      </c>
      <c r="K793" s="2">
        <f>VLOOKUP(Production!B793,CostData!$A$21:$D$24,4,FALSE)</f>
        <v>111.8941899</v>
      </c>
      <c r="L793" s="2">
        <f>VLOOKUP(Production!B793,CostData!$A$21:$D$24,3,FALSE)</f>
        <v>13.7</v>
      </c>
      <c r="M793" s="4">
        <f t="shared" si="85"/>
        <v>24665.305</v>
      </c>
      <c r="N793" s="4">
        <f t="shared" si="86"/>
        <v>6489.8630142000002</v>
      </c>
      <c r="O793" s="4">
        <f t="shared" si="87"/>
        <v>4874.7313969999996</v>
      </c>
      <c r="P793" s="2">
        <f t="shared" si="88"/>
        <v>101.25883494569906</v>
      </c>
      <c r="Q793" s="2">
        <f t="shared" si="89"/>
        <v>6.1348243103448272</v>
      </c>
      <c r="R793" s="5">
        <f t="shared" si="90"/>
        <v>0.90378412496824989</v>
      </c>
    </row>
    <row r="794" spans="1:18" x14ac:dyDescent="0.3">
      <c r="A794" s="3">
        <v>41337</v>
      </c>
      <c r="B794" s="2" t="s">
        <v>6</v>
      </c>
      <c r="C794" s="2">
        <v>3.7806799000000002E-2</v>
      </c>
      <c r="D794" s="2">
        <v>4.1849999999999998E-2</v>
      </c>
      <c r="E794" s="2">
        <v>0</v>
      </c>
      <c r="F794" s="2">
        <f>VLOOKUP(B794,CostData!$A$21:$D$24,2,FALSE)</f>
        <v>62.65</v>
      </c>
      <c r="G794" s="2">
        <f t="shared" si="84"/>
        <v>3</v>
      </c>
      <c r="H794" s="2">
        <f>VLOOKUP(B794,CostData!$H$5:$I$8,2,FALSE)</f>
        <v>2</v>
      </c>
      <c r="I794" s="2">
        <f>VLOOKUP(G794,CostData!$A$4:$E$15,Production!H794,FALSE)</f>
        <v>1</v>
      </c>
      <c r="J794" s="2">
        <f>VLOOKUP(Production!G794,CostData!$A$33:$E$44,Production!H794,FALSE)</f>
        <v>58</v>
      </c>
      <c r="K794" s="2">
        <f>VLOOKUP(Production!B794,CostData!$A$21:$D$24,4,FALSE)</f>
        <v>111.8941899</v>
      </c>
      <c r="L794" s="2">
        <f>VLOOKUP(Production!B794,CostData!$A$21:$D$24,3,FALSE)</f>
        <v>13.7</v>
      </c>
      <c r="M794" s="4">
        <f t="shared" si="85"/>
        <v>26219.025000000001</v>
      </c>
      <c r="N794" s="4">
        <f t="shared" si="86"/>
        <v>6489.8630142000002</v>
      </c>
      <c r="O794" s="4">
        <f t="shared" si="87"/>
        <v>5179.5314630000003</v>
      </c>
      <c r="P794" s="2">
        <f t="shared" si="88"/>
        <v>100.21588835701219</v>
      </c>
      <c r="Q794" s="2">
        <f t="shared" si="89"/>
        <v>6.518413620689655</v>
      </c>
      <c r="R794" s="5">
        <f t="shared" si="90"/>
        <v>0.90338826762246127</v>
      </c>
    </row>
    <row r="795" spans="1:18" x14ac:dyDescent="0.3">
      <c r="A795" s="3">
        <v>41338</v>
      </c>
      <c r="B795" s="2" t="s">
        <v>6</v>
      </c>
      <c r="C795" s="2">
        <v>3.6151101999999997E-2</v>
      </c>
      <c r="D795" s="2">
        <v>3.9960000000000002E-2</v>
      </c>
      <c r="E795" s="2">
        <v>0</v>
      </c>
      <c r="F795" s="2">
        <f>VLOOKUP(B795,CostData!$A$21:$D$24,2,FALSE)</f>
        <v>62.65</v>
      </c>
      <c r="G795" s="2">
        <f t="shared" si="84"/>
        <v>3</v>
      </c>
      <c r="H795" s="2">
        <f>VLOOKUP(B795,CostData!$H$5:$I$8,2,FALSE)</f>
        <v>2</v>
      </c>
      <c r="I795" s="2">
        <f>VLOOKUP(G795,CostData!$A$4:$E$15,Production!H795,FALSE)</f>
        <v>1</v>
      </c>
      <c r="J795" s="2">
        <f>VLOOKUP(Production!G795,CostData!$A$33:$E$44,Production!H795,FALSE)</f>
        <v>58</v>
      </c>
      <c r="K795" s="2">
        <f>VLOOKUP(Production!B795,CostData!$A$21:$D$24,4,FALSE)</f>
        <v>111.8941899</v>
      </c>
      <c r="L795" s="2">
        <f>VLOOKUP(Production!B795,CostData!$A$21:$D$24,3,FALSE)</f>
        <v>13.7</v>
      </c>
      <c r="M795" s="4">
        <f t="shared" si="85"/>
        <v>25034.94</v>
      </c>
      <c r="N795" s="4">
        <f t="shared" si="86"/>
        <v>6489.8630142000002</v>
      </c>
      <c r="O795" s="4">
        <f t="shared" si="87"/>
        <v>4952.7009739999994</v>
      </c>
      <c r="P795" s="2">
        <f t="shared" si="88"/>
        <v>100.90288254062075</v>
      </c>
      <c r="Q795" s="2">
        <f t="shared" si="89"/>
        <v>6.2329486206896547</v>
      </c>
      <c r="R795" s="5">
        <f t="shared" si="90"/>
        <v>0.9046822322322321</v>
      </c>
    </row>
    <row r="796" spans="1:18" x14ac:dyDescent="0.3">
      <c r="A796" s="3">
        <v>41339</v>
      </c>
      <c r="B796" s="2" t="s">
        <v>6</v>
      </c>
      <c r="C796" s="2">
        <v>3.8532964000000003E-2</v>
      </c>
      <c r="D796" s="2">
        <v>4.2689999999999999E-2</v>
      </c>
      <c r="E796" s="2">
        <v>0</v>
      </c>
      <c r="F796" s="2">
        <f>VLOOKUP(B796,CostData!$A$21:$D$24,2,FALSE)</f>
        <v>62.65</v>
      </c>
      <c r="G796" s="2">
        <f t="shared" si="84"/>
        <v>3</v>
      </c>
      <c r="H796" s="2">
        <f>VLOOKUP(B796,CostData!$H$5:$I$8,2,FALSE)</f>
        <v>2</v>
      </c>
      <c r="I796" s="2">
        <f>VLOOKUP(G796,CostData!$A$4:$E$15,Production!H796,FALSE)</f>
        <v>1</v>
      </c>
      <c r="J796" s="2">
        <f>VLOOKUP(Production!G796,CostData!$A$33:$E$44,Production!H796,FALSE)</f>
        <v>58</v>
      </c>
      <c r="K796" s="2">
        <f>VLOOKUP(Production!B796,CostData!$A$21:$D$24,4,FALSE)</f>
        <v>111.8941899</v>
      </c>
      <c r="L796" s="2">
        <f>VLOOKUP(Production!B796,CostData!$A$21:$D$24,3,FALSE)</f>
        <v>13.7</v>
      </c>
      <c r="M796" s="4">
        <f t="shared" si="85"/>
        <v>26745.284999999996</v>
      </c>
      <c r="N796" s="4">
        <f t="shared" si="86"/>
        <v>6489.8630142000002</v>
      </c>
      <c r="O796" s="4">
        <f t="shared" si="87"/>
        <v>5279.0160679999999</v>
      </c>
      <c r="P796" s="2">
        <f t="shared" si="88"/>
        <v>99.951210818352791</v>
      </c>
      <c r="Q796" s="2">
        <f t="shared" si="89"/>
        <v>6.643614482758621</v>
      </c>
      <c r="R796" s="5">
        <f t="shared" si="90"/>
        <v>0.90262272194893423</v>
      </c>
    </row>
    <row r="797" spans="1:18" x14ac:dyDescent="0.3">
      <c r="A797" s="3">
        <v>41340</v>
      </c>
      <c r="B797" s="2" t="s">
        <v>6</v>
      </c>
      <c r="C797" s="2">
        <v>3.7888958E-2</v>
      </c>
      <c r="D797" s="2">
        <v>4.197E-2</v>
      </c>
      <c r="E797" s="2">
        <v>0</v>
      </c>
      <c r="F797" s="2">
        <f>VLOOKUP(B797,CostData!$A$21:$D$24,2,FALSE)</f>
        <v>62.65</v>
      </c>
      <c r="G797" s="2">
        <f t="shared" si="84"/>
        <v>3</v>
      </c>
      <c r="H797" s="2">
        <f>VLOOKUP(B797,CostData!$H$5:$I$8,2,FALSE)</f>
        <v>2</v>
      </c>
      <c r="I797" s="2">
        <f>VLOOKUP(G797,CostData!$A$4:$E$15,Production!H797,FALSE)</f>
        <v>1</v>
      </c>
      <c r="J797" s="2">
        <f>VLOOKUP(Production!G797,CostData!$A$33:$E$44,Production!H797,FALSE)</f>
        <v>58</v>
      </c>
      <c r="K797" s="2">
        <f>VLOOKUP(Production!B797,CostData!$A$21:$D$24,4,FALSE)</f>
        <v>111.8941899</v>
      </c>
      <c r="L797" s="2">
        <f>VLOOKUP(Production!B797,CostData!$A$21:$D$24,3,FALSE)</f>
        <v>13.7</v>
      </c>
      <c r="M797" s="4">
        <f t="shared" si="85"/>
        <v>26294.205000000002</v>
      </c>
      <c r="N797" s="4">
        <f t="shared" si="86"/>
        <v>6489.8630142000002</v>
      </c>
      <c r="O797" s="4">
        <f t="shared" si="87"/>
        <v>5190.787245999999</v>
      </c>
      <c r="P797" s="2">
        <f t="shared" si="88"/>
        <v>100.22670789785246</v>
      </c>
      <c r="Q797" s="2">
        <f t="shared" si="89"/>
        <v>6.5325789655172422</v>
      </c>
      <c r="R797" s="5">
        <f t="shared" si="90"/>
        <v>0.90276287824636647</v>
      </c>
    </row>
    <row r="798" spans="1:18" x14ac:dyDescent="0.3">
      <c r="A798" s="3">
        <v>41341</v>
      </c>
      <c r="B798" s="2" t="s">
        <v>6</v>
      </c>
      <c r="C798" s="2">
        <v>3.6540954E-2</v>
      </c>
      <c r="D798" s="2">
        <v>4.0500000000000001E-2</v>
      </c>
      <c r="E798" s="2">
        <v>0.263023795</v>
      </c>
      <c r="F798" s="2">
        <f>VLOOKUP(B798,CostData!$A$21:$D$24,2,FALSE)</f>
        <v>62.65</v>
      </c>
      <c r="G798" s="2">
        <f t="shared" si="84"/>
        <v>3</v>
      </c>
      <c r="H798" s="2">
        <f>VLOOKUP(B798,CostData!$H$5:$I$8,2,FALSE)</f>
        <v>2</v>
      </c>
      <c r="I798" s="2">
        <f>VLOOKUP(G798,CostData!$A$4:$E$15,Production!H798,FALSE)</f>
        <v>1</v>
      </c>
      <c r="J798" s="2">
        <f>VLOOKUP(Production!G798,CostData!$A$33:$E$44,Production!H798,FALSE)</f>
        <v>58</v>
      </c>
      <c r="K798" s="2">
        <f>VLOOKUP(Production!B798,CostData!$A$21:$D$24,4,FALSE)</f>
        <v>111.8941899</v>
      </c>
      <c r="L798" s="2">
        <f>VLOOKUP(Production!B798,CostData!$A$21:$D$24,3,FALSE)</f>
        <v>13.7</v>
      </c>
      <c r="M798" s="4">
        <f t="shared" si="85"/>
        <v>25373.25</v>
      </c>
      <c r="N798" s="4">
        <f t="shared" si="86"/>
        <v>6489.8630142000002</v>
      </c>
      <c r="O798" s="4">
        <f t="shared" si="87"/>
        <v>5006.1106980000004</v>
      </c>
      <c r="P798" s="2">
        <f t="shared" si="88"/>
        <v>100.89836108876632</v>
      </c>
      <c r="Q798" s="2">
        <f t="shared" si="89"/>
        <v>6.3001644827586203</v>
      </c>
      <c r="R798" s="5">
        <f t="shared" si="90"/>
        <v>0.90224577777777781</v>
      </c>
    </row>
    <row r="799" spans="1:18" x14ac:dyDescent="0.3">
      <c r="A799" s="3">
        <v>41342</v>
      </c>
      <c r="B799" s="2" t="s">
        <v>6</v>
      </c>
      <c r="C799" s="2">
        <v>4.0838052E-2</v>
      </c>
      <c r="D799" s="2">
        <v>4.5179999999999998E-2</v>
      </c>
      <c r="E799" s="2">
        <v>0</v>
      </c>
      <c r="F799" s="2">
        <f>VLOOKUP(B799,CostData!$A$21:$D$24,2,FALSE)</f>
        <v>62.65</v>
      </c>
      <c r="G799" s="2">
        <f t="shared" si="84"/>
        <v>3</v>
      </c>
      <c r="H799" s="2">
        <f>VLOOKUP(B799,CostData!$H$5:$I$8,2,FALSE)</f>
        <v>2</v>
      </c>
      <c r="I799" s="2">
        <f>VLOOKUP(G799,CostData!$A$4:$E$15,Production!H799,FALSE)</f>
        <v>1</v>
      </c>
      <c r="J799" s="2">
        <f>VLOOKUP(Production!G799,CostData!$A$33:$E$44,Production!H799,FALSE)</f>
        <v>58</v>
      </c>
      <c r="K799" s="2">
        <f>VLOOKUP(Production!B799,CostData!$A$21:$D$24,4,FALSE)</f>
        <v>111.8941899</v>
      </c>
      <c r="L799" s="2">
        <f>VLOOKUP(Production!B799,CostData!$A$21:$D$24,3,FALSE)</f>
        <v>13.7</v>
      </c>
      <c r="M799" s="4">
        <f t="shared" si="85"/>
        <v>28305.27</v>
      </c>
      <c r="N799" s="4">
        <f t="shared" si="86"/>
        <v>6489.8630142000002</v>
      </c>
      <c r="O799" s="4">
        <f t="shared" si="87"/>
        <v>5594.8131240000002</v>
      </c>
      <c r="P799" s="2">
        <f t="shared" si="88"/>
        <v>98.902724689708506</v>
      </c>
      <c r="Q799" s="2">
        <f t="shared" si="89"/>
        <v>7.0410434482758619</v>
      </c>
      <c r="R799" s="5">
        <f t="shared" si="90"/>
        <v>0.90389667994687917</v>
      </c>
    </row>
    <row r="800" spans="1:18" x14ac:dyDescent="0.3">
      <c r="A800" s="3">
        <v>41343</v>
      </c>
      <c r="B800" s="2" t="s">
        <v>6</v>
      </c>
      <c r="C800" s="2">
        <v>3.9934050999999998E-2</v>
      </c>
      <c r="D800" s="2">
        <v>4.4150000000000002E-2</v>
      </c>
      <c r="E800" s="2">
        <v>0</v>
      </c>
      <c r="F800" s="2">
        <f>VLOOKUP(B800,CostData!$A$21:$D$24,2,FALSE)</f>
        <v>62.65</v>
      </c>
      <c r="G800" s="2">
        <f t="shared" si="84"/>
        <v>3</v>
      </c>
      <c r="H800" s="2">
        <f>VLOOKUP(B800,CostData!$H$5:$I$8,2,FALSE)</f>
        <v>2</v>
      </c>
      <c r="I800" s="2">
        <f>VLOOKUP(G800,CostData!$A$4:$E$15,Production!H800,FALSE)</f>
        <v>1</v>
      </c>
      <c r="J800" s="2">
        <f>VLOOKUP(Production!G800,CostData!$A$33:$E$44,Production!H800,FALSE)</f>
        <v>58</v>
      </c>
      <c r="K800" s="2">
        <f>VLOOKUP(Production!B800,CostData!$A$21:$D$24,4,FALSE)</f>
        <v>111.8941899</v>
      </c>
      <c r="L800" s="2">
        <f>VLOOKUP(Production!B800,CostData!$A$21:$D$24,3,FALSE)</f>
        <v>13.7</v>
      </c>
      <c r="M800" s="4">
        <f t="shared" si="85"/>
        <v>27659.975000000002</v>
      </c>
      <c r="N800" s="4">
        <f t="shared" si="86"/>
        <v>6489.8630142000002</v>
      </c>
      <c r="O800" s="4">
        <f t="shared" si="87"/>
        <v>5470.9649870000003</v>
      </c>
      <c r="P800" s="2">
        <f t="shared" si="88"/>
        <v>99.215586721216951</v>
      </c>
      <c r="Q800" s="2">
        <f t="shared" si="89"/>
        <v>6.8851812068965517</v>
      </c>
      <c r="R800" s="5">
        <f t="shared" si="90"/>
        <v>0.90450851642129093</v>
      </c>
    </row>
    <row r="801" spans="1:18" x14ac:dyDescent="0.3">
      <c r="A801" s="3">
        <v>41344</v>
      </c>
      <c r="B801" s="2" t="s">
        <v>6</v>
      </c>
      <c r="C801" s="2">
        <v>3.7041798000000001E-2</v>
      </c>
      <c r="D801" s="2">
        <v>4.1059999999999999E-2</v>
      </c>
      <c r="E801" s="2">
        <v>0</v>
      </c>
      <c r="F801" s="2">
        <f>VLOOKUP(B801,CostData!$A$21:$D$24,2,FALSE)</f>
        <v>62.65</v>
      </c>
      <c r="G801" s="2">
        <f t="shared" si="84"/>
        <v>3</v>
      </c>
      <c r="H801" s="2">
        <f>VLOOKUP(B801,CostData!$H$5:$I$8,2,FALSE)</f>
        <v>2</v>
      </c>
      <c r="I801" s="2">
        <f>VLOOKUP(G801,CostData!$A$4:$E$15,Production!H801,FALSE)</f>
        <v>1</v>
      </c>
      <c r="J801" s="2">
        <f>VLOOKUP(Production!G801,CostData!$A$33:$E$44,Production!H801,FALSE)</f>
        <v>58</v>
      </c>
      <c r="K801" s="2">
        <f>VLOOKUP(Production!B801,CostData!$A$21:$D$24,4,FALSE)</f>
        <v>111.8941899</v>
      </c>
      <c r="L801" s="2">
        <f>VLOOKUP(Production!B801,CostData!$A$21:$D$24,3,FALSE)</f>
        <v>13.7</v>
      </c>
      <c r="M801" s="4">
        <f t="shared" si="85"/>
        <v>25724.09</v>
      </c>
      <c r="N801" s="4">
        <f t="shared" si="86"/>
        <v>6489.8630142000002</v>
      </c>
      <c r="O801" s="4">
        <f t="shared" si="87"/>
        <v>5074.726326</v>
      </c>
      <c r="P801" s="2">
        <f t="shared" si="88"/>
        <v>100.66649394340956</v>
      </c>
      <c r="Q801" s="2">
        <f t="shared" si="89"/>
        <v>6.3865168965517238</v>
      </c>
      <c r="R801" s="5">
        <f t="shared" si="90"/>
        <v>0.90213828543594743</v>
      </c>
    </row>
    <row r="802" spans="1:18" x14ac:dyDescent="0.3">
      <c r="A802" s="3">
        <v>41345</v>
      </c>
      <c r="B802" s="2" t="s">
        <v>6</v>
      </c>
      <c r="C802" s="2">
        <v>4.0199754999999997E-2</v>
      </c>
      <c r="D802" s="2">
        <v>4.4589999999999998E-2</v>
      </c>
      <c r="E802" s="2">
        <v>0</v>
      </c>
      <c r="F802" s="2">
        <f>VLOOKUP(B802,CostData!$A$21:$D$24,2,FALSE)</f>
        <v>62.65</v>
      </c>
      <c r="G802" s="2">
        <f t="shared" si="84"/>
        <v>3</v>
      </c>
      <c r="H802" s="2">
        <f>VLOOKUP(B802,CostData!$H$5:$I$8,2,FALSE)</f>
        <v>2</v>
      </c>
      <c r="I802" s="2">
        <f>VLOOKUP(G802,CostData!$A$4:$E$15,Production!H802,FALSE)</f>
        <v>1</v>
      </c>
      <c r="J802" s="2">
        <f>VLOOKUP(Production!G802,CostData!$A$33:$E$44,Production!H802,FALSE)</f>
        <v>58</v>
      </c>
      <c r="K802" s="2">
        <f>VLOOKUP(Production!B802,CostData!$A$21:$D$24,4,FALSE)</f>
        <v>111.8941899</v>
      </c>
      <c r="L802" s="2">
        <f>VLOOKUP(Production!B802,CostData!$A$21:$D$24,3,FALSE)</f>
        <v>13.7</v>
      </c>
      <c r="M802" s="4">
        <f t="shared" si="85"/>
        <v>27935.634999999998</v>
      </c>
      <c r="N802" s="4">
        <f t="shared" si="86"/>
        <v>6489.8630142000002</v>
      </c>
      <c r="O802" s="4">
        <f t="shared" si="87"/>
        <v>5507.3664349999999</v>
      </c>
      <c r="P802" s="2">
        <f t="shared" si="88"/>
        <v>99.336089110990855</v>
      </c>
      <c r="Q802" s="2">
        <f t="shared" si="89"/>
        <v>6.9309922413793101</v>
      </c>
      <c r="R802" s="5">
        <f t="shared" si="90"/>
        <v>0.90154193765418256</v>
      </c>
    </row>
    <row r="803" spans="1:18" x14ac:dyDescent="0.3">
      <c r="A803" s="3">
        <v>41346</v>
      </c>
      <c r="B803" s="2" t="s">
        <v>6</v>
      </c>
      <c r="C803" s="2">
        <v>4.0741810000000003E-2</v>
      </c>
      <c r="D803" s="2">
        <v>4.5130000000000003E-2</v>
      </c>
      <c r="E803" s="2">
        <v>0</v>
      </c>
      <c r="F803" s="2">
        <f>VLOOKUP(B803,CostData!$A$21:$D$24,2,FALSE)</f>
        <v>62.65</v>
      </c>
      <c r="G803" s="2">
        <f t="shared" si="84"/>
        <v>3</v>
      </c>
      <c r="H803" s="2">
        <f>VLOOKUP(B803,CostData!$H$5:$I$8,2,FALSE)</f>
        <v>2</v>
      </c>
      <c r="I803" s="2">
        <f>VLOOKUP(G803,CostData!$A$4:$E$15,Production!H803,FALSE)</f>
        <v>1</v>
      </c>
      <c r="J803" s="2">
        <f>VLOOKUP(Production!G803,CostData!$A$33:$E$44,Production!H803,FALSE)</f>
        <v>58</v>
      </c>
      <c r="K803" s="2">
        <f>VLOOKUP(Production!B803,CostData!$A$21:$D$24,4,FALSE)</f>
        <v>111.8941899</v>
      </c>
      <c r="L803" s="2">
        <f>VLOOKUP(Production!B803,CostData!$A$21:$D$24,3,FALSE)</f>
        <v>13.7</v>
      </c>
      <c r="M803" s="4">
        <f t="shared" si="85"/>
        <v>28273.945</v>
      </c>
      <c r="N803" s="4">
        <f t="shared" si="86"/>
        <v>6489.8630142000002</v>
      </c>
      <c r="O803" s="4">
        <f t="shared" si="87"/>
        <v>5581.6279700000005</v>
      </c>
      <c r="P803" s="2">
        <f t="shared" si="88"/>
        <v>99.027107495224186</v>
      </c>
      <c r="Q803" s="2">
        <f t="shared" si="89"/>
        <v>7.0244500000000007</v>
      </c>
      <c r="R803" s="5">
        <f t="shared" si="90"/>
        <v>0.90276556614225567</v>
      </c>
    </row>
    <row r="804" spans="1:18" x14ac:dyDescent="0.3">
      <c r="A804" s="3">
        <v>41347</v>
      </c>
      <c r="B804" s="2" t="s">
        <v>6</v>
      </c>
      <c r="C804" s="2">
        <v>4.0047424999999998E-2</v>
      </c>
      <c r="D804" s="2">
        <v>4.4450000000000003E-2</v>
      </c>
      <c r="E804" s="2">
        <v>0</v>
      </c>
      <c r="F804" s="2">
        <f>VLOOKUP(B804,CostData!$A$21:$D$24,2,FALSE)</f>
        <v>62.65</v>
      </c>
      <c r="G804" s="2">
        <f t="shared" si="84"/>
        <v>3</v>
      </c>
      <c r="H804" s="2">
        <f>VLOOKUP(B804,CostData!$H$5:$I$8,2,FALSE)</f>
        <v>2</v>
      </c>
      <c r="I804" s="2">
        <f>VLOOKUP(G804,CostData!$A$4:$E$15,Production!H804,FALSE)</f>
        <v>1</v>
      </c>
      <c r="J804" s="2">
        <f>VLOOKUP(Production!G804,CostData!$A$33:$E$44,Production!H804,FALSE)</f>
        <v>58</v>
      </c>
      <c r="K804" s="2">
        <f>VLOOKUP(Production!B804,CostData!$A$21:$D$24,4,FALSE)</f>
        <v>111.8941899</v>
      </c>
      <c r="L804" s="2">
        <f>VLOOKUP(Production!B804,CostData!$A$21:$D$24,3,FALSE)</f>
        <v>13.7</v>
      </c>
      <c r="M804" s="4">
        <f t="shared" si="85"/>
        <v>27847.924999999999</v>
      </c>
      <c r="N804" s="4">
        <f t="shared" si="86"/>
        <v>6489.8630142000002</v>
      </c>
      <c r="O804" s="4">
        <f t="shared" si="87"/>
        <v>5486.4972250000001</v>
      </c>
      <c r="P804" s="2">
        <f t="shared" si="88"/>
        <v>99.442811214953281</v>
      </c>
      <c r="Q804" s="2">
        <f t="shared" si="89"/>
        <v>6.9047284482758622</v>
      </c>
      <c r="R804" s="5">
        <f t="shared" si="90"/>
        <v>0.90095444319460061</v>
      </c>
    </row>
    <row r="805" spans="1:18" x14ac:dyDescent="0.3">
      <c r="A805" s="3">
        <v>41348</v>
      </c>
      <c r="B805" s="2" t="s">
        <v>6</v>
      </c>
      <c r="C805" s="2">
        <v>4.1171907000000001E-2</v>
      </c>
      <c r="D805" s="2">
        <v>4.564E-2</v>
      </c>
      <c r="E805" s="2">
        <v>0</v>
      </c>
      <c r="F805" s="2">
        <f>VLOOKUP(B805,CostData!$A$21:$D$24,2,FALSE)</f>
        <v>62.65</v>
      </c>
      <c r="G805" s="2">
        <f t="shared" si="84"/>
        <v>3</v>
      </c>
      <c r="H805" s="2">
        <f>VLOOKUP(B805,CostData!$H$5:$I$8,2,FALSE)</f>
        <v>2</v>
      </c>
      <c r="I805" s="2">
        <f>VLOOKUP(G805,CostData!$A$4:$E$15,Production!H805,FALSE)</f>
        <v>1</v>
      </c>
      <c r="J805" s="2">
        <f>VLOOKUP(Production!G805,CostData!$A$33:$E$44,Production!H805,FALSE)</f>
        <v>58</v>
      </c>
      <c r="K805" s="2">
        <f>VLOOKUP(Production!B805,CostData!$A$21:$D$24,4,FALSE)</f>
        <v>111.8941899</v>
      </c>
      <c r="L805" s="2">
        <f>VLOOKUP(Production!B805,CostData!$A$21:$D$24,3,FALSE)</f>
        <v>13.7</v>
      </c>
      <c r="M805" s="4">
        <f t="shared" si="85"/>
        <v>28593.46</v>
      </c>
      <c r="N805" s="4">
        <f t="shared" si="86"/>
        <v>6489.8630142000002</v>
      </c>
      <c r="O805" s="4">
        <f t="shared" si="87"/>
        <v>5640.5512589999998</v>
      </c>
      <c r="P805" s="2">
        <f t="shared" si="88"/>
        <v>98.911799915413184</v>
      </c>
      <c r="Q805" s="2">
        <f t="shared" si="89"/>
        <v>7.098604655172414</v>
      </c>
      <c r="R805" s="5">
        <f t="shared" si="90"/>
        <v>0.90210138036809817</v>
      </c>
    </row>
    <row r="806" spans="1:18" x14ac:dyDescent="0.3">
      <c r="A806" s="3">
        <v>41349</v>
      </c>
      <c r="B806" s="2" t="s">
        <v>6</v>
      </c>
      <c r="C806" s="2">
        <v>3.7031789000000002E-2</v>
      </c>
      <c r="D806" s="2">
        <v>4.1110000000000001E-2</v>
      </c>
      <c r="E806" s="2">
        <v>0</v>
      </c>
      <c r="F806" s="2">
        <f>VLOOKUP(B806,CostData!$A$21:$D$24,2,FALSE)</f>
        <v>62.65</v>
      </c>
      <c r="G806" s="2">
        <f t="shared" si="84"/>
        <v>3</v>
      </c>
      <c r="H806" s="2">
        <f>VLOOKUP(B806,CostData!$H$5:$I$8,2,FALSE)</f>
        <v>2</v>
      </c>
      <c r="I806" s="2">
        <f>VLOOKUP(G806,CostData!$A$4:$E$15,Production!H806,FALSE)</f>
        <v>1</v>
      </c>
      <c r="J806" s="2">
        <f>VLOOKUP(Production!G806,CostData!$A$33:$E$44,Production!H806,FALSE)</f>
        <v>58</v>
      </c>
      <c r="K806" s="2">
        <f>VLOOKUP(Production!B806,CostData!$A$21:$D$24,4,FALSE)</f>
        <v>111.8941899</v>
      </c>
      <c r="L806" s="2">
        <f>VLOOKUP(Production!B806,CostData!$A$21:$D$24,3,FALSE)</f>
        <v>13.7</v>
      </c>
      <c r="M806" s="4">
        <f t="shared" si="85"/>
        <v>25755.415000000001</v>
      </c>
      <c r="N806" s="4">
        <f t="shared" si="86"/>
        <v>6489.8630142000002</v>
      </c>
      <c r="O806" s="4">
        <f t="shared" si="87"/>
        <v>5073.3550930000001</v>
      </c>
      <c r="P806" s="2">
        <f t="shared" si="88"/>
        <v>100.77458884635575</v>
      </c>
      <c r="Q806" s="2">
        <f t="shared" si="89"/>
        <v>6.3847912068965522</v>
      </c>
      <c r="R806" s="5">
        <f t="shared" si="90"/>
        <v>0.90079759182680619</v>
      </c>
    </row>
    <row r="807" spans="1:18" x14ac:dyDescent="0.3">
      <c r="A807" s="3">
        <v>41350</v>
      </c>
      <c r="B807" s="2" t="s">
        <v>6</v>
      </c>
      <c r="C807" s="2">
        <v>3.8790541999999997E-2</v>
      </c>
      <c r="D807" s="2">
        <v>4.2950000000000002E-2</v>
      </c>
      <c r="E807" s="2">
        <v>0</v>
      </c>
      <c r="F807" s="2">
        <f>VLOOKUP(B807,CostData!$A$21:$D$24,2,FALSE)</f>
        <v>62.65</v>
      </c>
      <c r="G807" s="2">
        <f t="shared" si="84"/>
        <v>3</v>
      </c>
      <c r="H807" s="2">
        <f>VLOOKUP(B807,CostData!$H$5:$I$8,2,FALSE)</f>
        <v>2</v>
      </c>
      <c r="I807" s="2">
        <f>VLOOKUP(G807,CostData!$A$4:$E$15,Production!H807,FALSE)</f>
        <v>1</v>
      </c>
      <c r="J807" s="2">
        <f>VLOOKUP(Production!G807,CostData!$A$33:$E$44,Production!H807,FALSE)</f>
        <v>58</v>
      </c>
      <c r="K807" s="2">
        <f>VLOOKUP(Production!B807,CostData!$A$21:$D$24,4,FALSE)</f>
        <v>111.8941899</v>
      </c>
      <c r="L807" s="2">
        <f>VLOOKUP(Production!B807,CostData!$A$21:$D$24,3,FALSE)</f>
        <v>13.7</v>
      </c>
      <c r="M807" s="4">
        <f t="shared" si="85"/>
        <v>26908.174999999999</v>
      </c>
      <c r="N807" s="4">
        <f t="shared" si="86"/>
        <v>6489.8630142000002</v>
      </c>
      <c r="O807" s="4">
        <f t="shared" si="87"/>
        <v>5314.3042539999997</v>
      </c>
      <c r="P807" s="2">
        <f t="shared" si="88"/>
        <v>99.798405158143979</v>
      </c>
      <c r="Q807" s="2">
        <f t="shared" si="89"/>
        <v>6.6880244827586202</v>
      </c>
      <c r="R807" s="5">
        <f t="shared" si="90"/>
        <v>0.90315580908032589</v>
      </c>
    </row>
    <row r="808" spans="1:18" x14ac:dyDescent="0.3">
      <c r="A808" s="3">
        <v>41351</v>
      </c>
      <c r="B808" s="2" t="s">
        <v>6</v>
      </c>
      <c r="C808" s="2">
        <v>3.8211017E-2</v>
      </c>
      <c r="D808" s="2">
        <v>4.2340000000000003E-2</v>
      </c>
      <c r="E808" s="2">
        <v>0</v>
      </c>
      <c r="F808" s="2">
        <f>VLOOKUP(B808,CostData!$A$21:$D$24,2,FALSE)</f>
        <v>62.65</v>
      </c>
      <c r="G808" s="2">
        <f t="shared" si="84"/>
        <v>3</v>
      </c>
      <c r="H808" s="2">
        <f>VLOOKUP(B808,CostData!$H$5:$I$8,2,FALSE)</f>
        <v>2</v>
      </c>
      <c r="I808" s="2">
        <f>VLOOKUP(G808,CostData!$A$4:$E$15,Production!H808,FALSE)</f>
        <v>1</v>
      </c>
      <c r="J808" s="2">
        <f>VLOOKUP(Production!G808,CostData!$A$33:$E$44,Production!H808,FALSE)</f>
        <v>58</v>
      </c>
      <c r="K808" s="2">
        <f>VLOOKUP(Production!B808,CostData!$A$21:$D$24,4,FALSE)</f>
        <v>111.8941899</v>
      </c>
      <c r="L808" s="2">
        <f>VLOOKUP(Production!B808,CostData!$A$21:$D$24,3,FALSE)</f>
        <v>13.7</v>
      </c>
      <c r="M808" s="4">
        <f t="shared" si="85"/>
        <v>26526.010000000002</v>
      </c>
      <c r="N808" s="4">
        <f t="shared" si="86"/>
        <v>6489.8630142000002</v>
      </c>
      <c r="O808" s="4">
        <f t="shared" si="87"/>
        <v>5234.9093289999992</v>
      </c>
      <c r="P808" s="2">
        <f t="shared" si="88"/>
        <v>100.10406774360389</v>
      </c>
      <c r="Q808" s="2">
        <f t="shared" si="89"/>
        <v>6.5881063793103447</v>
      </c>
      <c r="R808" s="5">
        <f t="shared" si="90"/>
        <v>0.90248032593292393</v>
      </c>
    </row>
    <row r="809" spans="1:18" x14ac:dyDescent="0.3">
      <c r="A809" s="3">
        <v>41352</v>
      </c>
      <c r="B809" s="2" t="s">
        <v>6</v>
      </c>
      <c r="C809" s="2">
        <v>3.9071002000000001E-2</v>
      </c>
      <c r="D809" s="2">
        <v>4.335E-2</v>
      </c>
      <c r="E809" s="2">
        <v>0.26420478200000003</v>
      </c>
      <c r="F809" s="2">
        <f>VLOOKUP(B809,CostData!$A$21:$D$24,2,FALSE)</f>
        <v>62.65</v>
      </c>
      <c r="G809" s="2">
        <f t="shared" si="84"/>
        <v>3</v>
      </c>
      <c r="H809" s="2">
        <f>VLOOKUP(B809,CostData!$H$5:$I$8,2,FALSE)</f>
        <v>2</v>
      </c>
      <c r="I809" s="2">
        <f>VLOOKUP(G809,CostData!$A$4:$E$15,Production!H809,FALSE)</f>
        <v>1</v>
      </c>
      <c r="J809" s="2">
        <f>VLOOKUP(Production!G809,CostData!$A$33:$E$44,Production!H809,FALSE)</f>
        <v>58</v>
      </c>
      <c r="K809" s="2">
        <f>VLOOKUP(Production!B809,CostData!$A$21:$D$24,4,FALSE)</f>
        <v>111.8941899</v>
      </c>
      <c r="L809" s="2">
        <f>VLOOKUP(Production!B809,CostData!$A$21:$D$24,3,FALSE)</f>
        <v>13.7</v>
      </c>
      <c r="M809" s="4">
        <f t="shared" si="85"/>
        <v>27158.774999999998</v>
      </c>
      <c r="N809" s="4">
        <f t="shared" si="86"/>
        <v>6489.8630142000002</v>
      </c>
      <c r="O809" s="4">
        <f t="shared" si="87"/>
        <v>5352.7272739999999</v>
      </c>
      <c r="P809" s="2">
        <f t="shared" si="88"/>
        <v>99.821768810024352</v>
      </c>
      <c r="Q809" s="2">
        <f t="shared" si="89"/>
        <v>6.7363796551724135</v>
      </c>
      <c r="R809" s="5">
        <f t="shared" si="90"/>
        <v>0.90129185697808534</v>
      </c>
    </row>
    <row r="810" spans="1:18" x14ac:dyDescent="0.3">
      <c r="A810" s="3">
        <v>41353</v>
      </c>
      <c r="B810" s="2" t="s">
        <v>6</v>
      </c>
      <c r="C810" s="2">
        <v>3.5532755999999999E-2</v>
      </c>
      <c r="D810" s="2">
        <v>3.9390000000000001E-2</v>
      </c>
      <c r="E810" s="2">
        <v>0</v>
      </c>
      <c r="F810" s="2">
        <f>VLOOKUP(B810,CostData!$A$21:$D$24,2,FALSE)</f>
        <v>62.65</v>
      </c>
      <c r="G810" s="2">
        <f t="shared" si="84"/>
        <v>3</v>
      </c>
      <c r="H810" s="2">
        <f>VLOOKUP(B810,CostData!$H$5:$I$8,2,FALSE)</f>
        <v>2</v>
      </c>
      <c r="I810" s="2">
        <f>VLOOKUP(G810,CostData!$A$4:$E$15,Production!H810,FALSE)</f>
        <v>1</v>
      </c>
      <c r="J810" s="2">
        <f>VLOOKUP(Production!G810,CostData!$A$33:$E$44,Production!H810,FALSE)</f>
        <v>58</v>
      </c>
      <c r="K810" s="2">
        <f>VLOOKUP(Production!B810,CostData!$A$21:$D$24,4,FALSE)</f>
        <v>111.8941899</v>
      </c>
      <c r="L810" s="2">
        <f>VLOOKUP(Production!B810,CostData!$A$21:$D$24,3,FALSE)</f>
        <v>13.7</v>
      </c>
      <c r="M810" s="4">
        <f t="shared" si="85"/>
        <v>24677.834999999999</v>
      </c>
      <c r="N810" s="4">
        <f t="shared" si="86"/>
        <v>6489.8630142000002</v>
      </c>
      <c r="O810" s="4">
        <f t="shared" si="87"/>
        <v>4867.9875719999991</v>
      </c>
      <c r="P810" s="2">
        <f t="shared" si="88"/>
        <v>101.41539706686417</v>
      </c>
      <c r="Q810" s="2">
        <f t="shared" si="89"/>
        <v>6.1263372413793107</v>
      </c>
      <c r="R810" s="5">
        <f t="shared" si="90"/>
        <v>0.90207555217060165</v>
      </c>
    </row>
    <row r="811" spans="1:18" x14ac:dyDescent="0.3">
      <c r="A811" s="3">
        <v>41354</v>
      </c>
      <c r="B811" s="2" t="s">
        <v>6</v>
      </c>
      <c r="C811" s="2">
        <v>3.8131650000000003E-2</v>
      </c>
      <c r="D811" s="2">
        <v>4.2259999999999999E-2</v>
      </c>
      <c r="E811" s="2">
        <v>0</v>
      </c>
      <c r="F811" s="2">
        <f>VLOOKUP(B811,CostData!$A$21:$D$24,2,FALSE)</f>
        <v>62.65</v>
      </c>
      <c r="G811" s="2">
        <f t="shared" si="84"/>
        <v>3</v>
      </c>
      <c r="H811" s="2">
        <f>VLOOKUP(B811,CostData!$H$5:$I$8,2,FALSE)</f>
        <v>2</v>
      </c>
      <c r="I811" s="2">
        <f>VLOOKUP(G811,CostData!$A$4:$E$15,Production!H811,FALSE)</f>
        <v>1</v>
      </c>
      <c r="J811" s="2">
        <f>VLOOKUP(Production!G811,CostData!$A$33:$E$44,Production!H811,FALSE)</f>
        <v>58</v>
      </c>
      <c r="K811" s="2">
        <f>VLOOKUP(Production!B811,CostData!$A$21:$D$24,4,FALSE)</f>
        <v>111.8941899</v>
      </c>
      <c r="L811" s="2">
        <f>VLOOKUP(Production!B811,CostData!$A$21:$D$24,3,FALSE)</f>
        <v>13.7</v>
      </c>
      <c r="M811" s="4">
        <f t="shared" si="85"/>
        <v>26475.89</v>
      </c>
      <c r="N811" s="4">
        <f t="shared" si="86"/>
        <v>6489.8630142000002</v>
      </c>
      <c r="O811" s="4">
        <f t="shared" si="87"/>
        <v>5224.0360500000006</v>
      </c>
      <c r="P811" s="2">
        <f t="shared" si="88"/>
        <v>100.15246931145126</v>
      </c>
      <c r="Q811" s="2">
        <f t="shared" si="89"/>
        <v>6.574422413793104</v>
      </c>
      <c r="R811" s="5">
        <f t="shared" si="90"/>
        <v>0.90231069569332711</v>
      </c>
    </row>
    <row r="812" spans="1:18" x14ac:dyDescent="0.3">
      <c r="A812" s="3">
        <v>41355</v>
      </c>
      <c r="B812" s="2" t="s">
        <v>6</v>
      </c>
      <c r="C812" s="2">
        <v>4.0093391999999999E-2</v>
      </c>
      <c r="D812" s="2">
        <v>4.4510000000000001E-2</v>
      </c>
      <c r="E812" s="2">
        <v>0</v>
      </c>
      <c r="F812" s="2">
        <f>VLOOKUP(B812,CostData!$A$21:$D$24,2,FALSE)</f>
        <v>62.65</v>
      </c>
      <c r="G812" s="2">
        <f t="shared" si="84"/>
        <v>3</v>
      </c>
      <c r="H812" s="2">
        <f>VLOOKUP(B812,CostData!$H$5:$I$8,2,FALSE)</f>
        <v>2</v>
      </c>
      <c r="I812" s="2">
        <f>VLOOKUP(G812,CostData!$A$4:$E$15,Production!H812,FALSE)</f>
        <v>1</v>
      </c>
      <c r="J812" s="2">
        <f>VLOOKUP(Production!G812,CostData!$A$33:$E$44,Production!H812,FALSE)</f>
        <v>58</v>
      </c>
      <c r="K812" s="2">
        <f>VLOOKUP(Production!B812,CostData!$A$21:$D$24,4,FALSE)</f>
        <v>111.8941899</v>
      </c>
      <c r="L812" s="2">
        <f>VLOOKUP(Production!B812,CostData!$A$21:$D$24,3,FALSE)</f>
        <v>13.7</v>
      </c>
      <c r="M812" s="4">
        <f t="shared" si="85"/>
        <v>27885.514999999999</v>
      </c>
      <c r="N812" s="4">
        <f t="shared" si="86"/>
        <v>6489.8630142000002</v>
      </c>
      <c r="O812" s="4">
        <f t="shared" si="87"/>
        <v>5492.794703999999</v>
      </c>
      <c r="P812" s="2">
        <f t="shared" si="88"/>
        <v>99.438263338257855</v>
      </c>
      <c r="Q812" s="2">
        <f t="shared" si="89"/>
        <v>6.9126537931034484</v>
      </c>
      <c r="R812" s="5">
        <f t="shared" si="90"/>
        <v>0.90077268029656254</v>
      </c>
    </row>
    <row r="813" spans="1:18" x14ac:dyDescent="0.3">
      <c r="A813" s="3">
        <v>41356</v>
      </c>
      <c r="B813" s="2" t="s">
        <v>6</v>
      </c>
      <c r="C813" s="2">
        <v>3.9356922000000003E-2</v>
      </c>
      <c r="D813" s="2">
        <v>4.3560000000000001E-2</v>
      </c>
      <c r="E813" s="2">
        <v>0</v>
      </c>
      <c r="F813" s="2">
        <f>VLOOKUP(B813,CostData!$A$21:$D$24,2,FALSE)</f>
        <v>62.65</v>
      </c>
      <c r="G813" s="2">
        <f t="shared" si="84"/>
        <v>3</v>
      </c>
      <c r="H813" s="2">
        <f>VLOOKUP(B813,CostData!$H$5:$I$8,2,FALSE)</f>
        <v>2</v>
      </c>
      <c r="I813" s="2">
        <f>VLOOKUP(G813,CostData!$A$4:$E$15,Production!H813,FALSE)</f>
        <v>1</v>
      </c>
      <c r="J813" s="2">
        <f>VLOOKUP(Production!G813,CostData!$A$33:$E$44,Production!H813,FALSE)</f>
        <v>58</v>
      </c>
      <c r="K813" s="2">
        <f>VLOOKUP(Production!B813,CostData!$A$21:$D$24,4,FALSE)</f>
        <v>111.8941899</v>
      </c>
      <c r="L813" s="2">
        <f>VLOOKUP(Production!B813,CostData!$A$21:$D$24,3,FALSE)</f>
        <v>13.7</v>
      </c>
      <c r="M813" s="4">
        <f t="shared" si="85"/>
        <v>27290.34</v>
      </c>
      <c r="N813" s="4">
        <f t="shared" si="86"/>
        <v>6489.8630142000002</v>
      </c>
      <c r="O813" s="4">
        <f t="shared" si="87"/>
        <v>5391.898314</v>
      </c>
      <c r="P813" s="2">
        <f t="shared" si="88"/>
        <v>99.530398561655801</v>
      </c>
      <c r="Q813" s="2">
        <f t="shared" si="89"/>
        <v>6.7856762068965519</v>
      </c>
      <c r="R813" s="5">
        <f t="shared" si="90"/>
        <v>0.90351060606060607</v>
      </c>
    </row>
    <row r="814" spans="1:18" x14ac:dyDescent="0.3">
      <c r="A814" s="3">
        <v>41357</v>
      </c>
      <c r="B814" s="2" t="s">
        <v>6</v>
      </c>
      <c r="C814" s="2">
        <v>3.5668841999999999E-2</v>
      </c>
      <c r="D814" s="2">
        <v>3.9510000000000003E-2</v>
      </c>
      <c r="E814" s="2">
        <v>0.26320719599999998</v>
      </c>
      <c r="F814" s="2">
        <f>VLOOKUP(B814,CostData!$A$21:$D$24,2,FALSE)</f>
        <v>62.65</v>
      </c>
      <c r="G814" s="2">
        <f t="shared" si="84"/>
        <v>3</v>
      </c>
      <c r="H814" s="2">
        <f>VLOOKUP(B814,CostData!$H$5:$I$8,2,FALSE)</f>
        <v>2</v>
      </c>
      <c r="I814" s="2">
        <f>VLOOKUP(G814,CostData!$A$4:$E$15,Production!H814,FALSE)</f>
        <v>1</v>
      </c>
      <c r="J814" s="2">
        <f>VLOOKUP(Production!G814,CostData!$A$33:$E$44,Production!H814,FALSE)</f>
        <v>58</v>
      </c>
      <c r="K814" s="2">
        <f>VLOOKUP(Production!B814,CostData!$A$21:$D$24,4,FALSE)</f>
        <v>111.8941899</v>
      </c>
      <c r="L814" s="2">
        <f>VLOOKUP(Production!B814,CostData!$A$21:$D$24,3,FALSE)</f>
        <v>13.7</v>
      </c>
      <c r="M814" s="4">
        <f t="shared" si="85"/>
        <v>24753.014999999999</v>
      </c>
      <c r="N814" s="4">
        <f t="shared" si="86"/>
        <v>6489.8630142000002</v>
      </c>
      <c r="O814" s="4">
        <f t="shared" si="87"/>
        <v>4886.6313539999992</v>
      </c>
      <c r="P814" s="2">
        <f t="shared" si="88"/>
        <v>101.29151198180193</v>
      </c>
      <c r="Q814" s="2">
        <f t="shared" si="89"/>
        <v>6.149800344827586</v>
      </c>
      <c r="R814" s="5">
        <f t="shared" si="90"/>
        <v>0.90278010630220185</v>
      </c>
    </row>
    <row r="815" spans="1:18" x14ac:dyDescent="0.3">
      <c r="A815" s="3">
        <v>41358</v>
      </c>
      <c r="B815" s="2" t="s">
        <v>6</v>
      </c>
      <c r="C815" s="2">
        <v>3.9497363000000001E-2</v>
      </c>
      <c r="D815" s="2">
        <v>4.3819999999999998E-2</v>
      </c>
      <c r="E815" s="2">
        <v>0.26325498000000003</v>
      </c>
      <c r="F815" s="2">
        <f>VLOOKUP(B815,CostData!$A$21:$D$24,2,FALSE)</f>
        <v>62.65</v>
      </c>
      <c r="G815" s="2">
        <f t="shared" si="84"/>
        <v>3</v>
      </c>
      <c r="H815" s="2">
        <f>VLOOKUP(B815,CostData!$H$5:$I$8,2,FALSE)</f>
        <v>2</v>
      </c>
      <c r="I815" s="2">
        <f>VLOOKUP(G815,CostData!$A$4:$E$15,Production!H815,FALSE)</f>
        <v>1</v>
      </c>
      <c r="J815" s="2">
        <f>VLOOKUP(Production!G815,CostData!$A$33:$E$44,Production!H815,FALSE)</f>
        <v>58</v>
      </c>
      <c r="K815" s="2">
        <f>VLOOKUP(Production!B815,CostData!$A$21:$D$24,4,FALSE)</f>
        <v>111.8941899</v>
      </c>
      <c r="L815" s="2">
        <f>VLOOKUP(Production!B815,CostData!$A$21:$D$24,3,FALSE)</f>
        <v>13.7</v>
      </c>
      <c r="M815" s="4">
        <f t="shared" si="85"/>
        <v>27453.23</v>
      </c>
      <c r="N815" s="4">
        <f t="shared" si="86"/>
        <v>6489.8630142000002</v>
      </c>
      <c r="O815" s="4">
        <f t="shared" si="87"/>
        <v>5411.138731</v>
      </c>
      <c r="P815" s="2">
        <f t="shared" si="88"/>
        <v>99.637618200485932</v>
      </c>
      <c r="Q815" s="2">
        <f t="shared" si="89"/>
        <v>6.8098901724137937</v>
      </c>
      <c r="R815" s="5">
        <f t="shared" si="90"/>
        <v>0.90135470104974902</v>
      </c>
    </row>
    <row r="816" spans="1:18" x14ac:dyDescent="0.3">
      <c r="A816" s="3">
        <v>41359</v>
      </c>
      <c r="B816" s="2" t="s">
        <v>6</v>
      </c>
      <c r="C816" s="2">
        <v>4.0456894E-2</v>
      </c>
      <c r="D816" s="2">
        <v>4.496E-2</v>
      </c>
      <c r="E816" s="2">
        <v>0</v>
      </c>
      <c r="F816" s="2">
        <f>VLOOKUP(B816,CostData!$A$21:$D$24,2,FALSE)</f>
        <v>62.65</v>
      </c>
      <c r="G816" s="2">
        <f t="shared" si="84"/>
        <v>3</v>
      </c>
      <c r="H816" s="2">
        <f>VLOOKUP(B816,CostData!$H$5:$I$8,2,FALSE)</f>
        <v>2</v>
      </c>
      <c r="I816" s="2">
        <f>VLOOKUP(G816,CostData!$A$4:$E$15,Production!H816,FALSE)</f>
        <v>1</v>
      </c>
      <c r="J816" s="2">
        <f>VLOOKUP(Production!G816,CostData!$A$33:$E$44,Production!H816,FALSE)</f>
        <v>58</v>
      </c>
      <c r="K816" s="2">
        <f>VLOOKUP(Production!B816,CostData!$A$21:$D$24,4,FALSE)</f>
        <v>111.8941899</v>
      </c>
      <c r="L816" s="2">
        <f>VLOOKUP(Production!B816,CostData!$A$21:$D$24,3,FALSE)</f>
        <v>13.7</v>
      </c>
      <c r="M816" s="4">
        <f t="shared" si="85"/>
        <v>28167.439999999999</v>
      </c>
      <c r="N816" s="4">
        <f t="shared" si="86"/>
        <v>6489.8630142000002</v>
      </c>
      <c r="O816" s="4">
        <f t="shared" si="87"/>
        <v>5542.594478</v>
      </c>
      <c r="P816" s="2">
        <f t="shared" si="88"/>
        <v>99.364764611440506</v>
      </c>
      <c r="Q816" s="2">
        <f t="shared" si="89"/>
        <v>6.9753265517241383</v>
      </c>
      <c r="R816" s="5">
        <f t="shared" si="90"/>
        <v>0.89984194839857656</v>
      </c>
    </row>
    <row r="817" spans="1:18" x14ac:dyDescent="0.3">
      <c r="A817" s="3">
        <v>41360</v>
      </c>
      <c r="B817" s="2" t="s">
        <v>6</v>
      </c>
      <c r="C817" s="2">
        <v>3.7265139000000003E-2</v>
      </c>
      <c r="D817" s="2">
        <v>4.138E-2</v>
      </c>
      <c r="E817" s="2">
        <v>0</v>
      </c>
      <c r="F817" s="2">
        <f>VLOOKUP(B817,CostData!$A$21:$D$24,2,FALSE)</f>
        <v>62.65</v>
      </c>
      <c r="G817" s="2">
        <f t="shared" si="84"/>
        <v>3</v>
      </c>
      <c r="H817" s="2">
        <f>VLOOKUP(B817,CostData!$H$5:$I$8,2,FALSE)</f>
        <v>2</v>
      </c>
      <c r="I817" s="2">
        <f>VLOOKUP(G817,CostData!$A$4:$E$15,Production!H817,FALSE)</f>
        <v>1</v>
      </c>
      <c r="J817" s="2">
        <f>VLOOKUP(Production!G817,CostData!$A$33:$E$44,Production!H817,FALSE)</f>
        <v>58</v>
      </c>
      <c r="K817" s="2">
        <f>VLOOKUP(Production!B817,CostData!$A$21:$D$24,4,FALSE)</f>
        <v>111.8941899</v>
      </c>
      <c r="L817" s="2">
        <f>VLOOKUP(Production!B817,CostData!$A$21:$D$24,3,FALSE)</f>
        <v>13.7</v>
      </c>
      <c r="M817" s="4">
        <f t="shared" si="85"/>
        <v>25924.57</v>
      </c>
      <c r="N817" s="4">
        <f t="shared" si="86"/>
        <v>6489.8630142000002</v>
      </c>
      <c r="O817" s="4">
        <f t="shared" si="87"/>
        <v>5105.3240430000005</v>
      </c>
      <c r="P817" s="2">
        <f t="shared" si="88"/>
        <v>100.68326072042827</v>
      </c>
      <c r="Q817" s="2">
        <f t="shared" si="89"/>
        <v>6.4250239655172425</v>
      </c>
      <c r="R817" s="5">
        <f t="shared" si="90"/>
        <v>0.90055918318028039</v>
      </c>
    </row>
    <row r="818" spans="1:18" x14ac:dyDescent="0.3">
      <c r="A818" s="3">
        <v>41361</v>
      </c>
      <c r="B818" s="2" t="s">
        <v>6</v>
      </c>
      <c r="C818" s="2">
        <v>4.0921368E-2</v>
      </c>
      <c r="D818" s="2">
        <v>4.5310000000000003E-2</v>
      </c>
      <c r="E818" s="2">
        <v>0.26657303700000001</v>
      </c>
      <c r="F818" s="2">
        <f>VLOOKUP(B818,CostData!$A$21:$D$24,2,FALSE)</f>
        <v>62.65</v>
      </c>
      <c r="G818" s="2">
        <f t="shared" si="84"/>
        <v>3</v>
      </c>
      <c r="H818" s="2">
        <f>VLOOKUP(B818,CostData!$H$5:$I$8,2,FALSE)</f>
        <v>2</v>
      </c>
      <c r="I818" s="2">
        <f>VLOOKUP(G818,CostData!$A$4:$E$15,Production!H818,FALSE)</f>
        <v>1</v>
      </c>
      <c r="J818" s="2">
        <f>VLOOKUP(Production!G818,CostData!$A$33:$E$44,Production!H818,FALSE)</f>
        <v>58</v>
      </c>
      <c r="K818" s="2">
        <f>VLOOKUP(Production!B818,CostData!$A$21:$D$24,4,FALSE)</f>
        <v>111.8941899</v>
      </c>
      <c r="L818" s="2">
        <f>VLOOKUP(Production!B818,CostData!$A$21:$D$24,3,FALSE)</f>
        <v>13.7</v>
      </c>
      <c r="M818" s="4">
        <f t="shared" si="85"/>
        <v>28386.715000000004</v>
      </c>
      <c r="N818" s="4">
        <f t="shared" si="86"/>
        <v>6489.8630142000002</v>
      </c>
      <c r="O818" s="4">
        <f t="shared" si="87"/>
        <v>5606.2274159999988</v>
      </c>
      <c r="P818" s="2">
        <f t="shared" si="88"/>
        <v>98.928279793090013</v>
      </c>
      <c r="Q818" s="2">
        <f t="shared" si="89"/>
        <v>7.0554082758620691</v>
      </c>
      <c r="R818" s="5">
        <f t="shared" si="90"/>
        <v>0.90314208783932903</v>
      </c>
    </row>
    <row r="819" spans="1:18" x14ac:dyDescent="0.3">
      <c r="A819" s="3">
        <v>41362</v>
      </c>
      <c r="B819" s="2" t="s">
        <v>6</v>
      </c>
      <c r="C819" s="2">
        <v>3.5666599E-2</v>
      </c>
      <c r="D819" s="2">
        <v>3.952E-2</v>
      </c>
      <c r="E819" s="2">
        <v>0</v>
      </c>
      <c r="F819" s="2">
        <f>VLOOKUP(B819,CostData!$A$21:$D$24,2,FALSE)</f>
        <v>62.65</v>
      </c>
      <c r="G819" s="2">
        <f t="shared" si="84"/>
        <v>3</v>
      </c>
      <c r="H819" s="2">
        <f>VLOOKUP(B819,CostData!$H$5:$I$8,2,FALSE)</f>
        <v>2</v>
      </c>
      <c r="I819" s="2">
        <f>VLOOKUP(G819,CostData!$A$4:$E$15,Production!H819,FALSE)</f>
        <v>1</v>
      </c>
      <c r="J819" s="2">
        <f>VLOOKUP(Production!G819,CostData!$A$33:$E$44,Production!H819,FALSE)</f>
        <v>58</v>
      </c>
      <c r="K819" s="2">
        <f>VLOOKUP(Production!B819,CostData!$A$21:$D$24,4,FALSE)</f>
        <v>111.8941899</v>
      </c>
      <c r="L819" s="2">
        <f>VLOOKUP(Production!B819,CostData!$A$21:$D$24,3,FALSE)</f>
        <v>13.7</v>
      </c>
      <c r="M819" s="4">
        <f t="shared" si="85"/>
        <v>24759.280000000002</v>
      </c>
      <c r="N819" s="4">
        <f t="shared" si="86"/>
        <v>6489.8630142000002</v>
      </c>
      <c r="O819" s="4">
        <f t="shared" si="87"/>
        <v>4886.324063</v>
      </c>
      <c r="P819" s="2">
        <f t="shared" si="88"/>
        <v>101.31458588804612</v>
      </c>
      <c r="Q819" s="2">
        <f t="shared" si="89"/>
        <v>6.1494136206896552</v>
      </c>
      <c r="R819" s="5">
        <f t="shared" si="90"/>
        <v>0.90249491396761139</v>
      </c>
    </row>
    <row r="820" spans="1:18" x14ac:dyDescent="0.3">
      <c r="A820" s="3">
        <v>41363</v>
      </c>
      <c r="B820" s="2" t="s">
        <v>6</v>
      </c>
      <c r="C820" s="2">
        <v>3.8093248000000003E-2</v>
      </c>
      <c r="D820" s="2">
        <v>4.2180000000000002E-2</v>
      </c>
      <c r="E820" s="2">
        <v>0</v>
      </c>
      <c r="F820" s="2">
        <f>VLOOKUP(B820,CostData!$A$21:$D$24,2,FALSE)</f>
        <v>62.65</v>
      </c>
      <c r="G820" s="2">
        <f t="shared" si="84"/>
        <v>3</v>
      </c>
      <c r="H820" s="2">
        <f>VLOOKUP(B820,CostData!$H$5:$I$8,2,FALSE)</f>
        <v>2</v>
      </c>
      <c r="I820" s="2">
        <f>VLOOKUP(G820,CostData!$A$4:$E$15,Production!H820,FALSE)</f>
        <v>1</v>
      </c>
      <c r="J820" s="2">
        <f>VLOOKUP(Production!G820,CostData!$A$33:$E$44,Production!H820,FALSE)</f>
        <v>58</v>
      </c>
      <c r="K820" s="2">
        <f>VLOOKUP(Production!B820,CostData!$A$21:$D$24,4,FALSE)</f>
        <v>111.8941899</v>
      </c>
      <c r="L820" s="2">
        <f>VLOOKUP(Production!B820,CostData!$A$21:$D$24,3,FALSE)</f>
        <v>13.7</v>
      </c>
      <c r="M820" s="4">
        <f t="shared" si="85"/>
        <v>26425.77</v>
      </c>
      <c r="N820" s="4">
        <f t="shared" si="86"/>
        <v>6489.8630142000002</v>
      </c>
      <c r="O820" s="4">
        <f t="shared" si="87"/>
        <v>5218.7749760000006</v>
      </c>
      <c r="P820" s="2">
        <f t="shared" si="88"/>
        <v>100.10805061883933</v>
      </c>
      <c r="Q820" s="2">
        <f t="shared" si="89"/>
        <v>6.567801379310346</v>
      </c>
      <c r="R820" s="5">
        <f t="shared" si="90"/>
        <v>0.90311161688003794</v>
      </c>
    </row>
    <row r="821" spans="1:18" x14ac:dyDescent="0.3">
      <c r="A821" s="3">
        <v>41364</v>
      </c>
      <c r="B821" s="2" t="s">
        <v>6</v>
      </c>
      <c r="C821" s="2">
        <v>3.8949824000000001E-2</v>
      </c>
      <c r="D821" s="2">
        <v>4.3229999999999998E-2</v>
      </c>
      <c r="E821" s="2">
        <v>0.26611591699999998</v>
      </c>
      <c r="F821" s="2">
        <f>VLOOKUP(B821,CostData!$A$21:$D$24,2,FALSE)</f>
        <v>62.65</v>
      </c>
      <c r="G821" s="2">
        <f t="shared" si="84"/>
        <v>3</v>
      </c>
      <c r="H821" s="2">
        <f>VLOOKUP(B821,CostData!$H$5:$I$8,2,FALSE)</f>
        <v>2</v>
      </c>
      <c r="I821" s="2">
        <f>VLOOKUP(G821,CostData!$A$4:$E$15,Production!H821,FALSE)</f>
        <v>1</v>
      </c>
      <c r="J821" s="2">
        <f>VLOOKUP(Production!G821,CostData!$A$33:$E$44,Production!H821,FALSE)</f>
        <v>58</v>
      </c>
      <c r="K821" s="2">
        <f>VLOOKUP(Production!B821,CostData!$A$21:$D$24,4,FALSE)</f>
        <v>111.8941899</v>
      </c>
      <c r="L821" s="2">
        <f>VLOOKUP(Production!B821,CostData!$A$21:$D$24,3,FALSE)</f>
        <v>13.7</v>
      </c>
      <c r="M821" s="4">
        <f t="shared" si="85"/>
        <v>27083.594999999998</v>
      </c>
      <c r="N821" s="4">
        <f t="shared" si="86"/>
        <v>6489.8630142000002</v>
      </c>
      <c r="O821" s="4">
        <f t="shared" si="87"/>
        <v>5336.1258879999996</v>
      </c>
      <c r="P821" s="2">
        <f t="shared" si="88"/>
        <v>99.896687343696343</v>
      </c>
      <c r="Q821" s="2">
        <f t="shared" si="89"/>
        <v>6.7154868965517247</v>
      </c>
      <c r="R821" s="5">
        <f t="shared" si="90"/>
        <v>0.90099060837381451</v>
      </c>
    </row>
    <row r="822" spans="1:18" x14ac:dyDescent="0.3">
      <c r="A822" s="3">
        <v>41365</v>
      </c>
      <c r="B822" s="2" t="s">
        <v>6</v>
      </c>
      <c r="C822" s="2">
        <v>3.7662817000000001E-2</v>
      </c>
      <c r="D822" s="2">
        <v>4.1790000000000001E-2</v>
      </c>
      <c r="E822" s="2">
        <v>0</v>
      </c>
      <c r="F822" s="2">
        <f>VLOOKUP(B822,CostData!$A$21:$D$24,2,FALSE)</f>
        <v>62.65</v>
      </c>
      <c r="G822" s="2">
        <f t="shared" si="84"/>
        <v>4</v>
      </c>
      <c r="H822" s="2">
        <f>VLOOKUP(B822,CostData!$H$5:$I$8,2,FALSE)</f>
        <v>2</v>
      </c>
      <c r="I822" s="2">
        <f>VLOOKUP(G822,CostData!$A$4:$E$15,Production!H822,FALSE)</f>
        <v>1</v>
      </c>
      <c r="J822" s="2">
        <f>VLOOKUP(Production!G822,CostData!$A$33:$E$44,Production!H822,FALSE)</f>
        <v>59</v>
      </c>
      <c r="K822" s="2">
        <f>VLOOKUP(Production!B822,CostData!$A$21:$D$24,4,FALSE)</f>
        <v>111.8941899</v>
      </c>
      <c r="L822" s="2">
        <f>VLOOKUP(Production!B822,CostData!$A$21:$D$24,3,FALSE)</f>
        <v>13.7</v>
      </c>
      <c r="M822" s="4">
        <f t="shared" si="85"/>
        <v>26181.435000000001</v>
      </c>
      <c r="N822" s="4">
        <f t="shared" si="86"/>
        <v>6601.7572041000003</v>
      </c>
      <c r="O822" s="4">
        <f t="shared" si="87"/>
        <v>5159.8059290000001</v>
      </c>
      <c r="P822" s="2">
        <f t="shared" si="88"/>
        <v>100.74391974742622</v>
      </c>
      <c r="Q822" s="2">
        <f t="shared" si="89"/>
        <v>6.383528305084746</v>
      </c>
      <c r="R822" s="5">
        <f t="shared" si="90"/>
        <v>0.9012399377841589</v>
      </c>
    </row>
    <row r="823" spans="1:18" x14ac:dyDescent="0.3">
      <c r="A823" s="3">
        <v>41366</v>
      </c>
      <c r="B823" s="2" t="s">
        <v>6</v>
      </c>
      <c r="C823" s="2">
        <v>3.9857898000000003E-2</v>
      </c>
      <c r="D823" s="2">
        <v>4.4269999999999997E-2</v>
      </c>
      <c r="E823" s="2">
        <v>0</v>
      </c>
      <c r="F823" s="2">
        <f>VLOOKUP(B823,CostData!$A$21:$D$24,2,FALSE)</f>
        <v>62.65</v>
      </c>
      <c r="G823" s="2">
        <f t="shared" si="84"/>
        <v>4</v>
      </c>
      <c r="H823" s="2">
        <f>VLOOKUP(B823,CostData!$H$5:$I$8,2,FALSE)</f>
        <v>2</v>
      </c>
      <c r="I823" s="2">
        <f>VLOOKUP(G823,CostData!$A$4:$E$15,Production!H823,FALSE)</f>
        <v>1</v>
      </c>
      <c r="J823" s="2">
        <f>VLOOKUP(Production!G823,CostData!$A$33:$E$44,Production!H823,FALSE)</f>
        <v>59</v>
      </c>
      <c r="K823" s="2">
        <f>VLOOKUP(Production!B823,CostData!$A$21:$D$24,4,FALSE)</f>
        <v>111.8941899</v>
      </c>
      <c r="L823" s="2">
        <f>VLOOKUP(Production!B823,CostData!$A$21:$D$24,3,FALSE)</f>
        <v>13.7</v>
      </c>
      <c r="M823" s="4">
        <f t="shared" si="85"/>
        <v>27735.154999999999</v>
      </c>
      <c r="N823" s="4">
        <f t="shared" si="86"/>
        <v>6601.7572041000003</v>
      </c>
      <c r="O823" s="4">
        <f t="shared" si="87"/>
        <v>5460.5320259999999</v>
      </c>
      <c r="P823" s="2">
        <f t="shared" si="88"/>
        <v>99.848326748440172</v>
      </c>
      <c r="Q823" s="2">
        <f t="shared" si="89"/>
        <v>6.7555759322033895</v>
      </c>
      <c r="R823" s="5">
        <f t="shared" si="90"/>
        <v>0.90033652586401636</v>
      </c>
    </row>
    <row r="824" spans="1:18" x14ac:dyDescent="0.3">
      <c r="A824" s="3">
        <v>41367</v>
      </c>
      <c r="B824" s="2" t="s">
        <v>6</v>
      </c>
      <c r="C824" s="2">
        <v>3.6622722000000003E-2</v>
      </c>
      <c r="D824" s="2">
        <v>4.0559999999999999E-2</v>
      </c>
      <c r="E824" s="2">
        <v>0.26253321600000001</v>
      </c>
      <c r="F824" s="2">
        <f>VLOOKUP(B824,CostData!$A$21:$D$24,2,FALSE)</f>
        <v>62.65</v>
      </c>
      <c r="G824" s="2">
        <f t="shared" si="84"/>
        <v>4</v>
      </c>
      <c r="H824" s="2">
        <f>VLOOKUP(B824,CostData!$H$5:$I$8,2,FALSE)</f>
        <v>2</v>
      </c>
      <c r="I824" s="2">
        <f>VLOOKUP(G824,CostData!$A$4:$E$15,Production!H824,FALSE)</f>
        <v>1</v>
      </c>
      <c r="J824" s="2">
        <f>VLOOKUP(Production!G824,CostData!$A$33:$E$44,Production!H824,FALSE)</f>
        <v>59</v>
      </c>
      <c r="K824" s="2">
        <f>VLOOKUP(Production!B824,CostData!$A$21:$D$24,4,FALSE)</f>
        <v>111.8941899</v>
      </c>
      <c r="L824" s="2">
        <f>VLOOKUP(Production!B824,CostData!$A$21:$D$24,3,FALSE)</f>
        <v>13.7</v>
      </c>
      <c r="M824" s="4">
        <f t="shared" si="85"/>
        <v>25410.839999999997</v>
      </c>
      <c r="N824" s="4">
        <f t="shared" si="86"/>
        <v>6601.7572041000003</v>
      </c>
      <c r="O824" s="4">
        <f t="shared" si="87"/>
        <v>5017.312914000001</v>
      </c>
      <c r="P824" s="2">
        <f t="shared" si="88"/>
        <v>101.111845586191</v>
      </c>
      <c r="Q824" s="2">
        <f t="shared" si="89"/>
        <v>6.207241016949153</v>
      </c>
      <c r="R824" s="5">
        <f t="shared" si="90"/>
        <v>0.90292707100591729</v>
      </c>
    </row>
    <row r="825" spans="1:18" x14ac:dyDescent="0.3">
      <c r="A825" s="3">
        <v>41368</v>
      </c>
      <c r="B825" s="2" t="s">
        <v>6</v>
      </c>
      <c r="C825" s="2">
        <v>3.7860211999999997E-2</v>
      </c>
      <c r="D825" s="2">
        <v>4.1980000000000003E-2</v>
      </c>
      <c r="E825" s="2">
        <v>0</v>
      </c>
      <c r="F825" s="2">
        <f>VLOOKUP(B825,CostData!$A$21:$D$24,2,FALSE)</f>
        <v>62.65</v>
      </c>
      <c r="G825" s="2">
        <f t="shared" si="84"/>
        <v>4</v>
      </c>
      <c r="H825" s="2">
        <f>VLOOKUP(B825,CostData!$H$5:$I$8,2,FALSE)</f>
        <v>2</v>
      </c>
      <c r="I825" s="2">
        <f>VLOOKUP(G825,CostData!$A$4:$E$15,Production!H825,FALSE)</f>
        <v>1</v>
      </c>
      <c r="J825" s="2">
        <f>VLOOKUP(Production!G825,CostData!$A$33:$E$44,Production!H825,FALSE)</f>
        <v>59</v>
      </c>
      <c r="K825" s="2">
        <f>VLOOKUP(Production!B825,CostData!$A$21:$D$24,4,FALSE)</f>
        <v>111.8941899</v>
      </c>
      <c r="L825" s="2">
        <f>VLOOKUP(Production!B825,CostData!$A$21:$D$24,3,FALSE)</f>
        <v>13.7</v>
      </c>
      <c r="M825" s="4">
        <f t="shared" si="85"/>
        <v>26300.47</v>
      </c>
      <c r="N825" s="4">
        <f t="shared" si="86"/>
        <v>6601.7572041000003</v>
      </c>
      <c r="O825" s="4">
        <f t="shared" si="87"/>
        <v>5186.8490439999996</v>
      </c>
      <c r="P825" s="2">
        <f t="shared" si="88"/>
        <v>100.60449806276839</v>
      </c>
      <c r="Q825" s="2">
        <f t="shared" si="89"/>
        <v>6.4169850847457619</v>
      </c>
      <c r="R825" s="5">
        <f t="shared" si="90"/>
        <v>0.90186307765602658</v>
      </c>
    </row>
    <row r="826" spans="1:18" x14ac:dyDescent="0.3">
      <c r="A826" s="3">
        <v>41369</v>
      </c>
      <c r="B826" s="2" t="s">
        <v>6</v>
      </c>
      <c r="C826" s="2">
        <v>3.7703362999999997E-2</v>
      </c>
      <c r="D826" s="2">
        <v>4.1799999999999997E-2</v>
      </c>
      <c r="E826" s="2">
        <v>0</v>
      </c>
      <c r="F826" s="2">
        <f>VLOOKUP(B826,CostData!$A$21:$D$24,2,FALSE)</f>
        <v>62.65</v>
      </c>
      <c r="G826" s="2">
        <f t="shared" si="84"/>
        <v>4</v>
      </c>
      <c r="H826" s="2">
        <f>VLOOKUP(B826,CostData!$H$5:$I$8,2,FALSE)</f>
        <v>2</v>
      </c>
      <c r="I826" s="2">
        <f>VLOOKUP(G826,CostData!$A$4:$E$15,Production!H826,FALSE)</f>
        <v>1</v>
      </c>
      <c r="J826" s="2">
        <f>VLOOKUP(Production!G826,CostData!$A$33:$E$44,Production!H826,FALSE)</f>
        <v>59</v>
      </c>
      <c r="K826" s="2">
        <f>VLOOKUP(Production!B826,CostData!$A$21:$D$24,4,FALSE)</f>
        <v>111.8941899</v>
      </c>
      <c r="L826" s="2">
        <f>VLOOKUP(Production!B826,CostData!$A$21:$D$24,3,FALSE)</f>
        <v>13.7</v>
      </c>
      <c r="M826" s="4">
        <f t="shared" si="85"/>
        <v>26187.699999999997</v>
      </c>
      <c r="N826" s="4">
        <f t="shared" si="86"/>
        <v>6601.7572041000003</v>
      </c>
      <c r="O826" s="4">
        <f t="shared" si="87"/>
        <v>5165.3607309999998</v>
      </c>
      <c r="P826" s="2">
        <f t="shared" si="88"/>
        <v>100.66692972480998</v>
      </c>
      <c r="Q826" s="2">
        <f t="shared" si="89"/>
        <v>6.3904005084745759</v>
      </c>
      <c r="R826" s="5">
        <f t="shared" si="90"/>
        <v>0.90199433014354069</v>
      </c>
    </row>
    <row r="827" spans="1:18" x14ac:dyDescent="0.3">
      <c r="A827" s="3">
        <v>41370</v>
      </c>
      <c r="B827" s="2" t="s">
        <v>6</v>
      </c>
      <c r="C827" s="2">
        <v>3.9642434999999997E-2</v>
      </c>
      <c r="D827" s="2">
        <v>4.3979999999999998E-2</v>
      </c>
      <c r="E827" s="2">
        <v>0</v>
      </c>
      <c r="F827" s="2">
        <f>VLOOKUP(B827,CostData!$A$21:$D$24,2,FALSE)</f>
        <v>62.65</v>
      </c>
      <c r="G827" s="2">
        <f t="shared" si="84"/>
        <v>4</v>
      </c>
      <c r="H827" s="2">
        <f>VLOOKUP(B827,CostData!$H$5:$I$8,2,FALSE)</f>
        <v>2</v>
      </c>
      <c r="I827" s="2">
        <f>VLOOKUP(G827,CostData!$A$4:$E$15,Production!H827,FALSE)</f>
        <v>1</v>
      </c>
      <c r="J827" s="2">
        <f>VLOOKUP(Production!G827,CostData!$A$33:$E$44,Production!H827,FALSE)</f>
        <v>59</v>
      </c>
      <c r="K827" s="2">
        <f>VLOOKUP(Production!B827,CostData!$A$21:$D$24,4,FALSE)</f>
        <v>111.8941899</v>
      </c>
      <c r="L827" s="2">
        <f>VLOOKUP(Production!B827,CostData!$A$21:$D$24,3,FALSE)</f>
        <v>13.7</v>
      </c>
      <c r="M827" s="4">
        <f t="shared" si="85"/>
        <v>27553.47</v>
      </c>
      <c r="N827" s="4">
        <f t="shared" si="86"/>
        <v>6601.7572041000003</v>
      </c>
      <c r="O827" s="4">
        <f t="shared" si="87"/>
        <v>5431.0135949999994</v>
      </c>
      <c r="P827" s="2">
        <f t="shared" si="88"/>
        <v>99.858247353120476</v>
      </c>
      <c r="Q827" s="2">
        <f t="shared" si="89"/>
        <v>6.7190567796610159</v>
      </c>
      <c r="R827" s="5">
        <f t="shared" si="90"/>
        <v>0.90137414733969978</v>
      </c>
    </row>
    <row r="828" spans="1:18" x14ac:dyDescent="0.3">
      <c r="A828" s="3">
        <v>41371</v>
      </c>
      <c r="B828" s="2" t="s">
        <v>6</v>
      </c>
      <c r="C828" s="2">
        <v>3.9944146E-2</v>
      </c>
      <c r="D828" s="2">
        <v>4.4409999999999998E-2</v>
      </c>
      <c r="E828" s="2">
        <v>0</v>
      </c>
      <c r="F828" s="2">
        <f>VLOOKUP(B828,CostData!$A$21:$D$24,2,FALSE)</f>
        <v>62.65</v>
      </c>
      <c r="G828" s="2">
        <f t="shared" si="84"/>
        <v>4</v>
      </c>
      <c r="H828" s="2">
        <f>VLOOKUP(B828,CostData!$H$5:$I$8,2,FALSE)</f>
        <v>2</v>
      </c>
      <c r="I828" s="2">
        <f>VLOOKUP(G828,CostData!$A$4:$E$15,Production!H828,FALSE)</f>
        <v>1</v>
      </c>
      <c r="J828" s="2">
        <f>VLOOKUP(Production!G828,CostData!$A$33:$E$44,Production!H828,FALSE)</f>
        <v>59</v>
      </c>
      <c r="K828" s="2">
        <f>VLOOKUP(Production!B828,CostData!$A$21:$D$24,4,FALSE)</f>
        <v>111.8941899</v>
      </c>
      <c r="L828" s="2">
        <f>VLOOKUP(Production!B828,CostData!$A$21:$D$24,3,FALSE)</f>
        <v>13.7</v>
      </c>
      <c r="M828" s="4">
        <f t="shared" si="85"/>
        <v>27822.864999999998</v>
      </c>
      <c r="N828" s="4">
        <f t="shared" si="86"/>
        <v>6601.7572041000003</v>
      </c>
      <c r="O828" s="4">
        <f t="shared" si="87"/>
        <v>5472.3480019999988</v>
      </c>
      <c r="P828" s="2">
        <f t="shared" si="88"/>
        <v>99.881895600171291</v>
      </c>
      <c r="Q828" s="2">
        <f t="shared" si="89"/>
        <v>6.7701942372881359</v>
      </c>
      <c r="R828" s="5">
        <f t="shared" si="90"/>
        <v>0.89944035127223598</v>
      </c>
    </row>
    <row r="829" spans="1:18" x14ac:dyDescent="0.3">
      <c r="A829" s="3">
        <v>41372</v>
      </c>
      <c r="B829" s="2" t="s">
        <v>6</v>
      </c>
      <c r="C829" s="2">
        <v>3.9854070999999998E-2</v>
      </c>
      <c r="D829" s="2">
        <v>4.4170000000000001E-2</v>
      </c>
      <c r="E829" s="2">
        <v>0.26415856799999998</v>
      </c>
      <c r="F829" s="2">
        <f>VLOOKUP(B829,CostData!$A$21:$D$24,2,FALSE)</f>
        <v>62.65</v>
      </c>
      <c r="G829" s="2">
        <f t="shared" si="84"/>
        <v>4</v>
      </c>
      <c r="H829" s="2">
        <f>VLOOKUP(B829,CostData!$H$5:$I$8,2,FALSE)</f>
        <v>2</v>
      </c>
      <c r="I829" s="2">
        <f>VLOOKUP(G829,CostData!$A$4:$E$15,Production!H829,FALSE)</f>
        <v>1</v>
      </c>
      <c r="J829" s="2">
        <f>VLOOKUP(Production!G829,CostData!$A$33:$E$44,Production!H829,FALSE)</f>
        <v>59</v>
      </c>
      <c r="K829" s="2">
        <f>VLOOKUP(Production!B829,CostData!$A$21:$D$24,4,FALSE)</f>
        <v>111.8941899</v>
      </c>
      <c r="L829" s="2">
        <f>VLOOKUP(Production!B829,CostData!$A$21:$D$24,3,FALSE)</f>
        <v>13.7</v>
      </c>
      <c r="M829" s="4">
        <f t="shared" si="85"/>
        <v>27672.504999999997</v>
      </c>
      <c r="N829" s="4">
        <f t="shared" si="86"/>
        <v>6601.7572041000003</v>
      </c>
      <c r="O829" s="4">
        <f t="shared" si="87"/>
        <v>5460.0077269999992</v>
      </c>
      <c r="P829" s="2">
        <f t="shared" si="88"/>
        <v>99.69940067377307</v>
      </c>
      <c r="Q829" s="2">
        <f t="shared" si="89"/>
        <v>6.7549272881355931</v>
      </c>
      <c r="R829" s="5">
        <f t="shared" si="90"/>
        <v>0.9022882273035997</v>
      </c>
    </row>
    <row r="830" spans="1:18" x14ac:dyDescent="0.3">
      <c r="A830" s="3">
        <v>41373</v>
      </c>
      <c r="B830" s="2" t="s">
        <v>6</v>
      </c>
      <c r="C830" s="2">
        <v>3.8619422E-2</v>
      </c>
      <c r="D830" s="2">
        <v>4.2869999999999998E-2</v>
      </c>
      <c r="E830" s="2">
        <v>0</v>
      </c>
      <c r="F830" s="2">
        <f>VLOOKUP(B830,CostData!$A$21:$D$24,2,FALSE)</f>
        <v>62.65</v>
      </c>
      <c r="G830" s="2">
        <f t="shared" si="84"/>
        <v>4</v>
      </c>
      <c r="H830" s="2">
        <f>VLOOKUP(B830,CostData!$H$5:$I$8,2,FALSE)</f>
        <v>2</v>
      </c>
      <c r="I830" s="2">
        <f>VLOOKUP(G830,CostData!$A$4:$E$15,Production!H830,FALSE)</f>
        <v>1</v>
      </c>
      <c r="J830" s="2">
        <f>VLOOKUP(Production!G830,CostData!$A$33:$E$44,Production!H830,FALSE)</f>
        <v>59</v>
      </c>
      <c r="K830" s="2">
        <f>VLOOKUP(Production!B830,CostData!$A$21:$D$24,4,FALSE)</f>
        <v>111.8941899</v>
      </c>
      <c r="L830" s="2">
        <f>VLOOKUP(Production!B830,CostData!$A$21:$D$24,3,FALSE)</f>
        <v>13.7</v>
      </c>
      <c r="M830" s="4">
        <f t="shared" si="85"/>
        <v>26858.054999999997</v>
      </c>
      <c r="N830" s="4">
        <f t="shared" si="86"/>
        <v>6601.7572041000003</v>
      </c>
      <c r="O830" s="4">
        <f t="shared" si="87"/>
        <v>5290.8608140000006</v>
      </c>
      <c r="P830" s="2">
        <f t="shared" si="88"/>
        <v>100.33985754136869</v>
      </c>
      <c r="Q830" s="2">
        <f t="shared" si="89"/>
        <v>6.5456647457627124</v>
      </c>
      <c r="R830" s="5">
        <f t="shared" si="90"/>
        <v>0.90084959178912993</v>
      </c>
    </row>
    <row r="831" spans="1:18" x14ac:dyDescent="0.3">
      <c r="A831" s="3">
        <v>41374</v>
      </c>
      <c r="B831" s="2" t="s">
        <v>6</v>
      </c>
      <c r="C831" s="2">
        <v>3.6301632E-2</v>
      </c>
      <c r="D831" s="2">
        <v>4.0289999999999999E-2</v>
      </c>
      <c r="E831" s="2">
        <v>0.26394353399999998</v>
      </c>
      <c r="F831" s="2">
        <f>VLOOKUP(B831,CostData!$A$21:$D$24,2,FALSE)</f>
        <v>62.65</v>
      </c>
      <c r="G831" s="2">
        <f t="shared" si="84"/>
        <v>4</v>
      </c>
      <c r="H831" s="2">
        <f>VLOOKUP(B831,CostData!$H$5:$I$8,2,FALSE)</f>
        <v>2</v>
      </c>
      <c r="I831" s="2">
        <f>VLOOKUP(G831,CostData!$A$4:$E$15,Production!H831,FALSE)</f>
        <v>1</v>
      </c>
      <c r="J831" s="2">
        <f>VLOOKUP(Production!G831,CostData!$A$33:$E$44,Production!H831,FALSE)</f>
        <v>59</v>
      </c>
      <c r="K831" s="2">
        <f>VLOOKUP(Production!B831,CostData!$A$21:$D$24,4,FALSE)</f>
        <v>111.8941899</v>
      </c>
      <c r="L831" s="2">
        <f>VLOOKUP(Production!B831,CostData!$A$21:$D$24,3,FALSE)</f>
        <v>13.7</v>
      </c>
      <c r="M831" s="4">
        <f t="shared" si="85"/>
        <v>25241.685000000001</v>
      </c>
      <c r="N831" s="4">
        <f t="shared" si="86"/>
        <v>6601.7572041000003</v>
      </c>
      <c r="O831" s="4">
        <f t="shared" si="87"/>
        <v>4973.3235839999998</v>
      </c>
      <c r="P831" s="2">
        <f t="shared" si="88"/>
        <v>101.4190375465764</v>
      </c>
      <c r="Q831" s="2">
        <f t="shared" si="89"/>
        <v>6.1528189830508477</v>
      </c>
      <c r="R831" s="5">
        <f t="shared" si="90"/>
        <v>0.90100848845867465</v>
      </c>
    </row>
    <row r="832" spans="1:18" x14ac:dyDescent="0.3">
      <c r="A832" s="3">
        <v>41375</v>
      </c>
      <c r="B832" s="2" t="s">
        <v>6</v>
      </c>
      <c r="C832" s="2">
        <v>3.9595234E-2</v>
      </c>
      <c r="D832" s="2">
        <v>4.3920000000000001E-2</v>
      </c>
      <c r="E832" s="2">
        <v>0.26393996800000002</v>
      </c>
      <c r="F832" s="2">
        <f>VLOOKUP(B832,CostData!$A$21:$D$24,2,FALSE)</f>
        <v>62.65</v>
      </c>
      <c r="G832" s="2">
        <f t="shared" si="84"/>
        <v>4</v>
      </c>
      <c r="H832" s="2">
        <f>VLOOKUP(B832,CostData!$H$5:$I$8,2,FALSE)</f>
        <v>2</v>
      </c>
      <c r="I832" s="2">
        <f>VLOOKUP(G832,CostData!$A$4:$E$15,Production!H832,FALSE)</f>
        <v>1</v>
      </c>
      <c r="J832" s="2">
        <f>VLOOKUP(Production!G832,CostData!$A$33:$E$44,Production!H832,FALSE)</f>
        <v>59</v>
      </c>
      <c r="K832" s="2">
        <f>VLOOKUP(Production!B832,CostData!$A$21:$D$24,4,FALSE)</f>
        <v>111.8941899</v>
      </c>
      <c r="L832" s="2">
        <f>VLOOKUP(Production!B832,CostData!$A$21:$D$24,3,FALSE)</f>
        <v>13.7</v>
      </c>
      <c r="M832" s="4">
        <f t="shared" si="85"/>
        <v>27515.88</v>
      </c>
      <c r="N832" s="4">
        <f t="shared" si="86"/>
        <v>6601.7572041000003</v>
      </c>
      <c r="O832" s="4">
        <f t="shared" si="87"/>
        <v>5424.5470580000001</v>
      </c>
      <c r="P832" s="2">
        <f t="shared" si="88"/>
        <v>99.866019890424184</v>
      </c>
      <c r="Q832" s="2">
        <f t="shared" si="89"/>
        <v>6.7110566101694911</v>
      </c>
      <c r="R832" s="5">
        <f t="shared" si="90"/>
        <v>0.90153082877959922</v>
      </c>
    </row>
    <row r="833" spans="1:18" x14ac:dyDescent="0.3">
      <c r="A833" s="3">
        <v>41376</v>
      </c>
      <c r="B833" s="2" t="s">
        <v>6</v>
      </c>
      <c r="C833" s="2">
        <v>4.0469040999999997E-2</v>
      </c>
      <c r="D833" s="2">
        <v>4.4979999999999999E-2</v>
      </c>
      <c r="E833" s="2">
        <v>0</v>
      </c>
      <c r="F833" s="2">
        <f>VLOOKUP(B833,CostData!$A$21:$D$24,2,FALSE)</f>
        <v>62.65</v>
      </c>
      <c r="G833" s="2">
        <f t="shared" si="84"/>
        <v>4</v>
      </c>
      <c r="H833" s="2">
        <f>VLOOKUP(B833,CostData!$H$5:$I$8,2,FALSE)</f>
        <v>2</v>
      </c>
      <c r="I833" s="2">
        <f>VLOOKUP(G833,CostData!$A$4:$E$15,Production!H833,FALSE)</f>
        <v>1</v>
      </c>
      <c r="J833" s="2">
        <f>VLOOKUP(Production!G833,CostData!$A$33:$E$44,Production!H833,FALSE)</f>
        <v>59</v>
      </c>
      <c r="K833" s="2">
        <f>VLOOKUP(Production!B833,CostData!$A$21:$D$24,4,FALSE)</f>
        <v>111.8941899</v>
      </c>
      <c r="L833" s="2">
        <f>VLOOKUP(Production!B833,CostData!$A$21:$D$24,3,FALSE)</f>
        <v>13.7</v>
      </c>
      <c r="M833" s="4">
        <f t="shared" si="85"/>
        <v>28179.97</v>
      </c>
      <c r="N833" s="4">
        <f t="shared" si="86"/>
        <v>6601.7572041000003</v>
      </c>
      <c r="O833" s="4">
        <f t="shared" si="87"/>
        <v>5544.2586169999995</v>
      </c>
      <c r="P833" s="2">
        <f t="shared" si="88"/>
        <v>99.646507119108662</v>
      </c>
      <c r="Q833" s="2">
        <f t="shared" si="89"/>
        <v>6.8591594915254239</v>
      </c>
      <c r="R833" s="5">
        <f t="shared" si="90"/>
        <v>0.89971189417518893</v>
      </c>
    </row>
    <row r="834" spans="1:18" x14ac:dyDescent="0.3">
      <c r="A834" s="3">
        <v>41377</v>
      </c>
      <c r="B834" s="2" t="s">
        <v>6</v>
      </c>
      <c r="C834" s="2">
        <v>3.8659771000000002E-2</v>
      </c>
      <c r="D834" s="2">
        <v>4.2889999999999998E-2</v>
      </c>
      <c r="E834" s="2">
        <v>0</v>
      </c>
      <c r="F834" s="2">
        <f>VLOOKUP(B834,CostData!$A$21:$D$24,2,FALSE)</f>
        <v>62.65</v>
      </c>
      <c r="G834" s="2">
        <f t="shared" si="84"/>
        <v>4</v>
      </c>
      <c r="H834" s="2">
        <f>VLOOKUP(B834,CostData!$H$5:$I$8,2,FALSE)</f>
        <v>2</v>
      </c>
      <c r="I834" s="2">
        <f>VLOOKUP(G834,CostData!$A$4:$E$15,Production!H834,FALSE)</f>
        <v>1</v>
      </c>
      <c r="J834" s="2">
        <f>VLOOKUP(Production!G834,CostData!$A$33:$E$44,Production!H834,FALSE)</f>
        <v>59</v>
      </c>
      <c r="K834" s="2">
        <f>VLOOKUP(Production!B834,CostData!$A$21:$D$24,4,FALSE)</f>
        <v>111.8941899</v>
      </c>
      <c r="L834" s="2">
        <f>VLOOKUP(Production!B834,CostData!$A$21:$D$24,3,FALSE)</f>
        <v>13.7</v>
      </c>
      <c r="M834" s="4">
        <f t="shared" si="85"/>
        <v>26870.584999999995</v>
      </c>
      <c r="N834" s="4">
        <f t="shared" si="86"/>
        <v>6601.7572041000003</v>
      </c>
      <c r="O834" s="4">
        <f t="shared" si="87"/>
        <v>5296.3886270000003</v>
      </c>
      <c r="P834" s="2">
        <f t="shared" si="88"/>
        <v>100.28184292943688</v>
      </c>
      <c r="Q834" s="2">
        <f t="shared" si="89"/>
        <v>6.5525035593220338</v>
      </c>
      <c r="R834" s="5">
        <f t="shared" si="90"/>
        <v>0.90137027279086046</v>
      </c>
    </row>
    <row r="835" spans="1:18" x14ac:dyDescent="0.3">
      <c r="A835" s="3">
        <v>41378</v>
      </c>
      <c r="B835" s="2" t="s">
        <v>6</v>
      </c>
      <c r="C835" s="2">
        <v>3.7793778E-2</v>
      </c>
      <c r="D835" s="2">
        <v>4.19E-2</v>
      </c>
      <c r="E835" s="2">
        <v>0</v>
      </c>
      <c r="F835" s="2">
        <f>VLOOKUP(B835,CostData!$A$21:$D$24,2,FALSE)</f>
        <v>62.65</v>
      </c>
      <c r="G835" s="2">
        <f t="shared" ref="G835:G898" si="91">MONTH(A835)</f>
        <v>4</v>
      </c>
      <c r="H835" s="2">
        <f>VLOOKUP(B835,CostData!$H$5:$I$8,2,FALSE)</f>
        <v>2</v>
      </c>
      <c r="I835" s="2">
        <f>VLOOKUP(G835,CostData!$A$4:$E$15,Production!H835,FALSE)</f>
        <v>1</v>
      </c>
      <c r="J835" s="2">
        <f>VLOOKUP(Production!G835,CostData!$A$33:$E$44,Production!H835,FALSE)</f>
        <v>59</v>
      </c>
      <c r="K835" s="2">
        <f>VLOOKUP(Production!B835,CostData!$A$21:$D$24,4,FALSE)</f>
        <v>111.8941899</v>
      </c>
      <c r="L835" s="2">
        <f>VLOOKUP(Production!B835,CostData!$A$21:$D$24,3,FALSE)</f>
        <v>13.7</v>
      </c>
      <c r="M835" s="4">
        <f t="shared" ref="M835:M898" si="92">D835*F835*I835*10000</f>
        <v>26250.35</v>
      </c>
      <c r="N835" s="4">
        <f t="shared" ref="N835:N898" si="93">I835*J835*K835</f>
        <v>6601.7572041000003</v>
      </c>
      <c r="O835" s="4">
        <f t="shared" ref="O835:O898" si="94">C835*I835*L835*10000</f>
        <v>5177.7475860000004</v>
      </c>
      <c r="P835" s="2">
        <f t="shared" ref="P835:P898" si="95">(M835+N835+O835)/C835/10000</f>
        <v>100.62464459123403</v>
      </c>
      <c r="Q835" s="2">
        <f t="shared" ref="Q835:Q898" si="96">C835*10000/J835</f>
        <v>6.4057250847457619</v>
      </c>
      <c r="R835" s="5">
        <f t="shared" ref="R835:R898" si="97">C835/D835</f>
        <v>0.90199947494033417</v>
      </c>
    </row>
    <row r="836" spans="1:18" x14ac:dyDescent="0.3">
      <c r="A836" s="3">
        <v>41379</v>
      </c>
      <c r="B836" s="2" t="s">
        <v>6</v>
      </c>
      <c r="C836" s="2">
        <v>3.6137134000000001E-2</v>
      </c>
      <c r="D836" s="2">
        <v>4.0059999999999998E-2</v>
      </c>
      <c r="E836" s="2">
        <v>0</v>
      </c>
      <c r="F836" s="2">
        <f>VLOOKUP(B836,CostData!$A$21:$D$24,2,FALSE)</f>
        <v>62.65</v>
      </c>
      <c r="G836" s="2">
        <f t="shared" si="91"/>
        <v>4</v>
      </c>
      <c r="H836" s="2">
        <f>VLOOKUP(B836,CostData!$H$5:$I$8,2,FALSE)</f>
        <v>2</v>
      </c>
      <c r="I836" s="2">
        <f>VLOOKUP(G836,CostData!$A$4:$E$15,Production!H836,FALSE)</f>
        <v>1</v>
      </c>
      <c r="J836" s="2">
        <f>VLOOKUP(Production!G836,CostData!$A$33:$E$44,Production!H836,FALSE)</f>
        <v>59</v>
      </c>
      <c r="K836" s="2">
        <f>VLOOKUP(Production!B836,CostData!$A$21:$D$24,4,FALSE)</f>
        <v>111.8941899</v>
      </c>
      <c r="L836" s="2">
        <f>VLOOKUP(Production!B836,CostData!$A$21:$D$24,3,FALSE)</f>
        <v>13.7</v>
      </c>
      <c r="M836" s="4">
        <f t="shared" si="92"/>
        <v>25097.59</v>
      </c>
      <c r="N836" s="4">
        <f t="shared" si="93"/>
        <v>6601.7572041000003</v>
      </c>
      <c r="O836" s="4">
        <f t="shared" si="94"/>
        <v>4950.7873579999996</v>
      </c>
      <c r="P836" s="2">
        <f t="shared" si="95"/>
        <v>101.41959393376354</v>
      </c>
      <c r="Q836" s="2">
        <f t="shared" si="96"/>
        <v>6.1249379661016956</v>
      </c>
      <c r="R836" s="5">
        <f t="shared" si="97"/>
        <v>0.90207523714428361</v>
      </c>
    </row>
    <row r="837" spans="1:18" x14ac:dyDescent="0.3">
      <c r="A837" s="3">
        <v>41380</v>
      </c>
      <c r="B837" s="2" t="s">
        <v>6</v>
      </c>
      <c r="C837" s="2">
        <v>4.1123417000000002E-2</v>
      </c>
      <c r="D837" s="2">
        <v>4.5589999999999999E-2</v>
      </c>
      <c r="E837" s="2">
        <v>0.26617883599999997</v>
      </c>
      <c r="F837" s="2">
        <f>VLOOKUP(B837,CostData!$A$21:$D$24,2,FALSE)</f>
        <v>62.65</v>
      </c>
      <c r="G837" s="2">
        <f t="shared" si="91"/>
        <v>4</v>
      </c>
      <c r="H837" s="2">
        <f>VLOOKUP(B837,CostData!$H$5:$I$8,2,FALSE)</f>
        <v>2</v>
      </c>
      <c r="I837" s="2">
        <f>VLOOKUP(G837,CostData!$A$4:$E$15,Production!H837,FALSE)</f>
        <v>1</v>
      </c>
      <c r="J837" s="2">
        <f>VLOOKUP(Production!G837,CostData!$A$33:$E$44,Production!H837,FALSE)</f>
        <v>59</v>
      </c>
      <c r="K837" s="2">
        <f>VLOOKUP(Production!B837,CostData!$A$21:$D$24,4,FALSE)</f>
        <v>111.8941899</v>
      </c>
      <c r="L837" s="2">
        <f>VLOOKUP(Production!B837,CostData!$A$21:$D$24,3,FALSE)</f>
        <v>13.7</v>
      </c>
      <c r="M837" s="4">
        <f t="shared" si="92"/>
        <v>28562.134999999998</v>
      </c>
      <c r="N837" s="4">
        <f t="shared" si="93"/>
        <v>6601.7572041000003</v>
      </c>
      <c r="O837" s="4">
        <f t="shared" si="94"/>
        <v>5633.9081290000004</v>
      </c>
      <c r="P837" s="2">
        <f t="shared" si="95"/>
        <v>99.208196471368126</v>
      </c>
      <c r="Q837" s="2">
        <f t="shared" si="96"/>
        <v>6.9700706779661017</v>
      </c>
      <c r="R837" s="5">
        <f t="shared" si="97"/>
        <v>0.90202713314323324</v>
      </c>
    </row>
    <row r="838" spans="1:18" x14ac:dyDescent="0.3">
      <c r="A838" s="3">
        <v>41381</v>
      </c>
      <c r="B838" s="2" t="s">
        <v>6</v>
      </c>
      <c r="C838" s="2">
        <v>3.9224699000000002E-2</v>
      </c>
      <c r="D838" s="2">
        <v>4.3479999999999998E-2</v>
      </c>
      <c r="E838" s="2">
        <v>0</v>
      </c>
      <c r="F838" s="2">
        <f>VLOOKUP(B838,CostData!$A$21:$D$24,2,FALSE)</f>
        <v>62.65</v>
      </c>
      <c r="G838" s="2">
        <f t="shared" si="91"/>
        <v>4</v>
      </c>
      <c r="H838" s="2">
        <f>VLOOKUP(B838,CostData!$H$5:$I$8,2,FALSE)</f>
        <v>2</v>
      </c>
      <c r="I838" s="2">
        <f>VLOOKUP(G838,CostData!$A$4:$E$15,Production!H838,FALSE)</f>
        <v>1</v>
      </c>
      <c r="J838" s="2">
        <f>VLOOKUP(Production!G838,CostData!$A$33:$E$44,Production!H838,FALSE)</f>
        <v>59</v>
      </c>
      <c r="K838" s="2">
        <f>VLOOKUP(Production!B838,CostData!$A$21:$D$24,4,FALSE)</f>
        <v>111.8941899</v>
      </c>
      <c r="L838" s="2">
        <f>VLOOKUP(Production!B838,CostData!$A$21:$D$24,3,FALSE)</f>
        <v>13.7</v>
      </c>
      <c r="M838" s="4">
        <f t="shared" si="92"/>
        <v>27240.219999999998</v>
      </c>
      <c r="N838" s="4">
        <f t="shared" si="93"/>
        <v>6601.7572041000003</v>
      </c>
      <c r="O838" s="4">
        <f t="shared" si="94"/>
        <v>5373.7837629999995</v>
      </c>
      <c r="P838" s="2">
        <f t="shared" si="95"/>
        <v>99.977213253057698</v>
      </c>
      <c r="Q838" s="2">
        <f t="shared" si="96"/>
        <v>6.6482540677966107</v>
      </c>
      <c r="R838" s="5">
        <f t="shared" si="97"/>
        <v>0.90213199172033132</v>
      </c>
    </row>
    <row r="839" spans="1:18" x14ac:dyDescent="0.3">
      <c r="A839" s="3">
        <v>41382</v>
      </c>
      <c r="B839" s="2" t="s">
        <v>6</v>
      </c>
      <c r="C839" s="2">
        <v>3.9259150999999999E-2</v>
      </c>
      <c r="D839" s="2">
        <v>4.3560000000000001E-2</v>
      </c>
      <c r="E839" s="2">
        <v>0</v>
      </c>
      <c r="F839" s="2">
        <f>VLOOKUP(B839,CostData!$A$21:$D$24,2,FALSE)</f>
        <v>62.65</v>
      </c>
      <c r="G839" s="2">
        <f t="shared" si="91"/>
        <v>4</v>
      </c>
      <c r="H839" s="2">
        <f>VLOOKUP(B839,CostData!$H$5:$I$8,2,FALSE)</f>
        <v>2</v>
      </c>
      <c r="I839" s="2">
        <f>VLOOKUP(G839,CostData!$A$4:$E$15,Production!H839,FALSE)</f>
        <v>1</v>
      </c>
      <c r="J839" s="2">
        <f>VLOOKUP(Production!G839,CostData!$A$33:$E$44,Production!H839,FALSE)</f>
        <v>59</v>
      </c>
      <c r="K839" s="2">
        <f>VLOOKUP(Production!B839,CostData!$A$21:$D$24,4,FALSE)</f>
        <v>111.8941899</v>
      </c>
      <c r="L839" s="2">
        <f>VLOOKUP(Production!B839,CostData!$A$21:$D$24,3,FALSE)</f>
        <v>13.7</v>
      </c>
      <c r="M839" s="4">
        <f t="shared" si="92"/>
        <v>27290.34</v>
      </c>
      <c r="N839" s="4">
        <f t="shared" si="93"/>
        <v>6601.7572041000003</v>
      </c>
      <c r="O839" s="4">
        <f t="shared" si="94"/>
        <v>5378.5036869999994</v>
      </c>
      <c r="P839" s="2">
        <f t="shared" si="95"/>
        <v>100.0291648973764</v>
      </c>
      <c r="Q839" s="2">
        <f t="shared" si="96"/>
        <v>6.6540933898305079</v>
      </c>
      <c r="R839" s="5">
        <f t="shared" si="97"/>
        <v>0.90126609274563818</v>
      </c>
    </row>
    <row r="840" spans="1:18" x14ac:dyDescent="0.3">
      <c r="A840" s="3">
        <v>41383</v>
      </c>
      <c r="B840" s="2" t="s">
        <v>6</v>
      </c>
      <c r="C840" s="2">
        <v>3.5780678000000003E-2</v>
      </c>
      <c r="D840" s="2">
        <v>3.9690000000000003E-2</v>
      </c>
      <c r="E840" s="2">
        <v>0.26329996500000002</v>
      </c>
      <c r="F840" s="2">
        <f>VLOOKUP(B840,CostData!$A$21:$D$24,2,FALSE)</f>
        <v>62.65</v>
      </c>
      <c r="G840" s="2">
        <f t="shared" si="91"/>
        <v>4</v>
      </c>
      <c r="H840" s="2">
        <f>VLOOKUP(B840,CostData!$H$5:$I$8,2,FALSE)</f>
        <v>2</v>
      </c>
      <c r="I840" s="2">
        <f>VLOOKUP(G840,CostData!$A$4:$E$15,Production!H840,FALSE)</f>
        <v>1</v>
      </c>
      <c r="J840" s="2">
        <f>VLOOKUP(Production!G840,CostData!$A$33:$E$44,Production!H840,FALSE)</f>
        <v>59</v>
      </c>
      <c r="K840" s="2">
        <f>VLOOKUP(Production!B840,CostData!$A$21:$D$24,4,FALSE)</f>
        <v>111.8941899</v>
      </c>
      <c r="L840" s="2">
        <f>VLOOKUP(Production!B840,CostData!$A$21:$D$24,3,FALSE)</f>
        <v>13.7</v>
      </c>
      <c r="M840" s="4">
        <f t="shared" si="92"/>
        <v>24865.785000000003</v>
      </c>
      <c r="N840" s="4">
        <f t="shared" si="93"/>
        <v>6601.7572041000003</v>
      </c>
      <c r="O840" s="4">
        <f t="shared" si="94"/>
        <v>4901.952886</v>
      </c>
      <c r="P840" s="2">
        <f t="shared" si="95"/>
        <v>101.64562865494054</v>
      </c>
      <c r="Q840" s="2">
        <f t="shared" si="96"/>
        <v>6.0645216949152552</v>
      </c>
      <c r="R840" s="5">
        <f t="shared" si="97"/>
        <v>0.90150360292265053</v>
      </c>
    </row>
    <row r="841" spans="1:18" x14ac:dyDescent="0.3">
      <c r="A841" s="3">
        <v>41384</v>
      </c>
      <c r="B841" s="2" t="s">
        <v>6</v>
      </c>
      <c r="C841" s="2">
        <v>3.6530965999999998E-2</v>
      </c>
      <c r="D841" s="2">
        <v>4.061E-2</v>
      </c>
      <c r="E841" s="2">
        <v>0</v>
      </c>
      <c r="F841" s="2">
        <f>VLOOKUP(B841,CostData!$A$21:$D$24,2,FALSE)</f>
        <v>62.65</v>
      </c>
      <c r="G841" s="2">
        <f t="shared" si="91"/>
        <v>4</v>
      </c>
      <c r="H841" s="2">
        <f>VLOOKUP(B841,CostData!$H$5:$I$8,2,FALSE)</f>
        <v>2</v>
      </c>
      <c r="I841" s="2">
        <f>VLOOKUP(G841,CostData!$A$4:$E$15,Production!H841,FALSE)</f>
        <v>1</v>
      </c>
      <c r="J841" s="2">
        <f>VLOOKUP(Production!G841,CostData!$A$33:$E$44,Production!H841,FALSE)</f>
        <v>59</v>
      </c>
      <c r="K841" s="2">
        <f>VLOOKUP(Production!B841,CostData!$A$21:$D$24,4,FALSE)</f>
        <v>111.8941899</v>
      </c>
      <c r="L841" s="2">
        <f>VLOOKUP(Production!B841,CostData!$A$21:$D$24,3,FALSE)</f>
        <v>13.7</v>
      </c>
      <c r="M841" s="4">
        <f t="shared" si="92"/>
        <v>25442.165000000001</v>
      </c>
      <c r="N841" s="4">
        <f t="shared" si="93"/>
        <v>6601.7572041000003</v>
      </c>
      <c r="O841" s="4">
        <f t="shared" si="94"/>
        <v>5004.7423419999996</v>
      </c>
      <c r="P841" s="2">
        <f t="shared" si="95"/>
        <v>101.41714989442109</v>
      </c>
      <c r="Q841" s="2">
        <f t="shared" si="96"/>
        <v>6.1916891525423727</v>
      </c>
      <c r="R841" s="5">
        <f t="shared" si="97"/>
        <v>0.89955592218665348</v>
      </c>
    </row>
    <row r="842" spans="1:18" x14ac:dyDescent="0.3">
      <c r="A842" s="3">
        <v>41385</v>
      </c>
      <c r="B842" s="2" t="s">
        <v>6</v>
      </c>
      <c r="C842" s="2">
        <v>3.5929886000000001E-2</v>
      </c>
      <c r="D842" s="2">
        <v>3.9879999999999999E-2</v>
      </c>
      <c r="E842" s="2">
        <v>0</v>
      </c>
      <c r="F842" s="2">
        <f>VLOOKUP(B842,CostData!$A$21:$D$24,2,FALSE)</f>
        <v>62.65</v>
      </c>
      <c r="G842" s="2">
        <f t="shared" si="91"/>
        <v>4</v>
      </c>
      <c r="H842" s="2">
        <f>VLOOKUP(B842,CostData!$H$5:$I$8,2,FALSE)</f>
        <v>2</v>
      </c>
      <c r="I842" s="2">
        <f>VLOOKUP(G842,CostData!$A$4:$E$15,Production!H842,FALSE)</f>
        <v>1</v>
      </c>
      <c r="J842" s="2">
        <f>VLOOKUP(Production!G842,CostData!$A$33:$E$44,Production!H842,FALSE)</f>
        <v>59</v>
      </c>
      <c r="K842" s="2">
        <f>VLOOKUP(Production!B842,CostData!$A$21:$D$24,4,FALSE)</f>
        <v>111.8941899</v>
      </c>
      <c r="L842" s="2">
        <f>VLOOKUP(Production!B842,CostData!$A$21:$D$24,3,FALSE)</f>
        <v>13.7</v>
      </c>
      <c r="M842" s="4">
        <f t="shared" si="92"/>
        <v>24984.819999999996</v>
      </c>
      <c r="N842" s="4">
        <f t="shared" si="93"/>
        <v>6601.7572041000003</v>
      </c>
      <c r="O842" s="4">
        <f t="shared" si="94"/>
        <v>4922.3943819999995</v>
      </c>
      <c r="P842" s="2">
        <f t="shared" si="95"/>
        <v>101.61171005691472</v>
      </c>
      <c r="Q842" s="2">
        <f t="shared" si="96"/>
        <v>6.0898111864406781</v>
      </c>
      <c r="R842" s="5">
        <f t="shared" si="97"/>
        <v>0.90095000000000003</v>
      </c>
    </row>
    <row r="843" spans="1:18" x14ac:dyDescent="0.3">
      <c r="A843" s="3">
        <v>41386</v>
      </c>
      <c r="B843" s="2" t="s">
        <v>6</v>
      </c>
      <c r="C843" s="2">
        <v>3.9654324999999997E-2</v>
      </c>
      <c r="D843" s="2">
        <v>4.4069999999999998E-2</v>
      </c>
      <c r="E843" s="2">
        <v>0</v>
      </c>
      <c r="F843" s="2">
        <f>VLOOKUP(B843,CostData!$A$21:$D$24,2,FALSE)</f>
        <v>62.65</v>
      </c>
      <c r="G843" s="2">
        <f t="shared" si="91"/>
        <v>4</v>
      </c>
      <c r="H843" s="2">
        <f>VLOOKUP(B843,CostData!$H$5:$I$8,2,FALSE)</f>
        <v>2</v>
      </c>
      <c r="I843" s="2">
        <f>VLOOKUP(G843,CostData!$A$4:$E$15,Production!H843,FALSE)</f>
        <v>1</v>
      </c>
      <c r="J843" s="2">
        <f>VLOOKUP(Production!G843,CostData!$A$33:$E$44,Production!H843,FALSE)</f>
        <v>59</v>
      </c>
      <c r="K843" s="2">
        <f>VLOOKUP(Production!B843,CostData!$A$21:$D$24,4,FALSE)</f>
        <v>111.8941899</v>
      </c>
      <c r="L843" s="2">
        <f>VLOOKUP(Production!B843,CostData!$A$21:$D$24,3,FALSE)</f>
        <v>13.7</v>
      </c>
      <c r="M843" s="4">
        <f t="shared" si="92"/>
        <v>27609.855</v>
      </c>
      <c r="N843" s="4">
        <f t="shared" si="93"/>
        <v>6601.7572041000003</v>
      </c>
      <c r="O843" s="4">
        <f t="shared" si="94"/>
        <v>5432.6425250000002</v>
      </c>
      <c r="P843" s="2">
        <f t="shared" si="95"/>
        <v>99.974604861134324</v>
      </c>
      <c r="Q843" s="2">
        <f t="shared" si="96"/>
        <v>6.721072033898305</v>
      </c>
      <c r="R843" s="5">
        <f t="shared" si="97"/>
        <v>0.89980315407306555</v>
      </c>
    </row>
    <row r="844" spans="1:18" x14ac:dyDescent="0.3">
      <c r="A844" s="3">
        <v>41387</v>
      </c>
      <c r="B844" s="2" t="s">
        <v>6</v>
      </c>
      <c r="C844" s="2">
        <v>3.7614639999999998E-2</v>
      </c>
      <c r="D844" s="2">
        <v>4.1750000000000002E-2</v>
      </c>
      <c r="E844" s="2">
        <v>0</v>
      </c>
      <c r="F844" s="2">
        <f>VLOOKUP(B844,CostData!$A$21:$D$24,2,FALSE)</f>
        <v>62.65</v>
      </c>
      <c r="G844" s="2">
        <f t="shared" si="91"/>
        <v>4</v>
      </c>
      <c r="H844" s="2">
        <f>VLOOKUP(B844,CostData!$H$5:$I$8,2,FALSE)</f>
        <v>2</v>
      </c>
      <c r="I844" s="2">
        <f>VLOOKUP(G844,CostData!$A$4:$E$15,Production!H844,FALSE)</f>
        <v>1</v>
      </c>
      <c r="J844" s="2">
        <f>VLOOKUP(Production!G844,CostData!$A$33:$E$44,Production!H844,FALSE)</f>
        <v>59</v>
      </c>
      <c r="K844" s="2">
        <f>VLOOKUP(Production!B844,CostData!$A$21:$D$24,4,FALSE)</f>
        <v>111.8941899</v>
      </c>
      <c r="L844" s="2">
        <f>VLOOKUP(Production!B844,CostData!$A$21:$D$24,3,FALSE)</f>
        <v>13.7</v>
      </c>
      <c r="M844" s="4">
        <f t="shared" si="92"/>
        <v>26156.375</v>
      </c>
      <c r="N844" s="4">
        <f t="shared" si="93"/>
        <v>6601.7572041000003</v>
      </c>
      <c r="O844" s="4">
        <f t="shared" si="94"/>
        <v>5153.2056799999991</v>
      </c>
      <c r="P844" s="2">
        <f t="shared" si="95"/>
        <v>100.78878299539755</v>
      </c>
      <c r="Q844" s="2">
        <f t="shared" si="96"/>
        <v>6.3753627118644065</v>
      </c>
      <c r="R844" s="5">
        <f t="shared" si="97"/>
        <v>0.90094946107784424</v>
      </c>
    </row>
    <row r="845" spans="1:18" x14ac:dyDescent="0.3">
      <c r="A845" s="3">
        <v>41388</v>
      </c>
      <c r="B845" s="2" t="s">
        <v>6</v>
      </c>
      <c r="C845" s="2">
        <v>3.5939286000000001E-2</v>
      </c>
      <c r="D845" s="2">
        <v>3.9960000000000002E-2</v>
      </c>
      <c r="E845" s="2">
        <v>0</v>
      </c>
      <c r="F845" s="2">
        <f>VLOOKUP(B845,CostData!$A$21:$D$24,2,FALSE)</f>
        <v>62.65</v>
      </c>
      <c r="G845" s="2">
        <f t="shared" si="91"/>
        <v>4</v>
      </c>
      <c r="H845" s="2">
        <f>VLOOKUP(B845,CostData!$H$5:$I$8,2,FALSE)</f>
        <v>2</v>
      </c>
      <c r="I845" s="2">
        <f>VLOOKUP(G845,CostData!$A$4:$E$15,Production!H845,FALSE)</f>
        <v>1</v>
      </c>
      <c r="J845" s="2">
        <f>VLOOKUP(Production!G845,CostData!$A$33:$E$44,Production!H845,FALSE)</f>
        <v>59</v>
      </c>
      <c r="K845" s="2">
        <f>VLOOKUP(Production!B845,CostData!$A$21:$D$24,4,FALSE)</f>
        <v>111.8941899</v>
      </c>
      <c r="L845" s="2">
        <f>VLOOKUP(Production!B845,CostData!$A$21:$D$24,3,FALSE)</f>
        <v>13.7</v>
      </c>
      <c r="M845" s="4">
        <f t="shared" si="92"/>
        <v>25034.94</v>
      </c>
      <c r="N845" s="4">
        <f t="shared" si="93"/>
        <v>6601.7572041000003</v>
      </c>
      <c r="O845" s="4">
        <f t="shared" si="94"/>
        <v>4923.6821819999996</v>
      </c>
      <c r="P845" s="2">
        <f t="shared" si="95"/>
        <v>101.7281739712358</v>
      </c>
      <c r="Q845" s="2">
        <f t="shared" si="96"/>
        <v>6.0914044067796604</v>
      </c>
      <c r="R845" s="5">
        <f t="shared" si="97"/>
        <v>0.89938153153153144</v>
      </c>
    </row>
    <row r="846" spans="1:18" x14ac:dyDescent="0.3">
      <c r="A846" s="3">
        <v>41389</v>
      </c>
      <c r="B846" s="2" t="s">
        <v>6</v>
      </c>
      <c r="C846" s="2">
        <v>3.9484760000000001E-2</v>
      </c>
      <c r="D846" s="2">
        <v>4.3920000000000001E-2</v>
      </c>
      <c r="E846" s="2">
        <v>0.26219954099999998</v>
      </c>
      <c r="F846" s="2">
        <f>VLOOKUP(B846,CostData!$A$21:$D$24,2,FALSE)</f>
        <v>62.65</v>
      </c>
      <c r="G846" s="2">
        <f t="shared" si="91"/>
        <v>4</v>
      </c>
      <c r="H846" s="2">
        <f>VLOOKUP(B846,CostData!$H$5:$I$8,2,FALSE)</f>
        <v>2</v>
      </c>
      <c r="I846" s="2">
        <f>VLOOKUP(G846,CostData!$A$4:$E$15,Production!H846,FALSE)</f>
        <v>1</v>
      </c>
      <c r="J846" s="2">
        <f>VLOOKUP(Production!G846,CostData!$A$33:$E$44,Production!H846,FALSE)</f>
        <v>59</v>
      </c>
      <c r="K846" s="2">
        <f>VLOOKUP(Production!B846,CostData!$A$21:$D$24,4,FALSE)</f>
        <v>111.8941899</v>
      </c>
      <c r="L846" s="2">
        <f>VLOOKUP(Production!B846,CostData!$A$21:$D$24,3,FALSE)</f>
        <v>13.7</v>
      </c>
      <c r="M846" s="4">
        <f t="shared" si="92"/>
        <v>27515.88</v>
      </c>
      <c r="N846" s="4">
        <f t="shared" si="93"/>
        <v>6601.7572041000003</v>
      </c>
      <c r="O846" s="4">
        <f t="shared" si="94"/>
        <v>5409.41212</v>
      </c>
      <c r="P846" s="2">
        <f t="shared" si="95"/>
        <v>100.10710290274019</v>
      </c>
      <c r="Q846" s="2">
        <f t="shared" si="96"/>
        <v>6.6923322033898307</v>
      </c>
      <c r="R846" s="5">
        <f t="shared" si="97"/>
        <v>0.89901548269581055</v>
      </c>
    </row>
    <row r="847" spans="1:18" x14ac:dyDescent="0.3">
      <c r="A847" s="3">
        <v>41390</v>
      </c>
      <c r="B847" s="2" t="s">
        <v>6</v>
      </c>
      <c r="C847" s="2">
        <v>3.9338040999999997E-2</v>
      </c>
      <c r="D847" s="2">
        <v>4.3679999999999997E-2</v>
      </c>
      <c r="E847" s="2">
        <v>0.264914967</v>
      </c>
      <c r="F847" s="2">
        <f>VLOOKUP(B847,CostData!$A$21:$D$24,2,FALSE)</f>
        <v>62.65</v>
      </c>
      <c r="G847" s="2">
        <f t="shared" si="91"/>
        <v>4</v>
      </c>
      <c r="H847" s="2">
        <f>VLOOKUP(B847,CostData!$H$5:$I$8,2,FALSE)</f>
        <v>2</v>
      </c>
      <c r="I847" s="2">
        <f>VLOOKUP(G847,CostData!$A$4:$E$15,Production!H847,FALSE)</f>
        <v>1</v>
      </c>
      <c r="J847" s="2">
        <f>VLOOKUP(Production!G847,CostData!$A$33:$E$44,Production!H847,FALSE)</f>
        <v>59</v>
      </c>
      <c r="K847" s="2">
        <f>VLOOKUP(Production!B847,CostData!$A$21:$D$24,4,FALSE)</f>
        <v>111.8941899</v>
      </c>
      <c r="L847" s="2">
        <f>VLOOKUP(Production!B847,CostData!$A$21:$D$24,3,FALSE)</f>
        <v>13.7</v>
      </c>
      <c r="M847" s="4">
        <f t="shared" si="92"/>
        <v>27365.519999999997</v>
      </c>
      <c r="N847" s="4">
        <f t="shared" si="93"/>
        <v>6601.7572041000003</v>
      </c>
      <c r="O847" s="4">
        <f t="shared" si="94"/>
        <v>5389.3116169999985</v>
      </c>
      <c r="P847" s="2">
        <f t="shared" si="95"/>
        <v>100.04714983417705</v>
      </c>
      <c r="Q847" s="2">
        <f t="shared" si="96"/>
        <v>6.6674645762711862</v>
      </c>
      <c r="R847" s="5">
        <f t="shared" si="97"/>
        <v>0.90059617673992676</v>
      </c>
    </row>
    <row r="848" spans="1:18" x14ac:dyDescent="0.3">
      <c r="A848" s="3">
        <v>41391</v>
      </c>
      <c r="B848" s="2" t="s">
        <v>6</v>
      </c>
      <c r="C848" s="2">
        <v>3.8802107000000002E-2</v>
      </c>
      <c r="D848" s="2">
        <v>4.3029999999999999E-2</v>
      </c>
      <c r="E848" s="2">
        <v>0</v>
      </c>
      <c r="F848" s="2">
        <f>VLOOKUP(B848,CostData!$A$21:$D$24,2,FALSE)</f>
        <v>62.65</v>
      </c>
      <c r="G848" s="2">
        <f t="shared" si="91"/>
        <v>4</v>
      </c>
      <c r="H848" s="2">
        <f>VLOOKUP(B848,CostData!$H$5:$I$8,2,FALSE)</f>
        <v>2</v>
      </c>
      <c r="I848" s="2">
        <f>VLOOKUP(G848,CostData!$A$4:$E$15,Production!H848,FALSE)</f>
        <v>1</v>
      </c>
      <c r="J848" s="2">
        <f>VLOOKUP(Production!G848,CostData!$A$33:$E$44,Production!H848,FALSE)</f>
        <v>59</v>
      </c>
      <c r="K848" s="2">
        <f>VLOOKUP(Production!B848,CostData!$A$21:$D$24,4,FALSE)</f>
        <v>111.8941899</v>
      </c>
      <c r="L848" s="2">
        <f>VLOOKUP(Production!B848,CostData!$A$21:$D$24,3,FALSE)</f>
        <v>13.7</v>
      </c>
      <c r="M848" s="4">
        <f t="shared" si="92"/>
        <v>26958.294999999998</v>
      </c>
      <c r="N848" s="4">
        <f t="shared" si="93"/>
        <v>6601.7572041000003</v>
      </c>
      <c r="O848" s="4">
        <f t="shared" si="94"/>
        <v>5315.8886590000002</v>
      </c>
      <c r="P848" s="2">
        <f t="shared" si="95"/>
        <v>100.19028312843938</v>
      </c>
      <c r="Q848" s="2">
        <f t="shared" si="96"/>
        <v>6.5766283050847463</v>
      </c>
      <c r="R848" s="5">
        <f t="shared" si="97"/>
        <v>0.90174545665814554</v>
      </c>
    </row>
    <row r="849" spans="1:18" x14ac:dyDescent="0.3">
      <c r="A849" s="3">
        <v>41392</v>
      </c>
      <c r="B849" s="2" t="s">
        <v>6</v>
      </c>
      <c r="C849" s="2">
        <v>3.5517130000000001E-2</v>
      </c>
      <c r="D849" s="2">
        <v>3.9489999999999997E-2</v>
      </c>
      <c r="E849" s="2">
        <v>0</v>
      </c>
      <c r="F849" s="2">
        <f>VLOOKUP(B849,CostData!$A$21:$D$24,2,FALSE)</f>
        <v>62.65</v>
      </c>
      <c r="G849" s="2">
        <f t="shared" si="91"/>
        <v>4</v>
      </c>
      <c r="H849" s="2">
        <f>VLOOKUP(B849,CostData!$H$5:$I$8,2,FALSE)</f>
        <v>2</v>
      </c>
      <c r="I849" s="2">
        <f>VLOOKUP(G849,CostData!$A$4:$E$15,Production!H849,FALSE)</f>
        <v>1</v>
      </c>
      <c r="J849" s="2">
        <f>VLOOKUP(Production!G849,CostData!$A$33:$E$44,Production!H849,FALSE)</f>
        <v>59</v>
      </c>
      <c r="K849" s="2">
        <f>VLOOKUP(Production!B849,CostData!$A$21:$D$24,4,FALSE)</f>
        <v>111.8941899</v>
      </c>
      <c r="L849" s="2">
        <f>VLOOKUP(Production!B849,CostData!$A$21:$D$24,3,FALSE)</f>
        <v>13.7</v>
      </c>
      <c r="M849" s="4">
        <f t="shared" si="92"/>
        <v>24740.484999999997</v>
      </c>
      <c r="N849" s="4">
        <f t="shared" si="93"/>
        <v>6601.7572041000003</v>
      </c>
      <c r="O849" s="4">
        <f t="shared" si="94"/>
        <v>4865.84681</v>
      </c>
      <c r="P849" s="2">
        <f t="shared" si="95"/>
        <v>101.94542468408905</v>
      </c>
      <c r="Q849" s="2">
        <f t="shared" si="96"/>
        <v>6.0198525423728819</v>
      </c>
      <c r="R849" s="5">
        <f t="shared" si="97"/>
        <v>0.89939554317548753</v>
      </c>
    </row>
    <row r="850" spans="1:18" x14ac:dyDescent="0.3">
      <c r="A850" s="3">
        <v>41393</v>
      </c>
      <c r="B850" s="2" t="s">
        <v>6</v>
      </c>
      <c r="C850" s="2">
        <v>3.5853009999999998E-2</v>
      </c>
      <c r="D850" s="2">
        <v>3.9809999999999998E-2</v>
      </c>
      <c r="E850" s="2">
        <v>0.26358350899999999</v>
      </c>
      <c r="F850" s="2">
        <f>VLOOKUP(B850,CostData!$A$21:$D$24,2,FALSE)</f>
        <v>62.65</v>
      </c>
      <c r="G850" s="2">
        <f t="shared" si="91"/>
        <v>4</v>
      </c>
      <c r="H850" s="2">
        <f>VLOOKUP(B850,CostData!$H$5:$I$8,2,FALSE)</f>
        <v>2</v>
      </c>
      <c r="I850" s="2">
        <f>VLOOKUP(G850,CostData!$A$4:$E$15,Production!H850,FALSE)</f>
        <v>1</v>
      </c>
      <c r="J850" s="2">
        <f>VLOOKUP(Production!G850,CostData!$A$33:$E$44,Production!H850,FALSE)</f>
        <v>59</v>
      </c>
      <c r="K850" s="2">
        <f>VLOOKUP(Production!B850,CostData!$A$21:$D$24,4,FALSE)</f>
        <v>111.8941899</v>
      </c>
      <c r="L850" s="2">
        <f>VLOOKUP(Production!B850,CostData!$A$21:$D$24,3,FALSE)</f>
        <v>13.7</v>
      </c>
      <c r="M850" s="4">
        <f t="shared" si="92"/>
        <v>24940.965</v>
      </c>
      <c r="N850" s="4">
        <f t="shared" si="93"/>
        <v>6601.7572041000003</v>
      </c>
      <c r="O850" s="4">
        <f t="shared" si="94"/>
        <v>4911.8623699999998</v>
      </c>
      <c r="P850" s="2">
        <f t="shared" si="95"/>
        <v>101.67789140744391</v>
      </c>
      <c r="Q850" s="2">
        <f t="shared" si="96"/>
        <v>6.0767813559322033</v>
      </c>
      <c r="R850" s="5">
        <f t="shared" si="97"/>
        <v>0.90060311479527755</v>
      </c>
    </row>
    <row r="851" spans="1:18" x14ac:dyDescent="0.3">
      <c r="A851" s="3">
        <v>41394</v>
      </c>
      <c r="B851" s="2" t="s">
        <v>6</v>
      </c>
      <c r="C851" s="2">
        <v>4.0640252000000002E-2</v>
      </c>
      <c r="D851" s="2">
        <v>4.5060000000000003E-2</v>
      </c>
      <c r="E851" s="2">
        <v>0</v>
      </c>
      <c r="F851" s="2">
        <f>VLOOKUP(B851,CostData!$A$21:$D$24,2,FALSE)</f>
        <v>62.65</v>
      </c>
      <c r="G851" s="2">
        <f t="shared" si="91"/>
        <v>4</v>
      </c>
      <c r="H851" s="2">
        <f>VLOOKUP(B851,CostData!$H$5:$I$8,2,FALSE)</f>
        <v>2</v>
      </c>
      <c r="I851" s="2">
        <f>VLOOKUP(G851,CostData!$A$4:$E$15,Production!H851,FALSE)</f>
        <v>1</v>
      </c>
      <c r="J851" s="2">
        <f>VLOOKUP(Production!G851,CostData!$A$33:$E$44,Production!H851,FALSE)</f>
        <v>59</v>
      </c>
      <c r="K851" s="2">
        <f>VLOOKUP(Production!B851,CostData!$A$21:$D$24,4,FALSE)</f>
        <v>111.8941899</v>
      </c>
      <c r="L851" s="2">
        <f>VLOOKUP(Production!B851,CostData!$A$21:$D$24,3,FALSE)</f>
        <v>13.7</v>
      </c>
      <c r="M851" s="4">
        <f t="shared" si="92"/>
        <v>28230.090000000004</v>
      </c>
      <c r="N851" s="4">
        <f t="shared" si="93"/>
        <v>6601.7572041000003</v>
      </c>
      <c r="O851" s="4">
        <f t="shared" si="94"/>
        <v>5567.714524</v>
      </c>
      <c r="P851" s="2">
        <f t="shared" si="95"/>
        <v>99.407753987598326</v>
      </c>
      <c r="Q851" s="2">
        <f t="shared" si="96"/>
        <v>6.8881783050847467</v>
      </c>
      <c r="R851" s="5">
        <f t="shared" si="97"/>
        <v>0.90191415889924542</v>
      </c>
    </row>
    <row r="852" spans="1:18" x14ac:dyDescent="0.3">
      <c r="A852" s="3">
        <v>41395</v>
      </c>
      <c r="B852" s="2" t="s">
        <v>6</v>
      </c>
      <c r="C852" s="2">
        <v>3.6177714E-2</v>
      </c>
      <c r="D852" s="2">
        <v>4.0239999999999998E-2</v>
      </c>
      <c r="E852" s="2">
        <v>0</v>
      </c>
      <c r="F852" s="2">
        <f>VLOOKUP(B852,CostData!$A$21:$D$24,2,FALSE)</f>
        <v>62.65</v>
      </c>
      <c r="G852" s="2">
        <f t="shared" si="91"/>
        <v>5</v>
      </c>
      <c r="H852" s="2">
        <f>VLOOKUP(B852,CostData!$H$5:$I$8,2,FALSE)</f>
        <v>2</v>
      </c>
      <c r="I852" s="2">
        <f>VLOOKUP(G852,CostData!$A$4:$E$15,Production!H852,FALSE)</f>
        <v>1</v>
      </c>
      <c r="J852" s="2">
        <f>VLOOKUP(Production!G852,CostData!$A$33:$E$44,Production!H852,FALSE)</f>
        <v>57</v>
      </c>
      <c r="K852" s="2">
        <f>VLOOKUP(Production!B852,CostData!$A$21:$D$24,4,FALSE)</f>
        <v>111.8941899</v>
      </c>
      <c r="L852" s="2">
        <f>VLOOKUP(Production!B852,CostData!$A$21:$D$24,3,FALSE)</f>
        <v>13.7</v>
      </c>
      <c r="M852" s="4">
        <f t="shared" si="92"/>
        <v>25210.359999999997</v>
      </c>
      <c r="N852" s="4">
        <f t="shared" si="93"/>
        <v>6377.9688243000001</v>
      </c>
      <c r="O852" s="4">
        <f t="shared" si="94"/>
        <v>4956.346818</v>
      </c>
      <c r="P852" s="2">
        <f t="shared" si="95"/>
        <v>101.01433065201411</v>
      </c>
      <c r="Q852" s="2">
        <f t="shared" si="96"/>
        <v>6.3469673684210521</v>
      </c>
      <c r="R852" s="5">
        <f t="shared" si="97"/>
        <v>0.8990485586481114</v>
      </c>
    </row>
    <row r="853" spans="1:18" x14ac:dyDescent="0.3">
      <c r="A853" s="3">
        <v>41396</v>
      </c>
      <c r="B853" s="2" t="s">
        <v>6</v>
      </c>
      <c r="C853" s="2">
        <v>4.1191446999999999E-2</v>
      </c>
      <c r="D853" s="2">
        <v>4.5659999999999999E-2</v>
      </c>
      <c r="E853" s="2">
        <v>0.26451672500000001</v>
      </c>
      <c r="F853" s="2">
        <f>VLOOKUP(B853,CostData!$A$21:$D$24,2,FALSE)</f>
        <v>62.65</v>
      </c>
      <c r="G853" s="2">
        <f t="shared" si="91"/>
        <v>5</v>
      </c>
      <c r="H853" s="2">
        <f>VLOOKUP(B853,CostData!$H$5:$I$8,2,FALSE)</f>
        <v>2</v>
      </c>
      <c r="I853" s="2">
        <f>VLOOKUP(G853,CostData!$A$4:$E$15,Production!H853,FALSE)</f>
        <v>1</v>
      </c>
      <c r="J853" s="2">
        <f>VLOOKUP(Production!G853,CostData!$A$33:$E$44,Production!H853,FALSE)</f>
        <v>57</v>
      </c>
      <c r="K853" s="2">
        <f>VLOOKUP(Production!B853,CostData!$A$21:$D$24,4,FALSE)</f>
        <v>111.8941899</v>
      </c>
      <c r="L853" s="2">
        <f>VLOOKUP(Production!B853,CostData!$A$21:$D$24,3,FALSE)</f>
        <v>13.7</v>
      </c>
      <c r="M853" s="4">
        <f t="shared" si="92"/>
        <v>28605.989999999998</v>
      </c>
      <c r="N853" s="4">
        <f t="shared" si="93"/>
        <v>6377.9688243000001</v>
      </c>
      <c r="O853" s="4">
        <f t="shared" si="94"/>
        <v>5643.228239</v>
      </c>
      <c r="P853" s="2">
        <f t="shared" si="95"/>
        <v>98.630152670528886</v>
      </c>
      <c r="Q853" s="2">
        <f t="shared" si="96"/>
        <v>7.2265696491228066</v>
      </c>
      <c r="R853" s="5">
        <f t="shared" si="97"/>
        <v>0.90213418747262375</v>
      </c>
    </row>
    <row r="854" spans="1:18" x14ac:dyDescent="0.3">
      <c r="A854" s="3">
        <v>41397</v>
      </c>
      <c r="B854" s="2" t="s">
        <v>6</v>
      </c>
      <c r="C854" s="2">
        <v>3.7328989E-2</v>
      </c>
      <c r="D854" s="2">
        <v>4.1459999999999997E-2</v>
      </c>
      <c r="E854" s="2">
        <v>0</v>
      </c>
      <c r="F854" s="2">
        <f>VLOOKUP(B854,CostData!$A$21:$D$24,2,FALSE)</f>
        <v>62.65</v>
      </c>
      <c r="G854" s="2">
        <f t="shared" si="91"/>
        <v>5</v>
      </c>
      <c r="H854" s="2">
        <f>VLOOKUP(B854,CostData!$H$5:$I$8,2,FALSE)</f>
        <v>2</v>
      </c>
      <c r="I854" s="2">
        <f>VLOOKUP(G854,CostData!$A$4:$E$15,Production!H854,FALSE)</f>
        <v>1</v>
      </c>
      <c r="J854" s="2">
        <f>VLOOKUP(Production!G854,CostData!$A$33:$E$44,Production!H854,FALSE)</f>
        <v>57</v>
      </c>
      <c r="K854" s="2">
        <f>VLOOKUP(Production!B854,CostData!$A$21:$D$24,4,FALSE)</f>
        <v>111.8941899</v>
      </c>
      <c r="L854" s="2">
        <f>VLOOKUP(Production!B854,CostData!$A$21:$D$24,3,FALSE)</f>
        <v>13.7</v>
      </c>
      <c r="M854" s="4">
        <f t="shared" si="92"/>
        <v>25974.69</v>
      </c>
      <c r="N854" s="4">
        <f t="shared" si="93"/>
        <v>6377.9688243000001</v>
      </c>
      <c r="O854" s="4">
        <f t="shared" si="94"/>
        <v>5114.0714929999995</v>
      </c>
      <c r="P854" s="2">
        <f t="shared" si="95"/>
        <v>100.36899289530717</v>
      </c>
      <c r="Q854" s="2">
        <f t="shared" si="96"/>
        <v>6.5489454385964914</v>
      </c>
      <c r="R854" s="5">
        <f t="shared" si="97"/>
        <v>0.90036152918475643</v>
      </c>
    </row>
    <row r="855" spans="1:18" x14ac:dyDescent="0.3">
      <c r="A855" s="3">
        <v>41398</v>
      </c>
      <c r="B855" s="2" t="s">
        <v>6</v>
      </c>
      <c r="C855" s="2">
        <v>4.0870423000000003E-2</v>
      </c>
      <c r="D855" s="2">
        <v>4.53E-2</v>
      </c>
      <c r="E855" s="2">
        <v>0</v>
      </c>
      <c r="F855" s="2">
        <f>VLOOKUP(B855,CostData!$A$21:$D$24,2,FALSE)</f>
        <v>62.65</v>
      </c>
      <c r="G855" s="2">
        <f t="shared" si="91"/>
        <v>5</v>
      </c>
      <c r="H855" s="2">
        <f>VLOOKUP(B855,CostData!$H$5:$I$8,2,FALSE)</f>
        <v>2</v>
      </c>
      <c r="I855" s="2">
        <f>VLOOKUP(G855,CostData!$A$4:$E$15,Production!H855,FALSE)</f>
        <v>1</v>
      </c>
      <c r="J855" s="2">
        <f>VLOOKUP(Production!G855,CostData!$A$33:$E$44,Production!H855,FALSE)</f>
        <v>57</v>
      </c>
      <c r="K855" s="2">
        <f>VLOOKUP(Production!B855,CostData!$A$21:$D$24,4,FALSE)</f>
        <v>111.8941899</v>
      </c>
      <c r="L855" s="2">
        <f>VLOOKUP(Production!B855,CostData!$A$21:$D$24,3,FALSE)</f>
        <v>13.7</v>
      </c>
      <c r="M855" s="4">
        <f t="shared" si="92"/>
        <v>28380.45</v>
      </c>
      <c r="N855" s="4">
        <f t="shared" si="93"/>
        <v>6377.9688243000001</v>
      </c>
      <c r="O855" s="4">
        <f t="shared" si="94"/>
        <v>5599.2479510000003</v>
      </c>
      <c r="P855" s="2">
        <f t="shared" si="95"/>
        <v>98.745410037229121</v>
      </c>
      <c r="Q855" s="2">
        <f t="shared" si="96"/>
        <v>7.170249649122808</v>
      </c>
      <c r="R855" s="5">
        <f t="shared" si="97"/>
        <v>0.90221684326710827</v>
      </c>
    </row>
    <row r="856" spans="1:18" x14ac:dyDescent="0.3">
      <c r="A856" s="3">
        <v>41399</v>
      </c>
      <c r="B856" s="2" t="s">
        <v>6</v>
      </c>
      <c r="C856" s="2">
        <v>3.8529033999999997E-2</v>
      </c>
      <c r="D856" s="2">
        <v>4.2700000000000002E-2</v>
      </c>
      <c r="E856" s="2">
        <v>0.26523987999999998</v>
      </c>
      <c r="F856" s="2">
        <f>VLOOKUP(B856,CostData!$A$21:$D$24,2,FALSE)</f>
        <v>62.65</v>
      </c>
      <c r="G856" s="2">
        <f t="shared" si="91"/>
        <v>5</v>
      </c>
      <c r="H856" s="2">
        <f>VLOOKUP(B856,CostData!$H$5:$I$8,2,FALSE)</f>
        <v>2</v>
      </c>
      <c r="I856" s="2">
        <f>VLOOKUP(G856,CostData!$A$4:$E$15,Production!H856,FALSE)</f>
        <v>1</v>
      </c>
      <c r="J856" s="2">
        <f>VLOOKUP(Production!G856,CostData!$A$33:$E$44,Production!H856,FALSE)</f>
        <v>57</v>
      </c>
      <c r="K856" s="2">
        <f>VLOOKUP(Production!B856,CostData!$A$21:$D$24,4,FALSE)</f>
        <v>111.8941899</v>
      </c>
      <c r="L856" s="2">
        <f>VLOOKUP(Production!B856,CostData!$A$21:$D$24,3,FALSE)</f>
        <v>13.7</v>
      </c>
      <c r="M856" s="4">
        <f t="shared" si="92"/>
        <v>26751.550000000003</v>
      </c>
      <c r="N856" s="4">
        <f t="shared" si="93"/>
        <v>6377.9688243000001</v>
      </c>
      <c r="O856" s="4">
        <f t="shared" si="94"/>
        <v>5278.4776579999989</v>
      </c>
      <c r="P856" s="2">
        <f t="shared" si="95"/>
        <v>99.685853744217923</v>
      </c>
      <c r="Q856" s="2">
        <f t="shared" si="96"/>
        <v>6.759479649122806</v>
      </c>
      <c r="R856" s="5">
        <f t="shared" si="97"/>
        <v>0.9023192974238875</v>
      </c>
    </row>
    <row r="857" spans="1:18" x14ac:dyDescent="0.3">
      <c r="A857" s="3">
        <v>41400</v>
      </c>
      <c r="B857" s="2" t="s">
        <v>6</v>
      </c>
      <c r="C857" s="2">
        <v>3.6885904999999997E-2</v>
      </c>
      <c r="D857" s="2">
        <v>4.0890000000000003E-2</v>
      </c>
      <c r="E857" s="2">
        <v>0</v>
      </c>
      <c r="F857" s="2">
        <f>VLOOKUP(B857,CostData!$A$21:$D$24,2,FALSE)</f>
        <v>62.65</v>
      </c>
      <c r="G857" s="2">
        <f t="shared" si="91"/>
        <v>5</v>
      </c>
      <c r="H857" s="2">
        <f>VLOOKUP(B857,CostData!$H$5:$I$8,2,FALSE)</f>
        <v>2</v>
      </c>
      <c r="I857" s="2">
        <f>VLOOKUP(G857,CostData!$A$4:$E$15,Production!H857,FALSE)</f>
        <v>1</v>
      </c>
      <c r="J857" s="2">
        <f>VLOOKUP(Production!G857,CostData!$A$33:$E$44,Production!H857,FALSE)</f>
        <v>57</v>
      </c>
      <c r="K857" s="2">
        <f>VLOOKUP(Production!B857,CostData!$A$21:$D$24,4,FALSE)</f>
        <v>111.8941899</v>
      </c>
      <c r="L857" s="2">
        <f>VLOOKUP(Production!B857,CostData!$A$21:$D$24,3,FALSE)</f>
        <v>13.7</v>
      </c>
      <c r="M857" s="4">
        <f t="shared" si="92"/>
        <v>25617.585000000003</v>
      </c>
      <c r="N857" s="4">
        <f t="shared" si="93"/>
        <v>6377.9688243000001</v>
      </c>
      <c r="O857" s="4">
        <f t="shared" si="94"/>
        <v>5053.3689850000001</v>
      </c>
      <c r="P857" s="2">
        <f t="shared" si="95"/>
        <v>100.44195149692005</v>
      </c>
      <c r="Q857" s="2">
        <f t="shared" si="96"/>
        <v>6.4712114035087716</v>
      </c>
      <c r="R857" s="5">
        <f t="shared" si="97"/>
        <v>0.90207642455368042</v>
      </c>
    </row>
    <row r="858" spans="1:18" x14ac:dyDescent="0.3">
      <c r="A858" s="3">
        <v>41401</v>
      </c>
      <c r="B858" s="2" t="s">
        <v>6</v>
      </c>
      <c r="C858" s="2">
        <v>3.9761764999999998E-2</v>
      </c>
      <c r="D858" s="2">
        <v>4.4220000000000002E-2</v>
      </c>
      <c r="E858" s="2">
        <v>0</v>
      </c>
      <c r="F858" s="2">
        <f>VLOOKUP(B858,CostData!$A$21:$D$24,2,FALSE)</f>
        <v>62.65</v>
      </c>
      <c r="G858" s="2">
        <f t="shared" si="91"/>
        <v>5</v>
      </c>
      <c r="H858" s="2">
        <f>VLOOKUP(B858,CostData!$H$5:$I$8,2,FALSE)</f>
        <v>2</v>
      </c>
      <c r="I858" s="2">
        <f>VLOOKUP(G858,CostData!$A$4:$E$15,Production!H858,FALSE)</f>
        <v>1</v>
      </c>
      <c r="J858" s="2">
        <f>VLOOKUP(Production!G858,CostData!$A$33:$E$44,Production!H858,FALSE)</f>
        <v>57</v>
      </c>
      <c r="K858" s="2">
        <f>VLOOKUP(Production!B858,CostData!$A$21:$D$24,4,FALSE)</f>
        <v>111.8941899</v>
      </c>
      <c r="L858" s="2">
        <f>VLOOKUP(Production!B858,CostData!$A$21:$D$24,3,FALSE)</f>
        <v>13.7</v>
      </c>
      <c r="M858" s="4">
        <f t="shared" si="92"/>
        <v>27703.83</v>
      </c>
      <c r="N858" s="4">
        <f t="shared" si="93"/>
        <v>6377.9688243000001</v>
      </c>
      <c r="O858" s="4">
        <f t="shared" si="94"/>
        <v>5447.3618049999995</v>
      </c>
      <c r="P858" s="2">
        <f t="shared" si="95"/>
        <v>99.41500491565202</v>
      </c>
      <c r="Q858" s="2">
        <f t="shared" si="96"/>
        <v>6.9757482456140343</v>
      </c>
      <c r="R858" s="5">
        <f t="shared" si="97"/>
        <v>0.89918057440072352</v>
      </c>
    </row>
    <row r="859" spans="1:18" x14ac:dyDescent="0.3">
      <c r="A859" s="3">
        <v>41402</v>
      </c>
      <c r="B859" s="2" t="s">
        <v>6</v>
      </c>
      <c r="C859" s="2">
        <v>3.9452487000000001E-2</v>
      </c>
      <c r="D859" s="2">
        <v>4.3770000000000003E-2</v>
      </c>
      <c r="E859" s="2">
        <v>0.266194551</v>
      </c>
      <c r="F859" s="2">
        <f>VLOOKUP(B859,CostData!$A$21:$D$24,2,FALSE)</f>
        <v>62.65</v>
      </c>
      <c r="G859" s="2">
        <f t="shared" si="91"/>
        <v>5</v>
      </c>
      <c r="H859" s="2">
        <f>VLOOKUP(B859,CostData!$H$5:$I$8,2,FALSE)</f>
        <v>2</v>
      </c>
      <c r="I859" s="2">
        <f>VLOOKUP(G859,CostData!$A$4:$E$15,Production!H859,FALSE)</f>
        <v>1</v>
      </c>
      <c r="J859" s="2">
        <f>VLOOKUP(Production!G859,CostData!$A$33:$E$44,Production!H859,FALSE)</f>
        <v>57</v>
      </c>
      <c r="K859" s="2">
        <f>VLOOKUP(Production!B859,CostData!$A$21:$D$24,4,FALSE)</f>
        <v>111.8941899</v>
      </c>
      <c r="L859" s="2">
        <f>VLOOKUP(Production!B859,CostData!$A$21:$D$24,3,FALSE)</f>
        <v>13.7</v>
      </c>
      <c r="M859" s="4">
        <f t="shared" si="92"/>
        <v>27421.904999999999</v>
      </c>
      <c r="N859" s="4">
        <f t="shared" si="93"/>
        <v>6377.9688243000001</v>
      </c>
      <c r="O859" s="4">
        <f t="shared" si="94"/>
        <v>5404.9907190000004</v>
      </c>
      <c r="P859" s="2">
        <f t="shared" si="95"/>
        <v>99.372352732287823</v>
      </c>
      <c r="Q859" s="2">
        <f t="shared" si="96"/>
        <v>6.9214889473684211</v>
      </c>
      <c r="R859" s="5">
        <f t="shared" si="97"/>
        <v>0.90135908156271416</v>
      </c>
    </row>
    <row r="860" spans="1:18" x14ac:dyDescent="0.3">
      <c r="A860" s="3">
        <v>41403</v>
      </c>
      <c r="B860" s="2" t="s">
        <v>6</v>
      </c>
      <c r="C860" s="2">
        <v>3.8114607000000002E-2</v>
      </c>
      <c r="D860" s="2">
        <v>4.2250000000000003E-2</v>
      </c>
      <c r="E860" s="2">
        <v>0</v>
      </c>
      <c r="F860" s="2">
        <f>VLOOKUP(B860,CostData!$A$21:$D$24,2,FALSE)</f>
        <v>62.65</v>
      </c>
      <c r="G860" s="2">
        <f t="shared" si="91"/>
        <v>5</v>
      </c>
      <c r="H860" s="2">
        <f>VLOOKUP(B860,CostData!$H$5:$I$8,2,FALSE)</f>
        <v>2</v>
      </c>
      <c r="I860" s="2">
        <f>VLOOKUP(G860,CostData!$A$4:$E$15,Production!H860,FALSE)</f>
        <v>1</v>
      </c>
      <c r="J860" s="2">
        <f>VLOOKUP(Production!G860,CostData!$A$33:$E$44,Production!H860,FALSE)</f>
        <v>57</v>
      </c>
      <c r="K860" s="2">
        <f>VLOOKUP(Production!B860,CostData!$A$21:$D$24,4,FALSE)</f>
        <v>111.8941899</v>
      </c>
      <c r="L860" s="2">
        <f>VLOOKUP(Production!B860,CostData!$A$21:$D$24,3,FALSE)</f>
        <v>13.7</v>
      </c>
      <c r="M860" s="4">
        <f t="shared" si="92"/>
        <v>26469.625000000004</v>
      </c>
      <c r="N860" s="4">
        <f t="shared" si="93"/>
        <v>6377.9688243000001</v>
      </c>
      <c r="O860" s="4">
        <f t="shared" si="94"/>
        <v>5221.7011589999993</v>
      </c>
      <c r="P860" s="2">
        <f t="shared" si="95"/>
        <v>99.881116400596753</v>
      </c>
      <c r="Q860" s="2">
        <f t="shared" si="96"/>
        <v>6.6867731578947369</v>
      </c>
      <c r="R860" s="5">
        <f t="shared" si="97"/>
        <v>0.90212087573964495</v>
      </c>
    </row>
    <row r="861" spans="1:18" x14ac:dyDescent="0.3">
      <c r="A861" s="3">
        <v>41404</v>
      </c>
      <c r="B861" s="2" t="s">
        <v>6</v>
      </c>
      <c r="C861" s="2">
        <v>3.8360765999999998E-2</v>
      </c>
      <c r="D861" s="2">
        <v>4.2500000000000003E-2</v>
      </c>
      <c r="E861" s="2">
        <v>0</v>
      </c>
      <c r="F861" s="2">
        <f>VLOOKUP(B861,CostData!$A$21:$D$24,2,FALSE)</f>
        <v>62.65</v>
      </c>
      <c r="G861" s="2">
        <f t="shared" si="91"/>
        <v>5</v>
      </c>
      <c r="H861" s="2">
        <f>VLOOKUP(B861,CostData!$H$5:$I$8,2,FALSE)</f>
        <v>2</v>
      </c>
      <c r="I861" s="2">
        <f>VLOOKUP(G861,CostData!$A$4:$E$15,Production!H861,FALSE)</f>
        <v>1</v>
      </c>
      <c r="J861" s="2">
        <f>VLOOKUP(Production!G861,CostData!$A$33:$E$44,Production!H861,FALSE)</f>
        <v>57</v>
      </c>
      <c r="K861" s="2">
        <f>VLOOKUP(Production!B861,CostData!$A$21:$D$24,4,FALSE)</f>
        <v>111.8941899</v>
      </c>
      <c r="L861" s="2">
        <f>VLOOKUP(Production!B861,CostData!$A$21:$D$24,3,FALSE)</f>
        <v>13.7</v>
      </c>
      <c r="M861" s="4">
        <f t="shared" si="92"/>
        <v>26626.250000000004</v>
      </c>
      <c r="N861" s="4">
        <f t="shared" si="93"/>
        <v>6377.9688243000001</v>
      </c>
      <c r="O861" s="4">
        <f t="shared" si="94"/>
        <v>5255.4249419999996</v>
      </c>
      <c r="P861" s="2">
        <f t="shared" si="95"/>
        <v>99.736391516008851</v>
      </c>
      <c r="Q861" s="2">
        <f t="shared" si="96"/>
        <v>6.72995894736842</v>
      </c>
      <c r="R861" s="5">
        <f t="shared" si="97"/>
        <v>0.90260625882352929</v>
      </c>
    </row>
    <row r="862" spans="1:18" x14ac:dyDescent="0.3">
      <c r="A862" s="3">
        <v>41405</v>
      </c>
      <c r="B862" s="2" t="s">
        <v>6</v>
      </c>
      <c r="C862" s="2">
        <v>3.5630062999999997E-2</v>
      </c>
      <c r="D862" s="2">
        <v>3.9620000000000002E-2</v>
      </c>
      <c r="E862" s="2">
        <v>0</v>
      </c>
      <c r="F862" s="2">
        <f>VLOOKUP(B862,CostData!$A$21:$D$24,2,FALSE)</f>
        <v>62.65</v>
      </c>
      <c r="G862" s="2">
        <f t="shared" si="91"/>
        <v>5</v>
      </c>
      <c r="H862" s="2">
        <f>VLOOKUP(B862,CostData!$H$5:$I$8,2,FALSE)</f>
        <v>2</v>
      </c>
      <c r="I862" s="2">
        <f>VLOOKUP(G862,CostData!$A$4:$E$15,Production!H862,FALSE)</f>
        <v>1</v>
      </c>
      <c r="J862" s="2">
        <f>VLOOKUP(Production!G862,CostData!$A$33:$E$44,Production!H862,FALSE)</f>
        <v>57</v>
      </c>
      <c r="K862" s="2">
        <f>VLOOKUP(Production!B862,CostData!$A$21:$D$24,4,FALSE)</f>
        <v>111.8941899</v>
      </c>
      <c r="L862" s="2">
        <f>VLOOKUP(Production!B862,CostData!$A$21:$D$24,3,FALSE)</f>
        <v>13.7</v>
      </c>
      <c r="M862" s="4">
        <f t="shared" si="92"/>
        <v>24821.93</v>
      </c>
      <c r="N862" s="4">
        <f t="shared" si="93"/>
        <v>6377.9688243000001</v>
      </c>
      <c r="O862" s="4">
        <f t="shared" si="94"/>
        <v>4881.3186309999992</v>
      </c>
      <c r="P862" s="2">
        <f t="shared" si="95"/>
        <v>101.26621851693051</v>
      </c>
      <c r="Q862" s="2">
        <f t="shared" si="96"/>
        <v>6.2508882456140347</v>
      </c>
      <c r="R862" s="5">
        <f t="shared" si="97"/>
        <v>0.8992948763250882</v>
      </c>
    </row>
    <row r="863" spans="1:18" x14ac:dyDescent="0.3">
      <c r="A863" s="3">
        <v>41406</v>
      </c>
      <c r="B863" s="2" t="s">
        <v>6</v>
      </c>
      <c r="C863" s="2">
        <v>4.0061470000000002E-2</v>
      </c>
      <c r="D863" s="2">
        <v>4.4549999999999999E-2</v>
      </c>
      <c r="E863" s="2">
        <v>0.26535072399999998</v>
      </c>
      <c r="F863" s="2">
        <f>VLOOKUP(B863,CostData!$A$21:$D$24,2,FALSE)</f>
        <v>62.65</v>
      </c>
      <c r="G863" s="2">
        <f t="shared" si="91"/>
        <v>5</v>
      </c>
      <c r="H863" s="2">
        <f>VLOOKUP(B863,CostData!$H$5:$I$8,2,FALSE)</f>
        <v>2</v>
      </c>
      <c r="I863" s="2">
        <f>VLOOKUP(G863,CostData!$A$4:$E$15,Production!H863,FALSE)</f>
        <v>1</v>
      </c>
      <c r="J863" s="2">
        <f>VLOOKUP(Production!G863,CostData!$A$33:$E$44,Production!H863,FALSE)</f>
        <v>57</v>
      </c>
      <c r="K863" s="2">
        <f>VLOOKUP(Production!B863,CostData!$A$21:$D$24,4,FALSE)</f>
        <v>111.8941899</v>
      </c>
      <c r="L863" s="2">
        <f>VLOOKUP(Production!B863,CostData!$A$21:$D$24,3,FALSE)</f>
        <v>13.7</v>
      </c>
      <c r="M863" s="4">
        <f t="shared" si="92"/>
        <v>27910.575000000001</v>
      </c>
      <c r="N863" s="4">
        <f t="shared" si="93"/>
        <v>6377.9688243000001</v>
      </c>
      <c r="O863" s="4">
        <f t="shared" si="94"/>
        <v>5488.4213900000004</v>
      </c>
      <c r="P863" s="2">
        <f t="shared" si="95"/>
        <v>99.289829390434264</v>
      </c>
      <c r="Q863" s="2">
        <f t="shared" si="96"/>
        <v>7.0283280701754389</v>
      </c>
      <c r="R863" s="5">
        <f t="shared" si="97"/>
        <v>0.89924736251402926</v>
      </c>
    </row>
    <row r="864" spans="1:18" x14ac:dyDescent="0.3">
      <c r="A864" s="3">
        <v>41407</v>
      </c>
      <c r="B864" s="2" t="s">
        <v>6</v>
      </c>
      <c r="C864" s="2">
        <v>3.5631679999999999E-2</v>
      </c>
      <c r="D864" s="2">
        <v>3.9510000000000003E-2</v>
      </c>
      <c r="E864" s="2">
        <v>0.26266929300000003</v>
      </c>
      <c r="F864" s="2">
        <f>VLOOKUP(B864,CostData!$A$21:$D$24,2,FALSE)</f>
        <v>62.65</v>
      </c>
      <c r="G864" s="2">
        <f t="shared" si="91"/>
        <v>5</v>
      </c>
      <c r="H864" s="2">
        <f>VLOOKUP(B864,CostData!$H$5:$I$8,2,FALSE)</f>
        <v>2</v>
      </c>
      <c r="I864" s="2">
        <f>VLOOKUP(G864,CostData!$A$4:$E$15,Production!H864,FALSE)</f>
        <v>1</v>
      </c>
      <c r="J864" s="2">
        <f>VLOOKUP(Production!G864,CostData!$A$33:$E$44,Production!H864,FALSE)</f>
        <v>57</v>
      </c>
      <c r="K864" s="2">
        <f>VLOOKUP(Production!B864,CostData!$A$21:$D$24,4,FALSE)</f>
        <v>111.8941899</v>
      </c>
      <c r="L864" s="2">
        <f>VLOOKUP(Production!B864,CostData!$A$21:$D$24,3,FALSE)</f>
        <v>13.7</v>
      </c>
      <c r="M864" s="4">
        <f t="shared" si="92"/>
        <v>24753.014999999999</v>
      </c>
      <c r="N864" s="4">
        <f t="shared" si="93"/>
        <v>6377.9688243000001</v>
      </c>
      <c r="O864" s="4">
        <f t="shared" si="94"/>
        <v>4881.5401599999996</v>
      </c>
      <c r="P864" s="2">
        <f t="shared" si="95"/>
        <v>101.06883532940348</v>
      </c>
      <c r="Q864" s="2">
        <f t="shared" si="96"/>
        <v>6.2511719298245616</v>
      </c>
      <c r="R864" s="5">
        <f t="shared" si="97"/>
        <v>0.9018395342951151</v>
      </c>
    </row>
    <row r="865" spans="1:18" x14ac:dyDescent="0.3">
      <c r="A865" s="3">
        <v>41408</v>
      </c>
      <c r="B865" s="2" t="s">
        <v>6</v>
      </c>
      <c r="C865" s="2">
        <v>3.9859103E-2</v>
      </c>
      <c r="D865" s="2">
        <v>4.4240000000000002E-2</v>
      </c>
      <c r="E865" s="2">
        <v>0</v>
      </c>
      <c r="F865" s="2">
        <f>VLOOKUP(B865,CostData!$A$21:$D$24,2,FALSE)</f>
        <v>62.65</v>
      </c>
      <c r="G865" s="2">
        <f t="shared" si="91"/>
        <v>5</v>
      </c>
      <c r="H865" s="2">
        <f>VLOOKUP(B865,CostData!$H$5:$I$8,2,FALSE)</f>
        <v>2</v>
      </c>
      <c r="I865" s="2">
        <f>VLOOKUP(G865,CostData!$A$4:$E$15,Production!H865,FALSE)</f>
        <v>1</v>
      </c>
      <c r="J865" s="2">
        <f>VLOOKUP(Production!G865,CostData!$A$33:$E$44,Production!H865,FALSE)</f>
        <v>57</v>
      </c>
      <c r="K865" s="2">
        <f>VLOOKUP(Production!B865,CostData!$A$21:$D$24,4,FALSE)</f>
        <v>111.8941899</v>
      </c>
      <c r="L865" s="2">
        <f>VLOOKUP(Production!B865,CostData!$A$21:$D$24,3,FALSE)</f>
        <v>13.7</v>
      </c>
      <c r="M865" s="4">
        <f t="shared" si="92"/>
        <v>27716.36</v>
      </c>
      <c r="N865" s="4">
        <f t="shared" si="93"/>
        <v>6377.9688243000001</v>
      </c>
      <c r="O865" s="4">
        <f t="shared" si="94"/>
        <v>5460.6971110000004</v>
      </c>
      <c r="P865" s="2">
        <f t="shared" si="95"/>
        <v>99.237120151198582</v>
      </c>
      <c r="Q865" s="2">
        <f t="shared" si="96"/>
        <v>6.9928250877192983</v>
      </c>
      <c r="R865" s="5">
        <f t="shared" si="97"/>
        <v>0.90097429927667261</v>
      </c>
    </row>
    <row r="866" spans="1:18" x14ac:dyDescent="0.3">
      <c r="A866" s="3">
        <v>41409</v>
      </c>
      <c r="B866" s="2" t="s">
        <v>6</v>
      </c>
      <c r="C866" s="2">
        <v>4.1063591000000003E-2</v>
      </c>
      <c r="D866" s="2">
        <v>4.5650000000000003E-2</v>
      </c>
      <c r="E866" s="2">
        <v>0.26220113</v>
      </c>
      <c r="F866" s="2">
        <f>VLOOKUP(B866,CostData!$A$21:$D$24,2,FALSE)</f>
        <v>62.65</v>
      </c>
      <c r="G866" s="2">
        <f t="shared" si="91"/>
        <v>5</v>
      </c>
      <c r="H866" s="2">
        <f>VLOOKUP(B866,CostData!$H$5:$I$8,2,FALSE)</f>
        <v>2</v>
      </c>
      <c r="I866" s="2">
        <f>VLOOKUP(G866,CostData!$A$4:$E$15,Production!H866,FALSE)</f>
        <v>1</v>
      </c>
      <c r="J866" s="2">
        <f>VLOOKUP(Production!G866,CostData!$A$33:$E$44,Production!H866,FALSE)</f>
        <v>57</v>
      </c>
      <c r="K866" s="2">
        <f>VLOOKUP(Production!B866,CostData!$A$21:$D$24,4,FALSE)</f>
        <v>111.8941899</v>
      </c>
      <c r="L866" s="2">
        <f>VLOOKUP(Production!B866,CostData!$A$21:$D$24,3,FALSE)</f>
        <v>13.7</v>
      </c>
      <c r="M866" s="4">
        <f t="shared" si="92"/>
        <v>28599.724999999999</v>
      </c>
      <c r="N866" s="4">
        <f t="shared" si="93"/>
        <v>6377.9688243000001</v>
      </c>
      <c r="O866" s="4">
        <f t="shared" si="94"/>
        <v>5625.7119670000002</v>
      </c>
      <c r="P866" s="2">
        <f t="shared" si="95"/>
        <v>98.879335203051269</v>
      </c>
      <c r="Q866" s="2">
        <f t="shared" si="96"/>
        <v>7.2041387719298253</v>
      </c>
      <c r="R866" s="5">
        <f t="shared" si="97"/>
        <v>0.89953101861993434</v>
      </c>
    </row>
    <row r="867" spans="1:18" x14ac:dyDescent="0.3">
      <c r="A867" s="3">
        <v>41410</v>
      </c>
      <c r="B867" s="2" t="s">
        <v>6</v>
      </c>
      <c r="C867" s="2">
        <v>3.8391485000000003E-2</v>
      </c>
      <c r="D867" s="2">
        <v>4.2619999999999998E-2</v>
      </c>
      <c r="E867" s="2">
        <v>0</v>
      </c>
      <c r="F867" s="2">
        <f>VLOOKUP(B867,CostData!$A$21:$D$24,2,FALSE)</f>
        <v>62.65</v>
      </c>
      <c r="G867" s="2">
        <f t="shared" si="91"/>
        <v>5</v>
      </c>
      <c r="H867" s="2">
        <f>VLOOKUP(B867,CostData!$H$5:$I$8,2,FALSE)</f>
        <v>2</v>
      </c>
      <c r="I867" s="2">
        <f>VLOOKUP(G867,CostData!$A$4:$E$15,Production!H867,FALSE)</f>
        <v>1</v>
      </c>
      <c r="J867" s="2">
        <f>VLOOKUP(Production!G867,CostData!$A$33:$E$44,Production!H867,FALSE)</f>
        <v>57</v>
      </c>
      <c r="K867" s="2">
        <f>VLOOKUP(Production!B867,CostData!$A$21:$D$24,4,FALSE)</f>
        <v>111.8941899</v>
      </c>
      <c r="L867" s="2">
        <f>VLOOKUP(Production!B867,CostData!$A$21:$D$24,3,FALSE)</f>
        <v>13.7</v>
      </c>
      <c r="M867" s="4">
        <f t="shared" si="92"/>
        <v>26701.43</v>
      </c>
      <c r="N867" s="4">
        <f t="shared" si="93"/>
        <v>6377.9688243000001</v>
      </c>
      <c r="O867" s="4">
        <f t="shared" si="94"/>
        <v>5259.6334450000004</v>
      </c>
      <c r="P867" s="2">
        <f t="shared" si="95"/>
        <v>99.863374051042825</v>
      </c>
      <c r="Q867" s="2">
        <f t="shared" si="96"/>
        <v>6.735348245614035</v>
      </c>
      <c r="R867" s="5">
        <f t="shared" si="97"/>
        <v>0.90078566400750837</v>
      </c>
    </row>
    <row r="868" spans="1:18" x14ac:dyDescent="0.3">
      <c r="A868" s="3">
        <v>41411</v>
      </c>
      <c r="B868" s="2" t="s">
        <v>6</v>
      </c>
      <c r="C868" s="2">
        <v>3.7634951999999999E-2</v>
      </c>
      <c r="D868" s="2">
        <v>4.1799999999999997E-2</v>
      </c>
      <c r="E868" s="2">
        <v>0.26490556599999998</v>
      </c>
      <c r="F868" s="2">
        <f>VLOOKUP(B868,CostData!$A$21:$D$24,2,FALSE)</f>
        <v>62.65</v>
      </c>
      <c r="G868" s="2">
        <f t="shared" si="91"/>
        <v>5</v>
      </c>
      <c r="H868" s="2">
        <f>VLOOKUP(B868,CostData!$H$5:$I$8,2,FALSE)</f>
        <v>2</v>
      </c>
      <c r="I868" s="2">
        <f>VLOOKUP(G868,CostData!$A$4:$E$15,Production!H868,FALSE)</f>
        <v>1</v>
      </c>
      <c r="J868" s="2">
        <f>VLOOKUP(Production!G868,CostData!$A$33:$E$44,Production!H868,FALSE)</f>
        <v>57</v>
      </c>
      <c r="K868" s="2">
        <f>VLOOKUP(Production!B868,CostData!$A$21:$D$24,4,FALSE)</f>
        <v>111.8941899</v>
      </c>
      <c r="L868" s="2">
        <f>VLOOKUP(Production!B868,CostData!$A$21:$D$24,3,FALSE)</f>
        <v>13.7</v>
      </c>
      <c r="M868" s="4">
        <f t="shared" si="92"/>
        <v>26187.699999999997</v>
      </c>
      <c r="N868" s="4">
        <f t="shared" si="93"/>
        <v>6377.9688243000001</v>
      </c>
      <c r="O868" s="4">
        <f t="shared" si="94"/>
        <v>5155.9884240000001</v>
      </c>
      <c r="P868" s="2">
        <f t="shared" si="95"/>
        <v>100.23038490470242</v>
      </c>
      <c r="Q868" s="2">
        <f t="shared" si="96"/>
        <v>6.6026231578947367</v>
      </c>
      <c r="R868" s="5">
        <f t="shared" si="97"/>
        <v>0.90035770334928233</v>
      </c>
    </row>
    <row r="869" spans="1:18" x14ac:dyDescent="0.3">
      <c r="A869" s="3">
        <v>41412</v>
      </c>
      <c r="B869" s="2" t="s">
        <v>6</v>
      </c>
      <c r="C869" s="2">
        <v>3.8932231999999997E-2</v>
      </c>
      <c r="D869" s="2">
        <v>4.326E-2</v>
      </c>
      <c r="E869" s="2">
        <v>0</v>
      </c>
      <c r="F869" s="2">
        <f>VLOOKUP(B869,CostData!$A$21:$D$24,2,FALSE)</f>
        <v>62.65</v>
      </c>
      <c r="G869" s="2">
        <f t="shared" si="91"/>
        <v>5</v>
      </c>
      <c r="H869" s="2">
        <f>VLOOKUP(B869,CostData!$H$5:$I$8,2,FALSE)</f>
        <v>2</v>
      </c>
      <c r="I869" s="2">
        <f>VLOOKUP(G869,CostData!$A$4:$E$15,Production!H869,FALSE)</f>
        <v>1</v>
      </c>
      <c r="J869" s="2">
        <f>VLOOKUP(Production!G869,CostData!$A$33:$E$44,Production!H869,FALSE)</f>
        <v>57</v>
      </c>
      <c r="K869" s="2">
        <f>VLOOKUP(Production!B869,CostData!$A$21:$D$24,4,FALSE)</f>
        <v>111.8941899</v>
      </c>
      <c r="L869" s="2">
        <f>VLOOKUP(Production!B869,CostData!$A$21:$D$24,3,FALSE)</f>
        <v>13.7</v>
      </c>
      <c r="M869" s="4">
        <f t="shared" si="92"/>
        <v>27102.39</v>
      </c>
      <c r="N869" s="4">
        <f t="shared" si="93"/>
        <v>6377.9688243000001</v>
      </c>
      <c r="O869" s="4">
        <f t="shared" si="94"/>
        <v>5333.7157839999991</v>
      </c>
      <c r="P869" s="2">
        <f t="shared" si="95"/>
        <v>99.696504963547952</v>
      </c>
      <c r="Q869" s="2">
        <f t="shared" si="96"/>
        <v>6.8302161403508768</v>
      </c>
      <c r="R869" s="5">
        <f t="shared" si="97"/>
        <v>0.89995913083680068</v>
      </c>
    </row>
    <row r="870" spans="1:18" x14ac:dyDescent="0.3">
      <c r="A870" s="3">
        <v>41413</v>
      </c>
      <c r="B870" s="2" t="s">
        <v>6</v>
      </c>
      <c r="C870" s="2">
        <v>4.0343215000000002E-2</v>
      </c>
      <c r="D870" s="2">
        <v>4.4729999999999999E-2</v>
      </c>
      <c r="E870" s="2">
        <v>0</v>
      </c>
      <c r="F870" s="2">
        <f>VLOOKUP(B870,CostData!$A$21:$D$24,2,FALSE)</f>
        <v>62.65</v>
      </c>
      <c r="G870" s="2">
        <f t="shared" si="91"/>
        <v>5</v>
      </c>
      <c r="H870" s="2">
        <f>VLOOKUP(B870,CostData!$H$5:$I$8,2,FALSE)</f>
        <v>2</v>
      </c>
      <c r="I870" s="2">
        <f>VLOOKUP(G870,CostData!$A$4:$E$15,Production!H870,FALSE)</f>
        <v>1</v>
      </c>
      <c r="J870" s="2">
        <f>VLOOKUP(Production!G870,CostData!$A$33:$E$44,Production!H870,FALSE)</f>
        <v>57</v>
      </c>
      <c r="K870" s="2">
        <f>VLOOKUP(Production!B870,CostData!$A$21:$D$24,4,FALSE)</f>
        <v>111.8941899</v>
      </c>
      <c r="L870" s="2">
        <f>VLOOKUP(Production!B870,CostData!$A$21:$D$24,3,FALSE)</f>
        <v>13.7</v>
      </c>
      <c r="M870" s="4">
        <f t="shared" si="92"/>
        <v>28023.344999999998</v>
      </c>
      <c r="N870" s="4">
        <f t="shared" si="93"/>
        <v>6377.9688243000001</v>
      </c>
      <c r="O870" s="4">
        <f t="shared" si="94"/>
        <v>5527.0204549999999</v>
      </c>
      <c r="P870" s="2">
        <f t="shared" si="95"/>
        <v>98.971622066560627</v>
      </c>
      <c r="Q870" s="2">
        <f t="shared" si="96"/>
        <v>7.0777570175438607</v>
      </c>
      <c r="R870" s="5">
        <f t="shared" si="97"/>
        <v>0.90192745361055227</v>
      </c>
    </row>
    <row r="871" spans="1:18" x14ac:dyDescent="0.3">
      <c r="A871" s="3">
        <v>41414</v>
      </c>
      <c r="B871" s="2" t="s">
        <v>6</v>
      </c>
      <c r="C871" s="2">
        <v>3.5706298999999997E-2</v>
      </c>
      <c r="D871" s="2">
        <v>3.9620000000000002E-2</v>
      </c>
      <c r="E871" s="2">
        <v>0</v>
      </c>
      <c r="F871" s="2">
        <f>VLOOKUP(B871,CostData!$A$21:$D$24,2,FALSE)</f>
        <v>62.65</v>
      </c>
      <c r="G871" s="2">
        <f t="shared" si="91"/>
        <v>5</v>
      </c>
      <c r="H871" s="2">
        <f>VLOOKUP(B871,CostData!$H$5:$I$8,2,FALSE)</f>
        <v>2</v>
      </c>
      <c r="I871" s="2">
        <f>VLOOKUP(G871,CostData!$A$4:$E$15,Production!H871,FALSE)</f>
        <v>1</v>
      </c>
      <c r="J871" s="2">
        <f>VLOOKUP(Production!G871,CostData!$A$33:$E$44,Production!H871,FALSE)</f>
        <v>57</v>
      </c>
      <c r="K871" s="2">
        <f>VLOOKUP(Production!B871,CostData!$A$21:$D$24,4,FALSE)</f>
        <v>111.8941899</v>
      </c>
      <c r="L871" s="2">
        <f>VLOOKUP(Production!B871,CostData!$A$21:$D$24,3,FALSE)</f>
        <v>13.7</v>
      </c>
      <c r="M871" s="4">
        <f t="shared" si="92"/>
        <v>24821.93</v>
      </c>
      <c r="N871" s="4">
        <f t="shared" si="93"/>
        <v>6377.9688243000001</v>
      </c>
      <c r="O871" s="4">
        <f t="shared" si="94"/>
        <v>4891.7629629999992</v>
      </c>
      <c r="P871" s="2">
        <f t="shared" si="95"/>
        <v>101.07925715655942</v>
      </c>
      <c r="Q871" s="2">
        <f t="shared" si="96"/>
        <v>6.26426298245614</v>
      </c>
      <c r="R871" s="5">
        <f t="shared" si="97"/>
        <v>0.90121905603230679</v>
      </c>
    </row>
    <row r="872" spans="1:18" x14ac:dyDescent="0.3">
      <c r="A872" s="3">
        <v>41415</v>
      </c>
      <c r="B872" s="2" t="s">
        <v>6</v>
      </c>
      <c r="C872" s="2">
        <v>3.9844587000000001E-2</v>
      </c>
      <c r="D872" s="2">
        <v>4.4170000000000001E-2</v>
      </c>
      <c r="E872" s="2">
        <v>0</v>
      </c>
      <c r="F872" s="2">
        <f>VLOOKUP(B872,CostData!$A$21:$D$24,2,FALSE)</f>
        <v>62.65</v>
      </c>
      <c r="G872" s="2">
        <f t="shared" si="91"/>
        <v>5</v>
      </c>
      <c r="H872" s="2">
        <f>VLOOKUP(B872,CostData!$H$5:$I$8,2,FALSE)</f>
        <v>2</v>
      </c>
      <c r="I872" s="2">
        <f>VLOOKUP(G872,CostData!$A$4:$E$15,Production!H872,FALSE)</f>
        <v>1</v>
      </c>
      <c r="J872" s="2">
        <f>VLOOKUP(Production!G872,CostData!$A$33:$E$44,Production!H872,FALSE)</f>
        <v>57</v>
      </c>
      <c r="K872" s="2">
        <f>VLOOKUP(Production!B872,CostData!$A$21:$D$24,4,FALSE)</f>
        <v>111.8941899</v>
      </c>
      <c r="L872" s="2">
        <f>VLOOKUP(Production!B872,CostData!$A$21:$D$24,3,FALSE)</f>
        <v>13.7</v>
      </c>
      <c r="M872" s="4">
        <f t="shared" si="92"/>
        <v>27672.504999999997</v>
      </c>
      <c r="N872" s="4">
        <f t="shared" si="93"/>
        <v>6377.9688243000001</v>
      </c>
      <c r="O872" s="4">
        <f t="shared" si="94"/>
        <v>5458.7084190000005</v>
      </c>
      <c r="P872" s="2">
        <f t="shared" si="95"/>
        <v>99.158217509695859</v>
      </c>
      <c r="Q872" s="2">
        <f t="shared" si="96"/>
        <v>6.9902784210526319</v>
      </c>
      <c r="R872" s="5">
        <f t="shared" si="97"/>
        <v>0.90207351143309944</v>
      </c>
    </row>
    <row r="873" spans="1:18" x14ac:dyDescent="0.3">
      <c r="A873" s="3">
        <v>41416</v>
      </c>
      <c r="B873" s="2" t="s">
        <v>6</v>
      </c>
      <c r="C873" s="2">
        <v>4.0071297999999998E-2</v>
      </c>
      <c r="D873" s="2">
        <v>4.453E-2</v>
      </c>
      <c r="E873" s="2">
        <v>0</v>
      </c>
      <c r="F873" s="2">
        <f>VLOOKUP(B873,CostData!$A$21:$D$24,2,FALSE)</f>
        <v>62.65</v>
      </c>
      <c r="G873" s="2">
        <f t="shared" si="91"/>
        <v>5</v>
      </c>
      <c r="H873" s="2">
        <f>VLOOKUP(B873,CostData!$H$5:$I$8,2,FALSE)</f>
        <v>2</v>
      </c>
      <c r="I873" s="2">
        <f>VLOOKUP(G873,CostData!$A$4:$E$15,Production!H873,FALSE)</f>
        <v>1</v>
      </c>
      <c r="J873" s="2">
        <f>VLOOKUP(Production!G873,CostData!$A$33:$E$44,Production!H873,FALSE)</f>
        <v>57</v>
      </c>
      <c r="K873" s="2">
        <f>VLOOKUP(Production!B873,CostData!$A$21:$D$24,4,FALSE)</f>
        <v>111.8941899</v>
      </c>
      <c r="L873" s="2">
        <f>VLOOKUP(Production!B873,CostData!$A$21:$D$24,3,FALSE)</f>
        <v>13.7</v>
      </c>
      <c r="M873" s="4">
        <f t="shared" si="92"/>
        <v>27898.044999999998</v>
      </c>
      <c r="N873" s="4">
        <f t="shared" si="93"/>
        <v>6377.9688243000001</v>
      </c>
      <c r="O873" s="4">
        <f t="shared" si="94"/>
        <v>5489.7678259999993</v>
      </c>
      <c r="P873" s="2">
        <f t="shared" si="95"/>
        <v>99.237568122450128</v>
      </c>
      <c r="Q873" s="2">
        <f t="shared" si="96"/>
        <v>7.0300522807017538</v>
      </c>
      <c r="R873" s="5">
        <f t="shared" si="97"/>
        <v>0.89987195149337518</v>
      </c>
    </row>
    <row r="874" spans="1:18" x14ac:dyDescent="0.3">
      <c r="A874" s="3">
        <v>41417</v>
      </c>
      <c r="B874" s="2" t="s">
        <v>6</v>
      </c>
      <c r="C874" s="2">
        <v>3.7360587000000001E-2</v>
      </c>
      <c r="D874" s="2">
        <v>4.1399999999999999E-2</v>
      </c>
      <c r="E874" s="2">
        <v>0.26362343799999999</v>
      </c>
      <c r="F874" s="2">
        <f>VLOOKUP(B874,CostData!$A$21:$D$24,2,FALSE)</f>
        <v>62.65</v>
      </c>
      <c r="G874" s="2">
        <f t="shared" si="91"/>
        <v>5</v>
      </c>
      <c r="H874" s="2">
        <f>VLOOKUP(B874,CostData!$H$5:$I$8,2,FALSE)</f>
        <v>2</v>
      </c>
      <c r="I874" s="2">
        <f>VLOOKUP(G874,CostData!$A$4:$E$15,Production!H874,FALSE)</f>
        <v>1</v>
      </c>
      <c r="J874" s="2">
        <f>VLOOKUP(Production!G874,CostData!$A$33:$E$44,Production!H874,FALSE)</f>
        <v>57</v>
      </c>
      <c r="K874" s="2">
        <f>VLOOKUP(Production!B874,CostData!$A$21:$D$24,4,FALSE)</f>
        <v>111.8941899</v>
      </c>
      <c r="L874" s="2">
        <f>VLOOKUP(Production!B874,CostData!$A$21:$D$24,3,FALSE)</f>
        <v>13.7</v>
      </c>
      <c r="M874" s="4">
        <f t="shared" si="92"/>
        <v>25937.1</v>
      </c>
      <c r="N874" s="4">
        <f t="shared" si="93"/>
        <v>6377.9688243000001</v>
      </c>
      <c r="O874" s="4">
        <f t="shared" si="94"/>
        <v>5118.4004189999996</v>
      </c>
      <c r="P874" s="2">
        <f t="shared" si="95"/>
        <v>100.19507788595503</v>
      </c>
      <c r="Q874" s="2">
        <f t="shared" si="96"/>
        <v>6.5544889473684211</v>
      </c>
      <c r="R874" s="5">
        <f t="shared" si="97"/>
        <v>0.90242963768115947</v>
      </c>
    </row>
    <row r="875" spans="1:18" x14ac:dyDescent="0.3">
      <c r="A875" s="3">
        <v>41418</v>
      </c>
      <c r="B875" s="2" t="s">
        <v>6</v>
      </c>
      <c r="C875" s="2">
        <v>3.9156274999999997E-2</v>
      </c>
      <c r="D875" s="2">
        <v>4.342E-2</v>
      </c>
      <c r="E875" s="2">
        <v>0</v>
      </c>
      <c r="F875" s="2">
        <f>VLOOKUP(B875,CostData!$A$21:$D$24,2,FALSE)</f>
        <v>62.65</v>
      </c>
      <c r="G875" s="2">
        <f t="shared" si="91"/>
        <v>5</v>
      </c>
      <c r="H875" s="2">
        <f>VLOOKUP(B875,CostData!$H$5:$I$8,2,FALSE)</f>
        <v>2</v>
      </c>
      <c r="I875" s="2">
        <f>VLOOKUP(G875,CostData!$A$4:$E$15,Production!H875,FALSE)</f>
        <v>1</v>
      </c>
      <c r="J875" s="2">
        <f>VLOOKUP(Production!G875,CostData!$A$33:$E$44,Production!H875,FALSE)</f>
        <v>57</v>
      </c>
      <c r="K875" s="2">
        <f>VLOOKUP(Production!B875,CostData!$A$21:$D$24,4,FALSE)</f>
        <v>111.8941899</v>
      </c>
      <c r="L875" s="2">
        <f>VLOOKUP(Production!B875,CostData!$A$21:$D$24,3,FALSE)</f>
        <v>13.7</v>
      </c>
      <c r="M875" s="4">
        <f t="shared" si="92"/>
        <v>27202.63</v>
      </c>
      <c r="N875" s="4">
        <f t="shared" si="93"/>
        <v>6377.9688243000001</v>
      </c>
      <c r="O875" s="4">
        <f t="shared" si="94"/>
        <v>5364.409674999999</v>
      </c>
      <c r="P875" s="2">
        <f t="shared" si="95"/>
        <v>99.460453016279018</v>
      </c>
      <c r="Q875" s="2">
        <f t="shared" si="96"/>
        <v>6.8695219298245611</v>
      </c>
      <c r="R875" s="5">
        <f t="shared" si="97"/>
        <v>0.9018027406725011</v>
      </c>
    </row>
    <row r="876" spans="1:18" x14ac:dyDescent="0.3">
      <c r="A876" s="3">
        <v>41419</v>
      </c>
      <c r="B876" s="2" t="s">
        <v>6</v>
      </c>
      <c r="C876" s="2">
        <v>3.9080274999999998E-2</v>
      </c>
      <c r="D876" s="2">
        <v>4.3299999999999998E-2</v>
      </c>
      <c r="E876" s="2">
        <v>0</v>
      </c>
      <c r="F876" s="2">
        <f>VLOOKUP(B876,CostData!$A$21:$D$24,2,FALSE)</f>
        <v>62.65</v>
      </c>
      <c r="G876" s="2">
        <f t="shared" si="91"/>
        <v>5</v>
      </c>
      <c r="H876" s="2">
        <f>VLOOKUP(B876,CostData!$H$5:$I$8,2,FALSE)</f>
        <v>2</v>
      </c>
      <c r="I876" s="2">
        <f>VLOOKUP(G876,CostData!$A$4:$E$15,Production!H876,FALSE)</f>
        <v>1</v>
      </c>
      <c r="J876" s="2">
        <f>VLOOKUP(Production!G876,CostData!$A$33:$E$44,Production!H876,FALSE)</f>
        <v>57</v>
      </c>
      <c r="K876" s="2">
        <f>VLOOKUP(Production!B876,CostData!$A$21:$D$24,4,FALSE)</f>
        <v>111.8941899</v>
      </c>
      <c r="L876" s="2">
        <f>VLOOKUP(Production!B876,CostData!$A$21:$D$24,3,FALSE)</f>
        <v>13.7</v>
      </c>
      <c r="M876" s="4">
        <f t="shared" si="92"/>
        <v>27127.45</v>
      </c>
      <c r="N876" s="4">
        <f t="shared" si="93"/>
        <v>6377.9688243000001</v>
      </c>
      <c r="O876" s="4">
        <f t="shared" si="94"/>
        <v>5353.9976749999996</v>
      </c>
      <c r="P876" s="2">
        <f t="shared" si="95"/>
        <v>99.434859399786731</v>
      </c>
      <c r="Q876" s="2">
        <f t="shared" si="96"/>
        <v>6.8561885964912284</v>
      </c>
      <c r="R876" s="5">
        <f t="shared" si="97"/>
        <v>0.90254676674364898</v>
      </c>
    </row>
    <row r="877" spans="1:18" x14ac:dyDescent="0.3">
      <c r="A877" s="3">
        <v>41420</v>
      </c>
      <c r="B877" s="2" t="s">
        <v>6</v>
      </c>
      <c r="C877" s="2">
        <v>4.1195465000000001E-2</v>
      </c>
      <c r="D877" s="2">
        <v>4.5719999999999997E-2</v>
      </c>
      <c r="E877" s="2">
        <v>0.26643877599999999</v>
      </c>
      <c r="F877" s="2">
        <f>VLOOKUP(B877,CostData!$A$21:$D$24,2,FALSE)</f>
        <v>62.65</v>
      </c>
      <c r="G877" s="2">
        <f t="shared" si="91"/>
        <v>5</v>
      </c>
      <c r="H877" s="2">
        <f>VLOOKUP(B877,CostData!$H$5:$I$8,2,FALSE)</f>
        <v>2</v>
      </c>
      <c r="I877" s="2">
        <f>VLOOKUP(G877,CostData!$A$4:$E$15,Production!H877,FALSE)</f>
        <v>1</v>
      </c>
      <c r="J877" s="2">
        <f>VLOOKUP(Production!G877,CostData!$A$33:$E$44,Production!H877,FALSE)</f>
        <v>57</v>
      </c>
      <c r="K877" s="2">
        <f>VLOOKUP(Production!B877,CostData!$A$21:$D$24,4,FALSE)</f>
        <v>111.8941899</v>
      </c>
      <c r="L877" s="2">
        <f>VLOOKUP(Production!B877,CostData!$A$21:$D$24,3,FALSE)</f>
        <v>13.7</v>
      </c>
      <c r="M877" s="4">
        <f t="shared" si="92"/>
        <v>28643.579999999998</v>
      </c>
      <c r="N877" s="4">
        <f t="shared" si="93"/>
        <v>6377.9688243000001</v>
      </c>
      <c r="O877" s="4">
        <f t="shared" si="94"/>
        <v>5643.7787049999997</v>
      </c>
      <c r="P877" s="2">
        <f t="shared" si="95"/>
        <v>98.713116915417743</v>
      </c>
      <c r="Q877" s="2">
        <f t="shared" si="96"/>
        <v>7.227274561403509</v>
      </c>
      <c r="R877" s="5">
        <f t="shared" si="97"/>
        <v>0.90103816710411211</v>
      </c>
    </row>
    <row r="878" spans="1:18" x14ac:dyDescent="0.3">
      <c r="A878" s="3">
        <v>41421</v>
      </c>
      <c r="B878" s="2" t="s">
        <v>6</v>
      </c>
      <c r="C878" s="2">
        <v>3.8247011999999997E-2</v>
      </c>
      <c r="D878" s="2">
        <v>4.2389999999999997E-2</v>
      </c>
      <c r="E878" s="2">
        <v>0</v>
      </c>
      <c r="F878" s="2">
        <f>VLOOKUP(B878,CostData!$A$21:$D$24,2,FALSE)</f>
        <v>62.65</v>
      </c>
      <c r="G878" s="2">
        <f t="shared" si="91"/>
        <v>5</v>
      </c>
      <c r="H878" s="2">
        <f>VLOOKUP(B878,CostData!$H$5:$I$8,2,FALSE)</f>
        <v>2</v>
      </c>
      <c r="I878" s="2">
        <f>VLOOKUP(G878,CostData!$A$4:$E$15,Production!H878,FALSE)</f>
        <v>1</v>
      </c>
      <c r="J878" s="2">
        <f>VLOOKUP(Production!G878,CostData!$A$33:$E$44,Production!H878,FALSE)</f>
        <v>57</v>
      </c>
      <c r="K878" s="2">
        <f>VLOOKUP(Production!B878,CostData!$A$21:$D$24,4,FALSE)</f>
        <v>111.8941899</v>
      </c>
      <c r="L878" s="2">
        <f>VLOOKUP(Production!B878,CostData!$A$21:$D$24,3,FALSE)</f>
        <v>13.7</v>
      </c>
      <c r="M878" s="4">
        <f t="shared" si="92"/>
        <v>26557.334999999999</v>
      </c>
      <c r="N878" s="4">
        <f t="shared" si="93"/>
        <v>6377.9688243000001</v>
      </c>
      <c r="O878" s="4">
        <f t="shared" si="94"/>
        <v>5239.840643999999</v>
      </c>
      <c r="P878" s="2">
        <f t="shared" si="95"/>
        <v>99.812096349644236</v>
      </c>
      <c r="Q878" s="2">
        <f t="shared" si="96"/>
        <v>6.7100021052631567</v>
      </c>
      <c r="R878" s="5">
        <f t="shared" si="97"/>
        <v>0.90226496815286628</v>
      </c>
    </row>
    <row r="879" spans="1:18" x14ac:dyDescent="0.3">
      <c r="A879" s="3">
        <v>41422</v>
      </c>
      <c r="B879" s="2" t="s">
        <v>6</v>
      </c>
      <c r="C879" s="2">
        <v>3.5854659999999997E-2</v>
      </c>
      <c r="D879" s="2">
        <v>3.9800000000000002E-2</v>
      </c>
      <c r="E879" s="2">
        <v>0</v>
      </c>
      <c r="F879" s="2">
        <f>VLOOKUP(B879,CostData!$A$21:$D$24,2,FALSE)</f>
        <v>62.65</v>
      </c>
      <c r="G879" s="2">
        <f t="shared" si="91"/>
        <v>5</v>
      </c>
      <c r="H879" s="2">
        <f>VLOOKUP(B879,CostData!$H$5:$I$8,2,FALSE)</f>
        <v>2</v>
      </c>
      <c r="I879" s="2">
        <f>VLOOKUP(G879,CostData!$A$4:$E$15,Production!H879,FALSE)</f>
        <v>1</v>
      </c>
      <c r="J879" s="2">
        <f>VLOOKUP(Production!G879,CostData!$A$33:$E$44,Production!H879,FALSE)</f>
        <v>57</v>
      </c>
      <c r="K879" s="2">
        <f>VLOOKUP(Production!B879,CostData!$A$21:$D$24,4,FALSE)</f>
        <v>111.8941899</v>
      </c>
      <c r="L879" s="2">
        <f>VLOOKUP(Production!B879,CostData!$A$21:$D$24,3,FALSE)</f>
        <v>13.7</v>
      </c>
      <c r="M879" s="4">
        <f t="shared" si="92"/>
        <v>24934.699999999997</v>
      </c>
      <c r="N879" s="4">
        <f t="shared" si="93"/>
        <v>6377.9688243000001</v>
      </c>
      <c r="O879" s="4">
        <f t="shared" si="94"/>
        <v>4912.0884199999991</v>
      </c>
      <c r="P879" s="2">
        <f t="shared" si="95"/>
        <v>101.03221518290788</v>
      </c>
      <c r="Q879" s="2">
        <f t="shared" si="96"/>
        <v>6.290291228070175</v>
      </c>
      <c r="R879" s="5">
        <f t="shared" si="97"/>
        <v>0.9008708542713566</v>
      </c>
    </row>
    <row r="880" spans="1:18" x14ac:dyDescent="0.3">
      <c r="A880" s="3">
        <v>41423</v>
      </c>
      <c r="B880" s="2" t="s">
        <v>6</v>
      </c>
      <c r="C880" s="2">
        <v>3.9749763E-2</v>
      </c>
      <c r="D880" s="2">
        <v>4.4150000000000002E-2</v>
      </c>
      <c r="E880" s="2">
        <v>0.26562598300000001</v>
      </c>
      <c r="F880" s="2">
        <f>VLOOKUP(B880,CostData!$A$21:$D$24,2,FALSE)</f>
        <v>62.65</v>
      </c>
      <c r="G880" s="2">
        <f t="shared" si="91"/>
        <v>5</v>
      </c>
      <c r="H880" s="2">
        <f>VLOOKUP(B880,CostData!$H$5:$I$8,2,FALSE)</f>
        <v>2</v>
      </c>
      <c r="I880" s="2">
        <f>VLOOKUP(G880,CostData!$A$4:$E$15,Production!H880,FALSE)</f>
        <v>1</v>
      </c>
      <c r="J880" s="2">
        <f>VLOOKUP(Production!G880,CostData!$A$33:$E$44,Production!H880,FALSE)</f>
        <v>57</v>
      </c>
      <c r="K880" s="2">
        <f>VLOOKUP(Production!B880,CostData!$A$21:$D$24,4,FALSE)</f>
        <v>111.8941899</v>
      </c>
      <c r="L880" s="2">
        <f>VLOOKUP(Production!B880,CostData!$A$21:$D$24,3,FALSE)</f>
        <v>13.7</v>
      </c>
      <c r="M880" s="4">
        <f t="shared" si="92"/>
        <v>27659.975000000002</v>
      </c>
      <c r="N880" s="4">
        <f t="shared" si="93"/>
        <v>6377.9688243000001</v>
      </c>
      <c r="O880" s="4">
        <f t="shared" si="94"/>
        <v>5445.7175309999993</v>
      </c>
      <c r="P880" s="2">
        <f t="shared" si="95"/>
        <v>99.330557908735216</v>
      </c>
      <c r="Q880" s="2">
        <f t="shared" si="96"/>
        <v>6.9736426315789473</v>
      </c>
      <c r="R880" s="5">
        <f t="shared" si="97"/>
        <v>0.9003343827859569</v>
      </c>
    </row>
    <row r="881" spans="1:18" x14ac:dyDescent="0.3">
      <c r="A881" s="3">
        <v>41424</v>
      </c>
      <c r="B881" s="2" t="s">
        <v>6</v>
      </c>
      <c r="C881" s="2">
        <v>3.8360508000000001E-2</v>
      </c>
      <c r="D881" s="2">
        <v>4.267E-2</v>
      </c>
      <c r="E881" s="2">
        <v>0</v>
      </c>
      <c r="F881" s="2">
        <f>VLOOKUP(B881,CostData!$A$21:$D$24,2,FALSE)</f>
        <v>62.65</v>
      </c>
      <c r="G881" s="2">
        <f t="shared" si="91"/>
        <v>5</v>
      </c>
      <c r="H881" s="2">
        <f>VLOOKUP(B881,CostData!$H$5:$I$8,2,FALSE)</f>
        <v>2</v>
      </c>
      <c r="I881" s="2">
        <f>VLOOKUP(G881,CostData!$A$4:$E$15,Production!H881,FALSE)</f>
        <v>1</v>
      </c>
      <c r="J881" s="2">
        <f>VLOOKUP(Production!G881,CostData!$A$33:$E$44,Production!H881,FALSE)</f>
        <v>57</v>
      </c>
      <c r="K881" s="2">
        <f>VLOOKUP(Production!B881,CostData!$A$21:$D$24,4,FALSE)</f>
        <v>111.8941899</v>
      </c>
      <c r="L881" s="2">
        <f>VLOOKUP(Production!B881,CostData!$A$21:$D$24,3,FALSE)</f>
        <v>13.7</v>
      </c>
      <c r="M881" s="4">
        <f t="shared" si="92"/>
        <v>26732.754999999997</v>
      </c>
      <c r="N881" s="4">
        <f t="shared" si="93"/>
        <v>6377.9688243000001</v>
      </c>
      <c r="O881" s="4">
        <f t="shared" si="94"/>
        <v>5255.389596</v>
      </c>
      <c r="P881" s="2">
        <f t="shared" si="95"/>
        <v>100.01461247671692</v>
      </c>
      <c r="Q881" s="2">
        <f t="shared" si="96"/>
        <v>6.7299136842105263</v>
      </c>
      <c r="R881" s="5">
        <f t="shared" si="97"/>
        <v>0.89900417154909773</v>
      </c>
    </row>
    <row r="882" spans="1:18" x14ac:dyDescent="0.3">
      <c r="A882" s="3">
        <v>41425</v>
      </c>
      <c r="B882" s="2" t="s">
        <v>6</v>
      </c>
      <c r="C882" s="2">
        <v>4.0199314999999999E-2</v>
      </c>
      <c r="D882" s="2">
        <v>4.4560000000000002E-2</v>
      </c>
      <c r="E882" s="2">
        <v>0.263322424</v>
      </c>
      <c r="F882" s="2">
        <f>VLOOKUP(B882,CostData!$A$21:$D$24,2,FALSE)</f>
        <v>62.65</v>
      </c>
      <c r="G882" s="2">
        <f t="shared" si="91"/>
        <v>5</v>
      </c>
      <c r="H882" s="2">
        <f>VLOOKUP(B882,CostData!$H$5:$I$8,2,FALSE)</f>
        <v>2</v>
      </c>
      <c r="I882" s="2">
        <f>VLOOKUP(G882,CostData!$A$4:$E$15,Production!H882,FALSE)</f>
        <v>1</v>
      </c>
      <c r="J882" s="2">
        <f>VLOOKUP(Production!G882,CostData!$A$33:$E$44,Production!H882,FALSE)</f>
        <v>57</v>
      </c>
      <c r="K882" s="2">
        <f>VLOOKUP(Production!B882,CostData!$A$21:$D$24,4,FALSE)</f>
        <v>111.8941899</v>
      </c>
      <c r="L882" s="2">
        <f>VLOOKUP(Production!B882,CostData!$A$21:$D$24,3,FALSE)</f>
        <v>13.7</v>
      </c>
      <c r="M882" s="4">
        <f t="shared" si="92"/>
        <v>27916.84</v>
      </c>
      <c r="N882" s="4">
        <f t="shared" si="93"/>
        <v>6377.9688243000001</v>
      </c>
      <c r="O882" s="4">
        <f t="shared" si="94"/>
        <v>5507.3061549999993</v>
      </c>
      <c r="P882" s="2">
        <f t="shared" si="95"/>
        <v>99.011923410386473</v>
      </c>
      <c r="Q882" s="2">
        <f t="shared" si="96"/>
        <v>7.0525114035087721</v>
      </c>
      <c r="R882" s="5">
        <f t="shared" si="97"/>
        <v>0.90213902603231588</v>
      </c>
    </row>
    <row r="883" spans="1:18" x14ac:dyDescent="0.3">
      <c r="A883" s="3">
        <v>41426</v>
      </c>
      <c r="B883" s="2" t="s">
        <v>6</v>
      </c>
      <c r="C883" s="2">
        <v>3.8604395999999999E-2</v>
      </c>
      <c r="D883" s="2">
        <v>4.2779999999999999E-2</v>
      </c>
      <c r="E883" s="2">
        <v>0.26429156199999998</v>
      </c>
      <c r="F883" s="2">
        <f>VLOOKUP(B883,CostData!$A$21:$D$24,2,FALSE)</f>
        <v>62.65</v>
      </c>
      <c r="G883" s="2">
        <f t="shared" si="91"/>
        <v>6</v>
      </c>
      <c r="H883" s="2">
        <f>VLOOKUP(B883,CostData!$H$5:$I$8,2,FALSE)</f>
        <v>2</v>
      </c>
      <c r="I883" s="2">
        <f>VLOOKUP(G883,CostData!$A$4:$E$15,Production!H883,FALSE)</f>
        <v>1</v>
      </c>
      <c r="J883" s="2">
        <f>VLOOKUP(Production!G883,CostData!$A$33:$E$44,Production!H883,FALSE)</f>
        <v>58</v>
      </c>
      <c r="K883" s="2">
        <f>VLOOKUP(Production!B883,CostData!$A$21:$D$24,4,FALSE)</f>
        <v>111.8941899</v>
      </c>
      <c r="L883" s="2">
        <f>VLOOKUP(Production!B883,CostData!$A$21:$D$24,3,FALSE)</f>
        <v>13.7</v>
      </c>
      <c r="M883" s="4">
        <f t="shared" si="92"/>
        <v>26801.67</v>
      </c>
      <c r="N883" s="4">
        <f t="shared" si="93"/>
        <v>6489.8630142000002</v>
      </c>
      <c r="O883" s="4">
        <f t="shared" si="94"/>
        <v>5288.8022520000004</v>
      </c>
      <c r="P883" s="2">
        <f t="shared" si="95"/>
        <v>99.937673590852199</v>
      </c>
      <c r="Q883" s="2">
        <f t="shared" si="96"/>
        <v>6.6559303448275857</v>
      </c>
      <c r="R883" s="5">
        <f t="shared" si="97"/>
        <v>0.90239354838709673</v>
      </c>
    </row>
    <row r="884" spans="1:18" x14ac:dyDescent="0.3">
      <c r="A884" s="3">
        <v>41427</v>
      </c>
      <c r="B884" s="2" t="s">
        <v>6</v>
      </c>
      <c r="C884" s="2">
        <v>3.6724152000000003E-2</v>
      </c>
      <c r="D884" s="2">
        <v>4.0779999999999997E-2</v>
      </c>
      <c r="E884" s="2">
        <v>0</v>
      </c>
      <c r="F884" s="2">
        <f>VLOOKUP(B884,CostData!$A$21:$D$24,2,FALSE)</f>
        <v>62.65</v>
      </c>
      <c r="G884" s="2">
        <f t="shared" si="91"/>
        <v>6</v>
      </c>
      <c r="H884" s="2">
        <f>VLOOKUP(B884,CostData!$H$5:$I$8,2,FALSE)</f>
        <v>2</v>
      </c>
      <c r="I884" s="2">
        <f>VLOOKUP(G884,CostData!$A$4:$E$15,Production!H884,FALSE)</f>
        <v>1</v>
      </c>
      <c r="J884" s="2">
        <f>VLOOKUP(Production!G884,CostData!$A$33:$E$44,Production!H884,FALSE)</f>
        <v>58</v>
      </c>
      <c r="K884" s="2">
        <f>VLOOKUP(Production!B884,CostData!$A$21:$D$24,4,FALSE)</f>
        <v>111.8941899</v>
      </c>
      <c r="L884" s="2">
        <f>VLOOKUP(Production!B884,CostData!$A$21:$D$24,3,FALSE)</f>
        <v>13.7</v>
      </c>
      <c r="M884" s="4">
        <f t="shared" si="92"/>
        <v>25548.67</v>
      </c>
      <c r="N884" s="4">
        <f t="shared" si="93"/>
        <v>6489.8630142000002</v>
      </c>
      <c r="O884" s="4">
        <f t="shared" si="94"/>
        <v>5031.2088239999994</v>
      </c>
      <c r="P884" s="2">
        <f t="shared" si="95"/>
        <v>100.94104239139406</v>
      </c>
      <c r="Q884" s="2">
        <f t="shared" si="96"/>
        <v>6.3317503448275865</v>
      </c>
      <c r="R884" s="5">
        <f t="shared" si="97"/>
        <v>0.90054320745463479</v>
      </c>
    </row>
    <row r="885" spans="1:18" x14ac:dyDescent="0.3">
      <c r="A885" s="3">
        <v>41428</v>
      </c>
      <c r="B885" s="2" t="s">
        <v>6</v>
      </c>
      <c r="C885" s="2">
        <v>3.8701088000000002E-2</v>
      </c>
      <c r="D885" s="2">
        <v>4.2979999999999997E-2</v>
      </c>
      <c r="E885" s="2">
        <v>0.265732778</v>
      </c>
      <c r="F885" s="2">
        <f>VLOOKUP(B885,CostData!$A$21:$D$24,2,FALSE)</f>
        <v>62.65</v>
      </c>
      <c r="G885" s="2">
        <f t="shared" si="91"/>
        <v>6</v>
      </c>
      <c r="H885" s="2">
        <f>VLOOKUP(B885,CostData!$H$5:$I$8,2,FALSE)</f>
        <v>2</v>
      </c>
      <c r="I885" s="2">
        <f>VLOOKUP(G885,CostData!$A$4:$E$15,Production!H885,FALSE)</f>
        <v>1</v>
      </c>
      <c r="J885" s="2">
        <f>VLOOKUP(Production!G885,CostData!$A$33:$E$44,Production!H885,FALSE)</f>
        <v>58</v>
      </c>
      <c r="K885" s="2">
        <f>VLOOKUP(Production!B885,CostData!$A$21:$D$24,4,FALSE)</f>
        <v>111.8941899</v>
      </c>
      <c r="L885" s="2">
        <f>VLOOKUP(Production!B885,CostData!$A$21:$D$24,3,FALSE)</f>
        <v>13.7</v>
      </c>
      <c r="M885" s="4">
        <f t="shared" si="92"/>
        <v>26926.969999999998</v>
      </c>
      <c r="N885" s="4">
        <f t="shared" si="93"/>
        <v>6489.8630142000002</v>
      </c>
      <c r="O885" s="4">
        <f t="shared" si="94"/>
        <v>5302.0490559999998</v>
      </c>
      <c r="P885" s="2">
        <f t="shared" si="95"/>
        <v>100.04597821694313</v>
      </c>
      <c r="Q885" s="2">
        <f t="shared" si="96"/>
        <v>6.6726013793103451</v>
      </c>
      <c r="R885" s="5">
        <f t="shared" si="97"/>
        <v>0.90044411354118203</v>
      </c>
    </row>
    <row r="886" spans="1:18" x14ac:dyDescent="0.3">
      <c r="A886" s="3">
        <v>41429</v>
      </c>
      <c r="B886" s="2" t="s">
        <v>6</v>
      </c>
      <c r="C886" s="2">
        <v>3.8651209999999998E-2</v>
      </c>
      <c r="D886" s="2">
        <v>4.2970000000000001E-2</v>
      </c>
      <c r="E886" s="2">
        <v>0</v>
      </c>
      <c r="F886" s="2">
        <f>VLOOKUP(B886,CostData!$A$21:$D$24,2,FALSE)</f>
        <v>62.65</v>
      </c>
      <c r="G886" s="2">
        <f t="shared" si="91"/>
        <v>6</v>
      </c>
      <c r="H886" s="2">
        <f>VLOOKUP(B886,CostData!$H$5:$I$8,2,FALSE)</f>
        <v>2</v>
      </c>
      <c r="I886" s="2">
        <f>VLOOKUP(G886,CostData!$A$4:$E$15,Production!H886,FALSE)</f>
        <v>1</v>
      </c>
      <c r="J886" s="2">
        <f>VLOOKUP(Production!G886,CostData!$A$33:$E$44,Production!H886,FALSE)</f>
        <v>58</v>
      </c>
      <c r="K886" s="2">
        <f>VLOOKUP(Production!B886,CostData!$A$21:$D$24,4,FALSE)</f>
        <v>111.8941899</v>
      </c>
      <c r="L886" s="2">
        <f>VLOOKUP(Production!B886,CostData!$A$21:$D$24,3,FALSE)</f>
        <v>13.7</v>
      </c>
      <c r="M886" s="4">
        <f t="shared" si="92"/>
        <v>26920.704999999998</v>
      </c>
      <c r="N886" s="4">
        <f t="shared" si="93"/>
        <v>6489.8630142000002</v>
      </c>
      <c r="O886" s="4">
        <f t="shared" si="94"/>
        <v>5295.2157699999989</v>
      </c>
      <c r="P886" s="2">
        <f t="shared" si="95"/>
        <v>100.1411955387684</v>
      </c>
      <c r="Q886" s="2">
        <f t="shared" si="96"/>
        <v>6.6640017241379308</v>
      </c>
      <c r="R886" s="5">
        <f t="shared" si="97"/>
        <v>0.89949290202466836</v>
      </c>
    </row>
    <row r="887" spans="1:18" x14ac:dyDescent="0.3">
      <c r="A887" s="3">
        <v>41430</v>
      </c>
      <c r="B887" s="2" t="s">
        <v>6</v>
      </c>
      <c r="C887" s="2">
        <v>4.0031323000000001E-2</v>
      </c>
      <c r="D887" s="2">
        <v>4.4560000000000002E-2</v>
      </c>
      <c r="E887" s="2">
        <v>0</v>
      </c>
      <c r="F887" s="2">
        <f>VLOOKUP(B887,CostData!$A$21:$D$24,2,FALSE)</f>
        <v>62.65</v>
      </c>
      <c r="G887" s="2">
        <f t="shared" si="91"/>
        <v>6</v>
      </c>
      <c r="H887" s="2">
        <f>VLOOKUP(B887,CostData!$H$5:$I$8,2,FALSE)</f>
        <v>2</v>
      </c>
      <c r="I887" s="2">
        <f>VLOOKUP(G887,CostData!$A$4:$E$15,Production!H887,FALSE)</f>
        <v>1</v>
      </c>
      <c r="J887" s="2">
        <f>VLOOKUP(Production!G887,CostData!$A$33:$E$44,Production!H887,FALSE)</f>
        <v>58</v>
      </c>
      <c r="K887" s="2">
        <f>VLOOKUP(Production!B887,CostData!$A$21:$D$24,4,FALSE)</f>
        <v>111.8941899</v>
      </c>
      <c r="L887" s="2">
        <f>VLOOKUP(Production!B887,CostData!$A$21:$D$24,3,FALSE)</f>
        <v>13.7</v>
      </c>
      <c r="M887" s="4">
        <f t="shared" si="92"/>
        <v>27916.84</v>
      </c>
      <c r="N887" s="4">
        <f t="shared" si="93"/>
        <v>6489.8630142000002</v>
      </c>
      <c r="O887" s="4">
        <f t="shared" si="94"/>
        <v>5484.2912509999996</v>
      </c>
      <c r="P887" s="2">
        <f t="shared" si="95"/>
        <v>99.649452667852131</v>
      </c>
      <c r="Q887" s="2">
        <f t="shared" si="96"/>
        <v>6.9019522413793108</v>
      </c>
      <c r="R887" s="5">
        <f t="shared" si="97"/>
        <v>0.89836900807899456</v>
      </c>
    </row>
    <row r="888" spans="1:18" x14ac:dyDescent="0.3">
      <c r="A888" s="3">
        <v>41431</v>
      </c>
      <c r="B888" s="2" t="s">
        <v>6</v>
      </c>
      <c r="C888" s="2">
        <v>3.6605509000000001E-2</v>
      </c>
      <c r="D888" s="2">
        <v>4.0680000000000001E-2</v>
      </c>
      <c r="E888" s="2">
        <v>0</v>
      </c>
      <c r="F888" s="2">
        <f>VLOOKUP(B888,CostData!$A$21:$D$24,2,FALSE)</f>
        <v>62.65</v>
      </c>
      <c r="G888" s="2">
        <f t="shared" si="91"/>
        <v>6</v>
      </c>
      <c r="H888" s="2">
        <f>VLOOKUP(B888,CostData!$H$5:$I$8,2,FALSE)</f>
        <v>2</v>
      </c>
      <c r="I888" s="2">
        <f>VLOOKUP(G888,CostData!$A$4:$E$15,Production!H888,FALSE)</f>
        <v>1</v>
      </c>
      <c r="J888" s="2">
        <f>VLOOKUP(Production!G888,CostData!$A$33:$E$44,Production!H888,FALSE)</f>
        <v>58</v>
      </c>
      <c r="K888" s="2">
        <f>VLOOKUP(Production!B888,CostData!$A$21:$D$24,4,FALSE)</f>
        <v>111.8941899</v>
      </c>
      <c r="L888" s="2">
        <f>VLOOKUP(Production!B888,CostData!$A$21:$D$24,3,FALSE)</f>
        <v>13.7</v>
      </c>
      <c r="M888" s="4">
        <f t="shared" si="92"/>
        <v>25486.019999999997</v>
      </c>
      <c r="N888" s="4">
        <f t="shared" si="93"/>
        <v>6489.8630142000002</v>
      </c>
      <c r="O888" s="4">
        <f t="shared" si="94"/>
        <v>5014.9547329999996</v>
      </c>
      <c r="P888" s="2">
        <f t="shared" si="95"/>
        <v>101.05265234038951</v>
      </c>
      <c r="Q888" s="2">
        <f t="shared" si="96"/>
        <v>6.3112946551724143</v>
      </c>
      <c r="R888" s="5">
        <f t="shared" si="97"/>
        <v>0.89984043756145526</v>
      </c>
    </row>
    <row r="889" spans="1:18" x14ac:dyDescent="0.3">
      <c r="A889" s="3">
        <v>41432</v>
      </c>
      <c r="B889" s="2" t="s">
        <v>6</v>
      </c>
      <c r="C889" s="2">
        <v>3.7751251E-2</v>
      </c>
      <c r="D889" s="2">
        <v>4.1959999999999997E-2</v>
      </c>
      <c r="E889" s="2">
        <v>0.26510006200000003</v>
      </c>
      <c r="F889" s="2">
        <f>VLOOKUP(B889,CostData!$A$21:$D$24,2,FALSE)</f>
        <v>62.65</v>
      </c>
      <c r="G889" s="2">
        <f t="shared" si="91"/>
        <v>6</v>
      </c>
      <c r="H889" s="2">
        <f>VLOOKUP(B889,CostData!$H$5:$I$8,2,FALSE)</f>
        <v>2</v>
      </c>
      <c r="I889" s="2">
        <f>VLOOKUP(G889,CostData!$A$4:$E$15,Production!H889,FALSE)</f>
        <v>1</v>
      </c>
      <c r="J889" s="2">
        <f>VLOOKUP(Production!G889,CostData!$A$33:$E$44,Production!H889,FALSE)</f>
        <v>58</v>
      </c>
      <c r="K889" s="2">
        <f>VLOOKUP(Production!B889,CostData!$A$21:$D$24,4,FALSE)</f>
        <v>111.8941899</v>
      </c>
      <c r="L889" s="2">
        <f>VLOOKUP(Production!B889,CostData!$A$21:$D$24,3,FALSE)</f>
        <v>13.7</v>
      </c>
      <c r="M889" s="4">
        <f t="shared" si="92"/>
        <v>26287.939999999995</v>
      </c>
      <c r="N889" s="4">
        <f t="shared" si="93"/>
        <v>6489.8630142000002</v>
      </c>
      <c r="O889" s="4">
        <f t="shared" si="94"/>
        <v>5171.9213869999994</v>
      </c>
      <c r="P889" s="2">
        <f t="shared" si="95"/>
        <v>100.52573993163827</v>
      </c>
      <c r="Q889" s="2">
        <f t="shared" si="96"/>
        <v>6.5088363793103454</v>
      </c>
      <c r="R889" s="5">
        <f t="shared" si="97"/>
        <v>0.89969616301239286</v>
      </c>
    </row>
    <row r="890" spans="1:18" x14ac:dyDescent="0.3">
      <c r="A890" s="3">
        <v>41433</v>
      </c>
      <c r="B890" s="2" t="s">
        <v>6</v>
      </c>
      <c r="C890" s="2">
        <v>3.6622398E-2</v>
      </c>
      <c r="D890" s="2">
        <v>4.0730000000000002E-2</v>
      </c>
      <c r="E890" s="2">
        <v>0.262553863</v>
      </c>
      <c r="F890" s="2">
        <f>VLOOKUP(B890,CostData!$A$21:$D$24,2,FALSE)</f>
        <v>62.65</v>
      </c>
      <c r="G890" s="2">
        <f t="shared" si="91"/>
        <v>6</v>
      </c>
      <c r="H890" s="2">
        <f>VLOOKUP(B890,CostData!$H$5:$I$8,2,FALSE)</f>
        <v>2</v>
      </c>
      <c r="I890" s="2">
        <f>VLOOKUP(G890,CostData!$A$4:$E$15,Production!H890,FALSE)</f>
        <v>1</v>
      </c>
      <c r="J890" s="2">
        <f>VLOOKUP(Production!G890,CostData!$A$33:$E$44,Production!H890,FALSE)</f>
        <v>58</v>
      </c>
      <c r="K890" s="2">
        <f>VLOOKUP(Production!B890,CostData!$A$21:$D$24,4,FALSE)</f>
        <v>111.8941899</v>
      </c>
      <c r="L890" s="2">
        <f>VLOOKUP(Production!B890,CostData!$A$21:$D$24,3,FALSE)</f>
        <v>13.7</v>
      </c>
      <c r="M890" s="4">
        <f t="shared" si="92"/>
        <v>25517.345000000001</v>
      </c>
      <c r="N890" s="4">
        <f t="shared" si="93"/>
        <v>6489.8630142000002</v>
      </c>
      <c r="O890" s="4">
        <f t="shared" si="94"/>
        <v>5017.2685259999998</v>
      </c>
      <c r="P890" s="2">
        <f t="shared" si="95"/>
        <v>101.0979033655852</v>
      </c>
      <c r="Q890" s="2">
        <f t="shared" si="96"/>
        <v>6.3142065517241379</v>
      </c>
      <c r="R890" s="5">
        <f t="shared" si="97"/>
        <v>0.89915045421065554</v>
      </c>
    </row>
    <row r="891" spans="1:18" x14ac:dyDescent="0.3">
      <c r="A891" s="3">
        <v>41434</v>
      </c>
      <c r="B891" s="2" t="s">
        <v>6</v>
      </c>
      <c r="C891" s="2">
        <v>3.6575374000000001E-2</v>
      </c>
      <c r="D891" s="2">
        <v>4.0680000000000001E-2</v>
      </c>
      <c r="E891" s="2">
        <v>0</v>
      </c>
      <c r="F891" s="2">
        <f>VLOOKUP(B891,CostData!$A$21:$D$24,2,FALSE)</f>
        <v>62.65</v>
      </c>
      <c r="G891" s="2">
        <f t="shared" si="91"/>
        <v>6</v>
      </c>
      <c r="H891" s="2">
        <f>VLOOKUP(B891,CostData!$H$5:$I$8,2,FALSE)</f>
        <v>2</v>
      </c>
      <c r="I891" s="2">
        <f>VLOOKUP(G891,CostData!$A$4:$E$15,Production!H891,FALSE)</f>
        <v>1</v>
      </c>
      <c r="J891" s="2">
        <f>VLOOKUP(Production!G891,CostData!$A$33:$E$44,Production!H891,FALSE)</f>
        <v>58</v>
      </c>
      <c r="K891" s="2">
        <f>VLOOKUP(Production!B891,CostData!$A$21:$D$24,4,FALSE)</f>
        <v>111.8941899</v>
      </c>
      <c r="L891" s="2">
        <f>VLOOKUP(Production!B891,CostData!$A$21:$D$24,3,FALSE)</f>
        <v>13.7</v>
      </c>
      <c r="M891" s="4">
        <f t="shared" si="92"/>
        <v>25486.019999999997</v>
      </c>
      <c r="N891" s="4">
        <f t="shared" si="93"/>
        <v>6489.8630142000002</v>
      </c>
      <c r="O891" s="4">
        <f t="shared" si="94"/>
        <v>5010.8262380000006</v>
      </c>
      <c r="P891" s="2">
        <f t="shared" si="95"/>
        <v>101.12462350268788</v>
      </c>
      <c r="Q891" s="2">
        <f t="shared" si="96"/>
        <v>6.3060989655172417</v>
      </c>
      <c r="R891" s="5">
        <f t="shared" si="97"/>
        <v>0.89909965585054086</v>
      </c>
    </row>
    <row r="892" spans="1:18" x14ac:dyDescent="0.3">
      <c r="A892" s="3">
        <v>41435</v>
      </c>
      <c r="B892" s="2" t="s">
        <v>6</v>
      </c>
      <c r="C892" s="2">
        <v>3.9438094999999999E-2</v>
      </c>
      <c r="D892" s="2">
        <v>4.3869999999999999E-2</v>
      </c>
      <c r="E892" s="2">
        <v>0</v>
      </c>
      <c r="F892" s="2">
        <f>VLOOKUP(B892,CostData!$A$21:$D$24,2,FALSE)</f>
        <v>62.65</v>
      </c>
      <c r="G892" s="2">
        <f t="shared" si="91"/>
        <v>6</v>
      </c>
      <c r="H892" s="2">
        <f>VLOOKUP(B892,CostData!$H$5:$I$8,2,FALSE)</f>
        <v>2</v>
      </c>
      <c r="I892" s="2">
        <f>VLOOKUP(G892,CostData!$A$4:$E$15,Production!H892,FALSE)</f>
        <v>1</v>
      </c>
      <c r="J892" s="2">
        <f>VLOOKUP(Production!G892,CostData!$A$33:$E$44,Production!H892,FALSE)</f>
        <v>58</v>
      </c>
      <c r="K892" s="2">
        <f>VLOOKUP(Production!B892,CostData!$A$21:$D$24,4,FALSE)</f>
        <v>111.8941899</v>
      </c>
      <c r="L892" s="2">
        <f>VLOOKUP(Production!B892,CostData!$A$21:$D$24,3,FALSE)</f>
        <v>13.7</v>
      </c>
      <c r="M892" s="4">
        <f t="shared" si="92"/>
        <v>27484.555</v>
      </c>
      <c r="N892" s="4">
        <f t="shared" si="93"/>
        <v>6489.8630142000002</v>
      </c>
      <c r="O892" s="4">
        <f t="shared" si="94"/>
        <v>5403.0190149999999</v>
      </c>
      <c r="P892" s="2">
        <f t="shared" si="95"/>
        <v>99.846194470600054</v>
      </c>
      <c r="Q892" s="2">
        <f t="shared" si="96"/>
        <v>6.7996715517241375</v>
      </c>
      <c r="R892" s="5">
        <f t="shared" si="97"/>
        <v>0.89897640756781405</v>
      </c>
    </row>
    <row r="893" spans="1:18" x14ac:dyDescent="0.3">
      <c r="A893" s="3">
        <v>41436</v>
      </c>
      <c r="B893" s="2" t="s">
        <v>6</v>
      </c>
      <c r="C893" s="2">
        <v>3.8587141999999998E-2</v>
      </c>
      <c r="D893" s="2">
        <v>4.2819999999999997E-2</v>
      </c>
      <c r="E893" s="2">
        <v>0.26230624000000002</v>
      </c>
      <c r="F893" s="2">
        <f>VLOOKUP(B893,CostData!$A$21:$D$24,2,FALSE)</f>
        <v>62.65</v>
      </c>
      <c r="G893" s="2">
        <f t="shared" si="91"/>
        <v>6</v>
      </c>
      <c r="H893" s="2">
        <f>VLOOKUP(B893,CostData!$H$5:$I$8,2,FALSE)</f>
        <v>2</v>
      </c>
      <c r="I893" s="2">
        <f>VLOOKUP(G893,CostData!$A$4:$E$15,Production!H893,FALSE)</f>
        <v>1</v>
      </c>
      <c r="J893" s="2">
        <f>VLOOKUP(Production!G893,CostData!$A$33:$E$44,Production!H893,FALSE)</f>
        <v>58</v>
      </c>
      <c r="K893" s="2">
        <f>VLOOKUP(Production!B893,CostData!$A$21:$D$24,4,FALSE)</f>
        <v>111.8941899</v>
      </c>
      <c r="L893" s="2">
        <f>VLOOKUP(Production!B893,CostData!$A$21:$D$24,3,FALSE)</f>
        <v>13.7</v>
      </c>
      <c r="M893" s="4">
        <f t="shared" si="92"/>
        <v>26826.73</v>
      </c>
      <c r="N893" s="4">
        <f t="shared" si="93"/>
        <v>6489.8630142000002</v>
      </c>
      <c r="O893" s="4">
        <f t="shared" si="94"/>
        <v>5286.4384540000001</v>
      </c>
      <c r="P893" s="2">
        <f t="shared" si="95"/>
        <v>100.04117814219047</v>
      </c>
      <c r="Q893" s="2">
        <f t="shared" si="96"/>
        <v>6.652955517241379</v>
      </c>
      <c r="R893" s="5">
        <f t="shared" si="97"/>
        <v>0.90114764128911728</v>
      </c>
    </row>
    <row r="894" spans="1:18" x14ac:dyDescent="0.3">
      <c r="A894" s="3">
        <v>41437</v>
      </c>
      <c r="B894" s="2" t="s">
        <v>6</v>
      </c>
      <c r="C894" s="2">
        <v>3.8566899000000002E-2</v>
      </c>
      <c r="D894" s="2">
        <v>4.2900000000000001E-2</v>
      </c>
      <c r="E894" s="2">
        <v>0</v>
      </c>
      <c r="F894" s="2">
        <f>VLOOKUP(B894,CostData!$A$21:$D$24,2,FALSE)</f>
        <v>62.65</v>
      </c>
      <c r="G894" s="2">
        <f t="shared" si="91"/>
        <v>6</v>
      </c>
      <c r="H894" s="2">
        <f>VLOOKUP(B894,CostData!$H$5:$I$8,2,FALSE)</f>
        <v>2</v>
      </c>
      <c r="I894" s="2">
        <f>VLOOKUP(G894,CostData!$A$4:$E$15,Production!H894,FALSE)</f>
        <v>1</v>
      </c>
      <c r="J894" s="2">
        <f>VLOOKUP(Production!G894,CostData!$A$33:$E$44,Production!H894,FALSE)</f>
        <v>58</v>
      </c>
      <c r="K894" s="2">
        <f>VLOOKUP(Production!B894,CostData!$A$21:$D$24,4,FALSE)</f>
        <v>111.8941899</v>
      </c>
      <c r="L894" s="2">
        <f>VLOOKUP(Production!B894,CostData!$A$21:$D$24,3,FALSE)</f>
        <v>13.7</v>
      </c>
      <c r="M894" s="4">
        <f t="shared" si="92"/>
        <v>26876.850000000002</v>
      </c>
      <c r="N894" s="4">
        <f t="shared" si="93"/>
        <v>6489.8630142000002</v>
      </c>
      <c r="O894" s="4">
        <f t="shared" si="94"/>
        <v>5283.6651629999997</v>
      </c>
      <c r="P894" s="2">
        <f t="shared" si="95"/>
        <v>100.21645291523178</v>
      </c>
      <c r="Q894" s="2">
        <f t="shared" si="96"/>
        <v>6.6494653448275862</v>
      </c>
      <c r="R894" s="5">
        <f t="shared" si="97"/>
        <v>0.89899531468531468</v>
      </c>
    </row>
    <row r="895" spans="1:18" x14ac:dyDescent="0.3">
      <c r="A895" s="3">
        <v>41438</v>
      </c>
      <c r="B895" s="2" t="s">
        <v>6</v>
      </c>
      <c r="C895" s="2">
        <v>3.9245781E-2</v>
      </c>
      <c r="D895" s="2">
        <v>4.3540000000000002E-2</v>
      </c>
      <c r="E895" s="2">
        <v>0</v>
      </c>
      <c r="F895" s="2">
        <f>VLOOKUP(B895,CostData!$A$21:$D$24,2,FALSE)</f>
        <v>62.65</v>
      </c>
      <c r="G895" s="2">
        <f t="shared" si="91"/>
        <v>6</v>
      </c>
      <c r="H895" s="2">
        <f>VLOOKUP(B895,CostData!$H$5:$I$8,2,FALSE)</f>
        <v>2</v>
      </c>
      <c r="I895" s="2">
        <f>VLOOKUP(G895,CostData!$A$4:$E$15,Production!H895,FALSE)</f>
        <v>1</v>
      </c>
      <c r="J895" s="2">
        <f>VLOOKUP(Production!G895,CostData!$A$33:$E$44,Production!H895,FALSE)</f>
        <v>58</v>
      </c>
      <c r="K895" s="2">
        <f>VLOOKUP(Production!B895,CostData!$A$21:$D$24,4,FALSE)</f>
        <v>111.8941899</v>
      </c>
      <c r="L895" s="2">
        <f>VLOOKUP(Production!B895,CostData!$A$21:$D$24,3,FALSE)</f>
        <v>13.7</v>
      </c>
      <c r="M895" s="4">
        <f t="shared" si="92"/>
        <v>27277.81</v>
      </c>
      <c r="N895" s="4">
        <f t="shared" si="93"/>
        <v>6489.8630142000002</v>
      </c>
      <c r="O895" s="4">
        <f t="shared" si="94"/>
        <v>5376.6719969999995</v>
      </c>
      <c r="P895" s="2">
        <f t="shared" si="95"/>
        <v>99.741536577396687</v>
      </c>
      <c r="Q895" s="2">
        <f t="shared" si="96"/>
        <v>6.766513965517241</v>
      </c>
      <c r="R895" s="5">
        <f t="shared" si="97"/>
        <v>0.90137301332108399</v>
      </c>
    </row>
    <row r="896" spans="1:18" x14ac:dyDescent="0.3">
      <c r="A896" s="3">
        <v>41439</v>
      </c>
      <c r="B896" s="2" t="s">
        <v>6</v>
      </c>
      <c r="C896" s="2">
        <v>3.8404359999999998E-2</v>
      </c>
      <c r="D896" s="2">
        <v>4.267E-2</v>
      </c>
      <c r="E896" s="2">
        <v>0.26612834400000002</v>
      </c>
      <c r="F896" s="2">
        <f>VLOOKUP(B896,CostData!$A$21:$D$24,2,FALSE)</f>
        <v>62.65</v>
      </c>
      <c r="G896" s="2">
        <f t="shared" si="91"/>
        <v>6</v>
      </c>
      <c r="H896" s="2">
        <f>VLOOKUP(B896,CostData!$H$5:$I$8,2,FALSE)</f>
        <v>2</v>
      </c>
      <c r="I896" s="2">
        <f>VLOOKUP(G896,CostData!$A$4:$E$15,Production!H896,FALSE)</f>
        <v>1</v>
      </c>
      <c r="J896" s="2">
        <f>VLOOKUP(Production!G896,CostData!$A$33:$E$44,Production!H896,FALSE)</f>
        <v>58</v>
      </c>
      <c r="K896" s="2">
        <f>VLOOKUP(Production!B896,CostData!$A$21:$D$24,4,FALSE)</f>
        <v>111.8941899</v>
      </c>
      <c r="L896" s="2">
        <f>VLOOKUP(Production!B896,CostData!$A$21:$D$24,3,FALSE)</f>
        <v>13.7</v>
      </c>
      <c r="M896" s="4">
        <f t="shared" si="92"/>
        <v>26732.754999999997</v>
      </c>
      <c r="N896" s="4">
        <f t="shared" si="93"/>
        <v>6489.8630142000002</v>
      </c>
      <c r="O896" s="4">
        <f t="shared" si="94"/>
        <v>5261.39732</v>
      </c>
      <c r="P896" s="2">
        <f t="shared" si="95"/>
        <v>100.20741221621712</v>
      </c>
      <c r="Q896" s="2">
        <f t="shared" si="96"/>
        <v>6.6214413793103439</v>
      </c>
      <c r="R896" s="5">
        <f t="shared" si="97"/>
        <v>0.90003187250996008</v>
      </c>
    </row>
    <row r="897" spans="1:18" x14ac:dyDescent="0.3">
      <c r="A897" s="3">
        <v>41440</v>
      </c>
      <c r="B897" s="2" t="s">
        <v>6</v>
      </c>
      <c r="C897" s="2">
        <v>4.0766276999999997E-2</v>
      </c>
      <c r="D897" s="2">
        <v>4.5260000000000002E-2</v>
      </c>
      <c r="E897" s="2">
        <v>0.26565555400000002</v>
      </c>
      <c r="F897" s="2">
        <f>VLOOKUP(B897,CostData!$A$21:$D$24,2,FALSE)</f>
        <v>62.65</v>
      </c>
      <c r="G897" s="2">
        <f t="shared" si="91"/>
        <v>6</v>
      </c>
      <c r="H897" s="2">
        <f>VLOOKUP(B897,CostData!$H$5:$I$8,2,FALSE)</f>
        <v>2</v>
      </c>
      <c r="I897" s="2">
        <f>VLOOKUP(G897,CostData!$A$4:$E$15,Production!H897,FALSE)</f>
        <v>1</v>
      </c>
      <c r="J897" s="2">
        <f>VLOOKUP(Production!G897,CostData!$A$33:$E$44,Production!H897,FALSE)</f>
        <v>58</v>
      </c>
      <c r="K897" s="2">
        <f>VLOOKUP(Production!B897,CostData!$A$21:$D$24,4,FALSE)</f>
        <v>111.8941899</v>
      </c>
      <c r="L897" s="2">
        <f>VLOOKUP(Production!B897,CostData!$A$21:$D$24,3,FALSE)</f>
        <v>13.7</v>
      </c>
      <c r="M897" s="4">
        <f t="shared" si="92"/>
        <v>28355.390000000003</v>
      </c>
      <c r="N897" s="4">
        <f t="shared" si="93"/>
        <v>6489.8630142000002</v>
      </c>
      <c r="O897" s="4">
        <f t="shared" si="94"/>
        <v>5584.9799489999996</v>
      </c>
      <c r="P897" s="2">
        <f t="shared" si="95"/>
        <v>99.175681319145255</v>
      </c>
      <c r="Q897" s="2">
        <f t="shared" si="96"/>
        <v>7.0286684482758615</v>
      </c>
      <c r="R897" s="5">
        <f t="shared" si="97"/>
        <v>0.90071314626601851</v>
      </c>
    </row>
    <row r="898" spans="1:18" x14ac:dyDescent="0.3">
      <c r="A898" s="3">
        <v>41441</v>
      </c>
      <c r="B898" s="2" t="s">
        <v>6</v>
      </c>
      <c r="C898" s="2">
        <v>3.9128744999999999E-2</v>
      </c>
      <c r="D898" s="2">
        <v>4.3580000000000001E-2</v>
      </c>
      <c r="E898" s="2">
        <v>0</v>
      </c>
      <c r="F898" s="2">
        <f>VLOOKUP(B898,CostData!$A$21:$D$24,2,FALSE)</f>
        <v>62.65</v>
      </c>
      <c r="G898" s="2">
        <f t="shared" si="91"/>
        <v>6</v>
      </c>
      <c r="H898" s="2">
        <f>VLOOKUP(B898,CostData!$H$5:$I$8,2,FALSE)</f>
        <v>2</v>
      </c>
      <c r="I898" s="2">
        <f>VLOOKUP(G898,CostData!$A$4:$E$15,Production!H898,FALSE)</f>
        <v>1</v>
      </c>
      <c r="J898" s="2">
        <f>VLOOKUP(Production!G898,CostData!$A$33:$E$44,Production!H898,FALSE)</f>
        <v>58</v>
      </c>
      <c r="K898" s="2">
        <f>VLOOKUP(Production!B898,CostData!$A$21:$D$24,4,FALSE)</f>
        <v>111.8941899</v>
      </c>
      <c r="L898" s="2">
        <f>VLOOKUP(Production!B898,CostData!$A$21:$D$24,3,FALSE)</f>
        <v>13.7</v>
      </c>
      <c r="M898" s="4">
        <f t="shared" si="92"/>
        <v>27302.870000000003</v>
      </c>
      <c r="N898" s="4">
        <f t="shared" si="93"/>
        <v>6489.8630142000002</v>
      </c>
      <c r="O898" s="4">
        <f t="shared" si="94"/>
        <v>5360.6380649999992</v>
      </c>
      <c r="P898" s="2">
        <f t="shared" si="95"/>
        <v>100.06293603129872</v>
      </c>
      <c r="Q898" s="2">
        <f t="shared" si="96"/>
        <v>6.7463353448275862</v>
      </c>
      <c r="R898" s="5">
        <f t="shared" si="97"/>
        <v>0.89786014226709498</v>
      </c>
    </row>
    <row r="899" spans="1:18" x14ac:dyDescent="0.3">
      <c r="A899" s="3">
        <v>41442</v>
      </c>
      <c r="B899" s="2" t="s">
        <v>6</v>
      </c>
      <c r="C899" s="2">
        <v>4.0649842999999998E-2</v>
      </c>
      <c r="D899" s="2">
        <v>4.5199999999999997E-2</v>
      </c>
      <c r="E899" s="2">
        <v>0.262805071</v>
      </c>
      <c r="F899" s="2">
        <f>VLOOKUP(B899,CostData!$A$21:$D$24,2,FALSE)</f>
        <v>62.65</v>
      </c>
      <c r="G899" s="2">
        <f t="shared" ref="G899:G962" si="98">MONTH(A899)</f>
        <v>6</v>
      </c>
      <c r="H899" s="2">
        <f>VLOOKUP(B899,CostData!$H$5:$I$8,2,FALSE)</f>
        <v>2</v>
      </c>
      <c r="I899" s="2">
        <f>VLOOKUP(G899,CostData!$A$4:$E$15,Production!H899,FALSE)</f>
        <v>1</v>
      </c>
      <c r="J899" s="2">
        <f>VLOOKUP(Production!G899,CostData!$A$33:$E$44,Production!H899,FALSE)</f>
        <v>58</v>
      </c>
      <c r="K899" s="2">
        <f>VLOOKUP(Production!B899,CostData!$A$21:$D$24,4,FALSE)</f>
        <v>111.8941899</v>
      </c>
      <c r="L899" s="2">
        <f>VLOOKUP(Production!B899,CostData!$A$21:$D$24,3,FALSE)</f>
        <v>13.7</v>
      </c>
      <c r="M899" s="4">
        <f t="shared" ref="M899:M962" si="99">D899*F899*I899*10000</f>
        <v>28317.799999999996</v>
      </c>
      <c r="N899" s="4">
        <f t="shared" ref="N899:N962" si="100">I899*J899*K899</f>
        <v>6489.8630142000002</v>
      </c>
      <c r="O899" s="4">
        <f t="shared" ref="O899:O962" si="101">C899*I899*L899*10000</f>
        <v>5569.028491</v>
      </c>
      <c r="P899" s="2">
        <f t="shared" ref="P899:P962" si="102">(M899+N899+O899)/C899/10000</f>
        <v>99.328038007920455</v>
      </c>
      <c r="Q899" s="2">
        <f t="shared" ref="Q899:Q962" si="103">C899*10000/J899</f>
        <v>7.0085936206896546</v>
      </c>
      <c r="R899" s="5">
        <f t="shared" ref="R899:R962" si="104">C899/D899</f>
        <v>0.89933280973451324</v>
      </c>
    </row>
    <row r="900" spans="1:18" x14ac:dyDescent="0.3">
      <c r="A900" s="3">
        <v>41443</v>
      </c>
      <c r="B900" s="2" t="s">
        <v>6</v>
      </c>
      <c r="C900" s="2">
        <v>3.9767326999999998E-2</v>
      </c>
      <c r="D900" s="2">
        <v>4.4220000000000002E-2</v>
      </c>
      <c r="E900" s="2">
        <v>0.26628923100000002</v>
      </c>
      <c r="F900" s="2">
        <f>VLOOKUP(B900,CostData!$A$21:$D$24,2,FALSE)</f>
        <v>62.65</v>
      </c>
      <c r="G900" s="2">
        <f t="shared" si="98"/>
        <v>6</v>
      </c>
      <c r="H900" s="2">
        <f>VLOOKUP(B900,CostData!$H$5:$I$8,2,FALSE)</f>
        <v>2</v>
      </c>
      <c r="I900" s="2">
        <f>VLOOKUP(G900,CostData!$A$4:$E$15,Production!H900,FALSE)</f>
        <v>1</v>
      </c>
      <c r="J900" s="2">
        <f>VLOOKUP(Production!G900,CostData!$A$33:$E$44,Production!H900,FALSE)</f>
        <v>58</v>
      </c>
      <c r="K900" s="2">
        <f>VLOOKUP(Production!B900,CostData!$A$21:$D$24,4,FALSE)</f>
        <v>111.8941899</v>
      </c>
      <c r="L900" s="2">
        <f>VLOOKUP(Production!B900,CostData!$A$21:$D$24,3,FALSE)</f>
        <v>13.7</v>
      </c>
      <c r="M900" s="4">
        <f t="shared" si="99"/>
        <v>27703.83</v>
      </c>
      <c r="N900" s="4">
        <f t="shared" si="100"/>
        <v>6489.8630142000002</v>
      </c>
      <c r="O900" s="4">
        <f t="shared" si="101"/>
        <v>5448.123799</v>
      </c>
      <c r="P900" s="2">
        <f t="shared" si="102"/>
        <v>99.684388677167078</v>
      </c>
      <c r="Q900" s="2">
        <f t="shared" si="103"/>
        <v>6.8564356896551724</v>
      </c>
      <c r="R900" s="5">
        <f t="shared" si="104"/>
        <v>0.89930635459068287</v>
      </c>
    </row>
    <row r="901" spans="1:18" x14ac:dyDescent="0.3">
      <c r="A901" s="3">
        <v>41444</v>
      </c>
      <c r="B901" s="2" t="s">
        <v>6</v>
      </c>
      <c r="C901" s="2">
        <v>4.0592379999999997E-2</v>
      </c>
      <c r="D901" s="2">
        <v>4.5109999999999997E-2</v>
      </c>
      <c r="E901" s="2">
        <v>0</v>
      </c>
      <c r="F901" s="2">
        <f>VLOOKUP(B901,CostData!$A$21:$D$24,2,FALSE)</f>
        <v>62.65</v>
      </c>
      <c r="G901" s="2">
        <f t="shared" si="98"/>
        <v>6</v>
      </c>
      <c r="H901" s="2">
        <f>VLOOKUP(B901,CostData!$H$5:$I$8,2,FALSE)</f>
        <v>2</v>
      </c>
      <c r="I901" s="2">
        <f>VLOOKUP(G901,CostData!$A$4:$E$15,Production!H901,FALSE)</f>
        <v>1</v>
      </c>
      <c r="J901" s="2">
        <f>VLOOKUP(Production!G901,CostData!$A$33:$E$44,Production!H901,FALSE)</f>
        <v>58</v>
      </c>
      <c r="K901" s="2">
        <f>VLOOKUP(Production!B901,CostData!$A$21:$D$24,4,FALSE)</f>
        <v>111.8941899</v>
      </c>
      <c r="L901" s="2">
        <f>VLOOKUP(Production!B901,CostData!$A$21:$D$24,3,FALSE)</f>
        <v>13.7</v>
      </c>
      <c r="M901" s="4">
        <f t="shared" si="99"/>
        <v>28261.414999999997</v>
      </c>
      <c r="N901" s="4">
        <f t="shared" si="100"/>
        <v>6489.8630142000002</v>
      </c>
      <c r="O901" s="4">
        <f t="shared" si="101"/>
        <v>5561.1560600000003</v>
      </c>
      <c r="P901" s="2">
        <f t="shared" si="102"/>
        <v>99.310348578230702</v>
      </c>
      <c r="Q901" s="2">
        <f t="shared" si="103"/>
        <v>6.9986862068965516</v>
      </c>
      <c r="R901" s="5">
        <f t="shared" si="104"/>
        <v>0.89985324761693641</v>
      </c>
    </row>
    <row r="902" spans="1:18" x14ac:dyDescent="0.3">
      <c r="A902" s="3">
        <v>41445</v>
      </c>
      <c r="B902" s="2" t="s">
        <v>6</v>
      </c>
      <c r="C902" s="2">
        <v>3.9136544000000002E-2</v>
      </c>
      <c r="D902" s="2">
        <v>4.3589999999999997E-2</v>
      </c>
      <c r="E902" s="2">
        <v>0</v>
      </c>
      <c r="F902" s="2">
        <f>VLOOKUP(B902,CostData!$A$21:$D$24,2,FALSE)</f>
        <v>62.65</v>
      </c>
      <c r="G902" s="2">
        <f t="shared" si="98"/>
        <v>6</v>
      </c>
      <c r="H902" s="2">
        <f>VLOOKUP(B902,CostData!$H$5:$I$8,2,FALSE)</f>
        <v>2</v>
      </c>
      <c r="I902" s="2">
        <f>VLOOKUP(G902,CostData!$A$4:$E$15,Production!H902,FALSE)</f>
        <v>1</v>
      </c>
      <c r="J902" s="2">
        <f>VLOOKUP(Production!G902,CostData!$A$33:$E$44,Production!H902,FALSE)</f>
        <v>58</v>
      </c>
      <c r="K902" s="2">
        <f>VLOOKUP(Production!B902,CostData!$A$21:$D$24,4,FALSE)</f>
        <v>111.8941899</v>
      </c>
      <c r="L902" s="2">
        <f>VLOOKUP(Production!B902,CostData!$A$21:$D$24,3,FALSE)</f>
        <v>13.7</v>
      </c>
      <c r="M902" s="4">
        <f t="shared" si="99"/>
        <v>27309.134999999998</v>
      </c>
      <c r="N902" s="4">
        <f t="shared" si="100"/>
        <v>6489.8630142000002</v>
      </c>
      <c r="O902" s="4">
        <f t="shared" si="101"/>
        <v>5361.7065279999997</v>
      </c>
      <c r="P902" s="2">
        <f t="shared" si="102"/>
        <v>100.06173396966273</v>
      </c>
      <c r="Q902" s="2">
        <f t="shared" si="103"/>
        <v>6.7476800000000008</v>
      </c>
      <c r="R902" s="5">
        <f t="shared" si="104"/>
        <v>0.89783308098187664</v>
      </c>
    </row>
    <row r="903" spans="1:18" x14ac:dyDescent="0.3">
      <c r="A903" s="3">
        <v>41446</v>
      </c>
      <c r="B903" s="2" t="s">
        <v>6</v>
      </c>
      <c r="C903" s="2">
        <v>3.6176624999999997E-2</v>
      </c>
      <c r="D903" s="2">
        <v>4.0149999999999998E-2</v>
      </c>
      <c r="E903" s="2">
        <v>0.26617268500000002</v>
      </c>
      <c r="F903" s="2">
        <f>VLOOKUP(B903,CostData!$A$21:$D$24,2,FALSE)</f>
        <v>62.65</v>
      </c>
      <c r="G903" s="2">
        <f t="shared" si="98"/>
        <v>6</v>
      </c>
      <c r="H903" s="2">
        <f>VLOOKUP(B903,CostData!$H$5:$I$8,2,FALSE)</f>
        <v>2</v>
      </c>
      <c r="I903" s="2">
        <f>VLOOKUP(G903,CostData!$A$4:$E$15,Production!H903,FALSE)</f>
        <v>1</v>
      </c>
      <c r="J903" s="2">
        <f>VLOOKUP(Production!G903,CostData!$A$33:$E$44,Production!H903,FALSE)</f>
        <v>58</v>
      </c>
      <c r="K903" s="2">
        <f>VLOOKUP(Production!B903,CostData!$A$21:$D$24,4,FALSE)</f>
        <v>111.8941899</v>
      </c>
      <c r="L903" s="2">
        <f>VLOOKUP(Production!B903,CostData!$A$21:$D$24,3,FALSE)</f>
        <v>13.7</v>
      </c>
      <c r="M903" s="4">
        <f t="shared" si="99"/>
        <v>25153.974999999999</v>
      </c>
      <c r="N903" s="4">
        <f t="shared" si="100"/>
        <v>6489.8630142000002</v>
      </c>
      <c r="O903" s="4">
        <f t="shared" si="101"/>
        <v>4956.1976249999998</v>
      </c>
      <c r="P903" s="2">
        <f t="shared" si="102"/>
        <v>101.17039839730765</v>
      </c>
      <c r="Q903" s="2">
        <f t="shared" si="103"/>
        <v>6.2373491379310337</v>
      </c>
      <c r="R903" s="5">
        <f t="shared" si="104"/>
        <v>0.90103673723536737</v>
      </c>
    </row>
    <row r="904" spans="1:18" x14ac:dyDescent="0.3">
      <c r="A904" s="3">
        <v>41447</v>
      </c>
      <c r="B904" s="2" t="s">
        <v>6</v>
      </c>
      <c r="C904" s="2">
        <v>3.8660767999999998E-2</v>
      </c>
      <c r="D904" s="2">
        <v>4.2930000000000003E-2</v>
      </c>
      <c r="E904" s="2">
        <v>0</v>
      </c>
      <c r="F904" s="2">
        <f>VLOOKUP(B904,CostData!$A$21:$D$24,2,FALSE)</f>
        <v>62.65</v>
      </c>
      <c r="G904" s="2">
        <f t="shared" si="98"/>
        <v>6</v>
      </c>
      <c r="H904" s="2">
        <f>VLOOKUP(B904,CostData!$H$5:$I$8,2,FALSE)</f>
        <v>2</v>
      </c>
      <c r="I904" s="2">
        <f>VLOOKUP(G904,CostData!$A$4:$E$15,Production!H904,FALSE)</f>
        <v>1</v>
      </c>
      <c r="J904" s="2">
        <f>VLOOKUP(Production!G904,CostData!$A$33:$E$44,Production!H904,FALSE)</f>
        <v>58</v>
      </c>
      <c r="K904" s="2">
        <f>VLOOKUP(Production!B904,CostData!$A$21:$D$24,4,FALSE)</f>
        <v>111.8941899</v>
      </c>
      <c r="L904" s="2">
        <f>VLOOKUP(Production!B904,CostData!$A$21:$D$24,3,FALSE)</f>
        <v>13.7</v>
      </c>
      <c r="M904" s="4">
        <f t="shared" si="99"/>
        <v>26895.645</v>
      </c>
      <c r="N904" s="4">
        <f t="shared" si="100"/>
        <v>6489.8630142000002</v>
      </c>
      <c r="O904" s="4">
        <f t="shared" si="101"/>
        <v>5296.525216</v>
      </c>
      <c r="P904" s="2">
        <f t="shared" si="102"/>
        <v>100.05500467605818</v>
      </c>
      <c r="Q904" s="2">
        <f t="shared" si="103"/>
        <v>6.6656496551724134</v>
      </c>
      <c r="R904" s="5">
        <f t="shared" si="104"/>
        <v>0.90055364546936867</v>
      </c>
    </row>
    <row r="905" spans="1:18" x14ac:dyDescent="0.3">
      <c r="A905" s="3">
        <v>41448</v>
      </c>
      <c r="B905" s="2" t="s">
        <v>6</v>
      </c>
      <c r="C905" s="2">
        <v>4.0420789999999998E-2</v>
      </c>
      <c r="D905" s="2">
        <v>4.4949999999999997E-2</v>
      </c>
      <c r="E905" s="2">
        <v>0</v>
      </c>
      <c r="F905" s="2">
        <f>VLOOKUP(B905,CostData!$A$21:$D$24,2,FALSE)</f>
        <v>62.65</v>
      </c>
      <c r="G905" s="2">
        <f t="shared" si="98"/>
        <v>6</v>
      </c>
      <c r="H905" s="2">
        <f>VLOOKUP(B905,CostData!$H$5:$I$8,2,FALSE)</f>
        <v>2</v>
      </c>
      <c r="I905" s="2">
        <f>VLOOKUP(G905,CostData!$A$4:$E$15,Production!H905,FALSE)</f>
        <v>1</v>
      </c>
      <c r="J905" s="2">
        <f>VLOOKUP(Production!G905,CostData!$A$33:$E$44,Production!H905,FALSE)</f>
        <v>58</v>
      </c>
      <c r="K905" s="2">
        <f>VLOOKUP(Production!B905,CostData!$A$21:$D$24,4,FALSE)</f>
        <v>111.8941899</v>
      </c>
      <c r="L905" s="2">
        <f>VLOOKUP(Production!B905,CostData!$A$21:$D$24,3,FALSE)</f>
        <v>13.7</v>
      </c>
      <c r="M905" s="4">
        <f t="shared" si="99"/>
        <v>28161.174999999999</v>
      </c>
      <c r="N905" s="4">
        <f t="shared" si="100"/>
        <v>6489.8630142000002</v>
      </c>
      <c r="O905" s="4">
        <f t="shared" si="101"/>
        <v>5537.6482299999998</v>
      </c>
      <c r="P905" s="2">
        <f t="shared" si="102"/>
        <v>99.425781248214093</v>
      </c>
      <c r="Q905" s="2">
        <f t="shared" si="103"/>
        <v>6.9691017241379312</v>
      </c>
      <c r="R905" s="5">
        <f t="shared" si="104"/>
        <v>0.89923893214682982</v>
      </c>
    </row>
    <row r="906" spans="1:18" x14ac:dyDescent="0.3">
      <c r="A906" s="3">
        <v>41449</v>
      </c>
      <c r="B906" s="2" t="s">
        <v>6</v>
      </c>
      <c r="C906" s="2">
        <v>3.8886944999999999E-2</v>
      </c>
      <c r="D906" s="2">
        <v>4.3279999999999999E-2</v>
      </c>
      <c r="E906" s="2">
        <v>0</v>
      </c>
      <c r="F906" s="2">
        <f>VLOOKUP(B906,CostData!$A$21:$D$24,2,FALSE)</f>
        <v>62.65</v>
      </c>
      <c r="G906" s="2">
        <f t="shared" si="98"/>
        <v>6</v>
      </c>
      <c r="H906" s="2">
        <f>VLOOKUP(B906,CostData!$H$5:$I$8,2,FALSE)</f>
        <v>2</v>
      </c>
      <c r="I906" s="2">
        <f>VLOOKUP(G906,CostData!$A$4:$E$15,Production!H906,FALSE)</f>
        <v>1</v>
      </c>
      <c r="J906" s="2">
        <f>VLOOKUP(Production!G906,CostData!$A$33:$E$44,Production!H906,FALSE)</f>
        <v>58</v>
      </c>
      <c r="K906" s="2">
        <f>VLOOKUP(Production!B906,CostData!$A$21:$D$24,4,FALSE)</f>
        <v>111.8941899</v>
      </c>
      <c r="L906" s="2">
        <f>VLOOKUP(Production!B906,CostData!$A$21:$D$24,3,FALSE)</f>
        <v>13.7</v>
      </c>
      <c r="M906" s="4">
        <f t="shared" si="99"/>
        <v>27114.92</v>
      </c>
      <c r="N906" s="4">
        <f t="shared" si="100"/>
        <v>6489.8630142000002</v>
      </c>
      <c r="O906" s="4">
        <f t="shared" si="101"/>
        <v>5327.5114649999996</v>
      </c>
      <c r="P906" s="2">
        <f t="shared" si="102"/>
        <v>100.11661877578712</v>
      </c>
      <c r="Q906" s="2">
        <f t="shared" si="103"/>
        <v>6.7046456896551723</v>
      </c>
      <c r="R906" s="5">
        <f t="shared" si="104"/>
        <v>0.89849688077634016</v>
      </c>
    </row>
    <row r="907" spans="1:18" x14ac:dyDescent="0.3">
      <c r="A907" s="3">
        <v>41450</v>
      </c>
      <c r="B907" s="2" t="s">
        <v>6</v>
      </c>
      <c r="C907" s="2">
        <v>3.9904488000000002E-2</v>
      </c>
      <c r="D907" s="2">
        <v>4.4350000000000001E-2</v>
      </c>
      <c r="E907" s="2">
        <v>0</v>
      </c>
      <c r="F907" s="2">
        <f>VLOOKUP(B907,CostData!$A$21:$D$24,2,FALSE)</f>
        <v>62.65</v>
      </c>
      <c r="G907" s="2">
        <f t="shared" si="98"/>
        <v>6</v>
      </c>
      <c r="H907" s="2">
        <f>VLOOKUP(B907,CostData!$H$5:$I$8,2,FALSE)</f>
        <v>2</v>
      </c>
      <c r="I907" s="2">
        <f>VLOOKUP(G907,CostData!$A$4:$E$15,Production!H907,FALSE)</f>
        <v>1</v>
      </c>
      <c r="J907" s="2">
        <f>VLOOKUP(Production!G907,CostData!$A$33:$E$44,Production!H907,FALSE)</f>
        <v>58</v>
      </c>
      <c r="K907" s="2">
        <f>VLOOKUP(Production!B907,CostData!$A$21:$D$24,4,FALSE)</f>
        <v>111.8941899</v>
      </c>
      <c r="L907" s="2">
        <f>VLOOKUP(Production!B907,CostData!$A$21:$D$24,3,FALSE)</f>
        <v>13.7</v>
      </c>
      <c r="M907" s="4">
        <f t="shared" si="99"/>
        <v>27785.275000000001</v>
      </c>
      <c r="N907" s="4">
        <f t="shared" si="100"/>
        <v>6489.8630142000002</v>
      </c>
      <c r="O907" s="4">
        <f t="shared" si="101"/>
        <v>5466.9148560000003</v>
      </c>
      <c r="P907" s="2">
        <f t="shared" si="102"/>
        <v>99.59294019810504</v>
      </c>
      <c r="Q907" s="2">
        <f t="shared" si="103"/>
        <v>6.8800841379310347</v>
      </c>
      <c r="R907" s="5">
        <f t="shared" si="104"/>
        <v>0.89976297632469004</v>
      </c>
    </row>
    <row r="908" spans="1:18" x14ac:dyDescent="0.3">
      <c r="A908" s="3">
        <v>41451</v>
      </c>
      <c r="B908" s="2" t="s">
        <v>6</v>
      </c>
      <c r="C908" s="2">
        <v>3.5713139999999997E-2</v>
      </c>
      <c r="D908" s="2">
        <v>3.9719999999999998E-2</v>
      </c>
      <c r="E908" s="2">
        <v>0.26503591599999998</v>
      </c>
      <c r="F908" s="2">
        <f>VLOOKUP(B908,CostData!$A$21:$D$24,2,FALSE)</f>
        <v>62.65</v>
      </c>
      <c r="G908" s="2">
        <f t="shared" si="98"/>
        <v>6</v>
      </c>
      <c r="H908" s="2">
        <f>VLOOKUP(B908,CostData!$H$5:$I$8,2,FALSE)</f>
        <v>2</v>
      </c>
      <c r="I908" s="2">
        <f>VLOOKUP(G908,CostData!$A$4:$E$15,Production!H908,FALSE)</f>
        <v>1</v>
      </c>
      <c r="J908" s="2">
        <f>VLOOKUP(Production!G908,CostData!$A$33:$E$44,Production!H908,FALSE)</f>
        <v>58</v>
      </c>
      <c r="K908" s="2">
        <f>VLOOKUP(Production!B908,CostData!$A$21:$D$24,4,FALSE)</f>
        <v>111.8941899</v>
      </c>
      <c r="L908" s="2">
        <f>VLOOKUP(Production!B908,CostData!$A$21:$D$24,3,FALSE)</f>
        <v>13.7</v>
      </c>
      <c r="M908" s="4">
        <f t="shared" si="99"/>
        <v>24884.58</v>
      </c>
      <c r="N908" s="4">
        <f t="shared" si="100"/>
        <v>6489.8630142000002</v>
      </c>
      <c r="O908" s="4">
        <f t="shared" si="101"/>
        <v>4892.7001799999989</v>
      </c>
      <c r="P908" s="2">
        <f t="shared" si="102"/>
        <v>101.55125870813936</v>
      </c>
      <c r="Q908" s="2">
        <f t="shared" si="103"/>
        <v>6.1574379310344822</v>
      </c>
      <c r="R908" s="5">
        <f t="shared" si="104"/>
        <v>0.89912235649546823</v>
      </c>
    </row>
    <row r="909" spans="1:18" x14ac:dyDescent="0.3">
      <c r="A909" s="3">
        <v>41452</v>
      </c>
      <c r="B909" s="2" t="s">
        <v>6</v>
      </c>
      <c r="C909" s="2">
        <v>3.5706852999999997E-2</v>
      </c>
      <c r="D909" s="2">
        <v>3.9699999999999999E-2</v>
      </c>
      <c r="E909" s="2">
        <v>0.26431419</v>
      </c>
      <c r="F909" s="2">
        <f>VLOOKUP(B909,CostData!$A$21:$D$24,2,FALSE)</f>
        <v>62.65</v>
      </c>
      <c r="G909" s="2">
        <f t="shared" si="98"/>
        <v>6</v>
      </c>
      <c r="H909" s="2">
        <f>VLOOKUP(B909,CostData!$H$5:$I$8,2,FALSE)</f>
        <v>2</v>
      </c>
      <c r="I909" s="2">
        <f>VLOOKUP(G909,CostData!$A$4:$E$15,Production!H909,FALSE)</f>
        <v>1</v>
      </c>
      <c r="J909" s="2">
        <f>VLOOKUP(Production!G909,CostData!$A$33:$E$44,Production!H909,FALSE)</f>
        <v>58</v>
      </c>
      <c r="K909" s="2">
        <f>VLOOKUP(Production!B909,CostData!$A$21:$D$24,4,FALSE)</f>
        <v>111.8941899</v>
      </c>
      <c r="L909" s="2">
        <f>VLOOKUP(Production!B909,CostData!$A$21:$D$24,3,FALSE)</f>
        <v>13.7</v>
      </c>
      <c r="M909" s="4">
        <f t="shared" si="99"/>
        <v>24872.05</v>
      </c>
      <c r="N909" s="4">
        <f t="shared" si="100"/>
        <v>6489.8630142000002</v>
      </c>
      <c r="O909" s="4">
        <f t="shared" si="101"/>
        <v>4891.8388609999993</v>
      </c>
      <c r="P909" s="2">
        <f t="shared" si="102"/>
        <v>101.53163560843629</v>
      </c>
      <c r="Q909" s="2">
        <f t="shared" si="103"/>
        <v>6.1563539655172406</v>
      </c>
      <c r="R909" s="5">
        <f t="shared" si="104"/>
        <v>0.89941695214105788</v>
      </c>
    </row>
    <row r="910" spans="1:18" x14ac:dyDescent="0.3">
      <c r="A910" s="3">
        <v>41453</v>
      </c>
      <c r="B910" s="2" t="s">
        <v>6</v>
      </c>
      <c r="C910" s="2">
        <v>3.6440444000000002E-2</v>
      </c>
      <c r="D910" s="2">
        <v>4.0559999999999999E-2</v>
      </c>
      <c r="E910" s="2">
        <v>0.26650187600000003</v>
      </c>
      <c r="F910" s="2">
        <f>VLOOKUP(B910,CostData!$A$21:$D$24,2,FALSE)</f>
        <v>62.65</v>
      </c>
      <c r="G910" s="2">
        <f t="shared" si="98"/>
        <v>6</v>
      </c>
      <c r="H910" s="2">
        <f>VLOOKUP(B910,CostData!$H$5:$I$8,2,FALSE)</f>
        <v>2</v>
      </c>
      <c r="I910" s="2">
        <f>VLOOKUP(G910,CostData!$A$4:$E$15,Production!H910,FALSE)</f>
        <v>1</v>
      </c>
      <c r="J910" s="2">
        <f>VLOOKUP(Production!G910,CostData!$A$33:$E$44,Production!H910,FALSE)</f>
        <v>58</v>
      </c>
      <c r="K910" s="2">
        <f>VLOOKUP(Production!B910,CostData!$A$21:$D$24,4,FALSE)</f>
        <v>111.8941899</v>
      </c>
      <c r="L910" s="2">
        <f>VLOOKUP(Production!B910,CostData!$A$21:$D$24,3,FALSE)</f>
        <v>13.7</v>
      </c>
      <c r="M910" s="4">
        <f t="shared" si="99"/>
        <v>25410.839999999997</v>
      </c>
      <c r="N910" s="4">
        <f t="shared" si="100"/>
        <v>6489.8630142000002</v>
      </c>
      <c r="O910" s="4">
        <f t="shared" si="101"/>
        <v>4992.3408280000003</v>
      </c>
      <c r="P910" s="2">
        <f t="shared" si="102"/>
        <v>101.24202614600414</v>
      </c>
      <c r="Q910" s="2">
        <f t="shared" si="103"/>
        <v>6.2828351724137939</v>
      </c>
      <c r="R910" s="5">
        <f t="shared" si="104"/>
        <v>0.8984330374753452</v>
      </c>
    </row>
    <row r="911" spans="1:18" x14ac:dyDescent="0.3">
      <c r="A911" s="3">
        <v>41454</v>
      </c>
      <c r="B911" s="2" t="s">
        <v>6</v>
      </c>
      <c r="C911" s="2">
        <v>4.0532418000000001E-2</v>
      </c>
      <c r="D911" s="2">
        <v>4.5089999999999998E-2</v>
      </c>
      <c r="E911" s="2">
        <v>0.264519053</v>
      </c>
      <c r="F911" s="2">
        <f>VLOOKUP(B911,CostData!$A$21:$D$24,2,FALSE)</f>
        <v>62.65</v>
      </c>
      <c r="G911" s="2">
        <f t="shared" si="98"/>
        <v>6</v>
      </c>
      <c r="H911" s="2">
        <f>VLOOKUP(B911,CostData!$H$5:$I$8,2,FALSE)</f>
        <v>2</v>
      </c>
      <c r="I911" s="2">
        <f>VLOOKUP(G911,CostData!$A$4:$E$15,Production!H911,FALSE)</f>
        <v>1</v>
      </c>
      <c r="J911" s="2">
        <f>VLOOKUP(Production!G911,CostData!$A$33:$E$44,Production!H911,FALSE)</f>
        <v>58</v>
      </c>
      <c r="K911" s="2">
        <f>VLOOKUP(Production!B911,CostData!$A$21:$D$24,4,FALSE)</f>
        <v>111.8941899</v>
      </c>
      <c r="L911" s="2">
        <f>VLOOKUP(Production!B911,CostData!$A$21:$D$24,3,FALSE)</f>
        <v>13.7</v>
      </c>
      <c r="M911" s="4">
        <f t="shared" si="99"/>
        <v>28248.884999999998</v>
      </c>
      <c r="N911" s="4">
        <f t="shared" si="100"/>
        <v>6489.8630142000002</v>
      </c>
      <c r="O911" s="4">
        <f t="shared" si="101"/>
        <v>5552.9412659999998</v>
      </c>
      <c r="P911" s="2">
        <f t="shared" si="102"/>
        <v>99.406083496425012</v>
      </c>
      <c r="Q911" s="2">
        <f t="shared" si="103"/>
        <v>6.9883479310344834</v>
      </c>
      <c r="R911" s="5">
        <f t="shared" si="104"/>
        <v>0.89892255489021966</v>
      </c>
    </row>
    <row r="912" spans="1:18" x14ac:dyDescent="0.3">
      <c r="A912" s="3">
        <v>41455</v>
      </c>
      <c r="B912" s="2" t="s">
        <v>6</v>
      </c>
      <c r="C912" s="2">
        <v>3.6195831999999997E-2</v>
      </c>
      <c r="D912" s="2">
        <v>4.0329999999999998E-2</v>
      </c>
      <c r="E912" s="2">
        <v>0</v>
      </c>
      <c r="F912" s="2">
        <f>VLOOKUP(B912,CostData!$A$21:$D$24,2,FALSE)</f>
        <v>62.65</v>
      </c>
      <c r="G912" s="2">
        <f t="shared" si="98"/>
        <v>6</v>
      </c>
      <c r="H912" s="2">
        <f>VLOOKUP(B912,CostData!$H$5:$I$8,2,FALSE)</f>
        <v>2</v>
      </c>
      <c r="I912" s="2">
        <f>VLOOKUP(G912,CostData!$A$4:$E$15,Production!H912,FALSE)</f>
        <v>1</v>
      </c>
      <c r="J912" s="2">
        <f>VLOOKUP(Production!G912,CostData!$A$33:$E$44,Production!H912,FALSE)</f>
        <v>58</v>
      </c>
      <c r="K912" s="2">
        <f>VLOOKUP(Production!B912,CostData!$A$21:$D$24,4,FALSE)</f>
        <v>111.8941899</v>
      </c>
      <c r="L912" s="2">
        <f>VLOOKUP(Production!B912,CostData!$A$21:$D$24,3,FALSE)</f>
        <v>13.7</v>
      </c>
      <c r="M912" s="4">
        <f t="shared" si="99"/>
        <v>25266.744999999999</v>
      </c>
      <c r="N912" s="4">
        <f t="shared" si="100"/>
        <v>6489.8630142000002</v>
      </c>
      <c r="O912" s="4">
        <f t="shared" si="101"/>
        <v>4958.8289839999998</v>
      </c>
      <c r="P912" s="2">
        <f t="shared" si="102"/>
        <v>101.43553820837715</v>
      </c>
      <c r="Q912" s="2">
        <f t="shared" si="103"/>
        <v>6.2406606896551713</v>
      </c>
      <c r="R912" s="5">
        <f t="shared" si="104"/>
        <v>0.89749149516488969</v>
      </c>
    </row>
    <row r="913" spans="1:18" x14ac:dyDescent="0.3">
      <c r="A913" s="3">
        <v>41456</v>
      </c>
      <c r="B913" s="2" t="s">
        <v>6</v>
      </c>
      <c r="C913" s="2">
        <v>4.1083786999999997E-2</v>
      </c>
      <c r="D913" s="2">
        <v>4.5650000000000003E-2</v>
      </c>
      <c r="E913" s="2">
        <v>0</v>
      </c>
      <c r="F913" s="2">
        <f>VLOOKUP(B913,CostData!$A$21:$D$24,2,FALSE)</f>
        <v>62.65</v>
      </c>
      <c r="G913" s="2">
        <f t="shared" si="98"/>
        <v>7</v>
      </c>
      <c r="H913" s="2">
        <f>VLOOKUP(B913,CostData!$H$5:$I$8,2,FALSE)</f>
        <v>2</v>
      </c>
      <c r="I913" s="2">
        <f>VLOOKUP(G913,CostData!$A$4:$E$15,Production!H913,FALSE)</f>
        <v>1</v>
      </c>
      <c r="J913" s="2">
        <f>VLOOKUP(Production!G913,CostData!$A$33:$E$44,Production!H913,FALSE)</f>
        <v>56</v>
      </c>
      <c r="K913" s="2">
        <f>VLOOKUP(Production!B913,CostData!$A$21:$D$24,4,FALSE)</f>
        <v>111.8941899</v>
      </c>
      <c r="L913" s="2">
        <f>VLOOKUP(Production!B913,CostData!$A$21:$D$24,3,FALSE)</f>
        <v>13.7</v>
      </c>
      <c r="M913" s="4">
        <f t="shared" si="99"/>
        <v>28599.724999999999</v>
      </c>
      <c r="N913" s="4">
        <f t="shared" si="100"/>
        <v>6266.0746343999999</v>
      </c>
      <c r="O913" s="4">
        <f t="shared" si="101"/>
        <v>5628.478818999999</v>
      </c>
      <c r="P913" s="2">
        <f t="shared" si="102"/>
        <v>98.565106603731536</v>
      </c>
      <c r="Q913" s="2">
        <f t="shared" si="103"/>
        <v>7.3363905357142851</v>
      </c>
      <c r="R913" s="5">
        <f t="shared" si="104"/>
        <v>0.89997342825848836</v>
      </c>
    </row>
    <row r="914" spans="1:18" x14ac:dyDescent="0.3">
      <c r="A914" s="3">
        <v>41457</v>
      </c>
      <c r="B914" s="2" t="s">
        <v>6</v>
      </c>
      <c r="C914" s="2">
        <v>3.8124173999999997E-2</v>
      </c>
      <c r="D914" s="2">
        <v>4.2360000000000002E-2</v>
      </c>
      <c r="E914" s="2">
        <v>0.265433578</v>
      </c>
      <c r="F914" s="2">
        <f>VLOOKUP(B914,CostData!$A$21:$D$24,2,FALSE)</f>
        <v>62.65</v>
      </c>
      <c r="G914" s="2">
        <f t="shared" si="98"/>
        <v>7</v>
      </c>
      <c r="H914" s="2">
        <f>VLOOKUP(B914,CostData!$H$5:$I$8,2,FALSE)</f>
        <v>2</v>
      </c>
      <c r="I914" s="2">
        <f>VLOOKUP(G914,CostData!$A$4:$E$15,Production!H914,FALSE)</f>
        <v>1</v>
      </c>
      <c r="J914" s="2">
        <f>VLOOKUP(Production!G914,CostData!$A$33:$E$44,Production!H914,FALSE)</f>
        <v>56</v>
      </c>
      <c r="K914" s="2">
        <f>VLOOKUP(Production!B914,CostData!$A$21:$D$24,4,FALSE)</f>
        <v>111.8941899</v>
      </c>
      <c r="L914" s="2">
        <f>VLOOKUP(Production!B914,CostData!$A$21:$D$24,3,FALSE)</f>
        <v>13.7</v>
      </c>
      <c r="M914" s="4">
        <f t="shared" si="99"/>
        <v>26538.54</v>
      </c>
      <c r="N914" s="4">
        <f t="shared" si="100"/>
        <v>6266.0746343999999</v>
      </c>
      <c r="O914" s="4">
        <f t="shared" si="101"/>
        <v>5223.0118379999994</v>
      </c>
      <c r="P914" s="2">
        <f t="shared" si="102"/>
        <v>99.74675509664813</v>
      </c>
      <c r="Q914" s="2">
        <f t="shared" si="103"/>
        <v>6.8078882142857138</v>
      </c>
      <c r="R914" s="5">
        <f t="shared" si="104"/>
        <v>0.90000410764872507</v>
      </c>
    </row>
    <row r="915" spans="1:18" x14ac:dyDescent="0.3">
      <c r="A915" s="3">
        <v>41458</v>
      </c>
      <c r="B915" s="2" t="s">
        <v>6</v>
      </c>
      <c r="C915" s="2">
        <v>4.0225010999999998E-2</v>
      </c>
      <c r="D915" s="2">
        <v>4.4630000000000003E-2</v>
      </c>
      <c r="E915" s="2">
        <v>0</v>
      </c>
      <c r="F915" s="2">
        <f>VLOOKUP(B915,CostData!$A$21:$D$24,2,FALSE)</f>
        <v>62.65</v>
      </c>
      <c r="G915" s="2">
        <f t="shared" si="98"/>
        <v>7</v>
      </c>
      <c r="H915" s="2">
        <f>VLOOKUP(B915,CostData!$H$5:$I$8,2,FALSE)</f>
        <v>2</v>
      </c>
      <c r="I915" s="2">
        <f>VLOOKUP(G915,CostData!$A$4:$E$15,Production!H915,FALSE)</f>
        <v>1</v>
      </c>
      <c r="J915" s="2">
        <f>VLOOKUP(Production!G915,CostData!$A$33:$E$44,Production!H915,FALSE)</f>
        <v>56</v>
      </c>
      <c r="K915" s="2">
        <f>VLOOKUP(Production!B915,CostData!$A$21:$D$24,4,FALSE)</f>
        <v>111.8941899</v>
      </c>
      <c r="L915" s="2">
        <f>VLOOKUP(Production!B915,CostData!$A$21:$D$24,3,FALSE)</f>
        <v>13.7</v>
      </c>
      <c r="M915" s="4">
        <f t="shared" si="99"/>
        <v>27960.695000000003</v>
      </c>
      <c r="N915" s="4">
        <f t="shared" si="100"/>
        <v>6266.0746343999999</v>
      </c>
      <c r="O915" s="4">
        <f t="shared" si="101"/>
        <v>5510.8265069999998</v>
      </c>
      <c r="P915" s="2">
        <f t="shared" si="102"/>
        <v>98.788279116691854</v>
      </c>
      <c r="Q915" s="2">
        <f t="shared" si="103"/>
        <v>7.1830376785714289</v>
      </c>
      <c r="R915" s="5">
        <f t="shared" si="104"/>
        <v>0.90129982074837545</v>
      </c>
    </row>
    <row r="916" spans="1:18" x14ac:dyDescent="0.3">
      <c r="A916" s="3">
        <v>41459</v>
      </c>
      <c r="B916" s="2" t="s">
        <v>6</v>
      </c>
      <c r="C916" s="2">
        <v>3.8832195999999999E-2</v>
      </c>
      <c r="D916" s="2">
        <v>4.3159999999999997E-2</v>
      </c>
      <c r="E916" s="2">
        <v>0</v>
      </c>
      <c r="F916" s="2">
        <f>VLOOKUP(B916,CostData!$A$21:$D$24,2,FALSE)</f>
        <v>62.65</v>
      </c>
      <c r="G916" s="2">
        <f t="shared" si="98"/>
        <v>7</v>
      </c>
      <c r="H916" s="2">
        <f>VLOOKUP(B916,CostData!$H$5:$I$8,2,FALSE)</f>
        <v>2</v>
      </c>
      <c r="I916" s="2">
        <f>VLOOKUP(G916,CostData!$A$4:$E$15,Production!H916,FALSE)</f>
        <v>1</v>
      </c>
      <c r="J916" s="2">
        <f>VLOOKUP(Production!G916,CostData!$A$33:$E$44,Production!H916,FALSE)</f>
        <v>56</v>
      </c>
      <c r="K916" s="2">
        <f>VLOOKUP(Production!B916,CostData!$A$21:$D$24,4,FALSE)</f>
        <v>111.8941899</v>
      </c>
      <c r="L916" s="2">
        <f>VLOOKUP(Production!B916,CostData!$A$21:$D$24,3,FALSE)</f>
        <v>13.7</v>
      </c>
      <c r="M916" s="4">
        <f t="shared" si="99"/>
        <v>27039.739999999998</v>
      </c>
      <c r="N916" s="4">
        <f t="shared" si="100"/>
        <v>6266.0746343999999</v>
      </c>
      <c r="O916" s="4">
        <f t="shared" si="101"/>
        <v>5320.0108520000003</v>
      </c>
      <c r="P916" s="2">
        <f t="shared" si="102"/>
        <v>99.468558220091381</v>
      </c>
      <c r="Q916" s="2">
        <f t="shared" si="103"/>
        <v>6.9343207142857137</v>
      </c>
      <c r="R916" s="5">
        <f t="shared" si="104"/>
        <v>0.89972650602409643</v>
      </c>
    </row>
    <row r="917" spans="1:18" x14ac:dyDescent="0.3">
      <c r="A917" s="3">
        <v>41460</v>
      </c>
      <c r="B917" s="2" t="s">
        <v>6</v>
      </c>
      <c r="C917" s="2">
        <v>3.6792336000000002E-2</v>
      </c>
      <c r="D917" s="2">
        <v>4.0899999999999999E-2</v>
      </c>
      <c r="E917" s="2">
        <v>0</v>
      </c>
      <c r="F917" s="2">
        <f>VLOOKUP(B917,CostData!$A$21:$D$24,2,FALSE)</f>
        <v>62.65</v>
      </c>
      <c r="G917" s="2">
        <f t="shared" si="98"/>
        <v>7</v>
      </c>
      <c r="H917" s="2">
        <f>VLOOKUP(B917,CostData!$H$5:$I$8,2,FALSE)</f>
        <v>2</v>
      </c>
      <c r="I917" s="2">
        <f>VLOOKUP(G917,CostData!$A$4:$E$15,Production!H917,FALSE)</f>
        <v>1</v>
      </c>
      <c r="J917" s="2">
        <f>VLOOKUP(Production!G917,CostData!$A$33:$E$44,Production!H917,FALSE)</f>
        <v>56</v>
      </c>
      <c r="K917" s="2">
        <f>VLOOKUP(Production!B917,CostData!$A$21:$D$24,4,FALSE)</f>
        <v>111.8941899</v>
      </c>
      <c r="L917" s="2">
        <f>VLOOKUP(Production!B917,CostData!$A$21:$D$24,3,FALSE)</f>
        <v>13.7</v>
      </c>
      <c r="M917" s="4">
        <f t="shared" si="99"/>
        <v>25623.85</v>
      </c>
      <c r="N917" s="4">
        <f t="shared" si="100"/>
        <v>6266.0746343999999</v>
      </c>
      <c r="O917" s="4">
        <f t="shared" si="101"/>
        <v>5040.5500319999992</v>
      </c>
      <c r="P917" s="2">
        <f t="shared" si="102"/>
        <v>100.37545500345506</v>
      </c>
      <c r="Q917" s="2">
        <f t="shared" si="103"/>
        <v>6.5700599999999998</v>
      </c>
      <c r="R917" s="5">
        <f t="shared" si="104"/>
        <v>0.89956811735941322</v>
      </c>
    </row>
    <row r="918" spans="1:18" x14ac:dyDescent="0.3">
      <c r="A918" s="3">
        <v>41461</v>
      </c>
      <c r="B918" s="2" t="s">
        <v>6</v>
      </c>
      <c r="C918" s="2">
        <v>4.0910450000000001E-2</v>
      </c>
      <c r="D918" s="2">
        <v>4.5510000000000002E-2</v>
      </c>
      <c r="E918" s="2">
        <v>0.26656982099999998</v>
      </c>
      <c r="F918" s="2">
        <f>VLOOKUP(B918,CostData!$A$21:$D$24,2,FALSE)</f>
        <v>62.65</v>
      </c>
      <c r="G918" s="2">
        <f t="shared" si="98"/>
        <v>7</v>
      </c>
      <c r="H918" s="2">
        <f>VLOOKUP(B918,CostData!$H$5:$I$8,2,FALSE)</f>
        <v>2</v>
      </c>
      <c r="I918" s="2">
        <f>VLOOKUP(G918,CostData!$A$4:$E$15,Production!H918,FALSE)</f>
        <v>1</v>
      </c>
      <c r="J918" s="2">
        <f>VLOOKUP(Production!G918,CostData!$A$33:$E$44,Production!H918,FALSE)</f>
        <v>56</v>
      </c>
      <c r="K918" s="2">
        <f>VLOOKUP(Production!B918,CostData!$A$21:$D$24,4,FALSE)</f>
        <v>111.8941899</v>
      </c>
      <c r="L918" s="2">
        <f>VLOOKUP(Production!B918,CostData!$A$21:$D$24,3,FALSE)</f>
        <v>13.7</v>
      </c>
      <c r="M918" s="4">
        <f t="shared" si="99"/>
        <v>28512.015000000003</v>
      </c>
      <c r="N918" s="4">
        <f t="shared" si="100"/>
        <v>6266.0746343999999</v>
      </c>
      <c r="O918" s="4">
        <f t="shared" si="101"/>
        <v>5604.7316499999997</v>
      </c>
      <c r="P918" s="2">
        <f t="shared" si="102"/>
        <v>98.710283764661611</v>
      </c>
      <c r="Q918" s="2">
        <f t="shared" si="103"/>
        <v>7.3054375000000009</v>
      </c>
      <c r="R918" s="5">
        <f t="shared" si="104"/>
        <v>0.8989332014941771</v>
      </c>
    </row>
    <row r="919" spans="1:18" x14ac:dyDescent="0.3">
      <c r="A919" s="3">
        <v>41462</v>
      </c>
      <c r="B919" s="2" t="s">
        <v>6</v>
      </c>
      <c r="C919" s="2">
        <v>3.5627148999999997E-2</v>
      </c>
      <c r="D919" s="2">
        <v>3.952E-2</v>
      </c>
      <c r="E919" s="2">
        <v>0</v>
      </c>
      <c r="F919" s="2">
        <f>VLOOKUP(B919,CostData!$A$21:$D$24,2,FALSE)</f>
        <v>62.65</v>
      </c>
      <c r="G919" s="2">
        <f t="shared" si="98"/>
        <v>7</v>
      </c>
      <c r="H919" s="2">
        <f>VLOOKUP(B919,CostData!$H$5:$I$8,2,FALSE)</f>
        <v>2</v>
      </c>
      <c r="I919" s="2">
        <f>VLOOKUP(G919,CostData!$A$4:$E$15,Production!H919,FALSE)</f>
        <v>1</v>
      </c>
      <c r="J919" s="2">
        <f>VLOOKUP(Production!G919,CostData!$A$33:$E$44,Production!H919,FALSE)</f>
        <v>56</v>
      </c>
      <c r="K919" s="2">
        <f>VLOOKUP(Production!B919,CostData!$A$21:$D$24,4,FALSE)</f>
        <v>111.8941899</v>
      </c>
      <c r="L919" s="2">
        <f>VLOOKUP(Production!B919,CostData!$A$21:$D$24,3,FALSE)</f>
        <v>13.7</v>
      </c>
      <c r="M919" s="4">
        <f t="shared" si="99"/>
        <v>24759.280000000002</v>
      </c>
      <c r="N919" s="4">
        <f t="shared" si="100"/>
        <v>6266.0746343999999</v>
      </c>
      <c r="O919" s="4">
        <f t="shared" si="101"/>
        <v>4880.9194129999996</v>
      </c>
      <c r="P919" s="2">
        <f t="shared" si="102"/>
        <v>100.7834616443769</v>
      </c>
      <c r="Q919" s="2">
        <f t="shared" si="103"/>
        <v>6.3619908928571425</v>
      </c>
      <c r="R919" s="5">
        <f t="shared" si="104"/>
        <v>0.90149668522267201</v>
      </c>
    </row>
    <row r="920" spans="1:18" x14ac:dyDescent="0.3">
      <c r="A920" s="3">
        <v>41463</v>
      </c>
      <c r="B920" s="2" t="s">
        <v>6</v>
      </c>
      <c r="C920" s="2">
        <v>3.6111364E-2</v>
      </c>
      <c r="D920" s="2">
        <v>4.0140000000000002E-2</v>
      </c>
      <c r="E920" s="2">
        <v>0</v>
      </c>
      <c r="F920" s="2">
        <f>VLOOKUP(B920,CostData!$A$21:$D$24,2,FALSE)</f>
        <v>62.65</v>
      </c>
      <c r="G920" s="2">
        <f t="shared" si="98"/>
        <v>7</v>
      </c>
      <c r="H920" s="2">
        <f>VLOOKUP(B920,CostData!$H$5:$I$8,2,FALSE)</f>
        <v>2</v>
      </c>
      <c r="I920" s="2">
        <f>VLOOKUP(G920,CostData!$A$4:$E$15,Production!H920,FALSE)</f>
        <v>1</v>
      </c>
      <c r="J920" s="2">
        <f>VLOOKUP(Production!G920,CostData!$A$33:$E$44,Production!H920,FALSE)</f>
        <v>56</v>
      </c>
      <c r="K920" s="2">
        <f>VLOOKUP(Production!B920,CostData!$A$21:$D$24,4,FALSE)</f>
        <v>111.8941899</v>
      </c>
      <c r="L920" s="2">
        <f>VLOOKUP(Production!B920,CostData!$A$21:$D$24,3,FALSE)</f>
        <v>13.7</v>
      </c>
      <c r="M920" s="4">
        <f t="shared" si="99"/>
        <v>25147.71</v>
      </c>
      <c r="N920" s="4">
        <f t="shared" si="100"/>
        <v>6266.0746343999999</v>
      </c>
      <c r="O920" s="4">
        <f t="shared" si="101"/>
        <v>4947.2568679999995</v>
      </c>
      <c r="P920" s="2">
        <f t="shared" si="102"/>
        <v>100.69140978003489</v>
      </c>
      <c r="Q920" s="2">
        <f t="shared" si="103"/>
        <v>6.4484578571428566</v>
      </c>
      <c r="R920" s="5">
        <f t="shared" si="104"/>
        <v>0.8996353761833582</v>
      </c>
    </row>
    <row r="921" spans="1:18" x14ac:dyDescent="0.3">
      <c r="A921" s="3">
        <v>41464</v>
      </c>
      <c r="B921" s="2" t="s">
        <v>6</v>
      </c>
      <c r="C921" s="2">
        <v>3.5745038E-2</v>
      </c>
      <c r="D921" s="2">
        <v>3.9809999999999998E-2</v>
      </c>
      <c r="E921" s="2">
        <v>0.263911693</v>
      </c>
      <c r="F921" s="2">
        <f>VLOOKUP(B921,CostData!$A$21:$D$24,2,FALSE)</f>
        <v>62.65</v>
      </c>
      <c r="G921" s="2">
        <f t="shared" si="98"/>
        <v>7</v>
      </c>
      <c r="H921" s="2">
        <f>VLOOKUP(B921,CostData!$H$5:$I$8,2,FALSE)</f>
        <v>2</v>
      </c>
      <c r="I921" s="2">
        <f>VLOOKUP(G921,CostData!$A$4:$E$15,Production!H921,FALSE)</f>
        <v>1</v>
      </c>
      <c r="J921" s="2">
        <f>VLOOKUP(Production!G921,CostData!$A$33:$E$44,Production!H921,FALSE)</f>
        <v>56</v>
      </c>
      <c r="K921" s="2">
        <f>VLOOKUP(Production!B921,CostData!$A$21:$D$24,4,FALSE)</f>
        <v>111.8941899</v>
      </c>
      <c r="L921" s="2">
        <f>VLOOKUP(Production!B921,CostData!$A$21:$D$24,3,FALSE)</f>
        <v>13.7</v>
      </c>
      <c r="M921" s="4">
        <f t="shared" si="99"/>
        <v>24940.965</v>
      </c>
      <c r="N921" s="4">
        <f t="shared" si="100"/>
        <v>6266.0746343999999</v>
      </c>
      <c r="O921" s="4">
        <f t="shared" si="101"/>
        <v>4897.0702059999994</v>
      </c>
      <c r="P921" s="2">
        <f t="shared" si="102"/>
        <v>101.00453618317597</v>
      </c>
      <c r="Q921" s="2">
        <f t="shared" si="103"/>
        <v>6.3830425000000002</v>
      </c>
      <c r="R921" s="5">
        <f t="shared" si="104"/>
        <v>0.89789093192665159</v>
      </c>
    </row>
    <row r="922" spans="1:18" x14ac:dyDescent="0.3">
      <c r="A922" s="3">
        <v>41465</v>
      </c>
      <c r="B922" s="2" t="s">
        <v>6</v>
      </c>
      <c r="C922" s="2">
        <v>3.9745256E-2</v>
      </c>
      <c r="D922" s="2">
        <v>4.41E-2</v>
      </c>
      <c r="E922" s="2">
        <v>0.262299008</v>
      </c>
      <c r="F922" s="2">
        <f>VLOOKUP(B922,CostData!$A$21:$D$24,2,FALSE)</f>
        <v>62.65</v>
      </c>
      <c r="G922" s="2">
        <f t="shared" si="98"/>
        <v>7</v>
      </c>
      <c r="H922" s="2">
        <f>VLOOKUP(B922,CostData!$H$5:$I$8,2,FALSE)</f>
        <v>2</v>
      </c>
      <c r="I922" s="2">
        <f>VLOOKUP(G922,CostData!$A$4:$E$15,Production!H922,FALSE)</f>
        <v>1</v>
      </c>
      <c r="J922" s="2">
        <f>VLOOKUP(Production!G922,CostData!$A$33:$E$44,Production!H922,FALSE)</f>
        <v>56</v>
      </c>
      <c r="K922" s="2">
        <f>VLOOKUP(Production!B922,CostData!$A$21:$D$24,4,FALSE)</f>
        <v>111.8941899</v>
      </c>
      <c r="L922" s="2">
        <f>VLOOKUP(Production!B922,CostData!$A$21:$D$24,3,FALSE)</f>
        <v>13.7</v>
      </c>
      <c r="M922" s="4">
        <f t="shared" si="99"/>
        <v>27628.65</v>
      </c>
      <c r="N922" s="4">
        <f t="shared" si="100"/>
        <v>6266.0746343999999</v>
      </c>
      <c r="O922" s="4">
        <f t="shared" si="101"/>
        <v>5445.1000720000002</v>
      </c>
      <c r="P922" s="2">
        <f t="shared" si="102"/>
        <v>98.979925318382655</v>
      </c>
      <c r="Q922" s="2">
        <f t="shared" si="103"/>
        <v>7.0973671428571432</v>
      </c>
      <c r="R922" s="5">
        <f t="shared" si="104"/>
        <v>0.90125297052154196</v>
      </c>
    </row>
    <row r="923" spans="1:18" x14ac:dyDescent="0.3">
      <c r="A923" s="3">
        <v>41466</v>
      </c>
      <c r="B923" s="2" t="s">
        <v>6</v>
      </c>
      <c r="C923" s="2">
        <v>3.5924230000000001E-2</v>
      </c>
      <c r="D923" s="2">
        <v>4.0030000000000003E-2</v>
      </c>
      <c r="E923" s="2">
        <v>0</v>
      </c>
      <c r="F923" s="2">
        <f>VLOOKUP(B923,CostData!$A$21:$D$24,2,FALSE)</f>
        <v>62.65</v>
      </c>
      <c r="G923" s="2">
        <f t="shared" si="98"/>
        <v>7</v>
      </c>
      <c r="H923" s="2">
        <f>VLOOKUP(B923,CostData!$H$5:$I$8,2,FALSE)</f>
        <v>2</v>
      </c>
      <c r="I923" s="2">
        <f>VLOOKUP(G923,CostData!$A$4:$E$15,Production!H923,FALSE)</f>
        <v>1</v>
      </c>
      <c r="J923" s="2">
        <f>VLOOKUP(Production!G923,CostData!$A$33:$E$44,Production!H923,FALSE)</f>
        <v>56</v>
      </c>
      <c r="K923" s="2">
        <f>VLOOKUP(Production!B923,CostData!$A$21:$D$24,4,FALSE)</f>
        <v>111.8941899</v>
      </c>
      <c r="L923" s="2">
        <f>VLOOKUP(Production!B923,CostData!$A$21:$D$24,3,FALSE)</f>
        <v>13.7</v>
      </c>
      <c r="M923" s="4">
        <f t="shared" si="99"/>
        <v>25078.795000000002</v>
      </c>
      <c r="N923" s="4">
        <f t="shared" si="100"/>
        <v>6266.0746343999999</v>
      </c>
      <c r="O923" s="4">
        <f t="shared" si="101"/>
        <v>4921.6195099999995</v>
      </c>
      <c r="P923" s="2">
        <f t="shared" si="102"/>
        <v>100.95272506717612</v>
      </c>
      <c r="Q923" s="2">
        <f t="shared" si="103"/>
        <v>6.4150410714285711</v>
      </c>
      <c r="R923" s="5">
        <f t="shared" si="104"/>
        <v>0.89743267549337991</v>
      </c>
    </row>
    <row r="924" spans="1:18" x14ac:dyDescent="0.3">
      <c r="A924" s="3">
        <v>41467</v>
      </c>
      <c r="B924" s="2" t="s">
        <v>6</v>
      </c>
      <c r="C924" s="2">
        <v>3.6248620000000002E-2</v>
      </c>
      <c r="D924" s="2">
        <v>4.0250000000000001E-2</v>
      </c>
      <c r="E924" s="2">
        <v>0</v>
      </c>
      <c r="F924" s="2">
        <f>VLOOKUP(B924,CostData!$A$21:$D$24,2,FALSE)</f>
        <v>62.65</v>
      </c>
      <c r="G924" s="2">
        <f t="shared" si="98"/>
        <v>7</v>
      </c>
      <c r="H924" s="2">
        <f>VLOOKUP(B924,CostData!$H$5:$I$8,2,FALSE)</f>
        <v>2</v>
      </c>
      <c r="I924" s="2">
        <f>VLOOKUP(G924,CostData!$A$4:$E$15,Production!H924,FALSE)</f>
        <v>1</v>
      </c>
      <c r="J924" s="2">
        <f>VLOOKUP(Production!G924,CostData!$A$33:$E$44,Production!H924,FALSE)</f>
        <v>56</v>
      </c>
      <c r="K924" s="2">
        <f>VLOOKUP(Production!B924,CostData!$A$21:$D$24,4,FALSE)</f>
        <v>111.8941899</v>
      </c>
      <c r="L924" s="2">
        <f>VLOOKUP(Production!B924,CostData!$A$21:$D$24,3,FALSE)</f>
        <v>13.7</v>
      </c>
      <c r="M924" s="4">
        <f t="shared" si="99"/>
        <v>25216.625</v>
      </c>
      <c r="N924" s="4">
        <f t="shared" si="100"/>
        <v>6266.0746343999999</v>
      </c>
      <c r="O924" s="4">
        <f t="shared" si="101"/>
        <v>4966.0609400000003</v>
      </c>
      <c r="P924" s="2">
        <f t="shared" si="102"/>
        <v>100.55213294850948</v>
      </c>
      <c r="Q924" s="2">
        <f t="shared" si="103"/>
        <v>6.4729678571428568</v>
      </c>
      <c r="R924" s="5">
        <f t="shared" si="104"/>
        <v>0.90058683229813663</v>
      </c>
    </row>
    <row r="925" spans="1:18" x14ac:dyDescent="0.3">
      <c r="A925" s="3">
        <v>41468</v>
      </c>
      <c r="B925" s="2" t="s">
        <v>6</v>
      </c>
      <c r="C925" s="2">
        <v>3.7087768E-2</v>
      </c>
      <c r="D925" s="2">
        <v>4.1309999999999999E-2</v>
      </c>
      <c r="E925" s="2">
        <v>0</v>
      </c>
      <c r="F925" s="2">
        <f>VLOOKUP(B925,CostData!$A$21:$D$24,2,FALSE)</f>
        <v>62.65</v>
      </c>
      <c r="G925" s="2">
        <f t="shared" si="98"/>
        <v>7</v>
      </c>
      <c r="H925" s="2">
        <f>VLOOKUP(B925,CostData!$H$5:$I$8,2,FALSE)</f>
        <v>2</v>
      </c>
      <c r="I925" s="2">
        <f>VLOOKUP(G925,CostData!$A$4:$E$15,Production!H925,FALSE)</f>
        <v>1</v>
      </c>
      <c r="J925" s="2">
        <f>VLOOKUP(Production!G925,CostData!$A$33:$E$44,Production!H925,FALSE)</f>
        <v>56</v>
      </c>
      <c r="K925" s="2">
        <f>VLOOKUP(Production!B925,CostData!$A$21:$D$24,4,FALSE)</f>
        <v>111.8941899</v>
      </c>
      <c r="L925" s="2">
        <f>VLOOKUP(Production!B925,CostData!$A$21:$D$24,3,FALSE)</f>
        <v>13.7</v>
      </c>
      <c r="M925" s="4">
        <f t="shared" si="99"/>
        <v>25880.715</v>
      </c>
      <c r="N925" s="4">
        <f t="shared" si="100"/>
        <v>6266.0746343999999</v>
      </c>
      <c r="O925" s="4">
        <f t="shared" si="101"/>
        <v>5081.0242159999998</v>
      </c>
      <c r="P925" s="2">
        <f t="shared" si="102"/>
        <v>100.37760657476072</v>
      </c>
      <c r="Q925" s="2">
        <f t="shared" si="103"/>
        <v>6.6228157142857143</v>
      </c>
      <c r="R925" s="5">
        <f t="shared" si="104"/>
        <v>0.89779152747518765</v>
      </c>
    </row>
    <row r="926" spans="1:18" x14ac:dyDescent="0.3">
      <c r="A926" s="3">
        <v>41469</v>
      </c>
      <c r="B926" s="2" t="s">
        <v>6</v>
      </c>
      <c r="C926" s="2">
        <v>4.1091145000000003E-2</v>
      </c>
      <c r="D926" s="2">
        <v>4.5809999999999997E-2</v>
      </c>
      <c r="E926" s="2">
        <v>0</v>
      </c>
      <c r="F926" s="2">
        <f>VLOOKUP(B926,CostData!$A$21:$D$24,2,FALSE)</f>
        <v>62.65</v>
      </c>
      <c r="G926" s="2">
        <f t="shared" si="98"/>
        <v>7</v>
      </c>
      <c r="H926" s="2">
        <f>VLOOKUP(B926,CostData!$H$5:$I$8,2,FALSE)</f>
        <v>2</v>
      </c>
      <c r="I926" s="2">
        <f>VLOOKUP(G926,CostData!$A$4:$E$15,Production!H926,FALSE)</f>
        <v>1</v>
      </c>
      <c r="J926" s="2">
        <f>VLOOKUP(Production!G926,CostData!$A$33:$E$44,Production!H926,FALSE)</f>
        <v>56</v>
      </c>
      <c r="K926" s="2">
        <f>VLOOKUP(Production!B926,CostData!$A$21:$D$24,4,FALSE)</f>
        <v>111.8941899</v>
      </c>
      <c r="L926" s="2">
        <f>VLOOKUP(Production!B926,CostData!$A$21:$D$24,3,FALSE)</f>
        <v>13.7</v>
      </c>
      <c r="M926" s="4">
        <f t="shared" si="99"/>
        <v>28699.964999999997</v>
      </c>
      <c r="N926" s="4">
        <f t="shared" si="100"/>
        <v>6266.0746343999999</v>
      </c>
      <c r="O926" s="4">
        <f t="shared" si="101"/>
        <v>5629.4868649999999</v>
      </c>
      <c r="P926" s="2">
        <f t="shared" si="102"/>
        <v>98.793855706381493</v>
      </c>
      <c r="Q926" s="2">
        <f t="shared" si="103"/>
        <v>7.3377044642857143</v>
      </c>
      <c r="R926" s="5">
        <f t="shared" si="104"/>
        <v>0.89699072254966172</v>
      </c>
    </row>
    <row r="927" spans="1:18" x14ac:dyDescent="0.3">
      <c r="A927" s="3">
        <v>41470</v>
      </c>
      <c r="B927" s="2" t="s">
        <v>6</v>
      </c>
      <c r="C927" s="2">
        <v>4.0037887000000001E-2</v>
      </c>
      <c r="D927" s="2">
        <v>4.4429999999999997E-2</v>
      </c>
      <c r="E927" s="2">
        <v>0.26566288900000001</v>
      </c>
      <c r="F927" s="2">
        <f>VLOOKUP(B927,CostData!$A$21:$D$24,2,FALSE)</f>
        <v>62.65</v>
      </c>
      <c r="G927" s="2">
        <f t="shared" si="98"/>
        <v>7</v>
      </c>
      <c r="H927" s="2">
        <f>VLOOKUP(B927,CostData!$H$5:$I$8,2,FALSE)</f>
        <v>2</v>
      </c>
      <c r="I927" s="2">
        <f>VLOOKUP(G927,CostData!$A$4:$E$15,Production!H927,FALSE)</f>
        <v>1</v>
      </c>
      <c r="J927" s="2">
        <f>VLOOKUP(Production!G927,CostData!$A$33:$E$44,Production!H927,FALSE)</f>
        <v>56</v>
      </c>
      <c r="K927" s="2">
        <f>VLOOKUP(Production!B927,CostData!$A$21:$D$24,4,FALSE)</f>
        <v>111.8941899</v>
      </c>
      <c r="L927" s="2">
        <f>VLOOKUP(Production!B927,CostData!$A$21:$D$24,3,FALSE)</f>
        <v>13.7</v>
      </c>
      <c r="M927" s="4">
        <f t="shared" si="99"/>
        <v>27835.394999999997</v>
      </c>
      <c r="N927" s="4">
        <f t="shared" si="100"/>
        <v>6266.0746343999999</v>
      </c>
      <c r="O927" s="4">
        <f t="shared" si="101"/>
        <v>5485.1905189999998</v>
      </c>
      <c r="P927" s="2">
        <f t="shared" si="102"/>
        <v>98.873000349394047</v>
      </c>
      <c r="Q927" s="2">
        <f t="shared" si="103"/>
        <v>7.1496226785714283</v>
      </c>
      <c r="R927" s="5">
        <f t="shared" si="104"/>
        <v>0.90114532973216299</v>
      </c>
    </row>
    <row r="928" spans="1:18" x14ac:dyDescent="0.3">
      <c r="A928" s="3">
        <v>41471</v>
      </c>
      <c r="B928" s="2" t="s">
        <v>6</v>
      </c>
      <c r="C928" s="2">
        <v>3.7854446999999999E-2</v>
      </c>
      <c r="D928" s="2">
        <v>4.2209999999999998E-2</v>
      </c>
      <c r="E928" s="2">
        <v>0</v>
      </c>
      <c r="F928" s="2">
        <f>VLOOKUP(B928,CostData!$A$21:$D$24,2,FALSE)</f>
        <v>62.65</v>
      </c>
      <c r="G928" s="2">
        <f t="shared" si="98"/>
        <v>7</v>
      </c>
      <c r="H928" s="2">
        <f>VLOOKUP(B928,CostData!$H$5:$I$8,2,FALSE)</f>
        <v>2</v>
      </c>
      <c r="I928" s="2">
        <f>VLOOKUP(G928,CostData!$A$4:$E$15,Production!H928,FALSE)</f>
        <v>1</v>
      </c>
      <c r="J928" s="2">
        <f>VLOOKUP(Production!G928,CostData!$A$33:$E$44,Production!H928,FALSE)</f>
        <v>56</v>
      </c>
      <c r="K928" s="2">
        <f>VLOOKUP(Production!B928,CostData!$A$21:$D$24,4,FALSE)</f>
        <v>111.8941899</v>
      </c>
      <c r="L928" s="2">
        <f>VLOOKUP(Production!B928,CostData!$A$21:$D$24,3,FALSE)</f>
        <v>13.7</v>
      </c>
      <c r="M928" s="4">
        <f t="shared" si="99"/>
        <v>26444.564999999999</v>
      </c>
      <c r="N928" s="4">
        <f t="shared" si="100"/>
        <v>6266.0746343999999</v>
      </c>
      <c r="O928" s="4">
        <f t="shared" si="101"/>
        <v>5186.0592389999993</v>
      </c>
      <c r="P928" s="2">
        <f t="shared" si="102"/>
        <v>100.1116166705592</v>
      </c>
      <c r="Q928" s="2">
        <f t="shared" si="103"/>
        <v>6.7597226785714284</v>
      </c>
      <c r="R928" s="5">
        <f t="shared" si="104"/>
        <v>0.89681229566453446</v>
      </c>
    </row>
    <row r="929" spans="1:18" x14ac:dyDescent="0.3">
      <c r="A929" s="3">
        <v>41472</v>
      </c>
      <c r="B929" s="2" t="s">
        <v>6</v>
      </c>
      <c r="C929" s="2">
        <v>3.6474333999999997E-2</v>
      </c>
      <c r="D929" s="2">
        <v>4.061E-2</v>
      </c>
      <c r="E929" s="2">
        <v>0</v>
      </c>
      <c r="F929" s="2">
        <f>VLOOKUP(B929,CostData!$A$21:$D$24,2,FALSE)</f>
        <v>62.65</v>
      </c>
      <c r="G929" s="2">
        <f t="shared" si="98"/>
        <v>7</v>
      </c>
      <c r="H929" s="2">
        <f>VLOOKUP(B929,CostData!$H$5:$I$8,2,FALSE)</f>
        <v>2</v>
      </c>
      <c r="I929" s="2">
        <f>VLOOKUP(G929,CostData!$A$4:$E$15,Production!H929,FALSE)</f>
        <v>1</v>
      </c>
      <c r="J929" s="2">
        <f>VLOOKUP(Production!G929,CostData!$A$33:$E$44,Production!H929,FALSE)</f>
        <v>56</v>
      </c>
      <c r="K929" s="2">
        <f>VLOOKUP(Production!B929,CostData!$A$21:$D$24,4,FALSE)</f>
        <v>111.8941899</v>
      </c>
      <c r="L929" s="2">
        <f>VLOOKUP(Production!B929,CostData!$A$21:$D$24,3,FALSE)</f>
        <v>13.7</v>
      </c>
      <c r="M929" s="4">
        <f t="shared" si="99"/>
        <v>25442.165000000001</v>
      </c>
      <c r="N929" s="4">
        <f t="shared" si="100"/>
        <v>6266.0746343999999</v>
      </c>
      <c r="O929" s="4">
        <f t="shared" si="101"/>
        <v>4996.9837579999994</v>
      </c>
      <c r="P929" s="2">
        <f t="shared" si="102"/>
        <v>100.63301880275594</v>
      </c>
      <c r="Q929" s="2">
        <f t="shared" si="103"/>
        <v>6.5132739285714285</v>
      </c>
      <c r="R929" s="5">
        <f t="shared" si="104"/>
        <v>0.89816138882048746</v>
      </c>
    </row>
    <row r="930" spans="1:18" x14ac:dyDescent="0.3">
      <c r="A930" s="3">
        <v>41473</v>
      </c>
      <c r="B930" s="2" t="s">
        <v>6</v>
      </c>
      <c r="C930" s="2">
        <v>4.1228180000000003E-2</v>
      </c>
      <c r="D930" s="2">
        <v>4.5879999999999997E-2</v>
      </c>
      <c r="E930" s="2">
        <v>0.26420601100000002</v>
      </c>
      <c r="F930" s="2">
        <f>VLOOKUP(B930,CostData!$A$21:$D$24,2,FALSE)</f>
        <v>62.65</v>
      </c>
      <c r="G930" s="2">
        <f t="shared" si="98"/>
        <v>7</v>
      </c>
      <c r="H930" s="2">
        <f>VLOOKUP(B930,CostData!$H$5:$I$8,2,FALSE)</f>
        <v>2</v>
      </c>
      <c r="I930" s="2">
        <f>VLOOKUP(G930,CostData!$A$4:$E$15,Production!H930,FALSE)</f>
        <v>1</v>
      </c>
      <c r="J930" s="2">
        <f>VLOOKUP(Production!G930,CostData!$A$33:$E$44,Production!H930,FALSE)</f>
        <v>56</v>
      </c>
      <c r="K930" s="2">
        <f>VLOOKUP(Production!B930,CostData!$A$21:$D$24,4,FALSE)</f>
        <v>111.8941899</v>
      </c>
      <c r="L930" s="2">
        <f>VLOOKUP(Production!B930,CostData!$A$21:$D$24,3,FALSE)</f>
        <v>13.7</v>
      </c>
      <c r="M930" s="4">
        <f t="shared" si="99"/>
        <v>28743.819999999996</v>
      </c>
      <c r="N930" s="4">
        <f t="shared" si="100"/>
        <v>6266.0746343999999</v>
      </c>
      <c r="O930" s="4">
        <f t="shared" si="101"/>
        <v>5648.2606599999999</v>
      </c>
      <c r="P930" s="2">
        <f t="shared" si="102"/>
        <v>98.617390567325543</v>
      </c>
      <c r="Q930" s="2">
        <f t="shared" si="103"/>
        <v>7.3621750000000006</v>
      </c>
      <c r="R930" s="5">
        <f t="shared" si="104"/>
        <v>0.89860897994768973</v>
      </c>
    </row>
    <row r="931" spans="1:18" x14ac:dyDescent="0.3">
      <c r="A931" s="3">
        <v>41474</v>
      </c>
      <c r="B931" s="2" t="s">
        <v>6</v>
      </c>
      <c r="C931" s="2">
        <v>3.9645205000000003E-2</v>
      </c>
      <c r="D931" s="2">
        <v>4.4130000000000003E-2</v>
      </c>
      <c r="E931" s="2">
        <v>0</v>
      </c>
      <c r="F931" s="2">
        <f>VLOOKUP(B931,CostData!$A$21:$D$24,2,FALSE)</f>
        <v>62.65</v>
      </c>
      <c r="G931" s="2">
        <f t="shared" si="98"/>
        <v>7</v>
      </c>
      <c r="H931" s="2">
        <f>VLOOKUP(B931,CostData!$H$5:$I$8,2,FALSE)</f>
        <v>2</v>
      </c>
      <c r="I931" s="2">
        <f>VLOOKUP(G931,CostData!$A$4:$E$15,Production!H931,FALSE)</f>
        <v>1</v>
      </c>
      <c r="J931" s="2">
        <f>VLOOKUP(Production!G931,CostData!$A$33:$E$44,Production!H931,FALSE)</f>
        <v>56</v>
      </c>
      <c r="K931" s="2">
        <f>VLOOKUP(Production!B931,CostData!$A$21:$D$24,4,FALSE)</f>
        <v>111.8941899</v>
      </c>
      <c r="L931" s="2">
        <f>VLOOKUP(Production!B931,CostData!$A$21:$D$24,3,FALSE)</f>
        <v>13.7</v>
      </c>
      <c r="M931" s="4">
        <f t="shared" si="99"/>
        <v>27647.445</v>
      </c>
      <c r="N931" s="4">
        <f t="shared" si="100"/>
        <v>6266.0746343999999</v>
      </c>
      <c r="O931" s="4">
        <f t="shared" si="101"/>
        <v>5431.3930850000006</v>
      </c>
      <c r="P931" s="2">
        <f t="shared" si="102"/>
        <v>99.24255081894519</v>
      </c>
      <c r="Q931" s="2">
        <f t="shared" si="103"/>
        <v>7.0795008928571432</v>
      </c>
      <c r="R931" s="5">
        <f t="shared" si="104"/>
        <v>0.89837310219805122</v>
      </c>
    </row>
    <row r="932" spans="1:18" x14ac:dyDescent="0.3">
      <c r="A932" s="3">
        <v>41475</v>
      </c>
      <c r="B932" s="2" t="s">
        <v>6</v>
      </c>
      <c r="C932" s="2">
        <v>3.6174253000000003E-2</v>
      </c>
      <c r="D932" s="2">
        <v>4.0140000000000002E-2</v>
      </c>
      <c r="E932" s="2">
        <v>0</v>
      </c>
      <c r="F932" s="2">
        <f>VLOOKUP(B932,CostData!$A$21:$D$24,2,FALSE)</f>
        <v>62.65</v>
      </c>
      <c r="G932" s="2">
        <f t="shared" si="98"/>
        <v>7</v>
      </c>
      <c r="H932" s="2">
        <f>VLOOKUP(B932,CostData!$H$5:$I$8,2,FALSE)</f>
        <v>2</v>
      </c>
      <c r="I932" s="2">
        <f>VLOOKUP(G932,CostData!$A$4:$E$15,Production!H932,FALSE)</f>
        <v>1</v>
      </c>
      <c r="J932" s="2">
        <f>VLOOKUP(Production!G932,CostData!$A$33:$E$44,Production!H932,FALSE)</f>
        <v>56</v>
      </c>
      <c r="K932" s="2">
        <f>VLOOKUP(Production!B932,CostData!$A$21:$D$24,4,FALSE)</f>
        <v>111.8941899</v>
      </c>
      <c r="L932" s="2">
        <f>VLOOKUP(Production!B932,CostData!$A$21:$D$24,3,FALSE)</f>
        <v>13.7</v>
      </c>
      <c r="M932" s="4">
        <f t="shared" si="99"/>
        <v>25147.71</v>
      </c>
      <c r="N932" s="4">
        <f t="shared" si="100"/>
        <v>6266.0746343999999</v>
      </c>
      <c r="O932" s="4">
        <f t="shared" si="101"/>
        <v>4955.8726610000003</v>
      </c>
      <c r="P932" s="2">
        <f t="shared" si="102"/>
        <v>100.54017506705665</v>
      </c>
      <c r="Q932" s="2">
        <f t="shared" si="103"/>
        <v>6.4596880357142865</v>
      </c>
      <c r="R932" s="5">
        <f t="shared" si="104"/>
        <v>0.90120211758844049</v>
      </c>
    </row>
    <row r="933" spans="1:18" x14ac:dyDescent="0.3">
      <c r="A933" s="3">
        <v>41476</v>
      </c>
      <c r="B933" s="2" t="s">
        <v>6</v>
      </c>
      <c r="C933" s="2">
        <v>3.8164756000000001E-2</v>
      </c>
      <c r="D933" s="2">
        <v>4.2560000000000001E-2</v>
      </c>
      <c r="E933" s="2">
        <v>0</v>
      </c>
      <c r="F933" s="2">
        <f>VLOOKUP(B933,CostData!$A$21:$D$24,2,FALSE)</f>
        <v>62.65</v>
      </c>
      <c r="G933" s="2">
        <f t="shared" si="98"/>
        <v>7</v>
      </c>
      <c r="H933" s="2">
        <f>VLOOKUP(B933,CostData!$H$5:$I$8,2,FALSE)</f>
        <v>2</v>
      </c>
      <c r="I933" s="2">
        <f>VLOOKUP(G933,CostData!$A$4:$E$15,Production!H933,FALSE)</f>
        <v>1</v>
      </c>
      <c r="J933" s="2">
        <f>VLOOKUP(Production!G933,CostData!$A$33:$E$44,Production!H933,FALSE)</f>
        <v>56</v>
      </c>
      <c r="K933" s="2">
        <f>VLOOKUP(Production!B933,CostData!$A$21:$D$24,4,FALSE)</f>
        <v>111.8941899</v>
      </c>
      <c r="L933" s="2">
        <f>VLOOKUP(Production!B933,CostData!$A$21:$D$24,3,FALSE)</f>
        <v>13.7</v>
      </c>
      <c r="M933" s="4">
        <f t="shared" si="99"/>
        <v>26663.84</v>
      </c>
      <c r="N933" s="4">
        <f t="shared" si="100"/>
        <v>6266.0746343999999</v>
      </c>
      <c r="O933" s="4">
        <f t="shared" si="101"/>
        <v>5228.5715720000007</v>
      </c>
      <c r="P933" s="2">
        <f t="shared" si="102"/>
        <v>99.983571770771974</v>
      </c>
      <c r="Q933" s="2">
        <f t="shared" si="103"/>
        <v>6.8151349999999997</v>
      </c>
      <c r="R933" s="5">
        <f t="shared" si="104"/>
        <v>0.89672828947368421</v>
      </c>
    </row>
    <row r="934" spans="1:18" x14ac:dyDescent="0.3">
      <c r="A934" s="3">
        <v>41477</v>
      </c>
      <c r="B934" s="2" t="s">
        <v>6</v>
      </c>
      <c r="C934" s="2">
        <v>3.6372455999999997E-2</v>
      </c>
      <c r="D934" s="2">
        <v>4.0480000000000002E-2</v>
      </c>
      <c r="E934" s="2">
        <v>0</v>
      </c>
      <c r="F934" s="2">
        <f>VLOOKUP(B934,CostData!$A$21:$D$24,2,FALSE)</f>
        <v>62.65</v>
      </c>
      <c r="G934" s="2">
        <f t="shared" si="98"/>
        <v>7</v>
      </c>
      <c r="H934" s="2">
        <f>VLOOKUP(B934,CostData!$H$5:$I$8,2,FALSE)</f>
        <v>2</v>
      </c>
      <c r="I934" s="2">
        <f>VLOOKUP(G934,CostData!$A$4:$E$15,Production!H934,FALSE)</f>
        <v>1</v>
      </c>
      <c r="J934" s="2">
        <f>VLOOKUP(Production!G934,CostData!$A$33:$E$44,Production!H934,FALSE)</f>
        <v>56</v>
      </c>
      <c r="K934" s="2">
        <f>VLOOKUP(Production!B934,CostData!$A$21:$D$24,4,FALSE)</f>
        <v>111.8941899</v>
      </c>
      <c r="L934" s="2">
        <f>VLOOKUP(Production!B934,CostData!$A$21:$D$24,3,FALSE)</f>
        <v>13.7</v>
      </c>
      <c r="M934" s="4">
        <f t="shared" si="99"/>
        <v>25360.719999999998</v>
      </c>
      <c r="N934" s="4">
        <f t="shared" si="100"/>
        <v>6266.0746343999999</v>
      </c>
      <c r="O934" s="4">
        <f t="shared" si="101"/>
        <v>4983.0264719999996</v>
      </c>
      <c r="P934" s="2">
        <f t="shared" si="102"/>
        <v>100.65259576202388</v>
      </c>
      <c r="Q934" s="2">
        <f t="shared" si="103"/>
        <v>6.4950814285714289</v>
      </c>
      <c r="R934" s="5">
        <f t="shared" si="104"/>
        <v>0.89852905138339911</v>
      </c>
    </row>
    <row r="935" spans="1:18" x14ac:dyDescent="0.3">
      <c r="A935" s="3">
        <v>41478</v>
      </c>
      <c r="B935" s="2" t="s">
        <v>6</v>
      </c>
      <c r="C935" s="2">
        <v>3.7490224000000003E-2</v>
      </c>
      <c r="D935" s="2">
        <v>4.1700000000000001E-2</v>
      </c>
      <c r="E935" s="2">
        <v>0</v>
      </c>
      <c r="F935" s="2">
        <f>VLOOKUP(B935,CostData!$A$21:$D$24,2,FALSE)</f>
        <v>62.65</v>
      </c>
      <c r="G935" s="2">
        <f t="shared" si="98"/>
        <v>7</v>
      </c>
      <c r="H935" s="2">
        <f>VLOOKUP(B935,CostData!$H$5:$I$8,2,FALSE)</f>
        <v>2</v>
      </c>
      <c r="I935" s="2">
        <f>VLOOKUP(G935,CostData!$A$4:$E$15,Production!H935,FALSE)</f>
        <v>1</v>
      </c>
      <c r="J935" s="2">
        <f>VLOOKUP(Production!G935,CostData!$A$33:$E$44,Production!H935,FALSE)</f>
        <v>56</v>
      </c>
      <c r="K935" s="2">
        <f>VLOOKUP(Production!B935,CostData!$A$21:$D$24,4,FALSE)</f>
        <v>111.8941899</v>
      </c>
      <c r="L935" s="2">
        <f>VLOOKUP(Production!B935,CostData!$A$21:$D$24,3,FALSE)</f>
        <v>13.7</v>
      </c>
      <c r="M935" s="4">
        <f t="shared" si="99"/>
        <v>26125.05</v>
      </c>
      <c r="N935" s="4">
        <f t="shared" si="100"/>
        <v>6266.0746343999999</v>
      </c>
      <c r="O935" s="4">
        <f t="shared" si="101"/>
        <v>5136.1606879999999</v>
      </c>
      <c r="P935" s="2">
        <f t="shared" si="102"/>
        <v>100.09885596415748</v>
      </c>
      <c r="Q935" s="2">
        <f t="shared" si="103"/>
        <v>6.6946828571428574</v>
      </c>
      <c r="R935" s="5">
        <f t="shared" si="104"/>
        <v>0.8990461390887291</v>
      </c>
    </row>
    <row r="936" spans="1:18" x14ac:dyDescent="0.3">
      <c r="A936" s="3">
        <v>41479</v>
      </c>
      <c r="B936" s="2" t="s">
        <v>6</v>
      </c>
      <c r="C936" s="2">
        <v>4.0043729E-2</v>
      </c>
      <c r="D936" s="2">
        <v>4.4580000000000002E-2</v>
      </c>
      <c r="E936" s="2">
        <v>0</v>
      </c>
      <c r="F936" s="2">
        <f>VLOOKUP(B936,CostData!$A$21:$D$24,2,FALSE)</f>
        <v>62.65</v>
      </c>
      <c r="G936" s="2">
        <f t="shared" si="98"/>
        <v>7</v>
      </c>
      <c r="H936" s="2">
        <f>VLOOKUP(B936,CostData!$H$5:$I$8,2,FALSE)</f>
        <v>2</v>
      </c>
      <c r="I936" s="2">
        <f>VLOOKUP(G936,CostData!$A$4:$E$15,Production!H936,FALSE)</f>
        <v>1</v>
      </c>
      <c r="J936" s="2">
        <f>VLOOKUP(Production!G936,CostData!$A$33:$E$44,Production!H936,FALSE)</f>
        <v>56</v>
      </c>
      <c r="K936" s="2">
        <f>VLOOKUP(Production!B936,CostData!$A$21:$D$24,4,FALSE)</f>
        <v>111.8941899</v>
      </c>
      <c r="L936" s="2">
        <f>VLOOKUP(Production!B936,CostData!$A$21:$D$24,3,FALSE)</f>
        <v>13.7</v>
      </c>
      <c r="M936" s="4">
        <f t="shared" si="99"/>
        <v>27929.370000000003</v>
      </c>
      <c r="N936" s="4">
        <f t="shared" si="100"/>
        <v>6266.0746343999999</v>
      </c>
      <c r="O936" s="4">
        <f t="shared" si="101"/>
        <v>5485.9908729999997</v>
      </c>
      <c r="P936" s="2">
        <f t="shared" si="102"/>
        <v>99.095255357961307</v>
      </c>
      <c r="Q936" s="2">
        <f t="shared" si="103"/>
        <v>7.1506658928571429</v>
      </c>
      <c r="R936" s="5">
        <f t="shared" si="104"/>
        <v>0.89824425751458048</v>
      </c>
    </row>
    <row r="937" spans="1:18" x14ac:dyDescent="0.3">
      <c r="A937" s="3">
        <v>41480</v>
      </c>
      <c r="B937" s="2" t="s">
        <v>6</v>
      </c>
      <c r="C937" s="2">
        <v>3.9107545000000001E-2</v>
      </c>
      <c r="D937" s="2">
        <v>4.3589999999999997E-2</v>
      </c>
      <c r="E937" s="2">
        <v>0</v>
      </c>
      <c r="F937" s="2">
        <f>VLOOKUP(B937,CostData!$A$21:$D$24,2,FALSE)</f>
        <v>62.65</v>
      </c>
      <c r="G937" s="2">
        <f t="shared" si="98"/>
        <v>7</v>
      </c>
      <c r="H937" s="2">
        <f>VLOOKUP(B937,CostData!$H$5:$I$8,2,FALSE)</f>
        <v>2</v>
      </c>
      <c r="I937" s="2">
        <f>VLOOKUP(G937,CostData!$A$4:$E$15,Production!H937,FALSE)</f>
        <v>1</v>
      </c>
      <c r="J937" s="2">
        <f>VLOOKUP(Production!G937,CostData!$A$33:$E$44,Production!H937,FALSE)</f>
        <v>56</v>
      </c>
      <c r="K937" s="2">
        <f>VLOOKUP(Production!B937,CostData!$A$21:$D$24,4,FALSE)</f>
        <v>111.8941899</v>
      </c>
      <c r="L937" s="2">
        <f>VLOOKUP(Production!B937,CostData!$A$21:$D$24,3,FALSE)</f>
        <v>13.7</v>
      </c>
      <c r="M937" s="4">
        <f t="shared" si="99"/>
        <v>27309.134999999998</v>
      </c>
      <c r="N937" s="4">
        <f t="shared" si="100"/>
        <v>6266.0746343999999</v>
      </c>
      <c r="O937" s="4">
        <f t="shared" si="101"/>
        <v>5357.7336649999997</v>
      </c>
      <c r="P937" s="2">
        <f t="shared" si="102"/>
        <v>99.553534489060866</v>
      </c>
      <c r="Q937" s="2">
        <f t="shared" si="103"/>
        <v>6.9834901785714285</v>
      </c>
      <c r="R937" s="5">
        <f t="shared" si="104"/>
        <v>0.89716781371874288</v>
      </c>
    </row>
    <row r="938" spans="1:18" x14ac:dyDescent="0.3">
      <c r="A938" s="3">
        <v>41481</v>
      </c>
      <c r="B938" s="2" t="s">
        <v>6</v>
      </c>
      <c r="C938" s="2">
        <v>3.7772935000000001E-2</v>
      </c>
      <c r="D938" s="2">
        <v>4.2079999999999999E-2</v>
      </c>
      <c r="E938" s="2">
        <v>0</v>
      </c>
      <c r="F938" s="2">
        <f>VLOOKUP(B938,CostData!$A$21:$D$24,2,FALSE)</f>
        <v>62.65</v>
      </c>
      <c r="G938" s="2">
        <f t="shared" si="98"/>
        <v>7</v>
      </c>
      <c r="H938" s="2">
        <f>VLOOKUP(B938,CostData!$H$5:$I$8,2,FALSE)</f>
        <v>2</v>
      </c>
      <c r="I938" s="2">
        <f>VLOOKUP(G938,CostData!$A$4:$E$15,Production!H938,FALSE)</f>
        <v>1</v>
      </c>
      <c r="J938" s="2">
        <f>VLOOKUP(Production!G938,CostData!$A$33:$E$44,Production!H938,FALSE)</f>
        <v>56</v>
      </c>
      <c r="K938" s="2">
        <f>VLOOKUP(Production!B938,CostData!$A$21:$D$24,4,FALSE)</f>
        <v>111.8941899</v>
      </c>
      <c r="L938" s="2">
        <f>VLOOKUP(Production!B938,CostData!$A$21:$D$24,3,FALSE)</f>
        <v>13.7</v>
      </c>
      <c r="M938" s="4">
        <f t="shared" si="99"/>
        <v>26363.119999999999</v>
      </c>
      <c r="N938" s="4">
        <f t="shared" si="100"/>
        <v>6266.0746343999999</v>
      </c>
      <c r="O938" s="4">
        <f t="shared" si="101"/>
        <v>5174.8920950000002</v>
      </c>
      <c r="P938" s="2">
        <f t="shared" si="102"/>
        <v>100.08247103223511</v>
      </c>
      <c r="Q938" s="2">
        <f t="shared" si="103"/>
        <v>6.7451669642857146</v>
      </c>
      <c r="R938" s="5">
        <f t="shared" si="104"/>
        <v>0.89764579372623576</v>
      </c>
    </row>
    <row r="939" spans="1:18" x14ac:dyDescent="0.3">
      <c r="A939" s="3">
        <v>41482</v>
      </c>
      <c r="B939" s="2" t="s">
        <v>6</v>
      </c>
      <c r="C939" s="2">
        <v>3.6235248999999997E-2</v>
      </c>
      <c r="D939" s="2">
        <v>4.0309999999999999E-2</v>
      </c>
      <c r="E939" s="2">
        <v>0</v>
      </c>
      <c r="F939" s="2">
        <f>VLOOKUP(B939,CostData!$A$21:$D$24,2,FALSE)</f>
        <v>62.65</v>
      </c>
      <c r="G939" s="2">
        <f t="shared" si="98"/>
        <v>7</v>
      </c>
      <c r="H939" s="2">
        <f>VLOOKUP(B939,CostData!$H$5:$I$8,2,FALSE)</f>
        <v>2</v>
      </c>
      <c r="I939" s="2">
        <f>VLOOKUP(G939,CostData!$A$4:$E$15,Production!H939,FALSE)</f>
        <v>1</v>
      </c>
      <c r="J939" s="2">
        <f>VLOOKUP(Production!G939,CostData!$A$33:$E$44,Production!H939,FALSE)</f>
        <v>56</v>
      </c>
      <c r="K939" s="2">
        <f>VLOOKUP(Production!B939,CostData!$A$21:$D$24,4,FALSE)</f>
        <v>111.8941899</v>
      </c>
      <c r="L939" s="2">
        <f>VLOOKUP(Production!B939,CostData!$A$21:$D$24,3,FALSE)</f>
        <v>13.7</v>
      </c>
      <c r="M939" s="4">
        <f t="shared" si="99"/>
        <v>25254.214999999997</v>
      </c>
      <c r="N939" s="4">
        <f t="shared" si="100"/>
        <v>6266.0746343999999</v>
      </c>
      <c r="O939" s="4">
        <f t="shared" si="101"/>
        <v>4964.2291129999994</v>
      </c>
      <c r="P939" s="2">
        <f t="shared" si="102"/>
        <v>100.68792061398557</v>
      </c>
      <c r="Q939" s="2">
        <f t="shared" si="103"/>
        <v>6.4705801785714288</v>
      </c>
      <c r="R939" s="5">
        <f t="shared" si="104"/>
        <v>0.89891463656660875</v>
      </c>
    </row>
    <row r="940" spans="1:18" x14ac:dyDescent="0.3">
      <c r="A940" s="3">
        <v>41483</v>
      </c>
      <c r="B940" s="2" t="s">
        <v>6</v>
      </c>
      <c r="C940" s="2">
        <v>3.6499669999999998E-2</v>
      </c>
      <c r="D940" s="2">
        <v>4.052E-2</v>
      </c>
      <c r="E940" s="2">
        <v>0.26309360199999998</v>
      </c>
      <c r="F940" s="2">
        <f>VLOOKUP(B940,CostData!$A$21:$D$24,2,FALSE)</f>
        <v>62.65</v>
      </c>
      <c r="G940" s="2">
        <f t="shared" si="98"/>
        <v>7</v>
      </c>
      <c r="H940" s="2">
        <f>VLOOKUP(B940,CostData!$H$5:$I$8,2,FALSE)</f>
        <v>2</v>
      </c>
      <c r="I940" s="2">
        <f>VLOOKUP(G940,CostData!$A$4:$E$15,Production!H940,FALSE)</f>
        <v>1</v>
      </c>
      <c r="J940" s="2">
        <f>VLOOKUP(Production!G940,CostData!$A$33:$E$44,Production!H940,FALSE)</f>
        <v>56</v>
      </c>
      <c r="K940" s="2">
        <f>VLOOKUP(Production!B940,CostData!$A$21:$D$24,4,FALSE)</f>
        <v>111.8941899</v>
      </c>
      <c r="L940" s="2">
        <f>VLOOKUP(Production!B940,CostData!$A$21:$D$24,3,FALSE)</f>
        <v>13.7</v>
      </c>
      <c r="M940" s="4">
        <f t="shared" si="99"/>
        <v>25385.78</v>
      </c>
      <c r="N940" s="4">
        <f t="shared" si="100"/>
        <v>6266.0746343999999</v>
      </c>
      <c r="O940" s="4">
        <f t="shared" si="101"/>
        <v>5000.4547899999998</v>
      </c>
      <c r="P940" s="2">
        <f t="shared" si="102"/>
        <v>100.41819398476753</v>
      </c>
      <c r="Q940" s="2">
        <f t="shared" si="103"/>
        <v>6.5177982142857136</v>
      </c>
      <c r="R940" s="5">
        <f t="shared" si="104"/>
        <v>0.9007815893385982</v>
      </c>
    </row>
    <row r="941" spans="1:18" x14ac:dyDescent="0.3">
      <c r="A941" s="3">
        <v>41484</v>
      </c>
      <c r="B941" s="2" t="s">
        <v>6</v>
      </c>
      <c r="C941" s="2">
        <v>3.9539663000000003E-2</v>
      </c>
      <c r="D941" s="2">
        <v>4.3909999999999998E-2</v>
      </c>
      <c r="E941" s="2">
        <v>0</v>
      </c>
      <c r="F941" s="2">
        <f>VLOOKUP(B941,CostData!$A$21:$D$24,2,FALSE)</f>
        <v>62.65</v>
      </c>
      <c r="G941" s="2">
        <f t="shared" si="98"/>
        <v>7</v>
      </c>
      <c r="H941" s="2">
        <f>VLOOKUP(B941,CostData!$H$5:$I$8,2,FALSE)</f>
        <v>2</v>
      </c>
      <c r="I941" s="2">
        <f>VLOOKUP(G941,CostData!$A$4:$E$15,Production!H941,FALSE)</f>
        <v>1</v>
      </c>
      <c r="J941" s="2">
        <f>VLOOKUP(Production!G941,CostData!$A$33:$E$44,Production!H941,FALSE)</f>
        <v>56</v>
      </c>
      <c r="K941" s="2">
        <f>VLOOKUP(Production!B941,CostData!$A$21:$D$24,4,FALSE)</f>
        <v>111.8941899</v>
      </c>
      <c r="L941" s="2">
        <f>VLOOKUP(Production!B941,CostData!$A$21:$D$24,3,FALSE)</f>
        <v>13.7</v>
      </c>
      <c r="M941" s="4">
        <f t="shared" si="99"/>
        <v>27509.614999999998</v>
      </c>
      <c r="N941" s="4">
        <f t="shared" si="100"/>
        <v>6266.0746343999999</v>
      </c>
      <c r="O941" s="4">
        <f t="shared" si="101"/>
        <v>5416.9338310000003</v>
      </c>
      <c r="P941" s="2">
        <f t="shared" si="102"/>
        <v>99.12230022142576</v>
      </c>
      <c r="Q941" s="2">
        <f t="shared" si="103"/>
        <v>7.0606541071428577</v>
      </c>
      <c r="R941" s="5">
        <f t="shared" si="104"/>
        <v>0.90047057617854709</v>
      </c>
    </row>
    <row r="942" spans="1:18" x14ac:dyDescent="0.3">
      <c r="A942" s="3">
        <v>41485</v>
      </c>
      <c r="B942" s="2" t="s">
        <v>6</v>
      </c>
      <c r="C942" s="2">
        <v>3.8478305999999997E-2</v>
      </c>
      <c r="D942" s="2">
        <v>4.2810000000000001E-2</v>
      </c>
      <c r="E942" s="2">
        <v>0</v>
      </c>
      <c r="F942" s="2">
        <f>VLOOKUP(B942,CostData!$A$21:$D$24,2,FALSE)</f>
        <v>62.65</v>
      </c>
      <c r="G942" s="2">
        <f t="shared" si="98"/>
        <v>7</v>
      </c>
      <c r="H942" s="2">
        <f>VLOOKUP(B942,CostData!$H$5:$I$8,2,FALSE)</f>
        <v>2</v>
      </c>
      <c r="I942" s="2">
        <f>VLOOKUP(G942,CostData!$A$4:$E$15,Production!H942,FALSE)</f>
        <v>1</v>
      </c>
      <c r="J942" s="2">
        <f>VLOOKUP(Production!G942,CostData!$A$33:$E$44,Production!H942,FALSE)</f>
        <v>56</v>
      </c>
      <c r="K942" s="2">
        <f>VLOOKUP(Production!B942,CostData!$A$21:$D$24,4,FALSE)</f>
        <v>111.8941899</v>
      </c>
      <c r="L942" s="2">
        <f>VLOOKUP(Production!B942,CostData!$A$21:$D$24,3,FALSE)</f>
        <v>13.7</v>
      </c>
      <c r="M942" s="4">
        <f t="shared" si="99"/>
        <v>26820.464999999997</v>
      </c>
      <c r="N942" s="4">
        <f t="shared" si="100"/>
        <v>6266.0746343999999</v>
      </c>
      <c r="O942" s="4">
        <f t="shared" si="101"/>
        <v>5271.5279219999993</v>
      </c>
      <c r="P942" s="2">
        <f t="shared" si="102"/>
        <v>99.687516275794465</v>
      </c>
      <c r="Q942" s="2">
        <f t="shared" si="103"/>
        <v>6.8711260714285709</v>
      </c>
      <c r="R942" s="5">
        <f t="shared" si="104"/>
        <v>0.89881583742116322</v>
      </c>
    </row>
    <row r="943" spans="1:18" x14ac:dyDescent="0.3">
      <c r="A943" s="3">
        <v>41486</v>
      </c>
      <c r="B943" s="2" t="s">
        <v>6</v>
      </c>
      <c r="C943" s="2">
        <v>3.7356228999999998E-2</v>
      </c>
      <c r="D943" s="2">
        <v>4.1660000000000003E-2</v>
      </c>
      <c r="E943" s="2">
        <v>0</v>
      </c>
      <c r="F943" s="2">
        <f>VLOOKUP(B943,CostData!$A$21:$D$24,2,FALSE)</f>
        <v>62.65</v>
      </c>
      <c r="G943" s="2">
        <f t="shared" si="98"/>
        <v>7</v>
      </c>
      <c r="H943" s="2">
        <f>VLOOKUP(B943,CostData!$H$5:$I$8,2,FALSE)</f>
        <v>2</v>
      </c>
      <c r="I943" s="2">
        <f>VLOOKUP(G943,CostData!$A$4:$E$15,Production!H943,FALSE)</f>
        <v>1</v>
      </c>
      <c r="J943" s="2">
        <f>VLOOKUP(Production!G943,CostData!$A$33:$E$44,Production!H943,FALSE)</f>
        <v>56</v>
      </c>
      <c r="K943" s="2">
        <f>VLOOKUP(Production!B943,CostData!$A$21:$D$24,4,FALSE)</f>
        <v>111.8941899</v>
      </c>
      <c r="L943" s="2">
        <f>VLOOKUP(Production!B943,CostData!$A$21:$D$24,3,FALSE)</f>
        <v>13.7</v>
      </c>
      <c r="M943" s="4">
        <f t="shared" si="99"/>
        <v>26099.99</v>
      </c>
      <c r="N943" s="4">
        <f t="shared" si="100"/>
        <v>6266.0746343999999</v>
      </c>
      <c r="O943" s="4">
        <f t="shared" si="101"/>
        <v>5117.8033729999997</v>
      </c>
      <c r="P943" s="2">
        <f t="shared" si="102"/>
        <v>100.3416806535799</v>
      </c>
      <c r="Q943" s="2">
        <f t="shared" si="103"/>
        <v>6.6707551785714276</v>
      </c>
      <c r="R943" s="5">
        <f t="shared" si="104"/>
        <v>0.89669296687469979</v>
      </c>
    </row>
    <row r="944" spans="1:18" x14ac:dyDescent="0.3">
      <c r="A944" s="3">
        <v>41487</v>
      </c>
      <c r="B944" s="2" t="s">
        <v>6</v>
      </c>
      <c r="C944" s="2">
        <v>3.5709451000000003E-2</v>
      </c>
      <c r="D944" s="2">
        <v>3.9820000000000001E-2</v>
      </c>
      <c r="E944" s="2">
        <v>0</v>
      </c>
      <c r="F944" s="2">
        <f>VLOOKUP(B944,CostData!$A$21:$D$24,2,FALSE)</f>
        <v>62.65</v>
      </c>
      <c r="G944" s="2">
        <f t="shared" si="98"/>
        <v>8</v>
      </c>
      <c r="H944" s="2">
        <f>VLOOKUP(B944,CostData!$H$5:$I$8,2,FALSE)</f>
        <v>2</v>
      </c>
      <c r="I944" s="2">
        <f>VLOOKUP(G944,CostData!$A$4:$E$15,Production!H944,FALSE)</f>
        <v>1</v>
      </c>
      <c r="J944" s="2">
        <f>VLOOKUP(Production!G944,CostData!$A$33:$E$44,Production!H944,FALSE)</f>
        <v>58</v>
      </c>
      <c r="K944" s="2">
        <f>VLOOKUP(Production!B944,CostData!$A$21:$D$24,4,FALSE)</f>
        <v>111.8941899</v>
      </c>
      <c r="L944" s="2">
        <f>VLOOKUP(Production!B944,CostData!$A$21:$D$24,3,FALSE)</f>
        <v>13.7</v>
      </c>
      <c r="M944" s="4">
        <f t="shared" si="99"/>
        <v>24947.23</v>
      </c>
      <c r="N944" s="4">
        <f t="shared" si="100"/>
        <v>6489.8630142000002</v>
      </c>
      <c r="O944" s="4">
        <f t="shared" si="101"/>
        <v>4892.1947870000004</v>
      </c>
      <c r="P944" s="2">
        <f t="shared" si="102"/>
        <v>101.73577801910199</v>
      </c>
      <c r="Q944" s="2">
        <f t="shared" si="103"/>
        <v>6.1568018965517242</v>
      </c>
      <c r="R944" s="5">
        <f t="shared" si="104"/>
        <v>0.89677174786539438</v>
      </c>
    </row>
    <row r="945" spans="1:18" x14ac:dyDescent="0.3">
      <c r="A945" s="3">
        <v>41488</v>
      </c>
      <c r="B945" s="2" t="s">
        <v>6</v>
      </c>
      <c r="C945" s="2">
        <v>3.9842628999999997E-2</v>
      </c>
      <c r="D945" s="2">
        <v>4.4339999999999997E-2</v>
      </c>
      <c r="E945" s="2">
        <v>0</v>
      </c>
      <c r="F945" s="2">
        <f>VLOOKUP(B945,CostData!$A$21:$D$24,2,FALSE)</f>
        <v>62.65</v>
      </c>
      <c r="G945" s="2">
        <f t="shared" si="98"/>
        <v>8</v>
      </c>
      <c r="H945" s="2">
        <f>VLOOKUP(B945,CostData!$H$5:$I$8,2,FALSE)</f>
        <v>2</v>
      </c>
      <c r="I945" s="2">
        <f>VLOOKUP(G945,CostData!$A$4:$E$15,Production!H945,FALSE)</f>
        <v>1</v>
      </c>
      <c r="J945" s="2">
        <f>VLOOKUP(Production!G945,CostData!$A$33:$E$44,Production!H945,FALSE)</f>
        <v>58</v>
      </c>
      <c r="K945" s="2">
        <f>VLOOKUP(Production!B945,CostData!$A$21:$D$24,4,FALSE)</f>
        <v>111.8941899</v>
      </c>
      <c r="L945" s="2">
        <f>VLOOKUP(Production!B945,CostData!$A$21:$D$24,3,FALSE)</f>
        <v>13.7</v>
      </c>
      <c r="M945" s="4">
        <f t="shared" si="99"/>
        <v>27779.01</v>
      </c>
      <c r="N945" s="4">
        <f t="shared" si="100"/>
        <v>6489.8630142000002</v>
      </c>
      <c r="O945" s="4">
        <f t="shared" si="101"/>
        <v>5458.440173</v>
      </c>
      <c r="P945" s="2">
        <f t="shared" si="102"/>
        <v>99.710571777781041</v>
      </c>
      <c r="Q945" s="2">
        <f t="shared" si="103"/>
        <v>6.8694187931034483</v>
      </c>
      <c r="R945" s="5">
        <f t="shared" si="104"/>
        <v>0.89857079386558414</v>
      </c>
    </row>
    <row r="946" spans="1:18" x14ac:dyDescent="0.3">
      <c r="A946" s="3">
        <v>41489</v>
      </c>
      <c r="B946" s="2" t="s">
        <v>6</v>
      </c>
      <c r="C946" s="2">
        <v>3.5708934999999997E-2</v>
      </c>
      <c r="D946" s="2">
        <v>3.9660000000000001E-2</v>
      </c>
      <c r="E946" s="2">
        <v>0.262383325</v>
      </c>
      <c r="F946" s="2">
        <f>VLOOKUP(B946,CostData!$A$21:$D$24,2,FALSE)</f>
        <v>62.65</v>
      </c>
      <c r="G946" s="2">
        <f t="shared" si="98"/>
        <v>8</v>
      </c>
      <c r="H946" s="2">
        <f>VLOOKUP(B946,CostData!$H$5:$I$8,2,FALSE)</f>
        <v>2</v>
      </c>
      <c r="I946" s="2">
        <f>VLOOKUP(G946,CostData!$A$4:$E$15,Production!H946,FALSE)</f>
        <v>1</v>
      </c>
      <c r="J946" s="2">
        <f>VLOOKUP(Production!G946,CostData!$A$33:$E$44,Production!H946,FALSE)</f>
        <v>58</v>
      </c>
      <c r="K946" s="2">
        <f>VLOOKUP(Production!B946,CostData!$A$21:$D$24,4,FALSE)</f>
        <v>111.8941899</v>
      </c>
      <c r="L946" s="2">
        <f>VLOOKUP(Production!B946,CostData!$A$21:$D$24,3,FALSE)</f>
        <v>13.7</v>
      </c>
      <c r="M946" s="4">
        <f t="shared" si="99"/>
        <v>24846.99</v>
      </c>
      <c r="N946" s="4">
        <f t="shared" si="100"/>
        <v>6489.8630142000002</v>
      </c>
      <c r="O946" s="4">
        <f t="shared" si="101"/>
        <v>4892.1240949999992</v>
      </c>
      <c r="P946" s="2">
        <f t="shared" si="102"/>
        <v>101.45633609403362</v>
      </c>
      <c r="Q946" s="2">
        <f t="shared" si="103"/>
        <v>6.1567129310344821</v>
      </c>
      <c r="R946" s="5">
        <f t="shared" si="104"/>
        <v>0.90037657589510833</v>
      </c>
    </row>
    <row r="947" spans="1:18" x14ac:dyDescent="0.3">
      <c r="A947" s="3">
        <v>41490</v>
      </c>
      <c r="B947" s="2" t="s">
        <v>6</v>
      </c>
      <c r="C947" s="2">
        <v>3.6547175000000001E-2</v>
      </c>
      <c r="D947" s="2">
        <v>4.0750000000000001E-2</v>
      </c>
      <c r="E947" s="2">
        <v>0.26630610700000001</v>
      </c>
      <c r="F947" s="2">
        <f>VLOOKUP(B947,CostData!$A$21:$D$24,2,FALSE)</f>
        <v>62.65</v>
      </c>
      <c r="G947" s="2">
        <f t="shared" si="98"/>
        <v>8</v>
      </c>
      <c r="H947" s="2">
        <f>VLOOKUP(B947,CostData!$H$5:$I$8,2,FALSE)</f>
        <v>2</v>
      </c>
      <c r="I947" s="2">
        <f>VLOOKUP(G947,CostData!$A$4:$E$15,Production!H947,FALSE)</f>
        <v>1</v>
      </c>
      <c r="J947" s="2">
        <f>VLOOKUP(Production!G947,CostData!$A$33:$E$44,Production!H947,FALSE)</f>
        <v>58</v>
      </c>
      <c r="K947" s="2">
        <f>VLOOKUP(Production!B947,CostData!$A$21:$D$24,4,FALSE)</f>
        <v>111.8941899</v>
      </c>
      <c r="L947" s="2">
        <f>VLOOKUP(Production!B947,CostData!$A$21:$D$24,3,FALSE)</f>
        <v>13.7</v>
      </c>
      <c r="M947" s="4">
        <f t="shared" si="99"/>
        <v>25529.875</v>
      </c>
      <c r="N947" s="4">
        <f t="shared" si="100"/>
        <v>6489.8630142000002</v>
      </c>
      <c r="O947" s="4">
        <f t="shared" si="101"/>
        <v>5006.9629750000004</v>
      </c>
      <c r="P947" s="2">
        <f t="shared" si="102"/>
        <v>101.31207402268437</v>
      </c>
      <c r="Q947" s="2">
        <f t="shared" si="103"/>
        <v>6.3012370689655173</v>
      </c>
      <c r="R947" s="5">
        <f t="shared" si="104"/>
        <v>0.89686319018404903</v>
      </c>
    </row>
    <row r="948" spans="1:18" x14ac:dyDescent="0.3">
      <c r="A948" s="3">
        <v>41491</v>
      </c>
      <c r="B948" s="2" t="s">
        <v>6</v>
      </c>
      <c r="C948" s="2">
        <v>3.8972306999999998E-2</v>
      </c>
      <c r="D948" s="2">
        <v>4.3430000000000003E-2</v>
      </c>
      <c r="E948" s="2">
        <v>0</v>
      </c>
      <c r="F948" s="2">
        <f>VLOOKUP(B948,CostData!$A$21:$D$24,2,FALSE)</f>
        <v>62.65</v>
      </c>
      <c r="G948" s="2">
        <f t="shared" si="98"/>
        <v>8</v>
      </c>
      <c r="H948" s="2">
        <f>VLOOKUP(B948,CostData!$H$5:$I$8,2,FALSE)</f>
        <v>2</v>
      </c>
      <c r="I948" s="2">
        <f>VLOOKUP(G948,CostData!$A$4:$E$15,Production!H948,FALSE)</f>
        <v>1</v>
      </c>
      <c r="J948" s="2">
        <f>VLOOKUP(Production!G948,CostData!$A$33:$E$44,Production!H948,FALSE)</f>
        <v>58</v>
      </c>
      <c r="K948" s="2">
        <f>VLOOKUP(Production!B948,CostData!$A$21:$D$24,4,FALSE)</f>
        <v>111.8941899</v>
      </c>
      <c r="L948" s="2">
        <f>VLOOKUP(Production!B948,CostData!$A$21:$D$24,3,FALSE)</f>
        <v>13.7</v>
      </c>
      <c r="M948" s="4">
        <f t="shared" si="99"/>
        <v>27208.895</v>
      </c>
      <c r="N948" s="4">
        <f t="shared" si="100"/>
        <v>6489.8630142000002</v>
      </c>
      <c r="O948" s="4">
        <f t="shared" si="101"/>
        <v>5339.2060589999992</v>
      </c>
      <c r="P948" s="2">
        <f t="shared" si="102"/>
        <v>100.16847109718191</v>
      </c>
      <c r="Q948" s="2">
        <f t="shared" si="103"/>
        <v>6.7193632758620678</v>
      </c>
      <c r="R948" s="5">
        <f t="shared" si="104"/>
        <v>0.89735912963389353</v>
      </c>
    </row>
    <row r="949" spans="1:18" x14ac:dyDescent="0.3">
      <c r="A949" s="3">
        <v>41492</v>
      </c>
      <c r="B949" s="2" t="s">
        <v>6</v>
      </c>
      <c r="C949" s="2">
        <v>3.6741136000000001E-2</v>
      </c>
      <c r="D949" s="2">
        <v>4.095E-2</v>
      </c>
      <c r="E949" s="2">
        <v>0.26533388899999999</v>
      </c>
      <c r="F949" s="2">
        <f>VLOOKUP(B949,CostData!$A$21:$D$24,2,FALSE)</f>
        <v>62.65</v>
      </c>
      <c r="G949" s="2">
        <f t="shared" si="98"/>
        <v>8</v>
      </c>
      <c r="H949" s="2">
        <f>VLOOKUP(B949,CostData!$H$5:$I$8,2,FALSE)</f>
        <v>2</v>
      </c>
      <c r="I949" s="2">
        <f>VLOOKUP(G949,CostData!$A$4:$E$15,Production!H949,FALSE)</f>
        <v>1</v>
      </c>
      <c r="J949" s="2">
        <f>VLOOKUP(Production!G949,CostData!$A$33:$E$44,Production!H949,FALSE)</f>
        <v>58</v>
      </c>
      <c r="K949" s="2">
        <f>VLOOKUP(Production!B949,CostData!$A$21:$D$24,4,FALSE)</f>
        <v>111.8941899</v>
      </c>
      <c r="L949" s="2">
        <f>VLOOKUP(Production!B949,CostData!$A$21:$D$24,3,FALSE)</f>
        <v>13.7</v>
      </c>
      <c r="M949" s="4">
        <f t="shared" si="99"/>
        <v>25655.174999999999</v>
      </c>
      <c r="N949" s="4">
        <f t="shared" si="100"/>
        <v>6489.8630142000002</v>
      </c>
      <c r="O949" s="4">
        <f t="shared" si="101"/>
        <v>5033.5356320000001</v>
      </c>
      <c r="P949" s="2">
        <f t="shared" si="102"/>
        <v>101.19059368823</v>
      </c>
      <c r="Q949" s="2">
        <f t="shared" si="103"/>
        <v>6.3346786206896555</v>
      </c>
      <c r="R949" s="5">
        <f t="shared" si="104"/>
        <v>0.8972194383394384</v>
      </c>
    </row>
    <row r="950" spans="1:18" x14ac:dyDescent="0.3">
      <c r="A950" s="3">
        <v>41493</v>
      </c>
      <c r="B950" s="2" t="s">
        <v>6</v>
      </c>
      <c r="C950" s="2">
        <v>3.8569147999999998E-2</v>
      </c>
      <c r="D950" s="2">
        <v>4.299E-2</v>
      </c>
      <c r="E950" s="2">
        <v>0</v>
      </c>
      <c r="F950" s="2">
        <f>VLOOKUP(B950,CostData!$A$21:$D$24,2,FALSE)</f>
        <v>62.65</v>
      </c>
      <c r="G950" s="2">
        <f t="shared" si="98"/>
        <v>8</v>
      </c>
      <c r="H950" s="2">
        <f>VLOOKUP(B950,CostData!$H$5:$I$8,2,FALSE)</f>
        <v>2</v>
      </c>
      <c r="I950" s="2">
        <f>VLOOKUP(G950,CostData!$A$4:$E$15,Production!H950,FALSE)</f>
        <v>1</v>
      </c>
      <c r="J950" s="2">
        <f>VLOOKUP(Production!G950,CostData!$A$33:$E$44,Production!H950,FALSE)</f>
        <v>58</v>
      </c>
      <c r="K950" s="2">
        <f>VLOOKUP(Production!B950,CostData!$A$21:$D$24,4,FALSE)</f>
        <v>111.8941899</v>
      </c>
      <c r="L950" s="2">
        <f>VLOOKUP(Production!B950,CostData!$A$21:$D$24,3,FALSE)</f>
        <v>13.7</v>
      </c>
      <c r="M950" s="4">
        <f t="shared" si="99"/>
        <v>26933.235000000001</v>
      </c>
      <c r="N950" s="4">
        <f t="shared" si="100"/>
        <v>6489.8630142000002</v>
      </c>
      <c r="O950" s="4">
        <f t="shared" si="101"/>
        <v>5283.9732759999988</v>
      </c>
      <c r="P950" s="2">
        <f t="shared" si="102"/>
        <v>100.35760004395225</v>
      </c>
      <c r="Q950" s="2">
        <f t="shared" si="103"/>
        <v>6.6498531034482751</v>
      </c>
      <c r="R950" s="5">
        <f t="shared" si="104"/>
        <v>0.89716557338916025</v>
      </c>
    </row>
    <row r="951" spans="1:18" x14ac:dyDescent="0.3">
      <c r="A951" s="3">
        <v>41494</v>
      </c>
      <c r="B951" s="2" t="s">
        <v>6</v>
      </c>
      <c r="C951" s="2">
        <v>3.5566806999999999E-2</v>
      </c>
      <c r="D951" s="2">
        <v>3.9550000000000002E-2</v>
      </c>
      <c r="E951" s="2">
        <v>0</v>
      </c>
      <c r="F951" s="2">
        <f>VLOOKUP(B951,CostData!$A$21:$D$24,2,FALSE)</f>
        <v>62.65</v>
      </c>
      <c r="G951" s="2">
        <f t="shared" si="98"/>
        <v>8</v>
      </c>
      <c r="H951" s="2">
        <f>VLOOKUP(B951,CostData!$H$5:$I$8,2,FALSE)</f>
        <v>2</v>
      </c>
      <c r="I951" s="2">
        <f>VLOOKUP(G951,CostData!$A$4:$E$15,Production!H951,FALSE)</f>
        <v>1</v>
      </c>
      <c r="J951" s="2">
        <f>VLOOKUP(Production!G951,CostData!$A$33:$E$44,Production!H951,FALSE)</f>
        <v>58</v>
      </c>
      <c r="K951" s="2">
        <f>VLOOKUP(Production!B951,CostData!$A$21:$D$24,4,FALSE)</f>
        <v>111.8941899</v>
      </c>
      <c r="L951" s="2">
        <f>VLOOKUP(Production!B951,CostData!$A$21:$D$24,3,FALSE)</f>
        <v>13.7</v>
      </c>
      <c r="M951" s="4">
        <f t="shared" si="99"/>
        <v>24778.075000000001</v>
      </c>
      <c r="N951" s="4">
        <f t="shared" si="100"/>
        <v>6489.8630142000002</v>
      </c>
      <c r="O951" s="4">
        <f t="shared" si="101"/>
        <v>4872.6525590000001</v>
      </c>
      <c r="P951" s="2">
        <f t="shared" si="102"/>
        <v>101.61325578987173</v>
      </c>
      <c r="Q951" s="2">
        <f t="shared" si="103"/>
        <v>6.132208103448276</v>
      </c>
      <c r="R951" s="5">
        <f t="shared" si="104"/>
        <v>0.89928715549936777</v>
      </c>
    </row>
    <row r="952" spans="1:18" x14ac:dyDescent="0.3">
      <c r="A952" s="3">
        <v>41495</v>
      </c>
      <c r="B952" s="2" t="s">
        <v>6</v>
      </c>
      <c r="C952" s="2">
        <v>4.0779224000000003E-2</v>
      </c>
      <c r="D952" s="2">
        <v>4.546E-2</v>
      </c>
      <c r="E952" s="2">
        <v>0</v>
      </c>
      <c r="F952" s="2">
        <f>VLOOKUP(B952,CostData!$A$21:$D$24,2,FALSE)</f>
        <v>62.65</v>
      </c>
      <c r="G952" s="2">
        <f t="shared" si="98"/>
        <v>8</v>
      </c>
      <c r="H952" s="2">
        <f>VLOOKUP(B952,CostData!$H$5:$I$8,2,FALSE)</f>
        <v>2</v>
      </c>
      <c r="I952" s="2">
        <f>VLOOKUP(G952,CostData!$A$4:$E$15,Production!H952,FALSE)</f>
        <v>1</v>
      </c>
      <c r="J952" s="2">
        <f>VLOOKUP(Production!G952,CostData!$A$33:$E$44,Production!H952,FALSE)</f>
        <v>58</v>
      </c>
      <c r="K952" s="2">
        <f>VLOOKUP(Production!B952,CostData!$A$21:$D$24,4,FALSE)</f>
        <v>111.8941899</v>
      </c>
      <c r="L952" s="2">
        <f>VLOOKUP(Production!B952,CostData!$A$21:$D$24,3,FALSE)</f>
        <v>13.7</v>
      </c>
      <c r="M952" s="4">
        <f t="shared" si="99"/>
        <v>28480.69</v>
      </c>
      <c r="N952" s="4">
        <f t="shared" si="100"/>
        <v>6489.8630142000002</v>
      </c>
      <c r="O952" s="4">
        <f t="shared" si="101"/>
        <v>5586.7536879999998</v>
      </c>
      <c r="P952" s="2">
        <f t="shared" si="102"/>
        <v>99.455807943280121</v>
      </c>
      <c r="Q952" s="2">
        <f t="shared" si="103"/>
        <v>7.0309006896551729</v>
      </c>
      <c r="R952" s="5">
        <f t="shared" si="104"/>
        <v>0.8970352837659481</v>
      </c>
    </row>
    <row r="953" spans="1:18" x14ac:dyDescent="0.3">
      <c r="A953" s="3">
        <v>41496</v>
      </c>
      <c r="B953" s="2" t="s">
        <v>6</v>
      </c>
      <c r="C953" s="2">
        <v>3.9465937E-2</v>
      </c>
      <c r="D953" s="2">
        <v>4.385E-2</v>
      </c>
      <c r="E953" s="2">
        <v>0</v>
      </c>
      <c r="F953" s="2">
        <f>VLOOKUP(B953,CostData!$A$21:$D$24,2,FALSE)</f>
        <v>62.65</v>
      </c>
      <c r="G953" s="2">
        <f t="shared" si="98"/>
        <v>8</v>
      </c>
      <c r="H953" s="2">
        <f>VLOOKUP(B953,CostData!$H$5:$I$8,2,FALSE)</f>
        <v>2</v>
      </c>
      <c r="I953" s="2">
        <f>VLOOKUP(G953,CostData!$A$4:$E$15,Production!H953,FALSE)</f>
        <v>1</v>
      </c>
      <c r="J953" s="2">
        <f>VLOOKUP(Production!G953,CostData!$A$33:$E$44,Production!H953,FALSE)</f>
        <v>58</v>
      </c>
      <c r="K953" s="2">
        <f>VLOOKUP(Production!B953,CostData!$A$21:$D$24,4,FALSE)</f>
        <v>111.8941899</v>
      </c>
      <c r="L953" s="2">
        <f>VLOOKUP(Production!B953,CostData!$A$21:$D$24,3,FALSE)</f>
        <v>13.7</v>
      </c>
      <c r="M953" s="4">
        <f t="shared" si="99"/>
        <v>27472.024999999998</v>
      </c>
      <c r="N953" s="4">
        <f t="shared" si="100"/>
        <v>6489.8630142000002</v>
      </c>
      <c r="O953" s="4">
        <f t="shared" si="101"/>
        <v>5406.833368999999</v>
      </c>
      <c r="P953" s="2">
        <f t="shared" si="102"/>
        <v>99.753672092467994</v>
      </c>
      <c r="Q953" s="2">
        <f t="shared" si="103"/>
        <v>6.8044718965517239</v>
      </c>
      <c r="R953" s="5">
        <f t="shared" si="104"/>
        <v>0.90002136830102619</v>
      </c>
    </row>
    <row r="954" spans="1:18" x14ac:dyDescent="0.3">
      <c r="A954" s="3">
        <v>41497</v>
      </c>
      <c r="B954" s="2" t="s">
        <v>6</v>
      </c>
      <c r="C954" s="2">
        <v>4.0657497000000001E-2</v>
      </c>
      <c r="D954" s="2">
        <v>4.5330000000000002E-2</v>
      </c>
      <c r="E954" s="2">
        <v>0</v>
      </c>
      <c r="F954" s="2">
        <f>VLOOKUP(B954,CostData!$A$21:$D$24,2,FALSE)</f>
        <v>62.65</v>
      </c>
      <c r="G954" s="2">
        <f t="shared" si="98"/>
        <v>8</v>
      </c>
      <c r="H954" s="2">
        <f>VLOOKUP(B954,CostData!$H$5:$I$8,2,FALSE)</f>
        <v>2</v>
      </c>
      <c r="I954" s="2">
        <f>VLOOKUP(G954,CostData!$A$4:$E$15,Production!H954,FALSE)</f>
        <v>1</v>
      </c>
      <c r="J954" s="2">
        <f>VLOOKUP(Production!G954,CostData!$A$33:$E$44,Production!H954,FALSE)</f>
        <v>58</v>
      </c>
      <c r="K954" s="2">
        <f>VLOOKUP(Production!B954,CostData!$A$21:$D$24,4,FALSE)</f>
        <v>111.8941899</v>
      </c>
      <c r="L954" s="2">
        <f>VLOOKUP(Production!B954,CostData!$A$21:$D$24,3,FALSE)</f>
        <v>13.7</v>
      </c>
      <c r="M954" s="4">
        <f t="shared" si="99"/>
        <v>28399.244999999999</v>
      </c>
      <c r="N954" s="4">
        <f t="shared" si="100"/>
        <v>6489.8630142000002</v>
      </c>
      <c r="O954" s="4">
        <f t="shared" si="101"/>
        <v>5570.0770889999994</v>
      </c>
      <c r="P954" s="2">
        <f t="shared" si="102"/>
        <v>99.512237812376881</v>
      </c>
      <c r="Q954" s="2">
        <f t="shared" si="103"/>
        <v>7.0099132758620692</v>
      </c>
      <c r="R954" s="5">
        <f t="shared" si="104"/>
        <v>0.89692250165453336</v>
      </c>
    </row>
    <row r="955" spans="1:18" x14ac:dyDescent="0.3">
      <c r="A955" s="3">
        <v>41498</v>
      </c>
      <c r="B955" s="2" t="s">
        <v>6</v>
      </c>
      <c r="C955" s="2">
        <v>3.7202618999999999E-2</v>
      </c>
      <c r="D955" s="2">
        <v>4.1390000000000003E-2</v>
      </c>
      <c r="E955" s="2">
        <v>0.266736327</v>
      </c>
      <c r="F955" s="2">
        <f>VLOOKUP(B955,CostData!$A$21:$D$24,2,FALSE)</f>
        <v>62.65</v>
      </c>
      <c r="G955" s="2">
        <f t="shared" si="98"/>
        <v>8</v>
      </c>
      <c r="H955" s="2">
        <f>VLOOKUP(B955,CostData!$H$5:$I$8,2,FALSE)</f>
        <v>2</v>
      </c>
      <c r="I955" s="2">
        <f>VLOOKUP(G955,CostData!$A$4:$E$15,Production!H955,FALSE)</f>
        <v>1</v>
      </c>
      <c r="J955" s="2">
        <f>VLOOKUP(Production!G955,CostData!$A$33:$E$44,Production!H955,FALSE)</f>
        <v>58</v>
      </c>
      <c r="K955" s="2">
        <f>VLOOKUP(Production!B955,CostData!$A$21:$D$24,4,FALSE)</f>
        <v>111.8941899</v>
      </c>
      <c r="L955" s="2">
        <f>VLOOKUP(Production!B955,CostData!$A$21:$D$24,3,FALSE)</f>
        <v>13.7</v>
      </c>
      <c r="M955" s="4">
        <f t="shared" si="99"/>
        <v>25930.835000000003</v>
      </c>
      <c r="N955" s="4">
        <f t="shared" si="100"/>
        <v>6489.8630142000002</v>
      </c>
      <c r="O955" s="4">
        <f t="shared" si="101"/>
        <v>5096.7588029999997</v>
      </c>
      <c r="P955" s="2">
        <f t="shared" si="102"/>
        <v>100.84627863753356</v>
      </c>
      <c r="Q955" s="2">
        <f t="shared" si="103"/>
        <v>6.4142446551724133</v>
      </c>
      <c r="R955" s="5">
        <f t="shared" si="104"/>
        <v>0.8988310944672625</v>
      </c>
    </row>
    <row r="956" spans="1:18" x14ac:dyDescent="0.3">
      <c r="A956" s="3">
        <v>41499</v>
      </c>
      <c r="B956" s="2" t="s">
        <v>6</v>
      </c>
      <c r="C956" s="2">
        <v>3.58319E-2</v>
      </c>
      <c r="D956" s="2">
        <v>3.9849999999999997E-2</v>
      </c>
      <c r="E956" s="2">
        <v>0</v>
      </c>
      <c r="F956" s="2">
        <f>VLOOKUP(B956,CostData!$A$21:$D$24,2,FALSE)</f>
        <v>62.65</v>
      </c>
      <c r="G956" s="2">
        <f t="shared" si="98"/>
        <v>8</v>
      </c>
      <c r="H956" s="2">
        <f>VLOOKUP(B956,CostData!$H$5:$I$8,2,FALSE)</f>
        <v>2</v>
      </c>
      <c r="I956" s="2">
        <f>VLOOKUP(G956,CostData!$A$4:$E$15,Production!H956,FALSE)</f>
        <v>1</v>
      </c>
      <c r="J956" s="2">
        <f>VLOOKUP(Production!G956,CostData!$A$33:$E$44,Production!H956,FALSE)</f>
        <v>58</v>
      </c>
      <c r="K956" s="2">
        <f>VLOOKUP(Production!B956,CostData!$A$21:$D$24,4,FALSE)</f>
        <v>111.8941899</v>
      </c>
      <c r="L956" s="2">
        <f>VLOOKUP(Production!B956,CostData!$A$21:$D$24,3,FALSE)</f>
        <v>13.7</v>
      </c>
      <c r="M956" s="4">
        <f t="shared" si="99"/>
        <v>24966.024999999998</v>
      </c>
      <c r="N956" s="4">
        <f t="shared" si="100"/>
        <v>6489.8630142000002</v>
      </c>
      <c r="O956" s="4">
        <f t="shared" si="101"/>
        <v>4908.9703</v>
      </c>
      <c r="P956" s="2">
        <f t="shared" si="102"/>
        <v>101.48738502340093</v>
      </c>
      <c r="Q956" s="2">
        <f t="shared" si="103"/>
        <v>6.1779137931034489</v>
      </c>
      <c r="R956" s="5">
        <f t="shared" si="104"/>
        <v>0.89916938519447942</v>
      </c>
    </row>
    <row r="957" spans="1:18" x14ac:dyDescent="0.3">
      <c r="A957" s="3">
        <v>41500</v>
      </c>
      <c r="B957" s="2" t="s">
        <v>6</v>
      </c>
      <c r="C957" s="2">
        <v>3.9898515000000002E-2</v>
      </c>
      <c r="D957" s="2">
        <v>4.4330000000000001E-2</v>
      </c>
      <c r="E957" s="2">
        <v>0</v>
      </c>
      <c r="F957" s="2">
        <f>VLOOKUP(B957,CostData!$A$21:$D$24,2,FALSE)</f>
        <v>62.65</v>
      </c>
      <c r="G957" s="2">
        <f t="shared" si="98"/>
        <v>8</v>
      </c>
      <c r="H957" s="2">
        <f>VLOOKUP(B957,CostData!$H$5:$I$8,2,FALSE)</f>
        <v>2</v>
      </c>
      <c r="I957" s="2">
        <f>VLOOKUP(G957,CostData!$A$4:$E$15,Production!H957,FALSE)</f>
        <v>1</v>
      </c>
      <c r="J957" s="2">
        <f>VLOOKUP(Production!G957,CostData!$A$33:$E$44,Production!H957,FALSE)</f>
        <v>58</v>
      </c>
      <c r="K957" s="2">
        <f>VLOOKUP(Production!B957,CostData!$A$21:$D$24,4,FALSE)</f>
        <v>111.8941899</v>
      </c>
      <c r="L957" s="2">
        <f>VLOOKUP(Production!B957,CostData!$A$21:$D$24,3,FALSE)</f>
        <v>13.7</v>
      </c>
      <c r="M957" s="4">
        <f t="shared" si="99"/>
        <v>27772.744999999999</v>
      </c>
      <c r="N957" s="4">
        <f t="shared" si="100"/>
        <v>6489.8630142000002</v>
      </c>
      <c r="O957" s="4">
        <f t="shared" si="101"/>
        <v>5466.0965549999992</v>
      </c>
      <c r="P957" s="2">
        <f t="shared" si="102"/>
        <v>99.574394107650363</v>
      </c>
      <c r="Q957" s="2">
        <f t="shared" si="103"/>
        <v>6.8790543103448281</v>
      </c>
      <c r="R957" s="5">
        <f t="shared" si="104"/>
        <v>0.90003417550191744</v>
      </c>
    </row>
    <row r="958" spans="1:18" x14ac:dyDescent="0.3">
      <c r="A958" s="3">
        <v>41501</v>
      </c>
      <c r="B958" s="2" t="s">
        <v>6</v>
      </c>
      <c r="C958" s="2">
        <v>3.6687135000000003E-2</v>
      </c>
      <c r="D958" s="2">
        <v>4.088E-2</v>
      </c>
      <c r="E958" s="2">
        <v>0</v>
      </c>
      <c r="F958" s="2">
        <f>VLOOKUP(B958,CostData!$A$21:$D$24,2,FALSE)</f>
        <v>62.65</v>
      </c>
      <c r="G958" s="2">
        <f t="shared" si="98"/>
        <v>8</v>
      </c>
      <c r="H958" s="2">
        <f>VLOOKUP(B958,CostData!$H$5:$I$8,2,FALSE)</f>
        <v>2</v>
      </c>
      <c r="I958" s="2">
        <f>VLOOKUP(G958,CostData!$A$4:$E$15,Production!H958,FALSE)</f>
        <v>1</v>
      </c>
      <c r="J958" s="2">
        <f>VLOOKUP(Production!G958,CostData!$A$33:$E$44,Production!H958,FALSE)</f>
        <v>58</v>
      </c>
      <c r="K958" s="2">
        <f>VLOOKUP(Production!B958,CostData!$A$21:$D$24,4,FALSE)</f>
        <v>111.8941899</v>
      </c>
      <c r="L958" s="2">
        <f>VLOOKUP(Production!B958,CostData!$A$21:$D$24,3,FALSE)</f>
        <v>13.7</v>
      </c>
      <c r="M958" s="4">
        <f t="shared" si="99"/>
        <v>25611.319999999996</v>
      </c>
      <c r="N958" s="4">
        <f t="shared" si="100"/>
        <v>6489.8630142000002</v>
      </c>
      <c r="O958" s="4">
        <f t="shared" si="101"/>
        <v>5026.1374950000009</v>
      </c>
      <c r="P958" s="2">
        <f t="shared" si="102"/>
        <v>101.19983615291844</v>
      </c>
      <c r="Q958" s="2">
        <f t="shared" si="103"/>
        <v>6.3253681034482758</v>
      </c>
      <c r="R958" s="5">
        <f t="shared" si="104"/>
        <v>0.89743480919765173</v>
      </c>
    </row>
    <row r="959" spans="1:18" x14ac:dyDescent="0.3">
      <c r="A959" s="3">
        <v>41502</v>
      </c>
      <c r="B959" s="2" t="s">
        <v>6</v>
      </c>
      <c r="C959" s="2">
        <v>3.6665101999999998E-2</v>
      </c>
      <c r="D959" s="2">
        <v>4.088E-2</v>
      </c>
      <c r="E959" s="2">
        <v>0</v>
      </c>
      <c r="F959" s="2">
        <f>VLOOKUP(B959,CostData!$A$21:$D$24,2,FALSE)</f>
        <v>62.65</v>
      </c>
      <c r="G959" s="2">
        <f t="shared" si="98"/>
        <v>8</v>
      </c>
      <c r="H959" s="2">
        <f>VLOOKUP(B959,CostData!$H$5:$I$8,2,FALSE)</f>
        <v>2</v>
      </c>
      <c r="I959" s="2">
        <f>VLOOKUP(G959,CostData!$A$4:$E$15,Production!H959,FALSE)</f>
        <v>1</v>
      </c>
      <c r="J959" s="2">
        <f>VLOOKUP(Production!G959,CostData!$A$33:$E$44,Production!H959,FALSE)</f>
        <v>58</v>
      </c>
      <c r="K959" s="2">
        <f>VLOOKUP(Production!B959,CostData!$A$21:$D$24,4,FALSE)</f>
        <v>111.8941899</v>
      </c>
      <c r="L959" s="2">
        <f>VLOOKUP(Production!B959,CostData!$A$21:$D$24,3,FALSE)</f>
        <v>13.7</v>
      </c>
      <c r="M959" s="4">
        <f t="shared" si="99"/>
        <v>25611.319999999996</v>
      </c>
      <c r="N959" s="4">
        <f t="shared" si="100"/>
        <v>6489.8630142000002</v>
      </c>
      <c r="O959" s="4">
        <f t="shared" si="101"/>
        <v>5023.1189739999991</v>
      </c>
      <c r="P959" s="2">
        <f t="shared" si="102"/>
        <v>101.25241704823293</v>
      </c>
      <c r="Q959" s="2">
        <f t="shared" si="103"/>
        <v>6.3215693103448265</v>
      </c>
      <c r="R959" s="5">
        <f t="shared" si="104"/>
        <v>0.89689584148727985</v>
      </c>
    </row>
    <row r="960" spans="1:18" x14ac:dyDescent="0.3">
      <c r="A960" s="3">
        <v>41503</v>
      </c>
      <c r="B960" s="2" t="s">
        <v>6</v>
      </c>
      <c r="C960" s="2">
        <v>4.1054370999999999E-2</v>
      </c>
      <c r="D960" s="2">
        <v>4.5659999999999999E-2</v>
      </c>
      <c r="E960" s="2">
        <v>0.26736204400000002</v>
      </c>
      <c r="F960" s="2">
        <f>VLOOKUP(B960,CostData!$A$21:$D$24,2,FALSE)</f>
        <v>62.65</v>
      </c>
      <c r="G960" s="2">
        <f t="shared" si="98"/>
        <v>8</v>
      </c>
      <c r="H960" s="2">
        <f>VLOOKUP(B960,CostData!$H$5:$I$8,2,FALSE)</f>
        <v>2</v>
      </c>
      <c r="I960" s="2">
        <f>VLOOKUP(G960,CostData!$A$4:$E$15,Production!H960,FALSE)</f>
        <v>1</v>
      </c>
      <c r="J960" s="2">
        <f>VLOOKUP(Production!G960,CostData!$A$33:$E$44,Production!H960,FALSE)</f>
        <v>58</v>
      </c>
      <c r="K960" s="2">
        <f>VLOOKUP(Production!B960,CostData!$A$21:$D$24,4,FALSE)</f>
        <v>111.8941899</v>
      </c>
      <c r="L960" s="2">
        <f>VLOOKUP(Production!B960,CostData!$A$21:$D$24,3,FALSE)</f>
        <v>13.7</v>
      </c>
      <c r="M960" s="4">
        <f t="shared" si="99"/>
        <v>28605.989999999998</v>
      </c>
      <c r="N960" s="4">
        <f t="shared" si="100"/>
        <v>6489.8630142000002</v>
      </c>
      <c r="O960" s="4">
        <f t="shared" si="101"/>
        <v>5624.4488269999993</v>
      </c>
      <c r="P960" s="2">
        <f t="shared" si="102"/>
        <v>99.186276270558366</v>
      </c>
      <c r="Q960" s="2">
        <f t="shared" si="103"/>
        <v>7.0783398275862064</v>
      </c>
      <c r="R960" s="5">
        <f t="shared" si="104"/>
        <v>0.89913208497590891</v>
      </c>
    </row>
    <row r="961" spans="1:18" x14ac:dyDescent="0.3">
      <c r="A961" s="3">
        <v>41504</v>
      </c>
      <c r="B961" s="2" t="s">
        <v>6</v>
      </c>
      <c r="C961" s="2">
        <v>3.9688850999999997E-2</v>
      </c>
      <c r="D961" s="2">
        <v>4.4119999999999999E-2</v>
      </c>
      <c r="E961" s="2">
        <v>0.26624782899999999</v>
      </c>
      <c r="F961" s="2">
        <f>VLOOKUP(B961,CostData!$A$21:$D$24,2,FALSE)</f>
        <v>62.65</v>
      </c>
      <c r="G961" s="2">
        <f t="shared" si="98"/>
        <v>8</v>
      </c>
      <c r="H961" s="2">
        <f>VLOOKUP(B961,CostData!$H$5:$I$8,2,FALSE)</f>
        <v>2</v>
      </c>
      <c r="I961" s="2">
        <f>VLOOKUP(G961,CostData!$A$4:$E$15,Production!H961,FALSE)</f>
        <v>1</v>
      </c>
      <c r="J961" s="2">
        <f>VLOOKUP(Production!G961,CostData!$A$33:$E$44,Production!H961,FALSE)</f>
        <v>58</v>
      </c>
      <c r="K961" s="2">
        <f>VLOOKUP(Production!B961,CostData!$A$21:$D$24,4,FALSE)</f>
        <v>111.8941899</v>
      </c>
      <c r="L961" s="2">
        <f>VLOOKUP(Production!B961,CostData!$A$21:$D$24,3,FALSE)</f>
        <v>13.7</v>
      </c>
      <c r="M961" s="4">
        <f t="shared" si="99"/>
        <v>27641.18</v>
      </c>
      <c r="N961" s="4">
        <f t="shared" si="100"/>
        <v>6489.8630142000002</v>
      </c>
      <c r="O961" s="4">
        <f t="shared" si="101"/>
        <v>5437.3725869999989</v>
      </c>
      <c r="P961" s="2">
        <f t="shared" si="102"/>
        <v>99.696551057121809</v>
      </c>
      <c r="Q961" s="2">
        <f t="shared" si="103"/>
        <v>6.8429053448275861</v>
      </c>
      <c r="R961" s="5">
        <f t="shared" si="104"/>
        <v>0.89956597914777869</v>
      </c>
    </row>
    <row r="962" spans="1:18" x14ac:dyDescent="0.3">
      <c r="A962" s="3">
        <v>41505</v>
      </c>
      <c r="B962" s="2" t="s">
        <v>6</v>
      </c>
      <c r="C962" s="2">
        <v>3.9497677000000002E-2</v>
      </c>
      <c r="D962" s="2">
        <v>4.4060000000000002E-2</v>
      </c>
      <c r="E962" s="2">
        <v>0</v>
      </c>
      <c r="F962" s="2">
        <f>VLOOKUP(B962,CostData!$A$21:$D$24,2,FALSE)</f>
        <v>62.65</v>
      </c>
      <c r="G962" s="2">
        <f t="shared" si="98"/>
        <v>8</v>
      </c>
      <c r="H962" s="2">
        <f>VLOOKUP(B962,CostData!$H$5:$I$8,2,FALSE)</f>
        <v>2</v>
      </c>
      <c r="I962" s="2">
        <f>VLOOKUP(G962,CostData!$A$4:$E$15,Production!H962,FALSE)</f>
        <v>1</v>
      </c>
      <c r="J962" s="2">
        <f>VLOOKUP(Production!G962,CostData!$A$33:$E$44,Production!H962,FALSE)</f>
        <v>58</v>
      </c>
      <c r="K962" s="2">
        <f>VLOOKUP(Production!B962,CostData!$A$21:$D$24,4,FALSE)</f>
        <v>111.8941899</v>
      </c>
      <c r="L962" s="2">
        <f>VLOOKUP(Production!B962,CostData!$A$21:$D$24,3,FALSE)</f>
        <v>13.7</v>
      </c>
      <c r="M962" s="4">
        <f t="shared" si="99"/>
        <v>27603.590000000004</v>
      </c>
      <c r="N962" s="4">
        <f t="shared" si="100"/>
        <v>6489.8630142000002</v>
      </c>
      <c r="O962" s="4">
        <f t="shared" si="101"/>
        <v>5411.1817490000003</v>
      </c>
      <c r="P962" s="2">
        <f t="shared" si="102"/>
        <v>100.01761562635697</v>
      </c>
      <c r="Q962" s="2">
        <f t="shared" si="103"/>
        <v>6.8099443103448287</v>
      </c>
      <c r="R962" s="5">
        <f t="shared" si="104"/>
        <v>0.89645204266908762</v>
      </c>
    </row>
    <row r="963" spans="1:18" x14ac:dyDescent="0.3">
      <c r="A963" s="3">
        <v>41506</v>
      </c>
      <c r="B963" s="2" t="s">
        <v>6</v>
      </c>
      <c r="C963" s="2">
        <v>3.9118053999999999E-2</v>
      </c>
      <c r="D963" s="2">
        <v>4.3619999999999999E-2</v>
      </c>
      <c r="E963" s="2">
        <v>0.26686606600000001</v>
      </c>
      <c r="F963" s="2">
        <f>VLOOKUP(B963,CostData!$A$21:$D$24,2,FALSE)</f>
        <v>62.65</v>
      </c>
      <c r="G963" s="2">
        <f t="shared" ref="G963:G1026" si="105">MONTH(A963)</f>
        <v>8</v>
      </c>
      <c r="H963" s="2">
        <f>VLOOKUP(B963,CostData!$H$5:$I$8,2,FALSE)</f>
        <v>2</v>
      </c>
      <c r="I963" s="2">
        <f>VLOOKUP(G963,CostData!$A$4:$E$15,Production!H963,FALSE)</f>
        <v>1</v>
      </c>
      <c r="J963" s="2">
        <f>VLOOKUP(Production!G963,CostData!$A$33:$E$44,Production!H963,FALSE)</f>
        <v>58</v>
      </c>
      <c r="K963" s="2">
        <f>VLOOKUP(Production!B963,CostData!$A$21:$D$24,4,FALSE)</f>
        <v>111.8941899</v>
      </c>
      <c r="L963" s="2">
        <f>VLOOKUP(Production!B963,CostData!$A$21:$D$24,3,FALSE)</f>
        <v>13.7</v>
      </c>
      <c r="M963" s="4">
        <f t="shared" ref="M963:M1026" si="106">D963*F963*I963*10000</f>
        <v>27327.93</v>
      </c>
      <c r="N963" s="4">
        <f t="shared" ref="N963:N1026" si="107">I963*J963*K963</f>
        <v>6489.8630142000002</v>
      </c>
      <c r="O963" s="4">
        <f t="shared" ref="O963:O1026" si="108">C963*I963*L963*10000</f>
        <v>5359.1733979999999</v>
      </c>
      <c r="P963" s="2">
        <f t="shared" ref="P963:P1026" si="109">(M963+N963+O963)/C963/10000</f>
        <v>100.15060159229802</v>
      </c>
      <c r="Q963" s="2">
        <f t="shared" ref="Q963:Q1026" si="110">C963*10000/J963</f>
        <v>6.744492068965517</v>
      </c>
      <c r="R963" s="5">
        <f t="shared" ref="R963:R1026" si="111">C963/D963</f>
        <v>0.89679170105456218</v>
      </c>
    </row>
    <row r="964" spans="1:18" x14ac:dyDescent="0.3">
      <c r="A964" s="3">
        <v>41507</v>
      </c>
      <c r="B964" s="2" t="s">
        <v>6</v>
      </c>
      <c r="C964" s="2">
        <v>3.8656376999999999E-2</v>
      </c>
      <c r="D964" s="2">
        <v>4.2970000000000001E-2</v>
      </c>
      <c r="E964" s="2">
        <v>0</v>
      </c>
      <c r="F964" s="2">
        <f>VLOOKUP(B964,CostData!$A$21:$D$24,2,FALSE)</f>
        <v>62.65</v>
      </c>
      <c r="G964" s="2">
        <f t="shared" si="105"/>
        <v>8</v>
      </c>
      <c r="H964" s="2">
        <f>VLOOKUP(B964,CostData!$H$5:$I$8,2,FALSE)</f>
        <v>2</v>
      </c>
      <c r="I964" s="2">
        <f>VLOOKUP(G964,CostData!$A$4:$E$15,Production!H964,FALSE)</f>
        <v>1</v>
      </c>
      <c r="J964" s="2">
        <f>VLOOKUP(Production!G964,CostData!$A$33:$E$44,Production!H964,FALSE)</f>
        <v>58</v>
      </c>
      <c r="K964" s="2">
        <f>VLOOKUP(Production!B964,CostData!$A$21:$D$24,4,FALSE)</f>
        <v>111.8941899</v>
      </c>
      <c r="L964" s="2">
        <f>VLOOKUP(Production!B964,CostData!$A$21:$D$24,3,FALSE)</f>
        <v>13.7</v>
      </c>
      <c r="M964" s="4">
        <f t="shared" si="106"/>
        <v>26920.704999999998</v>
      </c>
      <c r="N964" s="4">
        <f t="shared" si="107"/>
        <v>6489.8630142000002</v>
      </c>
      <c r="O964" s="4">
        <f t="shared" si="108"/>
        <v>5295.9236489999994</v>
      </c>
      <c r="P964" s="2">
        <f t="shared" si="109"/>
        <v>100.12964138672385</v>
      </c>
      <c r="Q964" s="2">
        <f t="shared" si="110"/>
        <v>6.6648925862068964</v>
      </c>
      <c r="R964" s="5">
        <f t="shared" si="111"/>
        <v>0.89961314870840114</v>
      </c>
    </row>
    <row r="965" spans="1:18" x14ac:dyDescent="0.3">
      <c r="A965" s="3">
        <v>41508</v>
      </c>
      <c r="B965" s="2" t="s">
        <v>6</v>
      </c>
      <c r="C965" s="2">
        <v>3.7801248000000003E-2</v>
      </c>
      <c r="D965" s="2">
        <v>4.2119999999999998E-2</v>
      </c>
      <c r="E965" s="2">
        <v>0</v>
      </c>
      <c r="F965" s="2">
        <f>VLOOKUP(B965,CostData!$A$21:$D$24,2,FALSE)</f>
        <v>62.65</v>
      </c>
      <c r="G965" s="2">
        <f t="shared" si="105"/>
        <v>8</v>
      </c>
      <c r="H965" s="2">
        <f>VLOOKUP(B965,CostData!$H$5:$I$8,2,FALSE)</f>
        <v>2</v>
      </c>
      <c r="I965" s="2">
        <f>VLOOKUP(G965,CostData!$A$4:$E$15,Production!H965,FALSE)</f>
        <v>1</v>
      </c>
      <c r="J965" s="2">
        <f>VLOOKUP(Production!G965,CostData!$A$33:$E$44,Production!H965,FALSE)</f>
        <v>58</v>
      </c>
      <c r="K965" s="2">
        <f>VLOOKUP(Production!B965,CostData!$A$21:$D$24,4,FALSE)</f>
        <v>111.8941899</v>
      </c>
      <c r="L965" s="2">
        <f>VLOOKUP(Production!B965,CostData!$A$21:$D$24,3,FALSE)</f>
        <v>13.7</v>
      </c>
      <c r="M965" s="4">
        <f t="shared" si="106"/>
        <v>26388.179999999997</v>
      </c>
      <c r="N965" s="4">
        <f t="shared" si="107"/>
        <v>6489.8630142000002</v>
      </c>
      <c r="O965" s="4">
        <f t="shared" si="108"/>
        <v>5178.7709759999998</v>
      </c>
      <c r="P965" s="2">
        <f t="shared" si="109"/>
        <v>100.67607818186319</v>
      </c>
      <c r="Q965" s="2">
        <f t="shared" si="110"/>
        <v>6.5174565517241385</v>
      </c>
      <c r="R965" s="5">
        <f t="shared" si="111"/>
        <v>0.89746552706552718</v>
      </c>
    </row>
    <row r="966" spans="1:18" x14ac:dyDescent="0.3">
      <c r="A966" s="3">
        <v>41509</v>
      </c>
      <c r="B966" s="2" t="s">
        <v>6</v>
      </c>
      <c r="C966" s="2">
        <v>3.7810103999999997E-2</v>
      </c>
      <c r="D966" s="2">
        <v>4.2099999999999999E-2</v>
      </c>
      <c r="E966" s="2">
        <v>0</v>
      </c>
      <c r="F966" s="2">
        <f>VLOOKUP(B966,CostData!$A$21:$D$24,2,FALSE)</f>
        <v>62.65</v>
      </c>
      <c r="G966" s="2">
        <f t="shared" si="105"/>
        <v>8</v>
      </c>
      <c r="H966" s="2">
        <f>VLOOKUP(B966,CostData!$H$5:$I$8,2,FALSE)</f>
        <v>2</v>
      </c>
      <c r="I966" s="2">
        <f>VLOOKUP(G966,CostData!$A$4:$E$15,Production!H966,FALSE)</f>
        <v>1</v>
      </c>
      <c r="J966" s="2">
        <f>VLOOKUP(Production!G966,CostData!$A$33:$E$44,Production!H966,FALSE)</f>
        <v>58</v>
      </c>
      <c r="K966" s="2">
        <f>VLOOKUP(Production!B966,CostData!$A$21:$D$24,4,FALSE)</f>
        <v>111.8941899</v>
      </c>
      <c r="L966" s="2">
        <f>VLOOKUP(Production!B966,CostData!$A$21:$D$24,3,FALSE)</f>
        <v>13.7</v>
      </c>
      <c r="M966" s="4">
        <f t="shared" si="106"/>
        <v>26375.649999999998</v>
      </c>
      <c r="N966" s="4">
        <f t="shared" si="107"/>
        <v>6489.8630142000002</v>
      </c>
      <c r="O966" s="4">
        <f t="shared" si="108"/>
        <v>5179.9842479999988</v>
      </c>
      <c r="P966" s="2">
        <f t="shared" si="109"/>
        <v>100.62256708471365</v>
      </c>
      <c r="Q966" s="2">
        <f t="shared" si="110"/>
        <v>6.5189834482758613</v>
      </c>
      <c r="R966" s="5">
        <f t="shared" si="111"/>
        <v>0.8981022327790974</v>
      </c>
    </row>
    <row r="967" spans="1:18" x14ac:dyDescent="0.3">
      <c r="A967" s="3">
        <v>41510</v>
      </c>
      <c r="B967" s="2" t="s">
        <v>6</v>
      </c>
      <c r="C967" s="2">
        <v>3.6422726000000002E-2</v>
      </c>
      <c r="D967" s="2">
        <v>4.0649999999999999E-2</v>
      </c>
      <c r="E967" s="2">
        <v>0</v>
      </c>
      <c r="F967" s="2">
        <f>VLOOKUP(B967,CostData!$A$21:$D$24,2,FALSE)</f>
        <v>62.65</v>
      </c>
      <c r="G967" s="2">
        <f t="shared" si="105"/>
        <v>8</v>
      </c>
      <c r="H967" s="2">
        <f>VLOOKUP(B967,CostData!$H$5:$I$8,2,FALSE)</f>
        <v>2</v>
      </c>
      <c r="I967" s="2">
        <f>VLOOKUP(G967,CostData!$A$4:$E$15,Production!H967,FALSE)</f>
        <v>1</v>
      </c>
      <c r="J967" s="2">
        <f>VLOOKUP(Production!G967,CostData!$A$33:$E$44,Production!H967,FALSE)</f>
        <v>58</v>
      </c>
      <c r="K967" s="2">
        <f>VLOOKUP(Production!B967,CostData!$A$21:$D$24,4,FALSE)</f>
        <v>111.8941899</v>
      </c>
      <c r="L967" s="2">
        <f>VLOOKUP(Production!B967,CostData!$A$21:$D$24,3,FALSE)</f>
        <v>13.7</v>
      </c>
      <c r="M967" s="4">
        <f t="shared" si="106"/>
        <v>25467.224999999999</v>
      </c>
      <c r="N967" s="4">
        <f t="shared" si="107"/>
        <v>6489.8630142000002</v>
      </c>
      <c r="O967" s="4">
        <f t="shared" si="108"/>
        <v>4989.9134620000004</v>
      </c>
      <c r="P967" s="2">
        <f t="shared" si="109"/>
        <v>101.43941855477813</v>
      </c>
      <c r="Q967" s="2">
        <f t="shared" si="110"/>
        <v>6.2797803448275866</v>
      </c>
      <c r="R967" s="5">
        <f t="shared" si="111"/>
        <v>0.89600801968019694</v>
      </c>
    </row>
    <row r="968" spans="1:18" x14ac:dyDescent="0.3">
      <c r="A968" s="3">
        <v>41511</v>
      </c>
      <c r="B968" s="2" t="s">
        <v>6</v>
      </c>
      <c r="C968" s="2">
        <v>3.7836091000000002E-2</v>
      </c>
      <c r="D968" s="2">
        <v>4.2189999999999998E-2</v>
      </c>
      <c r="E968" s="2">
        <v>0</v>
      </c>
      <c r="F968" s="2">
        <f>VLOOKUP(B968,CostData!$A$21:$D$24,2,FALSE)</f>
        <v>62.65</v>
      </c>
      <c r="G968" s="2">
        <f t="shared" si="105"/>
        <v>8</v>
      </c>
      <c r="H968" s="2">
        <f>VLOOKUP(B968,CostData!$H$5:$I$8,2,FALSE)</f>
        <v>2</v>
      </c>
      <c r="I968" s="2">
        <f>VLOOKUP(G968,CostData!$A$4:$E$15,Production!H968,FALSE)</f>
        <v>1</v>
      </c>
      <c r="J968" s="2">
        <f>VLOOKUP(Production!G968,CostData!$A$33:$E$44,Production!H968,FALSE)</f>
        <v>58</v>
      </c>
      <c r="K968" s="2">
        <f>VLOOKUP(Production!B968,CostData!$A$21:$D$24,4,FALSE)</f>
        <v>111.8941899</v>
      </c>
      <c r="L968" s="2">
        <f>VLOOKUP(Production!B968,CostData!$A$21:$D$24,3,FALSE)</f>
        <v>13.7</v>
      </c>
      <c r="M968" s="4">
        <f t="shared" si="106"/>
        <v>26432.035</v>
      </c>
      <c r="N968" s="4">
        <f t="shared" si="107"/>
        <v>6489.8630142000002</v>
      </c>
      <c r="O968" s="4">
        <f t="shared" si="108"/>
        <v>5183.5444669999997</v>
      </c>
      <c r="P968" s="2">
        <f t="shared" si="109"/>
        <v>100.71189035146362</v>
      </c>
      <c r="Q968" s="2">
        <f t="shared" si="110"/>
        <v>6.5234639655172426</v>
      </c>
      <c r="R968" s="5">
        <f t="shared" si="111"/>
        <v>0.89680234652761326</v>
      </c>
    </row>
    <row r="969" spans="1:18" x14ac:dyDescent="0.3">
      <c r="A969" s="3">
        <v>41512</v>
      </c>
      <c r="B969" s="2" t="s">
        <v>6</v>
      </c>
      <c r="C969" s="2">
        <v>3.8208475999999998E-2</v>
      </c>
      <c r="D969" s="2">
        <v>4.249E-2</v>
      </c>
      <c r="E969" s="2">
        <v>0</v>
      </c>
      <c r="F969" s="2">
        <f>VLOOKUP(B969,CostData!$A$21:$D$24,2,FALSE)</f>
        <v>62.65</v>
      </c>
      <c r="G969" s="2">
        <f t="shared" si="105"/>
        <v>8</v>
      </c>
      <c r="H969" s="2">
        <f>VLOOKUP(B969,CostData!$H$5:$I$8,2,FALSE)</f>
        <v>2</v>
      </c>
      <c r="I969" s="2">
        <f>VLOOKUP(G969,CostData!$A$4:$E$15,Production!H969,FALSE)</f>
        <v>1</v>
      </c>
      <c r="J969" s="2">
        <f>VLOOKUP(Production!G969,CostData!$A$33:$E$44,Production!H969,FALSE)</f>
        <v>58</v>
      </c>
      <c r="K969" s="2">
        <f>VLOOKUP(Production!B969,CostData!$A$21:$D$24,4,FALSE)</f>
        <v>111.8941899</v>
      </c>
      <c r="L969" s="2">
        <f>VLOOKUP(Production!B969,CostData!$A$21:$D$24,3,FALSE)</f>
        <v>13.7</v>
      </c>
      <c r="M969" s="4">
        <f t="shared" si="106"/>
        <v>26619.985000000001</v>
      </c>
      <c r="N969" s="4">
        <f t="shared" si="107"/>
        <v>6489.8630142000002</v>
      </c>
      <c r="O969" s="4">
        <f t="shared" si="108"/>
        <v>5234.5612119999996</v>
      </c>
      <c r="P969" s="2">
        <f t="shared" si="109"/>
        <v>100.3557672025443</v>
      </c>
      <c r="Q969" s="2">
        <f t="shared" si="110"/>
        <v>6.5876682758620682</v>
      </c>
      <c r="R969" s="5">
        <f t="shared" si="111"/>
        <v>0.899234549305719</v>
      </c>
    </row>
    <row r="970" spans="1:18" x14ac:dyDescent="0.3">
      <c r="A970" s="3">
        <v>41513</v>
      </c>
      <c r="B970" s="2" t="s">
        <v>6</v>
      </c>
      <c r="C970" s="2">
        <v>3.8603447999999999E-2</v>
      </c>
      <c r="D970" s="2">
        <v>4.3020000000000003E-2</v>
      </c>
      <c r="E970" s="2">
        <v>0</v>
      </c>
      <c r="F970" s="2">
        <f>VLOOKUP(B970,CostData!$A$21:$D$24,2,FALSE)</f>
        <v>62.65</v>
      </c>
      <c r="G970" s="2">
        <f t="shared" si="105"/>
        <v>8</v>
      </c>
      <c r="H970" s="2">
        <f>VLOOKUP(B970,CostData!$H$5:$I$8,2,FALSE)</f>
        <v>2</v>
      </c>
      <c r="I970" s="2">
        <f>VLOOKUP(G970,CostData!$A$4:$E$15,Production!H970,FALSE)</f>
        <v>1</v>
      </c>
      <c r="J970" s="2">
        <f>VLOOKUP(Production!G970,CostData!$A$33:$E$44,Production!H970,FALSE)</f>
        <v>58</v>
      </c>
      <c r="K970" s="2">
        <f>VLOOKUP(Production!B970,CostData!$A$21:$D$24,4,FALSE)</f>
        <v>111.8941899</v>
      </c>
      <c r="L970" s="2">
        <f>VLOOKUP(Production!B970,CostData!$A$21:$D$24,3,FALSE)</f>
        <v>13.7</v>
      </c>
      <c r="M970" s="4">
        <f t="shared" si="106"/>
        <v>26952.030000000002</v>
      </c>
      <c r="N970" s="4">
        <f t="shared" si="107"/>
        <v>6489.8630142000002</v>
      </c>
      <c r="O970" s="4">
        <f t="shared" si="108"/>
        <v>5288.6723759999995</v>
      </c>
      <c r="P970" s="2">
        <f t="shared" si="109"/>
        <v>100.32929024940987</v>
      </c>
      <c r="Q970" s="2">
        <f t="shared" si="110"/>
        <v>6.6557668965517234</v>
      </c>
      <c r="R970" s="5">
        <f t="shared" si="111"/>
        <v>0.89733723849372371</v>
      </c>
    </row>
    <row r="971" spans="1:18" x14ac:dyDescent="0.3">
      <c r="A971" s="3">
        <v>41514</v>
      </c>
      <c r="B971" s="2" t="s">
        <v>6</v>
      </c>
      <c r="C971" s="2">
        <v>4.0481841999999997E-2</v>
      </c>
      <c r="D971" s="2">
        <v>4.5089999999999998E-2</v>
      </c>
      <c r="E971" s="2">
        <v>0.26530991700000001</v>
      </c>
      <c r="F971" s="2">
        <f>VLOOKUP(B971,CostData!$A$21:$D$24,2,FALSE)</f>
        <v>62.65</v>
      </c>
      <c r="G971" s="2">
        <f t="shared" si="105"/>
        <v>8</v>
      </c>
      <c r="H971" s="2">
        <f>VLOOKUP(B971,CostData!$H$5:$I$8,2,FALSE)</f>
        <v>2</v>
      </c>
      <c r="I971" s="2">
        <f>VLOOKUP(G971,CostData!$A$4:$E$15,Production!H971,FALSE)</f>
        <v>1</v>
      </c>
      <c r="J971" s="2">
        <f>VLOOKUP(Production!G971,CostData!$A$33:$E$44,Production!H971,FALSE)</f>
        <v>58</v>
      </c>
      <c r="K971" s="2">
        <f>VLOOKUP(Production!B971,CostData!$A$21:$D$24,4,FALSE)</f>
        <v>111.8941899</v>
      </c>
      <c r="L971" s="2">
        <f>VLOOKUP(Production!B971,CostData!$A$21:$D$24,3,FALSE)</f>
        <v>13.7</v>
      </c>
      <c r="M971" s="4">
        <f t="shared" si="106"/>
        <v>28248.884999999998</v>
      </c>
      <c r="N971" s="4">
        <f t="shared" si="107"/>
        <v>6489.8630142000002</v>
      </c>
      <c r="O971" s="4">
        <f t="shared" si="108"/>
        <v>5546.0123539999995</v>
      </c>
      <c r="P971" s="2">
        <f t="shared" si="109"/>
        <v>99.51316041448905</v>
      </c>
      <c r="Q971" s="2">
        <f t="shared" si="110"/>
        <v>6.9796279310344822</v>
      </c>
      <c r="R971" s="5">
        <f t="shared" si="111"/>
        <v>0.89780088711465955</v>
      </c>
    </row>
    <row r="972" spans="1:18" x14ac:dyDescent="0.3">
      <c r="A972" s="3">
        <v>41515</v>
      </c>
      <c r="B972" s="2" t="s">
        <v>6</v>
      </c>
      <c r="C972" s="2">
        <v>3.8795509999999998E-2</v>
      </c>
      <c r="D972" s="2">
        <v>4.3200000000000002E-2</v>
      </c>
      <c r="E972" s="2">
        <v>0.26222454000000001</v>
      </c>
      <c r="F972" s="2">
        <f>VLOOKUP(B972,CostData!$A$21:$D$24,2,FALSE)</f>
        <v>62.65</v>
      </c>
      <c r="G972" s="2">
        <f t="shared" si="105"/>
        <v>8</v>
      </c>
      <c r="H972" s="2">
        <f>VLOOKUP(B972,CostData!$H$5:$I$8,2,FALSE)</f>
        <v>2</v>
      </c>
      <c r="I972" s="2">
        <f>VLOOKUP(G972,CostData!$A$4:$E$15,Production!H972,FALSE)</f>
        <v>1</v>
      </c>
      <c r="J972" s="2">
        <f>VLOOKUP(Production!G972,CostData!$A$33:$E$44,Production!H972,FALSE)</f>
        <v>58</v>
      </c>
      <c r="K972" s="2">
        <f>VLOOKUP(Production!B972,CostData!$A$21:$D$24,4,FALSE)</f>
        <v>111.8941899</v>
      </c>
      <c r="L972" s="2">
        <f>VLOOKUP(Production!B972,CostData!$A$21:$D$24,3,FALSE)</f>
        <v>13.7</v>
      </c>
      <c r="M972" s="4">
        <f t="shared" si="106"/>
        <v>27064.799999999999</v>
      </c>
      <c r="N972" s="4">
        <f t="shared" si="107"/>
        <v>6489.8630142000002</v>
      </c>
      <c r="O972" s="4">
        <f t="shared" si="108"/>
        <v>5314.9848699999993</v>
      </c>
      <c r="P972" s="2">
        <f t="shared" si="109"/>
        <v>100.19109913544119</v>
      </c>
      <c r="Q972" s="2">
        <f t="shared" si="110"/>
        <v>6.6888810344827583</v>
      </c>
      <c r="R972" s="5">
        <f t="shared" si="111"/>
        <v>0.89804421296296288</v>
      </c>
    </row>
    <row r="973" spans="1:18" x14ac:dyDescent="0.3">
      <c r="A973" s="3">
        <v>41516</v>
      </c>
      <c r="B973" s="2" t="s">
        <v>6</v>
      </c>
      <c r="C973" s="2">
        <v>3.9079323999999999E-2</v>
      </c>
      <c r="D973" s="2">
        <v>4.342E-2</v>
      </c>
      <c r="E973" s="2">
        <v>0.26361568899999999</v>
      </c>
      <c r="F973" s="2">
        <f>VLOOKUP(B973,CostData!$A$21:$D$24,2,FALSE)</f>
        <v>62.65</v>
      </c>
      <c r="G973" s="2">
        <f t="shared" si="105"/>
        <v>8</v>
      </c>
      <c r="H973" s="2">
        <f>VLOOKUP(B973,CostData!$H$5:$I$8,2,FALSE)</f>
        <v>2</v>
      </c>
      <c r="I973" s="2">
        <f>VLOOKUP(G973,CostData!$A$4:$E$15,Production!H973,FALSE)</f>
        <v>1</v>
      </c>
      <c r="J973" s="2">
        <f>VLOOKUP(Production!G973,CostData!$A$33:$E$44,Production!H973,FALSE)</f>
        <v>58</v>
      </c>
      <c r="K973" s="2">
        <f>VLOOKUP(Production!B973,CostData!$A$21:$D$24,4,FALSE)</f>
        <v>111.8941899</v>
      </c>
      <c r="L973" s="2">
        <f>VLOOKUP(Production!B973,CostData!$A$21:$D$24,3,FALSE)</f>
        <v>13.7</v>
      </c>
      <c r="M973" s="4">
        <f t="shared" si="106"/>
        <v>27202.63</v>
      </c>
      <c r="N973" s="4">
        <f t="shared" si="107"/>
        <v>6489.8630142000002</v>
      </c>
      <c r="O973" s="4">
        <f t="shared" si="108"/>
        <v>5353.8673879999997</v>
      </c>
      <c r="P973" s="2">
        <f t="shared" si="109"/>
        <v>99.915649518911849</v>
      </c>
      <c r="Q973" s="2">
        <f t="shared" si="110"/>
        <v>6.7378144827586199</v>
      </c>
      <c r="R973" s="5">
        <f t="shared" si="111"/>
        <v>0.90003049286043291</v>
      </c>
    </row>
    <row r="974" spans="1:18" x14ac:dyDescent="0.3">
      <c r="A974" s="3">
        <v>41517</v>
      </c>
      <c r="B974" s="2" t="s">
        <v>6</v>
      </c>
      <c r="C974" s="2">
        <v>3.6663477999999999E-2</v>
      </c>
      <c r="D974" s="2">
        <v>4.079E-2</v>
      </c>
      <c r="E974" s="2">
        <v>0.26678127099999999</v>
      </c>
      <c r="F974" s="2">
        <f>VLOOKUP(B974,CostData!$A$21:$D$24,2,FALSE)</f>
        <v>62.65</v>
      </c>
      <c r="G974" s="2">
        <f t="shared" si="105"/>
        <v>8</v>
      </c>
      <c r="H974" s="2">
        <f>VLOOKUP(B974,CostData!$H$5:$I$8,2,FALSE)</f>
        <v>2</v>
      </c>
      <c r="I974" s="2">
        <f>VLOOKUP(G974,CostData!$A$4:$E$15,Production!H974,FALSE)</f>
        <v>1</v>
      </c>
      <c r="J974" s="2">
        <f>VLOOKUP(Production!G974,CostData!$A$33:$E$44,Production!H974,FALSE)</f>
        <v>58</v>
      </c>
      <c r="K974" s="2">
        <f>VLOOKUP(Production!B974,CostData!$A$21:$D$24,4,FALSE)</f>
        <v>111.8941899</v>
      </c>
      <c r="L974" s="2">
        <f>VLOOKUP(Production!B974,CostData!$A$21:$D$24,3,FALSE)</f>
        <v>13.7</v>
      </c>
      <c r="M974" s="4">
        <f t="shared" si="106"/>
        <v>25554.934999999998</v>
      </c>
      <c r="N974" s="4">
        <f t="shared" si="107"/>
        <v>6489.8630142000002</v>
      </c>
      <c r="O974" s="4">
        <f t="shared" si="108"/>
        <v>5022.8964859999987</v>
      </c>
      <c r="P974" s="2">
        <f t="shared" si="109"/>
        <v>101.1025045147108</v>
      </c>
      <c r="Q974" s="2">
        <f t="shared" si="110"/>
        <v>6.3212893103448273</v>
      </c>
      <c r="R974" s="5">
        <f t="shared" si="111"/>
        <v>0.89883495954890902</v>
      </c>
    </row>
    <row r="975" spans="1:18" x14ac:dyDescent="0.3">
      <c r="A975" s="3">
        <v>41518</v>
      </c>
      <c r="B975" s="2" t="s">
        <v>6</v>
      </c>
      <c r="C975" s="2">
        <v>3.9052195999999997E-2</v>
      </c>
      <c r="D975" s="2">
        <v>4.3409999999999997E-2</v>
      </c>
      <c r="E975" s="2">
        <v>0</v>
      </c>
      <c r="F975" s="2">
        <f>VLOOKUP(B975,CostData!$A$21:$D$24,2,FALSE)</f>
        <v>62.65</v>
      </c>
      <c r="G975" s="2">
        <f t="shared" si="105"/>
        <v>9</v>
      </c>
      <c r="H975" s="2">
        <f>VLOOKUP(B975,CostData!$H$5:$I$8,2,FALSE)</f>
        <v>2</v>
      </c>
      <c r="I975" s="2">
        <f>VLOOKUP(G975,CostData!$A$4:$E$15,Production!H975,FALSE)</f>
        <v>1</v>
      </c>
      <c r="J975" s="2">
        <f>VLOOKUP(Production!G975,CostData!$A$33:$E$44,Production!H975,FALSE)</f>
        <v>58</v>
      </c>
      <c r="K975" s="2">
        <f>VLOOKUP(Production!B975,CostData!$A$21:$D$24,4,FALSE)</f>
        <v>111.8941899</v>
      </c>
      <c r="L975" s="2">
        <f>VLOOKUP(Production!B975,CostData!$A$21:$D$24,3,FALSE)</f>
        <v>13.7</v>
      </c>
      <c r="M975" s="4">
        <f t="shared" si="106"/>
        <v>27196.364999999994</v>
      </c>
      <c r="N975" s="4">
        <f t="shared" si="107"/>
        <v>6489.8630142000002</v>
      </c>
      <c r="O975" s="4">
        <f t="shared" si="108"/>
        <v>5350.1508519999998</v>
      </c>
      <c r="P975" s="2">
        <f t="shared" si="109"/>
        <v>99.959497453613096</v>
      </c>
      <c r="Q975" s="2">
        <f t="shared" si="110"/>
        <v>6.7331372413793096</v>
      </c>
      <c r="R975" s="5">
        <f t="shared" si="111"/>
        <v>0.8996129002533978</v>
      </c>
    </row>
    <row r="976" spans="1:18" x14ac:dyDescent="0.3">
      <c r="A976" s="3">
        <v>41519</v>
      </c>
      <c r="B976" s="2" t="s">
        <v>6</v>
      </c>
      <c r="C976" s="2">
        <v>3.8718395000000003E-2</v>
      </c>
      <c r="D976" s="2">
        <v>4.3130000000000002E-2</v>
      </c>
      <c r="E976" s="2">
        <v>0</v>
      </c>
      <c r="F976" s="2">
        <f>VLOOKUP(B976,CostData!$A$21:$D$24,2,FALSE)</f>
        <v>62.65</v>
      </c>
      <c r="G976" s="2">
        <f t="shared" si="105"/>
        <v>9</v>
      </c>
      <c r="H976" s="2">
        <f>VLOOKUP(B976,CostData!$H$5:$I$8,2,FALSE)</f>
        <v>2</v>
      </c>
      <c r="I976" s="2">
        <f>VLOOKUP(G976,CostData!$A$4:$E$15,Production!H976,FALSE)</f>
        <v>1</v>
      </c>
      <c r="J976" s="2">
        <f>VLOOKUP(Production!G976,CostData!$A$33:$E$44,Production!H976,FALSE)</f>
        <v>58</v>
      </c>
      <c r="K976" s="2">
        <f>VLOOKUP(Production!B976,CostData!$A$21:$D$24,4,FALSE)</f>
        <v>111.8941899</v>
      </c>
      <c r="L976" s="2">
        <f>VLOOKUP(Production!B976,CostData!$A$21:$D$24,3,FALSE)</f>
        <v>13.7</v>
      </c>
      <c r="M976" s="4">
        <f t="shared" si="106"/>
        <v>27020.945</v>
      </c>
      <c r="N976" s="4">
        <f t="shared" si="107"/>
        <v>6489.8630142000002</v>
      </c>
      <c r="O976" s="4">
        <f t="shared" si="108"/>
        <v>5304.4201149999999</v>
      </c>
      <c r="P976" s="2">
        <f t="shared" si="109"/>
        <v>100.25009592778832</v>
      </c>
      <c r="Q976" s="2">
        <f t="shared" si="110"/>
        <v>6.6755853448275868</v>
      </c>
      <c r="R976" s="5">
        <f t="shared" si="111"/>
        <v>0.89771377231625327</v>
      </c>
    </row>
    <row r="977" spans="1:18" x14ac:dyDescent="0.3">
      <c r="A977" s="3">
        <v>41520</v>
      </c>
      <c r="B977" s="2" t="s">
        <v>6</v>
      </c>
      <c r="C977" s="2">
        <v>3.9224945999999997E-2</v>
      </c>
      <c r="D977" s="2">
        <v>4.3639999999999998E-2</v>
      </c>
      <c r="E977" s="2">
        <v>0</v>
      </c>
      <c r="F977" s="2">
        <f>VLOOKUP(B977,CostData!$A$21:$D$24,2,FALSE)</f>
        <v>62.65</v>
      </c>
      <c r="G977" s="2">
        <f t="shared" si="105"/>
        <v>9</v>
      </c>
      <c r="H977" s="2">
        <f>VLOOKUP(B977,CostData!$H$5:$I$8,2,FALSE)</f>
        <v>2</v>
      </c>
      <c r="I977" s="2">
        <f>VLOOKUP(G977,CostData!$A$4:$E$15,Production!H977,FALSE)</f>
        <v>1</v>
      </c>
      <c r="J977" s="2">
        <f>VLOOKUP(Production!G977,CostData!$A$33:$E$44,Production!H977,FALSE)</f>
        <v>58</v>
      </c>
      <c r="K977" s="2">
        <f>VLOOKUP(Production!B977,CostData!$A$21:$D$24,4,FALSE)</f>
        <v>111.8941899</v>
      </c>
      <c r="L977" s="2">
        <f>VLOOKUP(Production!B977,CostData!$A$21:$D$24,3,FALSE)</f>
        <v>13.7</v>
      </c>
      <c r="M977" s="4">
        <f t="shared" si="106"/>
        <v>27340.46</v>
      </c>
      <c r="N977" s="4">
        <f t="shared" si="107"/>
        <v>6489.8630142000002</v>
      </c>
      <c r="O977" s="4">
        <f t="shared" si="108"/>
        <v>5373.8176019999992</v>
      </c>
      <c r="P977" s="2">
        <f t="shared" si="109"/>
        <v>99.946958795558302</v>
      </c>
      <c r="Q977" s="2">
        <f t="shared" si="110"/>
        <v>6.7629217241379305</v>
      </c>
      <c r="R977" s="5">
        <f t="shared" si="111"/>
        <v>0.89883010999083401</v>
      </c>
    </row>
    <row r="978" spans="1:18" x14ac:dyDescent="0.3">
      <c r="A978" s="3">
        <v>41521</v>
      </c>
      <c r="B978" s="2" t="s">
        <v>6</v>
      </c>
      <c r="C978" s="2">
        <v>3.6985569000000003E-2</v>
      </c>
      <c r="D978" s="2">
        <v>4.129E-2</v>
      </c>
      <c r="E978" s="2">
        <v>0</v>
      </c>
      <c r="F978" s="2">
        <f>VLOOKUP(B978,CostData!$A$21:$D$24,2,FALSE)</f>
        <v>62.65</v>
      </c>
      <c r="G978" s="2">
        <f t="shared" si="105"/>
        <v>9</v>
      </c>
      <c r="H978" s="2">
        <f>VLOOKUP(B978,CostData!$H$5:$I$8,2,FALSE)</f>
        <v>2</v>
      </c>
      <c r="I978" s="2">
        <f>VLOOKUP(G978,CostData!$A$4:$E$15,Production!H978,FALSE)</f>
        <v>1</v>
      </c>
      <c r="J978" s="2">
        <f>VLOOKUP(Production!G978,CostData!$A$33:$E$44,Production!H978,FALSE)</f>
        <v>58</v>
      </c>
      <c r="K978" s="2">
        <f>VLOOKUP(Production!B978,CostData!$A$21:$D$24,4,FALSE)</f>
        <v>111.8941899</v>
      </c>
      <c r="L978" s="2">
        <f>VLOOKUP(Production!B978,CostData!$A$21:$D$24,3,FALSE)</f>
        <v>13.7</v>
      </c>
      <c r="M978" s="4">
        <f t="shared" si="106"/>
        <v>25868.185000000001</v>
      </c>
      <c r="N978" s="4">
        <f t="shared" si="107"/>
        <v>6489.8630142000002</v>
      </c>
      <c r="O978" s="4">
        <f t="shared" si="108"/>
        <v>5067.0229529999997</v>
      </c>
      <c r="P978" s="2">
        <f t="shared" si="109"/>
        <v>101.18830662629524</v>
      </c>
      <c r="Q978" s="2">
        <f t="shared" si="110"/>
        <v>6.376822241379311</v>
      </c>
      <c r="R978" s="5">
        <f t="shared" si="111"/>
        <v>0.89575124727536937</v>
      </c>
    </row>
    <row r="979" spans="1:18" x14ac:dyDescent="0.3">
      <c r="A979" s="3">
        <v>41522</v>
      </c>
      <c r="B979" s="2" t="s">
        <v>6</v>
      </c>
      <c r="C979" s="2">
        <v>3.9309202000000001E-2</v>
      </c>
      <c r="D979" s="2">
        <v>4.3779999999999999E-2</v>
      </c>
      <c r="E979" s="2">
        <v>0</v>
      </c>
      <c r="F979" s="2">
        <f>VLOOKUP(B979,CostData!$A$21:$D$24,2,FALSE)</f>
        <v>62.65</v>
      </c>
      <c r="G979" s="2">
        <f t="shared" si="105"/>
        <v>9</v>
      </c>
      <c r="H979" s="2">
        <f>VLOOKUP(B979,CostData!$H$5:$I$8,2,FALSE)</f>
        <v>2</v>
      </c>
      <c r="I979" s="2">
        <f>VLOOKUP(G979,CostData!$A$4:$E$15,Production!H979,FALSE)</f>
        <v>1</v>
      </c>
      <c r="J979" s="2">
        <f>VLOOKUP(Production!G979,CostData!$A$33:$E$44,Production!H979,FALSE)</f>
        <v>58</v>
      </c>
      <c r="K979" s="2">
        <f>VLOOKUP(Production!B979,CostData!$A$21:$D$24,4,FALSE)</f>
        <v>111.8941899</v>
      </c>
      <c r="L979" s="2">
        <f>VLOOKUP(Production!B979,CostData!$A$21:$D$24,3,FALSE)</f>
        <v>13.7</v>
      </c>
      <c r="M979" s="4">
        <f t="shared" si="106"/>
        <v>27428.170000000002</v>
      </c>
      <c r="N979" s="4">
        <f t="shared" si="107"/>
        <v>6489.8630142000002</v>
      </c>
      <c r="O979" s="4">
        <f t="shared" si="108"/>
        <v>5385.3606740000005</v>
      </c>
      <c r="P979" s="2">
        <f t="shared" si="109"/>
        <v>99.985224040416796</v>
      </c>
      <c r="Q979" s="2">
        <f t="shared" si="110"/>
        <v>6.7774486206896549</v>
      </c>
      <c r="R979" s="5">
        <f t="shared" si="111"/>
        <v>0.89788035632709007</v>
      </c>
    </row>
    <row r="980" spans="1:18" x14ac:dyDescent="0.3">
      <c r="A980" s="3">
        <v>41523</v>
      </c>
      <c r="B980" s="2" t="s">
        <v>6</v>
      </c>
      <c r="C980" s="2">
        <v>4.1061774000000002E-2</v>
      </c>
      <c r="D980" s="2">
        <v>4.5670000000000002E-2</v>
      </c>
      <c r="E980" s="2">
        <v>0.26691080299999997</v>
      </c>
      <c r="F980" s="2">
        <f>VLOOKUP(B980,CostData!$A$21:$D$24,2,FALSE)</f>
        <v>62.65</v>
      </c>
      <c r="G980" s="2">
        <f t="shared" si="105"/>
        <v>9</v>
      </c>
      <c r="H980" s="2">
        <f>VLOOKUP(B980,CostData!$H$5:$I$8,2,FALSE)</f>
        <v>2</v>
      </c>
      <c r="I980" s="2">
        <f>VLOOKUP(G980,CostData!$A$4:$E$15,Production!H980,FALSE)</f>
        <v>1</v>
      </c>
      <c r="J980" s="2">
        <f>VLOOKUP(Production!G980,CostData!$A$33:$E$44,Production!H980,FALSE)</f>
        <v>58</v>
      </c>
      <c r="K980" s="2">
        <f>VLOOKUP(Production!B980,CostData!$A$21:$D$24,4,FALSE)</f>
        <v>111.8941899</v>
      </c>
      <c r="L980" s="2">
        <f>VLOOKUP(Production!B980,CostData!$A$21:$D$24,3,FALSE)</f>
        <v>13.7</v>
      </c>
      <c r="M980" s="4">
        <f t="shared" si="106"/>
        <v>28612.255000000001</v>
      </c>
      <c r="N980" s="4">
        <f t="shared" si="107"/>
        <v>6489.8630142000002</v>
      </c>
      <c r="O980" s="4">
        <f t="shared" si="108"/>
        <v>5625.4630380000008</v>
      </c>
      <c r="P980" s="2">
        <f t="shared" si="109"/>
        <v>99.186121506099568</v>
      </c>
      <c r="Q980" s="2">
        <f t="shared" si="110"/>
        <v>7.079616206896552</v>
      </c>
      <c r="R980" s="5">
        <f t="shared" si="111"/>
        <v>0.89909730676592947</v>
      </c>
    </row>
    <row r="981" spans="1:18" x14ac:dyDescent="0.3">
      <c r="A981" s="3">
        <v>41524</v>
      </c>
      <c r="B981" s="2" t="s">
        <v>6</v>
      </c>
      <c r="C981" s="2">
        <v>3.7905668000000003E-2</v>
      </c>
      <c r="D981" s="2">
        <v>4.2180000000000002E-2</v>
      </c>
      <c r="E981" s="2">
        <v>0</v>
      </c>
      <c r="F981" s="2">
        <f>VLOOKUP(B981,CostData!$A$21:$D$24,2,FALSE)</f>
        <v>62.65</v>
      </c>
      <c r="G981" s="2">
        <f t="shared" si="105"/>
        <v>9</v>
      </c>
      <c r="H981" s="2">
        <f>VLOOKUP(B981,CostData!$H$5:$I$8,2,FALSE)</f>
        <v>2</v>
      </c>
      <c r="I981" s="2">
        <f>VLOOKUP(G981,CostData!$A$4:$E$15,Production!H981,FALSE)</f>
        <v>1</v>
      </c>
      <c r="J981" s="2">
        <f>VLOOKUP(Production!G981,CostData!$A$33:$E$44,Production!H981,FALSE)</f>
        <v>58</v>
      </c>
      <c r="K981" s="2">
        <f>VLOOKUP(Production!B981,CostData!$A$21:$D$24,4,FALSE)</f>
        <v>111.8941899</v>
      </c>
      <c r="L981" s="2">
        <f>VLOOKUP(Production!B981,CostData!$A$21:$D$24,3,FALSE)</f>
        <v>13.7</v>
      </c>
      <c r="M981" s="4">
        <f t="shared" si="106"/>
        <v>26425.77</v>
      </c>
      <c r="N981" s="4">
        <f t="shared" si="107"/>
        <v>6489.8630142000002</v>
      </c>
      <c r="O981" s="4">
        <f t="shared" si="108"/>
        <v>5193.0765160000001</v>
      </c>
      <c r="P981" s="2">
        <f t="shared" si="109"/>
        <v>100.53564952397093</v>
      </c>
      <c r="Q981" s="2">
        <f t="shared" si="110"/>
        <v>6.5354600000000005</v>
      </c>
      <c r="R981" s="5">
        <f t="shared" si="111"/>
        <v>0.8986644855381698</v>
      </c>
    </row>
    <row r="982" spans="1:18" x14ac:dyDescent="0.3">
      <c r="A982" s="3">
        <v>41525</v>
      </c>
      <c r="B982" s="2" t="s">
        <v>6</v>
      </c>
      <c r="C982" s="2">
        <v>3.8552925000000002E-2</v>
      </c>
      <c r="D982" s="2">
        <v>4.2939999999999999E-2</v>
      </c>
      <c r="E982" s="2">
        <v>0</v>
      </c>
      <c r="F982" s="2">
        <f>VLOOKUP(B982,CostData!$A$21:$D$24,2,FALSE)</f>
        <v>62.65</v>
      </c>
      <c r="G982" s="2">
        <f t="shared" si="105"/>
        <v>9</v>
      </c>
      <c r="H982" s="2">
        <f>VLOOKUP(B982,CostData!$H$5:$I$8,2,FALSE)</f>
        <v>2</v>
      </c>
      <c r="I982" s="2">
        <f>VLOOKUP(G982,CostData!$A$4:$E$15,Production!H982,FALSE)</f>
        <v>1</v>
      </c>
      <c r="J982" s="2">
        <f>VLOOKUP(Production!G982,CostData!$A$33:$E$44,Production!H982,FALSE)</f>
        <v>58</v>
      </c>
      <c r="K982" s="2">
        <f>VLOOKUP(Production!B982,CostData!$A$21:$D$24,4,FALSE)</f>
        <v>111.8941899</v>
      </c>
      <c r="L982" s="2">
        <f>VLOOKUP(Production!B982,CostData!$A$21:$D$24,3,FALSE)</f>
        <v>13.7</v>
      </c>
      <c r="M982" s="4">
        <f t="shared" si="106"/>
        <v>26901.91</v>
      </c>
      <c r="N982" s="4">
        <f t="shared" si="107"/>
        <v>6489.8630142000002</v>
      </c>
      <c r="O982" s="4">
        <f t="shared" si="108"/>
        <v>5281.7507249999999</v>
      </c>
      <c r="P982" s="2">
        <f t="shared" si="109"/>
        <v>100.31281346149481</v>
      </c>
      <c r="Q982" s="2">
        <f t="shared" si="110"/>
        <v>6.6470560344827581</v>
      </c>
      <c r="R982" s="5">
        <f t="shared" si="111"/>
        <v>0.89783244061481138</v>
      </c>
    </row>
    <row r="983" spans="1:18" x14ac:dyDescent="0.3">
      <c r="A983" s="3">
        <v>41526</v>
      </c>
      <c r="B983" s="2" t="s">
        <v>6</v>
      </c>
      <c r="C983" s="2">
        <v>3.9091140000000003E-2</v>
      </c>
      <c r="D983" s="2">
        <v>4.3499999999999997E-2</v>
      </c>
      <c r="E983" s="2">
        <v>0</v>
      </c>
      <c r="F983" s="2">
        <f>VLOOKUP(B983,CostData!$A$21:$D$24,2,FALSE)</f>
        <v>62.65</v>
      </c>
      <c r="G983" s="2">
        <f t="shared" si="105"/>
        <v>9</v>
      </c>
      <c r="H983" s="2">
        <f>VLOOKUP(B983,CostData!$H$5:$I$8,2,FALSE)</f>
        <v>2</v>
      </c>
      <c r="I983" s="2">
        <f>VLOOKUP(G983,CostData!$A$4:$E$15,Production!H983,FALSE)</f>
        <v>1</v>
      </c>
      <c r="J983" s="2">
        <f>VLOOKUP(Production!G983,CostData!$A$33:$E$44,Production!H983,FALSE)</f>
        <v>58</v>
      </c>
      <c r="K983" s="2">
        <f>VLOOKUP(Production!B983,CostData!$A$21:$D$24,4,FALSE)</f>
        <v>111.8941899</v>
      </c>
      <c r="L983" s="2">
        <f>VLOOKUP(Production!B983,CostData!$A$21:$D$24,3,FALSE)</f>
        <v>13.7</v>
      </c>
      <c r="M983" s="4">
        <f t="shared" si="106"/>
        <v>27252.75</v>
      </c>
      <c r="N983" s="4">
        <f t="shared" si="107"/>
        <v>6489.8630142000002</v>
      </c>
      <c r="O983" s="4">
        <f t="shared" si="108"/>
        <v>5355.4861799999999</v>
      </c>
      <c r="P983" s="2">
        <f t="shared" si="109"/>
        <v>100.01780248465509</v>
      </c>
      <c r="Q983" s="2">
        <f t="shared" si="110"/>
        <v>6.7398517241379317</v>
      </c>
      <c r="R983" s="5">
        <f t="shared" si="111"/>
        <v>0.89864689655172425</v>
      </c>
    </row>
    <row r="984" spans="1:18" x14ac:dyDescent="0.3">
      <c r="A984" s="3">
        <v>41527</v>
      </c>
      <c r="B984" s="2" t="s">
        <v>6</v>
      </c>
      <c r="C984" s="2">
        <v>3.7665164000000001E-2</v>
      </c>
      <c r="D984" s="2">
        <v>4.1869999999999997E-2</v>
      </c>
      <c r="E984" s="2">
        <v>0</v>
      </c>
      <c r="F984" s="2">
        <f>VLOOKUP(B984,CostData!$A$21:$D$24,2,FALSE)</f>
        <v>62.65</v>
      </c>
      <c r="G984" s="2">
        <f t="shared" si="105"/>
        <v>9</v>
      </c>
      <c r="H984" s="2">
        <f>VLOOKUP(B984,CostData!$H$5:$I$8,2,FALSE)</f>
        <v>2</v>
      </c>
      <c r="I984" s="2">
        <f>VLOOKUP(G984,CostData!$A$4:$E$15,Production!H984,FALSE)</f>
        <v>1</v>
      </c>
      <c r="J984" s="2">
        <f>VLOOKUP(Production!G984,CostData!$A$33:$E$44,Production!H984,FALSE)</f>
        <v>58</v>
      </c>
      <c r="K984" s="2">
        <f>VLOOKUP(Production!B984,CostData!$A$21:$D$24,4,FALSE)</f>
        <v>111.8941899</v>
      </c>
      <c r="L984" s="2">
        <f>VLOOKUP(Production!B984,CostData!$A$21:$D$24,3,FALSE)</f>
        <v>13.7</v>
      </c>
      <c r="M984" s="4">
        <f t="shared" si="106"/>
        <v>26231.554999999997</v>
      </c>
      <c r="N984" s="4">
        <f t="shared" si="107"/>
        <v>6489.8630142000002</v>
      </c>
      <c r="O984" s="4">
        <f t="shared" si="108"/>
        <v>5160.1274679999997</v>
      </c>
      <c r="P984" s="2">
        <f t="shared" si="109"/>
        <v>100.57448703050913</v>
      </c>
      <c r="Q984" s="2">
        <f t="shared" si="110"/>
        <v>6.4939937931034484</v>
      </c>
      <c r="R984" s="5">
        <f t="shared" si="111"/>
        <v>0.89957401480773835</v>
      </c>
    </row>
    <row r="985" spans="1:18" x14ac:dyDescent="0.3">
      <c r="A985" s="3">
        <v>41528</v>
      </c>
      <c r="B985" s="2" t="s">
        <v>6</v>
      </c>
      <c r="C985" s="2">
        <v>3.9039813E-2</v>
      </c>
      <c r="D985" s="2">
        <v>4.3540000000000002E-2</v>
      </c>
      <c r="E985" s="2">
        <v>0</v>
      </c>
      <c r="F985" s="2">
        <f>VLOOKUP(B985,CostData!$A$21:$D$24,2,FALSE)</f>
        <v>62.65</v>
      </c>
      <c r="G985" s="2">
        <f t="shared" si="105"/>
        <v>9</v>
      </c>
      <c r="H985" s="2">
        <f>VLOOKUP(B985,CostData!$H$5:$I$8,2,FALSE)</f>
        <v>2</v>
      </c>
      <c r="I985" s="2">
        <f>VLOOKUP(G985,CostData!$A$4:$E$15,Production!H985,FALSE)</f>
        <v>1</v>
      </c>
      <c r="J985" s="2">
        <f>VLOOKUP(Production!G985,CostData!$A$33:$E$44,Production!H985,FALSE)</f>
        <v>58</v>
      </c>
      <c r="K985" s="2">
        <f>VLOOKUP(Production!B985,CostData!$A$21:$D$24,4,FALSE)</f>
        <v>111.8941899</v>
      </c>
      <c r="L985" s="2">
        <f>VLOOKUP(Production!B985,CostData!$A$21:$D$24,3,FALSE)</f>
        <v>13.7</v>
      </c>
      <c r="M985" s="4">
        <f t="shared" si="106"/>
        <v>27277.81</v>
      </c>
      <c r="N985" s="4">
        <f t="shared" si="107"/>
        <v>6489.8630142000002</v>
      </c>
      <c r="O985" s="4">
        <f t="shared" si="108"/>
        <v>5348.4543809999996</v>
      </c>
      <c r="P985" s="2">
        <f t="shared" si="109"/>
        <v>100.19547838305478</v>
      </c>
      <c r="Q985" s="2">
        <f t="shared" si="110"/>
        <v>6.7310022413793096</v>
      </c>
      <c r="R985" s="5">
        <f t="shared" si="111"/>
        <v>0.89664246669728975</v>
      </c>
    </row>
    <row r="986" spans="1:18" x14ac:dyDescent="0.3">
      <c r="A986" s="3">
        <v>41529</v>
      </c>
      <c r="B986" s="2" t="s">
        <v>6</v>
      </c>
      <c r="C986" s="2">
        <v>3.9982676000000002E-2</v>
      </c>
      <c r="D986" s="2">
        <v>4.462E-2</v>
      </c>
      <c r="E986" s="2">
        <v>0</v>
      </c>
      <c r="F986" s="2">
        <f>VLOOKUP(B986,CostData!$A$21:$D$24,2,FALSE)</f>
        <v>62.65</v>
      </c>
      <c r="G986" s="2">
        <f t="shared" si="105"/>
        <v>9</v>
      </c>
      <c r="H986" s="2">
        <f>VLOOKUP(B986,CostData!$H$5:$I$8,2,FALSE)</f>
        <v>2</v>
      </c>
      <c r="I986" s="2">
        <f>VLOOKUP(G986,CostData!$A$4:$E$15,Production!H986,FALSE)</f>
        <v>1</v>
      </c>
      <c r="J986" s="2">
        <f>VLOOKUP(Production!G986,CostData!$A$33:$E$44,Production!H986,FALSE)</f>
        <v>58</v>
      </c>
      <c r="K986" s="2">
        <f>VLOOKUP(Production!B986,CostData!$A$21:$D$24,4,FALSE)</f>
        <v>111.8941899</v>
      </c>
      <c r="L986" s="2">
        <f>VLOOKUP(Production!B986,CostData!$A$21:$D$24,3,FALSE)</f>
        <v>13.7</v>
      </c>
      <c r="M986" s="4">
        <f t="shared" si="106"/>
        <v>27954.43</v>
      </c>
      <c r="N986" s="4">
        <f t="shared" si="107"/>
        <v>6489.8630142000002</v>
      </c>
      <c r="O986" s="4">
        <f t="shared" si="108"/>
        <v>5477.6266119999991</v>
      </c>
      <c r="P986" s="2">
        <f t="shared" si="109"/>
        <v>99.84804325303287</v>
      </c>
      <c r="Q986" s="2">
        <f t="shared" si="110"/>
        <v>6.8935648275862071</v>
      </c>
      <c r="R986" s="5">
        <f t="shared" si="111"/>
        <v>0.8960707306140745</v>
      </c>
    </row>
    <row r="987" spans="1:18" x14ac:dyDescent="0.3">
      <c r="A987" s="3">
        <v>41530</v>
      </c>
      <c r="B987" s="2" t="s">
        <v>6</v>
      </c>
      <c r="C987" s="2">
        <v>4.0443530999999998E-2</v>
      </c>
      <c r="D987" s="2">
        <v>4.4979999999999999E-2</v>
      </c>
      <c r="E987" s="2">
        <v>0</v>
      </c>
      <c r="F987" s="2">
        <f>VLOOKUP(B987,CostData!$A$21:$D$24,2,FALSE)</f>
        <v>62.65</v>
      </c>
      <c r="G987" s="2">
        <f t="shared" si="105"/>
        <v>9</v>
      </c>
      <c r="H987" s="2">
        <f>VLOOKUP(B987,CostData!$H$5:$I$8,2,FALSE)</f>
        <v>2</v>
      </c>
      <c r="I987" s="2">
        <f>VLOOKUP(G987,CostData!$A$4:$E$15,Production!H987,FALSE)</f>
        <v>1</v>
      </c>
      <c r="J987" s="2">
        <f>VLOOKUP(Production!G987,CostData!$A$33:$E$44,Production!H987,FALSE)</f>
        <v>58</v>
      </c>
      <c r="K987" s="2">
        <f>VLOOKUP(Production!B987,CostData!$A$21:$D$24,4,FALSE)</f>
        <v>111.8941899</v>
      </c>
      <c r="L987" s="2">
        <f>VLOOKUP(Production!B987,CostData!$A$21:$D$24,3,FALSE)</f>
        <v>13.7</v>
      </c>
      <c r="M987" s="4">
        <f t="shared" si="106"/>
        <v>28179.97</v>
      </c>
      <c r="N987" s="4">
        <f t="shared" si="107"/>
        <v>6489.8630142000002</v>
      </c>
      <c r="O987" s="4">
        <f t="shared" si="108"/>
        <v>5540.7637469999991</v>
      </c>
      <c r="P987" s="2">
        <f t="shared" si="109"/>
        <v>99.42405068736457</v>
      </c>
      <c r="Q987" s="2">
        <f t="shared" si="110"/>
        <v>6.9730225862068957</v>
      </c>
      <c r="R987" s="5">
        <f t="shared" si="111"/>
        <v>0.89914475322365495</v>
      </c>
    </row>
    <row r="988" spans="1:18" x14ac:dyDescent="0.3">
      <c r="A988" s="3">
        <v>41531</v>
      </c>
      <c r="B988" s="2" t="s">
        <v>6</v>
      </c>
      <c r="C988" s="2">
        <v>3.8497572000000001E-2</v>
      </c>
      <c r="D988" s="2">
        <v>4.283E-2</v>
      </c>
      <c r="E988" s="2">
        <v>0.26539236900000002</v>
      </c>
      <c r="F988" s="2">
        <f>VLOOKUP(B988,CostData!$A$21:$D$24,2,FALSE)</f>
        <v>62.65</v>
      </c>
      <c r="G988" s="2">
        <f t="shared" si="105"/>
        <v>9</v>
      </c>
      <c r="H988" s="2">
        <f>VLOOKUP(B988,CostData!$H$5:$I$8,2,FALSE)</f>
        <v>2</v>
      </c>
      <c r="I988" s="2">
        <f>VLOOKUP(G988,CostData!$A$4:$E$15,Production!H988,FALSE)</f>
        <v>1</v>
      </c>
      <c r="J988" s="2">
        <f>VLOOKUP(Production!G988,CostData!$A$33:$E$44,Production!H988,FALSE)</f>
        <v>58</v>
      </c>
      <c r="K988" s="2">
        <f>VLOOKUP(Production!B988,CostData!$A$21:$D$24,4,FALSE)</f>
        <v>111.8941899</v>
      </c>
      <c r="L988" s="2">
        <f>VLOOKUP(Production!B988,CostData!$A$21:$D$24,3,FALSE)</f>
        <v>13.7</v>
      </c>
      <c r="M988" s="4">
        <f t="shared" si="106"/>
        <v>26832.994999999999</v>
      </c>
      <c r="N988" s="4">
        <f t="shared" si="107"/>
        <v>6489.8630142000002</v>
      </c>
      <c r="O988" s="4">
        <f t="shared" si="108"/>
        <v>5274.1673639999999</v>
      </c>
      <c r="P988" s="2">
        <f t="shared" si="109"/>
        <v>100.2583367548478</v>
      </c>
      <c r="Q988" s="2">
        <f t="shared" si="110"/>
        <v>6.6375124137931039</v>
      </c>
      <c r="R988" s="5">
        <f t="shared" si="111"/>
        <v>0.89884594910109739</v>
      </c>
    </row>
    <row r="989" spans="1:18" x14ac:dyDescent="0.3">
      <c r="A989" s="3">
        <v>41532</v>
      </c>
      <c r="B989" s="2" t="s">
        <v>6</v>
      </c>
      <c r="C989" s="2">
        <v>3.6489727999999999E-2</v>
      </c>
      <c r="D989" s="2">
        <v>4.0710000000000003E-2</v>
      </c>
      <c r="E989" s="2">
        <v>0</v>
      </c>
      <c r="F989" s="2">
        <f>VLOOKUP(B989,CostData!$A$21:$D$24,2,FALSE)</f>
        <v>62.65</v>
      </c>
      <c r="G989" s="2">
        <f t="shared" si="105"/>
        <v>9</v>
      </c>
      <c r="H989" s="2">
        <f>VLOOKUP(B989,CostData!$H$5:$I$8,2,FALSE)</f>
        <v>2</v>
      </c>
      <c r="I989" s="2">
        <f>VLOOKUP(G989,CostData!$A$4:$E$15,Production!H989,FALSE)</f>
        <v>1</v>
      </c>
      <c r="J989" s="2">
        <f>VLOOKUP(Production!G989,CostData!$A$33:$E$44,Production!H989,FALSE)</f>
        <v>58</v>
      </c>
      <c r="K989" s="2">
        <f>VLOOKUP(Production!B989,CostData!$A$21:$D$24,4,FALSE)</f>
        <v>111.8941899</v>
      </c>
      <c r="L989" s="2">
        <f>VLOOKUP(Production!B989,CostData!$A$21:$D$24,3,FALSE)</f>
        <v>13.7</v>
      </c>
      <c r="M989" s="4">
        <f t="shared" si="106"/>
        <v>25504.815000000002</v>
      </c>
      <c r="N989" s="4">
        <f t="shared" si="107"/>
        <v>6489.8630142000002</v>
      </c>
      <c r="O989" s="4">
        <f t="shared" si="108"/>
        <v>4999.0927359999996</v>
      </c>
      <c r="P989" s="2">
        <f t="shared" si="109"/>
        <v>101.38132778134165</v>
      </c>
      <c r="Q989" s="2">
        <f t="shared" si="110"/>
        <v>6.2913324137931026</v>
      </c>
      <c r="R989" s="5">
        <f t="shared" si="111"/>
        <v>0.89633328420535485</v>
      </c>
    </row>
    <row r="990" spans="1:18" x14ac:dyDescent="0.3">
      <c r="A990" s="3">
        <v>41533</v>
      </c>
      <c r="B990" s="2" t="s">
        <v>6</v>
      </c>
      <c r="C990" s="2">
        <v>3.7224763000000001E-2</v>
      </c>
      <c r="D990" s="2">
        <v>4.1419999999999998E-2</v>
      </c>
      <c r="E990" s="2">
        <v>0</v>
      </c>
      <c r="F990" s="2">
        <f>VLOOKUP(B990,CostData!$A$21:$D$24,2,FALSE)</f>
        <v>62.65</v>
      </c>
      <c r="G990" s="2">
        <f t="shared" si="105"/>
        <v>9</v>
      </c>
      <c r="H990" s="2">
        <f>VLOOKUP(B990,CostData!$H$5:$I$8,2,FALSE)</f>
        <v>2</v>
      </c>
      <c r="I990" s="2">
        <f>VLOOKUP(G990,CostData!$A$4:$E$15,Production!H990,FALSE)</f>
        <v>1</v>
      </c>
      <c r="J990" s="2">
        <f>VLOOKUP(Production!G990,CostData!$A$33:$E$44,Production!H990,FALSE)</f>
        <v>58</v>
      </c>
      <c r="K990" s="2">
        <f>VLOOKUP(Production!B990,CostData!$A$21:$D$24,4,FALSE)</f>
        <v>111.8941899</v>
      </c>
      <c r="L990" s="2">
        <f>VLOOKUP(Production!B990,CostData!$A$21:$D$24,3,FALSE)</f>
        <v>13.7</v>
      </c>
      <c r="M990" s="4">
        <f t="shared" si="106"/>
        <v>25949.629999999997</v>
      </c>
      <c r="N990" s="4">
        <f t="shared" si="107"/>
        <v>6489.8630142000002</v>
      </c>
      <c r="O990" s="4">
        <f t="shared" si="108"/>
        <v>5099.7925310000001</v>
      </c>
      <c r="P990" s="2">
        <f t="shared" si="109"/>
        <v>100.84492826777701</v>
      </c>
      <c r="Q990" s="2">
        <f t="shared" si="110"/>
        <v>6.4180625862068972</v>
      </c>
      <c r="R990" s="5">
        <f t="shared" si="111"/>
        <v>0.89871470304200873</v>
      </c>
    </row>
    <row r="991" spans="1:18" x14ac:dyDescent="0.3">
      <c r="A991" s="3">
        <v>41534</v>
      </c>
      <c r="B991" s="2" t="s">
        <v>6</v>
      </c>
      <c r="C991" s="2">
        <v>4.0134011999999997E-2</v>
      </c>
      <c r="D991" s="2">
        <v>4.4670000000000001E-2</v>
      </c>
      <c r="E991" s="2">
        <v>0</v>
      </c>
      <c r="F991" s="2">
        <f>VLOOKUP(B991,CostData!$A$21:$D$24,2,FALSE)</f>
        <v>62.65</v>
      </c>
      <c r="G991" s="2">
        <f t="shared" si="105"/>
        <v>9</v>
      </c>
      <c r="H991" s="2">
        <f>VLOOKUP(B991,CostData!$H$5:$I$8,2,FALSE)</f>
        <v>2</v>
      </c>
      <c r="I991" s="2">
        <f>VLOOKUP(G991,CostData!$A$4:$E$15,Production!H991,FALSE)</f>
        <v>1</v>
      </c>
      <c r="J991" s="2">
        <f>VLOOKUP(Production!G991,CostData!$A$33:$E$44,Production!H991,FALSE)</f>
        <v>58</v>
      </c>
      <c r="K991" s="2">
        <f>VLOOKUP(Production!B991,CostData!$A$21:$D$24,4,FALSE)</f>
        <v>111.8941899</v>
      </c>
      <c r="L991" s="2">
        <f>VLOOKUP(Production!B991,CostData!$A$21:$D$24,3,FALSE)</f>
        <v>13.7</v>
      </c>
      <c r="M991" s="4">
        <f t="shared" si="106"/>
        <v>27985.755000000001</v>
      </c>
      <c r="N991" s="4">
        <f t="shared" si="107"/>
        <v>6489.8630142000002</v>
      </c>
      <c r="O991" s="4">
        <f t="shared" si="108"/>
        <v>5498.3596439999992</v>
      </c>
      <c r="P991" s="2">
        <f t="shared" si="109"/>
        <v>99.601250077365805</v>
      </c>
      <c r="Q991" s="2">
        <f t="shared" si="110"/>
        <v>6.9196572413793094</v>
      </c>
      <c r="R991" s="5">
        <f t="shared" si="111"/>
        <v>0.8984556077904633</v>
      </c>
    </row>
    <row r="992" spans="1:18" x14ac:dyDescent="0.3">
      <c r="A992" s="3">
        <v>41535</v>
      </c>
      <c r="B992" s="2" t="s">
        <v>6</v>
      </c>
      <c r="C992" s="2">
        <v>3.9157161000000003E-2</v>
      </c>
      <c r="D992" s="2">
        <v>4.3549999999999998E-2</v>
      </c>
      <c r="E992" s="2">
        <v>0</v>
      </c>
      <c r="F992" s="2">
        <f>VLOOKUP(B992,CostData!$A$21:$D$24,2,FALSE)</f>
        <v>62.65</v>
      </c>
      <c r="G992" s="2">
        <f t="shared" si="105"/>
        <v>9</v>
      </c>
      <c r="H992" s="2">
        <f>VLOOKUP(B992,CostData!$H$5:$I$8,2,FALSE)</f>
        <v>2</v>
      </c>
      <c r="I992" s="2">
        <f>VLOOKUP(G992,CostData!$A$4:$E$15,Production!H992,FALSE)</f>
        <v>1</v>
      </c>
      <c r="J992" s="2">
        <f>VLOOKUP(Production!G992,CostData!$A$33:$E$44,Production!H992,FALSE)</f>
        <v>58</v>
      </c>
      <c r="K992" s="2">
        <f>VLOOKUP(Production!B992,CostData!$A$21:$D$24,4,FALSE)</f>
        <v>111.8941899</v>
      </c>
      <c r="L992" s="2">
        <f>VLOOKUP(Production!B992,CostData!$A$21:$D$24,3,FALSE)</f>
        <v>13.7</v>
      </c>
      <c r="M992" s="4">
        <f t="shared" si="106"/>
        <v>27284.074999999997</v>
      </c>
      <c r="N992" s="4">
        <f t="shared" si="107"/>
        <v>6489.8630142000002</v>
      </c>
      <c r="O992" s="4">
        <f t="shared" si="108"/>
        <v>5364.5310570000001</v>
      </c>
      <c r="P992" s="2">
        <f t="shared" si="109"/>
        <v>99.952264341125243</v>
      </c>
      <c r="Q992" s="2">
        <f t="shared" si="110"/>
        <v>6.7512346551724143</v>
      </c>
      <c r="R992" s="5">
        <f t="shared" si="111"/>
        <v>0.89913113662456956</v>
      </c>
    </row>
    <row r="993" spans="1:18" x14ac:dyDescent="0.3">
      <c r="A993" s="3">
        <v>41536</v>
      </c>
      <c r="B993" s="2" t="s">
        <v>6</v>
      </c>
      <c r="C993" s="2">
        <v>3.5887138999999998E-2</v>
      </c>
      <c r="D993" s="2">
        <v>4.0059999999999998E-2</v>
      </c>
      <c r="E993" s="2">
        <v>0</v>
      </c>
      <c r="F993" s="2">
        <f>VLOOKUP(B993,CostData!$A$21:$D$24,2,FALSE)</f>
        <v>62.65</v>
      </c>
      <c r="G993" s="2">
        <f t="shared" si="105"/>
        <v>9</v>
      </c>
      <c r="H993" s="2">
        <f>VLOOKUP(B993,CostData!$H$5:$I$8,2,FALSE)</f>
        <v>2</v>
      </c>
      <c r="I993" s="2">
        <f>VLOOKUP(G993,CostData!$A$4:$E$15,Production!H993,FALSE)</f>
        <v>1</v>
      </c>
      <c r="J993" s="2">
        <f>VLOOKUP(Production!G993,CostData!$A$33:$E$44,Production!H993,FALSE)</f>
        <v>58</v>
      </c>
      <c r="K993" s="2">
        <f>VLOOKUP(Production!B993,CostData!$A$21:$D$24,4,FALSE)</f>
        <v>111.8941899</v>
      </c>
      <c r="L993" s="2">
        <f>VLOOKUP(Production!B993,CostData!$A$21:$D$24,3,FALSE)</f>
        <v>13.7</v>
      </c>
      <c r="M993" s="4">
        <f t="shared" si="106"/>
        <v>25097.59</v>
      </c>
      <c r="N993" s="4">
        <f t="shared" si="107"/>
        <v>6489.8630142000002</v>
      </c>
      <c r="O993" s="4">
        <f t="shared" si="108"/>
        <v>4916.5380429999996</v>
      </c>
      <c r="P993" s="2">
        <f t="shared" si="109"/>
        <v>101.71886663130209</v>
      </c>
      <c r="Q993" s="2">
        <f t="shared" si="110"/>
        <v>6.187437758620689</v>
      </c>
      <c r="R993" s="5">
        <f t="shared" si="111"/>
        <v>0.8958347229156266</v>
      </c>
    </row>
    <row r="994" spans="1:18" x14ac:dyDescent="0.3">
      <c r="A994" s="3">
        <v>41537</v>
      </c>
      <c r="B994" s="2" t="s">
        <v>6</v>
      </c>
      <c r="C994" s="2">
        <v>3.8273166999999997E-2</v>
      </c>
      <c r="D994" s="2">
        <v>4.267E-2</v>
      </c>
      <c r="E994" s="2">
        <v>0.26495775199999999</v>
      </c>
      <c r="F994" s="2">
        <f>VLOOKUP(B994,CostData!$A$21:$D$24,2,FALSE)</f>
        <v>62.65</v>
      </c>
      <c r="G994" s="2">
        <f t="shared" si="105"/>
        <v>9</v>
      </c>
      <c r="H994" s="2">
        <f>VLOOKUP(B994,CostData!$H$5:$I$8,2,FALSE)</f>
        <v>2</v>
      </c>
      <c r="I994" s="2">
        <f>VLOOKUP(G994,CostData!$A$4:$E$15,Production!H994,FALSE)</f>
        <v>1</v>
      </c>
      <c r="J994" s="2">
        <f>VLOOKUP(Production!G994,CostData!$A$33:$E$44,Production!H994,FALSE)</f>
        <v>58</v>
      </c>
      <c r="K994" s="2">
        <f>VLOOKUP(Production!B994,CostData!$A$21:$D$24,4,FALSE)</f>
        <v>111.8941899</v>
      </c>
      <c r="L994" s="2">
        <f>VLOOKUP(Production!B994,CostData!$A$21:$D$24,3,FALSE)</f>
        <v>13.7</v>
      </c>
      <c r="M994" s="4">
        <f t="shared" si="106"/>
        <v>26732.754999999997</v>
      </c>
      <c r="N994" s="4">
        <f t="shared" si="107"/>
        <v>6489.8630142000002</v>
      </c>
      <c r="O994" s="4">
        <f t="shared" si="108"/>
        <v>5243.4238789999999</v>
      </c>
      <c r="P994" s="2">
        <f t="shared" si="109"/>
        <v>100.50394286211015</v>
      </c>
      <c r="Q994" s="2">
        <f t="shared" si="110"/>
        <v>6.5988218965517236</v>
      </c>
      <c r="R994" s="5">
        <f t="shared" si="111"/>
        <v>0.89695727677525183</v>
      </c>
    </row>
    <row r="995" spans="1:18" x14ac:dyDescent="0.3">
      <c r="A995" s="3">
        <v>41538</v>
      </c>
      <c r="B995" s="2" t="s">
        <v>6</v>
      </c>
      <c r="C995" s="2">
        <v>3.5929152999999998E-2</v>
      </c>
      <c r="D995" s="2">
        <v>3.9980000000000002E-2</v>
      </c>
      <c r="E995" s="2">
        <v>0</v>
      </c>
      <c r="F995" s="2">
        <f>VLOOKUP(B995,CostData!$A$21:$D$24,2,FALSE)</f>
        <v>62.65</v>
      </c>
      <c r="G995" s="2">
        <f t="shared" si="105"/>
        <v>9</v>
      </c>
      <c r="H995" s="2">
        <f>VLOOKUP(B995,CostData!$H$5:$I$8,2,FALSE)</f>
        <v>2</v>
      </c>
      <c r="I995" s="2">
        <f>VLOOKUP(G995,CostData!$A$4:$E$15,Production!H995,FALSE)</f>
        <v>1</v>
      </c>
      <c r="J995" s="2">
        <f>VLOOKUP(Production!G995,CostData!$A$33:$E$44,Production!H995,FALSE)</f>
        <v>58</v>
      </c>
      <c r="K995" s="2">
        <f>VLOOKUP(Production!B995,CostData!$A$21:$D$24,4,FALSE)</f>
        <v>111.8941899</v>
      </c>
      <c r="L995" s="2">
        <f>VLOOKUP(Production!B995,CostData!$A$21:$D$24,3,FALSE)</f>
        <v>13.7</v>
      </c>
      <c r="M995" s="4">
        <f t="shared" si="106"/>
        <v>25047.47</v>
      </c>
      <c r="N995" s="4">
        <f t="shared" si="107"/>
        <v>6489.8630142000002</v>
      </c>
      <c r="O995" s="4">
        <f t="shared" si="108"/>
        <v>4922.2939609999994</v>
      </c>
      <c r="P995" s="2">
        <f t="shared" si="109"/>
        <v>101.47644442160939</v>
      </c>
      <c r="Q995" s="2">
        <f t="shared" si="110"/>
        <v>6.1946815517241376</v>
      </c>
      <c r="R995" s="5">
        <f t="shared" si="111"/>
        <v>0.89867816408204093</v>
      </c>
    </row>
    <row r="996" spans="1:18" x14ac:dyDescent="0.3">
      <c r="A996" s="3">
        <v>41539</v>
      </c>
      <c r="B996" s="2" t="s">
        <v>6</v>
      </c>
      <c r="C996" s="2">
        <v>3.6489089000000002E-2</v>
      </c>
      <c r="D996" s="2">
        <v>4.0739999999999998E-2</v>
      </c>
      <c r="E996" s="2">
        <v>0</v>
      </c>
      <c r="F996" s="2">
        <f>VLOOKUP(B996,CostData!$A$21:$D$24,2,FALSE)</f>
        <v>62.65</v>
      </c>
      <c r="G996" s="2">
        <f t="shared" si="105"/>
        <v>9</v>
      </c>
      <c r="H996" s="2">
        <f>VLOOKUP(B996,CostData!$H$5:$I$8,2,FALSE)</f>
        <v>2</v>
      </c>
      <c r="I996" s="2">
        <f>VLOOKUP(G996,CostData!$A$4:$E$15,Production!H996,FALSE)</f>
        <v>1</v>
      </c>
      <c r="J996" s="2">
        <f>VLOOKUP(Production!G996,CostData!$A$33:$E$44,Production!H996,FALSE)</f>
        <v>58</v>
      </c>
      <c r="K996" s="2">
        <f>VLOOKUP(Production!B996,CostData!$A$21:$D$24,4,FALSE)</f>
        <v>111.8941899</v>
      </c>
      <c r="L996" s="2">
        <f>VLOOKUP(Production!B996,CostData!$A$21:$D$24,3,FALSE)</f>
        <v>13.7</v>
      </c>
      <c r="M996" s="4">
        <f t="shared" si="106"/>
        <v>25523.61</v>
      </c>
      <c r="N996" s="4">
        <f t="shared" si="107"/>
        <v>6489.8630142000002</v>
      </c>
      <c r="O996" s="4">
        <f t="shared" si="108"/>
        <v>4999.005193</v>
      </c>
      <c r="P996" s="2">
        <f t="shared" si="109"/>
        <v>101.43437181235191</v>
      </c>
      <c r="Q996" s="2">
        <f t="shared" si="110"/>
        <v>6.2912222413793106</v>
      </c>
      <c r="R996" s="5">
        <f t="shared" si="111"/>
        <v>0.89565756013745712</v>
      </c>
    </row>
    <row r="997" spans="1:18" x14ac:dyDescent="0.3">
      <c r="A997" s="3">
        <v>41540</v>
      </c>
      <c r="B997" s="2" t="s">
        <v>6</v>
      </c>
      <c r="C997" s="2">
        <v>3.6341725999999998E-2</v>
      </c>
      <c r="D997" s="2">
        <v>4.0480000000000002E-2</v>
      </c>
      <c r="E997" s="2">
        <v>0</v>
      </c>
      <c r="F997" s="2">
        <f>VLOOKUP(B997,CostData!$A$21:$D$24,2,FALSE)</f>
        <v>62.65</v>
      </c>
      <c r="G997" s="2">
        <f t="shared" si="105"/>
        <v>9</v>
      </c>
      <c r="H997" s="2">
        <f>VLOOKUP(B997,CostData!$H$5:$I$8,2,FALSE)</f>
        <v>2</v>
      </c>
      <c r="I997" s="2">
        <f>VLOOKUP(G997,CostData!$A$4:$E$15,Production!H997,FALSE)</f>
        <v>1</v>
      </c>
      <c r="J997" s="2">
        <f>VLOOKUP(Production!G997,CostData!$A$33:$E$44,Production!H997,FALSE)</f>
        <v>58</v>
      </c>
      <c r="K997" s="2">
        <f>VLOOKUP(Production!B997,CostData!$A$21:$D$24,4,FALSE)</f>
        <v>111.8941899</v>
      </c>
      <c r="L997" s="2">
        <f>VLOOKUP(Production!B997,CostData!$A$21:$D$24,3,FALSE)</f>
        <v>13.7</v>
      </c>
      <c r="M997" s="4">
        <f t="shared" si="106"/>
        <v>25360.719999999998</v>
      </c>
      <c r="N997" s="4">
        <f t="shared" si="107"/>
        <v>6489.8630142000002</v>
      </c>
      <c r="O997" s="4">
        <f t="shared" si="108"/>
        <v>4978.8164619999989</v>
      </c>
      <c r="P997" s="2">
        <f t="shared" si="109"/>
        <v>101.34191060765798</v>
      </c>
      <c r="Q997" s="2">
        <f t="shared" si="110"/>
        <v>6.2658148275862064</v>
      </c>
      <c r="R997" s="5">
        <f t="shared" si="111"/>
        <v>0.89776991106719362</v>
      </c>
    </row>
    <row r="998" spans="1:18" x14ac:dyDescent="0.3">
      <c r="A998" s="3">
        <v>41541</v>
      </c>
      <c r="B998" s="2" t="s">
        <v>6</v>
      </c>
      <c r="C998" s="2">
        <v>3.9714669000000001E-2</v>
      </c>
      <c r="D998" s="2">
        <v>4.4319999999999998E-2</v>
      </c>
      <c r="E998" s="2">
        <v>0</v>
      </c>
      <c r="F998" s="2">
        <f>VLOOKUP(B998,CostData!$A$21:$D$24,2,FALSE)</f>
        <v>62.65</v>
      </c>
      <c r="G998" s="2">
        <f t="shared" si="105"/>
        <v>9</v>
      </c>
      <c r="H998" s="2">
        <f>VLOOKUP(B998,CostData!$H$5:$I$8,2,FALSE)</f>
        <v>2</v>
      </c>
      <c r="I998" s="2">
        <f>VLOOKUP(G998,CostData!$A$4:$E$15,Production!H998,FALSE)</f>
        <v>1</v>
      </c>
      <c r="J998" s="2">
        <f>VLOOKUP(Production!G998,CostData!$A$33:$E$44,Production!H998,FALSE)</f>
        <v>58</v>
      </c>
      <c r="K998" s="2">
        <f>VLOOKUP(Production!B998,CostData!$A$21:$D$24,4,FALSE)</f>
        <v>111.8941899</v>
      </c>
      <c r="L998" s="2">
        <f>VLOOKUP(Production!B998,CostData!$A$21:$D$24,3,FALSE)</f>
        <v>13.7</v>
      </c>
      <c r="M998" s="4">
        <f t="shared" si="106"/>
        <v>27766.48</v>
      </c>
      <c r="N998" s="4">
        <f t="shared" si="107"/>
        <v>6489.8630142000002</v>
      </c>
      <c r="O998" s="4">
        <f t="shared" si="108"/>
        <v>5440.9096529999997</v>
      </c>
      <c r="P998" s="2">
        <f t="shared" si="109"/>
        <v>99.956146347839379</v>
      </c>
      <c r="Q998" s="2">
        <f t="shared" si="110"/>
        <v>6.8473567241379314</v>
      </c>
      <c r="R998" s="5">
        <f t="shared" si="111"/>
        <v>0.89608910198555958</v>
      </c>
    </row>
    <row r="999" spans="1:18" x14ac:dyDescent="0.3">
      <c r="A999" s="3">
        <v>41542</v>
      </c>
      <c r="B999" s="2" t="s">
        <v>6</v>
      </c>
      <c r="C999" s="2">
        <v>3.6959329999999999E-2</v>
      </c>
      <c r="D999" s="2">
        <v>4.1119999999999997E-2</v>
      </c>
      <c r="E999" s="2">
        <v>0</v>
      </c>
      <c r="F999" s="2">
        <f>VLOOKUP(B999,CostData!$A$21:$D$24,2,FALSE)</f>
        <v>62.65</v>
      </c>
      <c r="G999" s="2">
        <f t="shared" si="105"/>
        <v>9</v>
      </c>
      <c r="H999" s="2">
        <f>VLOOKUP(B999,CostData!$H$5:$I$8,2,FALSE)</f>
        <v>2</v>
      </c>
      <c r="I999" s="2">
        <f>VLOOKUP(G999,CostData!$A$4:$E$15,Production!H999,FALSE)</f>
        <v>1</v>
      </c>
      <c r="J999" s="2">
        <f>VLOOKUP(Production!G999,CostData!$A$33:$E$44,Production!H999,FALSE)</f>
        <v>58</v>
      </c>
      <c r="K999" s="2">
        <f>VLOOKUP(Production!B999,CostData!$A$21:$D$24,4,FALSE)</f>
        <v>111.8941899</v>
      </c>
      <c r="L999" s="2">
        <f>VLOOKUP(Production!B999,CostData!$A$21:$D$24,3,FALSE)</f>
        <v>13.7</v>
      </c>
      <c r="M999" s="4">
        <f t="shared" si="106"/>
        <v>25761.679999999997</v>
      </c>
      <c r="N999" s="4">
        <f t="shared" si="107"/>
        <v>6489.8630142000002</v>
      </c>
      <c r="O999" s="4">
        <f t="shared" si="108"/>
        <v>5063.4282099999991</v>
      </c>
      <c r="P999" s="2">
        <f t="shared" si="109"/>
        <v>100.96225019284711</v>
      </c>
      <c r="Q999" s="2">
        <f t="shared" si="110"/>
        <v>6.372298275862069</v>
      </c>
      <c r="R999" s="5">
        <f t="shared" si="111"/>
        <v>0.89881639105058364</v>
      </c>
    </row>
    <row r="1000" spans="1:18" x14ac:dyDescent="0.3">
      <c r="A1000" s="3">
        <v>41543</v>
      </c>
      <c r="B1000" s="2" t="s">
        <v>6</v>
      </c>
      <c r="C1000" s="2">
        <v>3.8134662E-2</v>
      </c>
      <c r="D1000" s="2">
        <v>4.2479999999999997E-2</v>
      </c>
      <c r="E1000" s="2">
        <v>0</v>
      </c>
      <c r="F1000" s="2">
        <f>VLOOKUP(B1000,CostData!$A$21:$D$24,2,FALSE)</f>
        <v>62.65</v>
      </c>
      <c r="G1000" s="2">
        <f t="shared" si="105"/>
        <v>9</v>
      </c>
      <c r="H1000" s="2">
        <f>VLOOKUP(B1000,CostData!$H$5:$I$8,2,FALSE)</f>
        <v>2</v>
      </c>
      <c r="I1000" s="2">
        <f>VLOOKUP(G1000,CostData!$A$4:$E$15,Production!H1000,FALSE)</f>
        <v>1</v>
      </c>
      <c r="J1000" s="2">
        <f>VLOOKUP(Production!G1000,CostData!$A$33:$E$44,Production!H1000,FALSE)</f>
        <v>58</v>
      </c>
      <c r="K1000" s="2">
        <f>VLOOKUP(Production!B1000,CostData!$A$21:$D$24,4,FALSE)</f>
        <v>111.8941899</v>
      </c>
      <c r="L1000" s="2">
        <f>VLOOKUP(Production!B1000,CostData!$A$21:$D$24,3,FALSE)</f>
        <v>13.7</v>
      </c>
      <c r="M1000" s="4">
        <f t="shared" si="106"/>
        <v>26613.719999999998</v>
      </c>
      <c r="N1000" s="4">
        <f t="shared" si="107"/>
        <v>6489.8630142000002</v>
      </c>
      <c r="O1000" s="4">
        <f t="shared" si="108"/>
        <v>5224.4486939999997</v>
      </c>
      <c r="P1000" s="2">
        <f t="shared" si="109"/>
        <v>100.50707072793774</v>
      </c>
      <c r="Q1000" s="2">
        <f t="shared" si="110"/>
        <v>6.5749417241379309</v>
      </c>
      <c r="R1000" s="5">
        <f t="shared" si="111"/>
        <v>0.89770861581920913</v>
      </c>
    </row>
    <row r="1001" spans="1:18" x14ac:dyDescent="0.3">
      <c r="A1001" s="3">
        <v>41544</v>
      </c>
      <c r="B1001" s="2" t="s">
        <v>6</v>
      </c>
      <c r="C1001" s="2">
        <v>3.8271649999999997E-2</v>
      </c>
      <c r="D1001" s="2">
        <v>4.2689999999999999E-2</v>
      </c>
      <c r="E1001" s="2">
        <v>0</v>
      </c>
      <c r="F1001" s="2">
        <f>VLOOKUP(B1001,CostData!$A$21:$D$24,2,FALSE)</f>
        <v>62.65</v>
      </c>
      <c r="G1001" s="2">
        <f t="shared" si="105"/>
        <v>9</v>
      </c>
      <c r="H1001" s="2">
        <f>VLOOKUP(B1001,CostData!$H$5:$I$8,2,FALSE)</f>
        <v>2</v>
      </c>
      <c r="I1001" s="2">
        <f>VLOOKUP(G1001,CostData!$A$4:$E$15,Production!H1001,FALSE)</f>
        <v>1</v>
      </c>
      <c r="J1001" s="2">
        <f>VLOOKUP(Production!G1001,CostData!$A$33:$E$44,Production!H1001,FALSE)</f>
        <v>58</v>
      </c>
      <c r="K1001" s="2">
        <f>VLOOKUP(Production!B1001,CostData!$A$21:$D$24,4,FALSE)</f>
        <v>111.8941899</v>
      </c>
      <c r="L1001" s="2">
        <f>VLOOKUP(Production!B1001,CostData!$A$21:$D$24,3,FALSE)</f>
        <v>13.7</v>
      </c>
      <c r="M1001" s="4">
        <f t="shared" si="106"/>
        <v>26745.284999999996</v>
      </c>
      <c r="N1001" s="4">
        <f t="shared" si="107"/>
        <v>6489.8630142000002</v>
      </c>
      <c r="O1001" s="4">
        <f t="shared" si="108"/>
        <v>5243.2160499999991</v>
      </c>
      <c r="P1001" s="2">
        <f t="shared" si="109"/>
        <v>100.54012320921622</v>
      </c>
      <c r="Q1001" s="2">
        <f t="shared" si="110"/>
        <v>6.598560344827586</v>
      </c>
      <c r="R1001" s="5">
        <f t="shared" si="111"/>
        <v>0.89650152260482541</v>
      </c>
    </row>
    <row r="1002" spans="1:18" x14ac:dyDescent="0.3">
      <c r="A1002" s="3">
        <v>41545</v>
      </c>
      <c r="B1002" s="2" t="s">
        <v>6</v>
      </c>
      <c r="C1002" s="2">
        <v>4.0614094000000003E-2</v>
      </c>
      <c r="D1002" s="2">
        <v>4.5179999999999998E-2</v>
      </c>
      <c r="E1002" s="2">
        <v>0.26612939400000002</v>
      </c>
      <c r="F1002" s="2">
        <f>VLOOKUP(B1002,CostData!$A$21:$D$24,2,FALSE)</f>
        <v>62.65</v>
      </c>
      <c r="G1002" s="2">
        <f t="shared" si="105"/>
        <v>9</v>
      </c>
      <c r="H1002" s="2">
        <f>VLOOKUP(B1002,CostData!$H$5:$I$8,2,FALSE)</f>
        <v>2</v>
      </c>
      <c r="I1002" s="2">
        <f>VLOOKUP(G1002,CostData!$A$4:$E$15,Production!H1002,FALSE)</f>
        <v>1</v>
      </c>
      <c r="J1002" s="2">
        <f>VLOOKUP(Production!G1002,CostData!$A$33:$E$44,Production!H1002,FALSE)</f>
        <v>58</v>
      </c>
      <c r="K1002" s="2">
        <f>VLOOKUP(Production!B1002,CostData!$A$21:$D$24,4,FALSE)</f>
        <v>111.8941899</v>
      </c>
      <c r="L1002" s="2">
        <f>VLOOKUP(Production!B1002,CostData!$A$21:$D$24,3,FALSE)</f>
        <v>13.7</v>
      </c>
      <c r="M1002" s="4">
        <f t="shared" si="106"/>
        <v>28305.27</v>
      </c>
      <c r="N1002" s="4">
        <f t="shared" si="107"/>
        <v>6489.8630142000002</v>
      </c>
      <c r="O1002" s="4">
        <f t="shared" si="108"/>
        <v>5564.1308779999999</v>
      </c>
      <c r="P1002" s="2">
        <f t="shared" si="109"/>
        <v>99.372557448160734</v>
      </c>
      <c r="Q1002" s="2">
        <f t="shared" si="110"/>
        <v>7.0024300000000013</v>
      </c>
      <c r="R1002" s="5">
        <f t="shared" si="111"/>
        <v>0.89893966356795052</v>
      </c>
    </row>
    <row r="1003" spans="1:18" x14ac:dyDescent="0.3">
      <c r="A1003" s="3">
        <v>41546</v>
      </c>
      <c r="B1003" s="2" t="s">
        <v>6</v>
      </c>
      <c r="C1003" s="2">
        <v>4.0528528000000001E-2</v>
      </c>
      <c r="D1003" s="2">
        <v>4.5170000000000002E-2</v>
      </c>
      <c r="E1003" s="2">
        <v>0</v>
      </c>
      <c r="F1003" s="2">
        <f>VLOOKUP(B1003,CostData!$A$21:$D$24,2,FALSE)</f>
        <v>62.65</v>
      </c>
      <c r="G1003" s="2">
        <f t="shared" si="105"/>
        <v>9</v>
      </c>
      <c r="H1003" s="2">
        <f>VLOOKUP(B1003,CostData!$H$5:$I$8,2,FALSE)</f>
        <v>2</v>
      </c>
      <c r="I1003" s="2">
        <f>VLOOKUP(G1003,CostData!$A$4:$E$15,Production!H1003,FALSE)</f>
        <v>1</v>
      </c>
      <c r="J1003" s="2">
        <f>VLOOKUP(Production!G1003,CostData!$A$33:$E$44,Production!H1003,FALSE)</f>
        <v>58</v>
      </c>
      <c r="K1003" s="2">
        <f>VLOOKUP(Production!B1003,CostData!$A$21:$D$24,4,FALSE)</f>
        <v>111.8941899</v>
      </c>
      <c r="L1003" s="2">
        <f>VLOOKUP(Production!B1003,CostData!$A$21:$D$24,3,FALSE)</f>
        <v>13.7</v>
      </c>
      <c r="M1003" s="4">
        <f t="shared" si="106"/>
        <v>28299.005000000001</v>
      </c>
      <c r="N1003" s="4">
        <f t="shared" si="107"/>
        <v>6489.8630142000002</v>
      </c>
      <c r="O1003" s="4">
        <f t="shared" si="108"/>
        <v>5552.4083359999995</v>
      </c>
      <c r="P1003" s="2">
        <f t="shared" si="109"/>
        <v>99.537975695046214</v>
      </c>
      <c r="Q1003" s="2">
        <f t="shared" si="110"/>
        <v>6.98767724137931</v>
      </c>
      <c r="R1003" s="5">
        <f t="shared" si="111"/>
        <v>0.89724436572946642</v>
      </c>
    </row>
    <row r="1004" spans="1:18" x14ac:dyDescent="0.3">
      <c r="A1004" s="3">
        <v>41547</v>
      </c>
      <c r="B1004" s="2" t="s">
        <v>6</v>
      </c>
      <c r="C1004" s="2">
        <v>3.7554894999999998E-2</v>
      </c>
      <c r="D1004" s="2">
        <v>4.1939999999999998E-2</v>
      </c>
      <c r="E1004" s="2">
        <v>0</v>
      </c>
      <c r="F1004" s="2">
        <f>VLOOKUP(B1004,CostData!$A$21:$D$24,2,FALSE)</f>
        <v>62.65</v>
      </c>
      <c r="G1004" s="2">
        <f t="shared" si="105"/>
        <v>9</v>
      </c>
      <c r="H1004" s="2">
        <f>VLOOKUP(B1004,CostData!$H$5:$I$8,2,FALSE)</f>
        <v>2</v>
      </c>
      <c r="I1004" s="2">
        <f>VLOOKUP(G1004,CostData!$A$4:$E$15,Production!H1004,FALSE)</f>
        <v>1</v>
      </c>
      <c r="J1004" s="2">
        <f>VLOOKUP(Production!G1004,CostData!$A$33:$E$44,Production!H1004,FALSE)</f>
        <v>58</v>
      </c>
      <c r="K1004" s="2">
        <f>VLOOKUP(Production!B1004,CostData!$A$21:$D$24,4,FALSE)</f>
        <v>111.8941899</v>
      </c>
      <c r="L1004" s="2">
        <f>VLOOKUP(Production!B1004,CostData!$A$21:$D$24,3,FALSE)</f>
        <v>13.7</v>
      </c>
      <c r="M1004" s="4">
        <f t="shared" si="106"/>
        <v>26275.41</v>
      </c>
      <c r="N1004" s="4">
        <f t="shared" si="107"/>
        <v>6489.8630142000002</v>
      </c>
      <c r="O1004" s="4">
        <f t="shared" si="108"/>
        <v>5145.0206150000004</v>
      </c>
      <c r="P1004" s="2">
        <f t="shared" si="109"/>
        <v>100.94634435590888</v>
      </c>
      <c r="Q1004" s="2">
        <f t="shared" si="110"/>
        <v>6.4749818965517241</v>
      </c>
      <c r="R1004" s="5">
        <f t="shared" si="111"/>
        <v>0.89544337148307107</v>
      </c>
    </row>
    <row r="1005" spans="1:18" x14ac:dyDescent="0.3">
      <c r="A1005" s="3">
        <v>41548</v>
      </c>
      <c r="B1005" s="2" t="s">
        <v>6</v>
      </c>
      <c r="C1005" s="2">
        <v>4.0940909999999997E-2</v>
      </c>
      <c r="D1005" s="2">
        <v>4.5629999999999997E-2</v>
      </c>
      <c r="E1005" s="2">
        <v>0.26355678799999999</v>
      </c>
      <c r="F1005" s="2">
        <f>VLOOKUP(B1005,CostData!$A$21:$D$24,2,FALSE)</f>
        <v>62.65</v>
      </c>
      <c r="G1005" s="2">
        <f t="shared" si="105"/>
        <v>10</v>
      </c>
      <c r="H1005" s="2">
        <f>VLOOKUP(B1005,CostData!$H$5:$I$8,2,FALSE)</f>
        <v>2</v>
      </c>
      <c r="I1005" s="2">
        <f>VLOOKUP(G1005,CostData!$A$4:$E$15,Production!H1005,FALSE)</f>
        <v>1</v>
      </c>
      <c r="J1005" s="2">
        <f>VLOOKUP(Production!G1005,CostData!$A$33:$E$44,Production!H1005,FALSE)</f>
        <v>60</v>
      </c>
      <c r="K1005" s="2">
        <f>VLOOKUP(Production!B1005,CostData!$A$21:$D$24,4,FALSE)</f>
        <v>111.8941899</v>
      </c>
      <c r="L1005" s="2">
        <f>VLOOKUP(Production!B1005,CostData!$A$21:$D$24,3,FALSE)</f>
        <v>13.7</v>
      </c>
      <c r="M1005" s="4">
        <f t="shared" si="106"/>
        <v>28587.195</v>
      </c>
      <c r="N1005" s="4">
        <f t="shared" si="107"/>
        <v>6713.6513940000004</v>
      </c>
      <c r="O1005" s="4">
        <f t="shared" si="108"/>
        <v>5608.904669999999</v>
      </c>
      <c r="P1005" s="2">
        <f t="shared" si="109"/>
        <v>99.923892908096079</v>
      </c>
      <c r="Q1005" s="2">
        <f t="shared" si="110"/>
        <v>6.8234849999999998</v>
      </c>
      <c r="R1005" s="5">
        <f t="shared" si="111"/>
        <v>0.89723668639053256</v>
      </c>
    </row>
    <row r="1006" spans="1:18" x14ac:dyDescent="0.3">
      <c r="A1006" s="3">
        <v>41549</v>
      </c>
      <c r="B1006" s="2" t="s">
        <v>6</v>
      </c>
      <c r="C1006" s="2">
        <v>3.5906334999999998E-2</v>
      </c>
      <c r="D1006" s="2">
        <v>4.002E-2</v>
      </c>
      <c r="E1006" s="2">
        <v>0</v>
      </c>
      <c r="F1006" s="2">
        <f>VLOOKUP(B1006,CostData!$A$21:$D$24,2,FALSE)</f>
        <v>62.65</v>
      </c>
      <c r="G1006" s="2">
        <f t="shared" si="105"/>
        <v>10</v>
      </c>
      <c r="H1006" s="2">
        <f>VLOOKUP(B1006,CostData!$H$5:$I$8,2,FALSE)</f>
        <v>2</v>
      </c>
      <c r="I1006" s="2">
        <f>VLOOKUP(G1006,CostData!$A$4:$E$15,Production!H1006,FALSE)</f>
        <v>1</v>
      </c>
      <c r="J1006" s="2">
        <f>VLOOKUP(Production!G1006,CostData!$A$33:$E$44,Production!H1006,FALSE)</f>
        <v>60</v>
      </c>
      <c r="K1006" s="2">
        <f>VLOOKUP(Production!B1006,CostData!$A$21:$D$24,4,FALSE)</f>
        <v>111.8941899</v>
      </c>
      <c r="L1006" s="2">
        <f>VLOOKUP(Production!B1006,CostData!$A$21:$D$24,3,FALSE)</f>
        <v>13.7</v>
      </c>
      <c r="M1006" s="4">
        <f t="shared" si="106"/>
        <v>25072.53</v>
      </c>
      <c r="N1006" s="4">
        <f t="shared" si="107"/>
        <v>6713.6513940000004</v>
      </c>
      <c r="O1006" s="4">
        <f t="shared" si="108"/>
        <v>4919.1678949999996</v>
      </c>
      <c r="P1006" s="2">
        <f t="shared" si="109"/>
        <v>102.22527386601836</v>
      </c>
      <c r="Q1006" s="2">
        <f t="shared" si="110"/>
        <v>5.9843891666666655</v>
      </c>
      <c r="R1006" s="5">
        <f t="shared" si="111"/>
        <v>0.89720977011494252</v>
      </c>
    </row>
    <row r="1007" spans="1:18" x14ac:dyDescent="0.3">
      <c r="A1007" s="3">
        <v>41550</v>
      </c>
      <c r="B1007" s="2" t="s">
        <v>6</v>
      </c>
      <c r="C1007" s="2">
        <v>3.8831213000000003E-2</v>
      </c>
      <c r="D1007" s="2">
        <v>4.3180000000000003E-2</v>
      </c>
      <c r="E1007" s="2">
        <v>0</v>
      </c>
      <c r="F1007" s="2">
        <f>VLOOKUP(B1007,CostData!$A$21:$D$24,2,FALSE)</f>
        <v>62.65</v>
      </c>
      <c r="G1007" s="2">
        <f t="shared" si="105"/>
        <v>10</v>
      </c>
      <c r="H1007" s="2">
        <f>VLOOKUP(B1007,CostData!$H$5:$I$8,2,FALSE)</f>
        <v>2</v>
      </c>
      <c r="I1007" s="2">
        <f>VLOOKUP(G1007,CostData!$A$4:$E$15,Production!H1007,FALSE)</f>
        <v>1</v>
      </c>
      <c r="J1007" s="2">
        <f>VLOOKUP(Production!G1007,CostData!$A$33:$E$44,Production!H1007,FALSE)</f>
        <v>60</v>
      </c>
      <c r="K1007" s="2">
        <f>VLOOKUP(Production!B1007,CostData!$A$21:$D$24,4,FALSE)</f>
        <v>111.8941899</v>
      </c>
      <c r="L1007" s="2">
        <f>VLOOKUP(Production!B1007,CostData!$A$21:$D$24,3,FALSE)</f>
        <v>13.7</v>
      </c>
      <c r="M1007" s="4">
        <f t="shared" si="106"/>
        <v>27052.270000000004</v>
      </c>
      <c r="N1007" s="4">
        <f t="shared" si="107"/>
        <v>6713.6513940000004</v>
      </c>
      <c r="O1007" s="4">
        <f t="shared" si="108"/>
        <v>5319.8761810000005</v>
      </c>
      <c r="P1007" s="2">
        <f t="shared" si="109"/>
        <v>100.6556183938936</v>
      </c>
      <c r="Q1007" s="2">
        <f t="shared" si="110"/>
        <v>6.4718688333333336</v>
      </c>
      <c r="R1007" s="5">
        <f t="shared" si="111"/>
        <v>0.89928700787401572</v>
      </c>
    </row>
    <row r="1008" spans="1:18" x14ac:dyDescent="0.3">
      <c r="A1008" s="3">
        <v>41551</v>
      </c>
      <c r="B1008" s="2" t="s">
        <v>6</v>
      </c>
      <c r="C1008" s="2">
        <v>3.8810901000000002E-2</v>
      </c>
      <c r="D1008" s="2">
        <v>4.3339999999999997E-2</v>
      </c>
      <c r="E1008" s="2">
        <v>0.26672478100000002</v>
      </c>
      <c r="F1008" s="2">
        <f>VLOOKUP(B1008,CostData!$A$21:$D$24,2,FALSE)</f>
        <v>62.65</v>
      </c>
      <c r="G1008" s="2">
        <f t="shared" si="105"/>
        <v>10</v>
      </c>
      <c r="H1008" s="2">
        <f>VLOOKUP(B1008,CostData!$H$5:$I$8,2,FALSE)</f>
        <v>2</v>
      </c>
      <c r="I1008" s="2">
        <f>VLOOKUP(G1008,CostData!$A$4:$E$15,Production!H1008,FALSE)</f>
        <v>1</v>
      </c>
      <c r="J1008" s="2">
        <f>VLOOKUP(Production!G1008,CostData!$A$33:$E$44,Production!H1008,FALSE)</f>
        <v>60</v>
      </c>
      <c r="K1008" s="2">
        <f>VLOOKUP(Production!B1008,CostData!$A$21:$D$24,4,FALSE)</f>
        <v>111.8941899</v>
      </c>
      <c r="L1008" s="2">
        <f>VLOOKUP(Production!B1008,CostData!$A$21:$D$24,3,FALSE)</f>
        <v>13.7</v>
      </c>
      <c r="M1008" s="4">
        <f t="shared" si="106"/>
        <v>27152.51</v>
      </c>
      <c r="N1008" s="4">
        <f t="shared" si="107"/>
        <v>6713.6513940000004</v>
      </c>
      <c r="O1008" s="4">
        <f t="shared" si="108"/>
        <v>5317.0934370000004</v>
      </c>
      <c r="P1008" s="2">
        <f t="shared" si="109"/>
        <v>100.95940527379149</v>
      </c>
      <c r="Q1008" s="2">
        <f t="shared" si="110"/>
        <v>6.4684835000000005</v>
      </c>
      <c r="R1008" s="5">
        <f t="shared" si="111"/>
        <v>0.89549840793724056</v>
      </c>
    </row>
    <row r="1009" spans="1:18" x14ac:dyDescent="0.3">
      <c r="A1009" s="3">
        <v>41552</v>
      </c>
      <c r="B1009" s="2" t="s">
        <v>6</v>
      </c>
      <c r="C1009" s="2">
        <v>3.6013324999999999E-2</v>
      </c>
      <c r="D1009" s="2">
        <v>4.0059999999999998E-2</v>
      </c>
      <c r="E1009" s="2">
        <v>0</v>
      </c>
      <c r="F1009" s="2">
        <f>VLOOKUP(B1009,CostData!$A$21:$D$24,2,FALSE)</f>
        <v>62.65</v>
      </c>
      <c r="G1009" s="2">
        <f t="shared" si="105"/>
        <v>10</v>
      </c>
      <c r="H1009" s="2">
        <f>VLOOKUP(B1009,CostData!$H$5:$I$8,2,FALSE)</f>
        <v>2</v>
      </c>
      <c r="I1009" s="2">
        <f>VLOOKUP(G1009,CostData!$A$4:$E$15,Production!H1009,FALSE)</f>
        <v>1</v>
      </c>
      <c r="J1009" s="2">
        <f>VLOOKUP(Production!G1009,CostData!$A$33:$E$44,Production!H1009,FALSE)</f>
        <v>60</v>
      </c>
      <c r="K1009" s="2">
        <f>VLOOKUP(Production!B1009,CostData!$A$21:$D$24,4,FALSE)</f>
        <v>111.8941899</v>
      </c>
      <c r="L1009" s="2">
        <f>VLOOKUP(Production!B1009,CostData!$A$21:$D$24,3,FALSE)</f>
        <v>13.7</v>
      </c>
      <c r="M1009" s="4">
        <f t="shared" si="106"/>
        <v>25097.59</v>
      </c>
      <c r="N1009" s="4">
        <f t="shared" si="107"/>
        <v>6713.6513940000004</v>
      </c>
      <c r="O1009" s="4">
        <f t="shared" si="108"/>
        <v>4933.8255249999993</v>
      </c>
      <c r="P1009" s="2">
        <f t="shared" si="109"/>
        <v>102.03186436964651</v>
      </c>
      <c r="Q1009" s="2">
        <f t="shared" si="110"/>
        <v>6.0022208333333333</v>
      </c>
      <c r="R1009" s="5">
        <f t="shared" si="111"/>
        <v>0.89898464802795808</v>
      </c>
    </row>
    <row r="1010" spans="1:18" x14ac:dyDescent="0.3">
      <c r="A1010" s="3">
        <v>41553</v>
      </c>
      <c r="B1010" s="2" t="s">
        <v>6</v>
      </c>
      <c r="C1010" s="2">
        <v>3.7898941999999998E-2</v>
      </c>
      <c r="D1010" s="2">
        <v>4.233E-2</v>
      </c>
      <c r="E1010" s="2">
        <v>0.265006821</v>
      </c>
      <c r="F1010" s="2">
        <f>VLOOKUP(B1010,CostData!$A$21:$D$24,2,FALSE)</f>
        <v>62.65</v>
      </c>
      <c r="G1010" s="2">
        <f t="shared" si="105"/>
        <v>10</v>
      </c>
      <c r="H1010" s="2">
        <f>VLOOKUP(B1010,CostData!$H$5:$I$8,2,FALSE)</f>
        <v>2</v>
      </c>
      <c r="I1010" s="2">
        <f>VLOOKUP(G1010,CostData!$A$4:$E$15,Production!H1010,FALSE)</f>
        <v>1</v>
      </c>
      <c r="J1010" s="2">
        <f>VLOOKUP(Production!G1010,CostData!$A$33:$E$44,Production!H1010,FALSE)</f>
        <v>60</v>
      </c>
      <c r="K1010" s="2">
        <f>VLOOKUP(Production!B1010,CostData!$A$21:$D$24,4,FALSE)</f>
        <v>111.8941899</v>
      </c>
      <c r="L1010" s="2">
        <f>VLOOKUP(Production!B1010,CostData!$A$21:$D$24,3,FALSE)</f>
        <v>13.7</v>
      </c>
      <c r="M1010" s="4">
        <f t="shared" si="106"/>
        <v>26519.745000000003</v>
      </c>
      <c r="N1010" s="4">
        <f t="shared" si="107"/>
        <v>6713.6513940000004</v>
      </c>
      <c r="O1010" s="4">
        <f t="shared" si="108"/>
        <v>5192.1550539999998</v>
      </c>
      <c r="P1010" s="2">
        <f t="shared" si="109"/>
        <v>101.38950962799966</v>
      </c>
      <c r="Q1010" s="2">
        <f t="shared" si="110"/>
        <v>6.3164903333333333</v>
      </c>
      <c r="R1010" s="5">
        <f t="shared" si="111"/>
        <v>0.89532109614930311</v>
      </c>
    </row>
    <row r="1011" spans="1:18" x14ac:dyDescent="0.3">
      <c r="A1011" s="3">
        <v>41554</v>
      </c>
      <c r="B1011" s="2" t="s">
        <v>6</v>
      </c>
      <c r="C1011" s="2">
        <v>3.7625939999999997E-2</v>
      </c>
      <c r="D1011" s="2">
        <v>4.1930000000000002E-2</v>
      </c>
      <c r="E1011" s="2">
        <v>0</v>
      </c>
      <c r="F1011" s="2">
        <f>VLOOKUP(B1011,CostData!$A$21:$D$24,2,FALSE)</f>
        <v>62.65</v>
      </c>
      <c r="G1011" s="2">
        <f t="shared" si="105"/>
        <v>10</v>
      </c>
      <c r="H1011" s="2">
        <f>VLOOKUP(B1011,CostData!$H$5:$I$8,2,FALSE)</f>
        <v>2</v>
      </c>
      <c r="I1011" s="2">
        <f>VLOOKUP(G1011,CostData!$A$4:$E$15,Production!H1011,FALSE)</f>
        <v>1</v>
      </c>
      <c r="J1011" s="2">
        <f>VLOOKUP(Production!G1011,CostData!$A$33:$E$44,Production!H1011,FALSE)</f>
        <v>60</v>
      </c>
      <c r="K1011" s="2">
        <f>VLOOKUP(Production!B1011,CostData!$A$21:$D$24,4,FALSE)</f>
        <v>111.8941899</v>
      </c>
      <c r="L1011" s="2">
        <f>VLOOKUP(Production!B1011,CostData!$A$21:$D$24,3,FALSE)</f>
        <v>13.7</v>
      </c>
      <c r="M1011" s="4">
        <f t="shared" si="106"/>
        <v>26269.145000000004</v>
      </c>
      <c r="N1011" s="4">
        <f t="shared" si="107"/>
        <v>6713.6513940000004</v>
      </c>
      <c r="O1011" s="4">
        <f t="shared" si="108"/>
        <v>5154.7537799999991</v>
      </c>
      <c r="P1011" s="2">
        <f t="shared" si="109"/>
        <v>101.3597272892053</v>
      </c>
      <c r="Q1011" s="2">
        <f t="shared" si="110"/>
        <v>6.2709899999999994</v>
      </c>
      <c r="R1011" s="5">
        <f t="shared" si="111"/>
        <v>0.89735129978535644</v>
      </c>
    </row>
    <row r="1012" spans="1:18" x14ac:dyDescent="0.3">
      <c r="A1012" s="3">
        <v>41555</v>
      </c>
      <c r="B1012" s="2" t="s">
        <v>6</v>
      </c>
      <c r="C1012" s="2">
        <v>4.042478E-2</v>
      </c>
      <c r="D1012" s="2">
        <v>4.5060000000000003E-2</v>
      </c>
      <c r="E1012" s="2">
        <v>0.26627114800000001</v>
      </c>
      <c r="F1012" s="2">
        <f>VLOOKUP(B1012,CostData!$A$21:$D$24,2,FALSE)</f>
        <v>62.65</v>
      </c>
      <c r="G1012" s="2">
        <f t="shared" si="105"/>
        <v>10</v>
      </c>
      <c r="H1012" s="2">
        <f>VLOOKUP(B1012,CostData!$H$5:$I$8,2,FALSE)</f>
        <v>2</v>
      </c>
      <c r="I1012" s="2">
        <f>VLOOKUP(G1012,CostData!$A$4:$E$15,Production!H1012,FALSE)</f>
        <v>1</v>
      </c>
      <c r="J1012" s="2">
        <f>VLOOKUP(Production!G1012,CostData!$A$33:$E$44,Production!H1012,FALSE)</f>
        <v>60</v>
      </c>
      <c r="K1012" s="2">
        <f>VLOOKUP(Production!B1012,CostData!$A$21:$D$24,4,FALSE)</f>
        <v>111.8941899</v>
      </c>
      <c r="L1012" s="2">
        <f>VLOOKUP(Production!B1012,CostData!$A$21:$D$24,3,FALSE)</f>
        <v>13.7</v>
      </c>
      <c r="M1012" s="4">
        <f t="shared" si="106"/>
        <v>28230.090000000004</v>
      </c>
      <c r="N1012" s="4">
        <f t="shared" si="107"/>
        <v>6713.6513940000004</v>
      </c>
      <c r="O1012" s="4">
        <f t="shared" si="108"/>
        <v>5538.1948599999996</v>
      </c>
      <c r="P1012" s="2">
        <f t="shared" si="109"/>
        <v>100.14138915289088</v>
      </c>
      <c r="Q1012" s="2">
        <f t="shared" si="110"/>
        <v>6.7374633333333334</v>
      </c>
      <c r="R1012" s="5">
        <f t="shared" si="111"/>
        <v>0.89713226808699509</v>
      </c>
    </row>
    <row r="1013" spans="1:18" x14ac:dyDescent="0.3">
      <c r="A1013" s="3">
        <v>41556</v>
      </c>
      <c r="B1013" s="2" t="s">
        <v>6</v>
      </c>
      <c r="C1013" s="2">
        <v>3.7017656000000003E-2</v>
      </c>
      <c r="D1013" s="2">
        <v>4.1360000000000001E-2</v>
      </c>
      <c r="E1013" s="2">
        <v>0.26579540200000001</v>
      </c>
      <c r="F1013" s="2">
        <f>VLOOKUP(B1013,CostData!$A$21:$D$24,2,FALSE)</f>
        <v>62.65</v>
      </c>
      <c r="G1013" s="2">
        <f t="shared" si="105"/>
        <v>10</v>
      </c>
      <c r="H1013" s="2">
        <f>VLOOKUP(B1013,CostData!$H$5:$I$8,2,FALSE)</f>
        <v>2</v>
      </c>
      <c r="I1013" s="2">
        <f>VLOOKUP(G1013,CostData!$A$4:$E$15,Production!H1013,FALSE)</f>
        <v>1</v>
      </c>
      <c r="J1013" s="2">
        <f>VLOOKUP(Production!G1013,CostData!$A$33:$E$44,Production!H1013,FALSE)</f>
        <v>60</v>
      </c>
      <c r="K1013" s="2">
        <f>VLOOKUP(Production!B1013,CostData!$A$21:$D$24,4,FALSE)</f>
        <v>111.8941899</v>
      </c>
      <c r="L1013" s="2">
        <f>VLOOKUP(Production!B1013,CostData!$A$21:$D$24,3,FALSE)</f>
        <v>13.7</v>
      </c>
      <c r="M1013" s="4">
        <f t="shared" si="106"/>
        <v>25912.039999999997</v>
      </c>
      <c r="N1013" s="4">
        <f t="shared" si="107"/>
        <v>6713.6513940000004</v>
      </c>
      <c r="O1013" s="4">
        <f t="shared" si="108"/>
        <v>5071.4188720000002</v>
      </c>
      <c r="P1013" s="2">
        <f t="shared" si="109"/>
        <v>101.83548700652464</v>
      </c>
      <c r="Q1013" s="2">
        <f t="shared" si="110"/>
        <v>6.1696093333333346</v>
      </c>
      <c r="R1013" s="5">
        <f t="shared" si="111"/>
        <v>0.8950110251450677</v>
      </c>
    </row>
    <row r="1014" spans="1:18" x14ac:dyDescent="0.3">
      <c r="A1014" s="3">
        <v>41557</v>
      </c>
      <c r="B1014" s="2" t="s">
        <v>6</v>
      </c>
      <c r="C1014" s="2">
        <v>4.0903359E-2</v>
      </c>
      <c r="D1014" s="2">
        <v>4.5629999999999997E-2</v>
      </c>
      <c r="E1014" s="2">
        <v>0</v>
      </c>
      <c r="F1014" s="2">
        <f>VLOOKUP(B1014,CostData!$A$21:$D$24,2,FALSE)</f>
        <v>62.65</v>
      </c>
      <c r="G1014" s="2">
        <f t="shared" si="105"/>
        <v>10</v>
      </c>
      <c r="H1014" s="2">
        <f>VLOOKUP(B1014,CostData!$H$5:$I$8,2,FALSE)</f>
        <v>2</v>
      </c>
      <c r="I1014" s="2">
        <f>VLOOKUP(G1014,CostData!$A$4:$E$15,Production!H1014,FALSE)</f>
        <v>1</v>
      </c>
      <c r="J1014" s="2">
        <f>VLOOKUP(Production!G1014,CostData!$A$33:$E$44,Production!H1014,FALSE)</f>
        <v>60</v>
      </c>
      <c r="K1014" s="2">
        <f>VLOOKUP(Production!B1014,CostData!$A$21:$D$24,4,FALSE)</f>
        <v>111.8941899</v>
      </c>
      <c r="L1014" s="2">
        <f>VLOOKUP(Production!B1014,CostData!$A$21:$D$24,3,FALSE)</f>
        <v>13.7</v>
      </c>
      <c r="M1014" s="4">
        <f t="shared" si="106"/>
        <v>28587.195</v>
      </c>
      <c r="N1014" s="4">
        <f t="shared" si="107"/>
        <v>6713.6513940000004</v>
      </c>
      <c r="O1014" s="4">
        <f t="shared" si="108"/>
        <v>5603.7601829999994</v>
      </c>
      <c r="P1014" s="2">
        <f t="shared" si="109"/>
        <v>100.00305006002074</v>
      </c>
      <c r="Q1014" s="2">
        <f t="shared" si="110"/>
        <v>6.8172265000000003</v>
      </c>
      <c r="R1014" s="5">
        <f t="shared" si="111"/>
        <v>0.8964137409598949</v>
      </c>
    </row>
    <row r="1015" spans="1:18" x14ac:dyDescent="0.3">
      <c r="A1015" s="3">
        <v>41558</v>
      </c>
      <c r="B1015" s="2" t="s">
        <v>6</v>
      </c>
      <c r="C1015" s="2">
        <v>3.7073717999999999E-2</v>
      </c>
      <c r="D1015" s="2">
        <v>4.138E-2</v>
      </c>
      <c r="E1015" s="2">
        <v>0.26713644199999997</v>
      </c>
      <c r="F1015" s="2">
        <f>VLOOKUP(B1015,CostData!$A$21:$D$24,2,FALSE)</f>
        <v>62.65</v>
      </c>
      <c r="G1015" s="2">
        <f t="shared" si="105"/>
        <v>10</v>
      </c>
      <c r="H1015" s="2">
        <f>VLOOKUP(B1015,CostData!$H$5:$I$8,2,FALSE)</f>
        <v>2</v>
      </c>
      <c r="I1015" s="2">
        <f>VLOOKUP(G1015,CostData!$A$4:$E$15,Production!H1015,FALSE)</f>
        <v>1</v>
      </c>
      <c r="J1015" s="2">
        <f>VLOOKUP(Production!G1015,CostData!$A$33:$E$44,Production!H1015,FALSE)</f>
        <v>60</v>
      </c>
      <c r="K1015" s="2">
        <f>VLOOKUP(Production!B1015,CostData!$A$21:$D$24,4,FALSE)</f>
        <v>111.8941899</v>
      </c>
      <c r="L1015" s="2">
        <f>VLOOKUP(Production!B1015,CostData!$A$21:$D$24,3,FALSE)</f>
        <v>13.7</v>
      </c>
      <c r="M1015" s="4">
        <f t="shared" si="106"/>
        <v>25924.57</v>
      </c>
      <c r="N1015" s="4">
        <f t="shared" si="107"/>
        <v>6713.6513940000004</v>
      </c>
      <c r="O1015" s="4">
        <f t="shared" si="108"/>
        <v>5079.0993659999995</v>
      </c>
      <c r="P1015" s="2">
        <f t="shared" si="109"/>
        <v>101.73600813384836</v>
      </c>
      <c r="Q1015" s="2">
        <f t="shared" si="110"/>
        <v>6.178952999999999</v>
      </c>
      <c r="R1015" s="5">
        <f t="shared" si="111"/>
        <v>0.89593325277912028</v>
      </c>
    </row>
    <row r="1016" spans="1:18" x14ac:dyDescent="0.3">
      <c r="A1016" s="3">
        <v>41559</v>
      </c>
      <c r="B1016" s="2" t="s">
        <v>6</v>
      </c>
      <c r="C1016" s="2">
        <v>4.1189405999999998E-2</v>
      </c>
      <c r="D1016" s="2">
        <v>4.6019999999999998E-2</v>
      </c>
      <c r="E1016" s="2">
        <v>0</v>
      </c>
      <c r="F1016" s="2">
        <f>VLOOKUP(B1016,CostData!$A$21:$D$24,2,FALSE)</f>
        <v>62.65</v>
      </c>
      <c r="G1016" s="2">
        <f t="shared" si="105"/>
        <v>10</v>
      </c>
      <c r="H1016" s="2">
        <f>VLOOKUP(B1016,CostData!$H$5:$I$8,2,FALSE)</f>
        <v>2</v>
      </c>
      <c r="I1016" s="2">
        <f>VLOOKUP(G1016,CostData!$A$4:$E$15,Production!H1016,FALSE)</f>
        <v>1</v>
      </c>
      <c r="J1016" s="2">
        <f>VLOOKUP(Production!G1016,CostData!$A$33:$E$44,Production!H1016,FALSE)</f>
        <v>60</v>
      </c>
      <c r="K1016" s="2">
        <f>VLOOKUP(Production!B1016,CostData!$A$21:$D$24,4,FALSE)</f>
        <v>111.8941899</v>
      </c>
      <c r="L1016" s="2">
        <f>VLOOKUP(Production!B1016,CostData!$A$21:$D$24,3,FALSE)</f>
        <v>13.7</v>
      </c>
      <c r="M1016" s="4">
        <f t="shared" si="106"/>
        <v>28831.529999999995</v>
      </c>
      <c r="N1016" s="4">
        <f t="shared" si="107"/>
        <v>6713.6513940000004</v>
      </c>
      <c r="O1016" s="4">
        <f t="shared" si="108"/>
        <v>5642.948621999999</v>
      </c>
      <c r="P1016" s="2">
        <f t="shared" si="109"/>
        <v>99.996902154889057</v>
      </c>
      <c r="Q1016" s="2">
        <f t="shared" si="110"/>
        <v>6.8649009999999997</v>
      </c>
      <c r="R1016" s="5">
        <f t="shared" si="111"/>
        <v>0.89503272490221641</v>
      </c>
    </row>
    <row r="1017" spans="1:18" x14ac:dyDescent="0.3">
      <c r="A1017" s="3">
        <v>41560</v>
      </c>
      <c r="B1017" s="2" t="s">
        <v>6</v>
      </c>
      <c r="C1017" s="2">
        <v>3.6929609000000002E-2</v>
      </c>
      <c r="D1017" s="2">
        <v>4.122E-2</v>
      </c>
      <c r="E1017" s="2">
        <v>0</v>
      </c>
      <c r="F1017" s="2">
        <f>VLOOKUP(B1017,CostData!$A$21:$D$24,2,FALSE)</f>
        <v>62.65</v>
      </c>
      <c r="G1017" s="2">
        <f t="shared" si="105"/>
        <v>10</v>
      </c>
      <c r="H1017" s="2">
        <f>VLOOKUP(B1017,CostData!$H$5:$I$8,2,FALSE)</f>
        <v>2</v>
      </c>
      <c r="I1017" s="2">
        <f>VLOOKUP(G1017,CostData!$A$4:$E$15,Production!H1017,FALSE)</f>
        <v>1</v>
      </c>
      <c r="J1017" s="2">
        <f>VLOOKUP(Production!G1017,CostData!$A$33:$E$44,Production!H1017,FALSE)</f>
        <v>60</v>
      </c>
      <c r="K1017" s="2">
        <f>VLOOKUP(Production!B1017,CostData!$A$21:$D$24,4,FALSE)</f>
        <v>111.8941899</v>
      </c>
      <c r="L1017" s="2">
        <f>VLOOKUP(Production!B1017,CostData!$A$21:$D$24,3,FALSE)</f>
        <v>13.7</v>
      </c>
      <c r="M1017" s="4">
        <f t="shared" si="106"/>
        <v>25824.329999999998</v>
      </c>
      <c r="N1017" s="4">
        <f t="shared" si="107"/>
        <v>6713.6513940000004</v>
      </c>
      <c r="O1017" s="4">
        <f t="shared" si="108"/>
        <v>5059.3564329999999</v>
      </c>
      <c r="P1017" s="2">
        <f t="shared" si="109"/>
        <v>101.80811236587962</v>
      </c>
      <c r="Q1017" s="2">
        <f t="shared" si="110"/>
        <v>6.1549348333333338</v>
      </c>
      <c r="R1017" s="5">
        <f t="shared" si="111"/>
        <v>0.89591482290150415</v>
      </c>
    </row>
    <row r="1018" spans="1:18" x14ac:dyDescent="0.3">
      <c r="A1018" s="3">
        <v>41561</v>
      </c>
      <c r="B1018" s="2" t="s">
        <v>6</v>
      </c>
      <c r="C1018" s="2">
        <v>3.9006429000000002E-2</v>
      </c>
      <c r="D1018" s="2">
        <v>4.3589999999999997E-2</v>
      </c>
      <c r="E1018" s="2">
        <v>0</v>
      </c>
      <c r="F1018" s="2">
        <f>VLOOKUP(B1018,CostData!$A$21:$D$24,2,FALSE)</f>
        <v>62.65</v>
      </c>
      <c r="G1018" s="2">
        <f t="shared" si="105"/>
        <v>10</v>
      </c>
      <c r="H1018" s="2">
        <f>VLOOKUP(B1018,CostData!$H$5:$I$8,2,FALSE)</f>
        <v>2</v>
      </c>
      <c r="I1018" s="2">
        <f>VLOOKUP(G1018,CostData!$A$4:$E$15,Production!H1018,FALSE)</f>
        <v>1</v>
      </c>
      <c r="J1018" s="2">
        <f>VLOOKUP(Production!G1018,CostData!$A$33:$E$44,Production!H1018,FALSE)</f>
        <v>60</v>
      </c>
      <c r="K1018" s="2">
        <f>VLOOKUP(Production!B1018,CostData!$A$21:$D$24,4,FALSE)</f>
        <v>111.8941899</v>
      </c>
      <c r="L1018" s="2">
        <f>VLOOKUP(Production!B1018,CostData!$A$21:$D$24,3,FALSE)</f>
        <v>13.7</v>
      </c>
      <c r="M1018" s="4">
        <f t="shared" si="106"/>
        <v>27309.134999999998</v>
      </c>
      <c r="N1018" s="4">
        <f t="shared" si="107"/>
        <v>6713.6513940000004</v>
      </c>
      <c r="O1018" s="4">
        <f t="shared" si="108"/>
        <v>5343.8807730000008</v>
      </c>
      <c r="P1018" s="2">
        <f t="shared" si="109"/>
        <v>100.92353536643918</v>
      </c>
      <c r="Q1018" s="2">
        <f t="shared" si="110"/>
        <v>6.5010715000000001</v>
      </c>
      <c r="R1018" s="5">
        <f t="shared" si="111"/>
        <v>0.8948481073640745</v>
      </c>
    </row>
    <row r="1019" spans="1:18" x14ac:dyDescent="0.3">
      <c r="A1019" s="3">
        <v>41562</v>
      </c>
      <c r="B1019" s="2" t="s">
        <v>6</v>
      </c>
      <c r="C1019" s="2">
        <v>4.1029902E-2</v>
      </c>
      <c r="D1019" s="2">
        <v>4.5699999999999998E-2</v>
      </c>
      <c r="E1019" s="2">
        <v>0.26227092099999999</v>
      </c>
      <c r="F1019" s="2">
        <f>VLOOKUP(B1019,CostData!$A$21:$D$24,2,FALSE)</f>
        <v>62.65</v>
      </c>
      <c r="G1019" s="2">
        <f t="shared" si="105"/>
        <v>10</v>
      </c>
      <c r="H1019" s="2">
        <f>VLOOKUP(B1019,CostData!$H$5:$I$8,2,FALSE)</f>
        <v>2</v>
      </c>
      <c r="I1019" s="2">
        <f>VLOOKUP(G1019,CostData!$A$4:$E$15,Production!H1019,FALSE)</f>
        <v>1</v>
      </c>
      <c r="J1019" s="2">
        <f>VLOOKUP(Production!G1019,CostData!$A$33:$E$44,Production!H1019,FALSE)</f>
        <v>60</v>
      </c>
      <c r="K1019" s="2">
        <f>VLOOKUP(Production!B1019,CostData!$A$21:$D$24,4,FALSE)</f>
        <v>111.8941899</v>
      </c>
      <c r="L1019" s="2">
        <f>VLOOKUP(Production!B1019,CostData!$A$21:$D$24,3,FALSE)</f>
        <v>13.7</v>
      </c>
      <c r="M1019" s="4">
        <f t="shared" si="106"/>
        <v>28631.049999999996</v>
      </c>
      <c r="N1019" s="4">
        <f t="shared" si="107"/>
        <v>6713.6513940000004</v>
      </c>
      <c r="O1019" s="4">
        <f t="shared" si="108"/>
        <v>5621.0965739999992</v>
      </c>
      <c r="P1019" s="2">
        <f t="shared" si="109"/>
        <v>99.843762649006578</v>
      </c>
      <c r="Q1019" s="2">
        <f t="shared" si="110"/>
        <v>6.838317</v>
      </c>
      <c r="R1019" s="5">
        <f t="shared" si="111"/>
        <v>0.89780967177242899</v>
      </c>
    </row>
    <row r="1020" spans="1:18" x14ac:dyDescent="0.3">
      <c r="A1020" s="3">
        <v>41563</v>
      </c>
      <c r="B1020" s="2" t="s">
        <v>6</v>
      </c>
      <c r="C1020" s="2">
        <v>3.6535889000000002E-2</v>
      </c>
      <c r="D1020" s="2">
        <v>4.0800000000000003E-2</v>
      </c>
      <c r="E1020" s="2">
        <v>0</v>
      </c>
      <c r="F1020" s="2">
        <f>VLOOKUP(B1020,CostData!$A$21:$D$24,2,FALSE)</f>
        <v>62.65</v>
      </c>
      <c r="G1020" s="2">
        <f t="shared" si="105"/>
        <v>10</v>
      </c>
      <c r="H1020" s="2">
        <f>VLOOKUP(B1020,CostData!$H$5:$I$8,2,FALSE)</f>
        <v>2</v>
      </c>
      <c r="I1020" s="2">
        <f>VLOOKUP(G1020,CostData!$A$4:$E$15,Production!H1020,FALSE)</f>
        <v>1</v>
      </c>
      <c r="J1020" s="2">
        <f>VLOOKUP(Production!G1020,CostData!$A$33:$E$44,Production!H1020,FALSE)</f>
        <v>60</v>
      </c>
      <c r="K1020" s="2">
        <f>VLOOKUP(Production!B1020,CostData!$A$21:$D$24,4,FALSE)</f>
        <v>111.8941899</v>
      </c>
      <c r="L1020" s="2">
        <f>VLOOKUP(Production!B1020,CostData!$A$21:$D$24,3,FALSE)</f>
        <v>13.7</v>
      </c>
      <c r="M1020" s="4">
        <f t="shared" si="106"/>
        <v>25561.200000000001</v>
      </c>
      <c r="N1020" s="4">
        <f t="shared" si="107"/>
        <v>6713.6513940000004</v>
      </c>
      <c r="O1020" s="4">
        <f t="shared" si="108"/>
        <v>5005.4167930000003</v>
      </c>
      <c r="P1020" s="2">
        <f t="shared" si="109"/>
        <v>102.03739174650984</v>
      </c>
      <c r="Q1020" s="2">
        <f t="shared" si="110"/>
        <v>6.0893148333333338</v>
      </c>
      <c r="R1020" s="5">
        <f t="shared" si="111"/>
        <v>0.89548747549019603</v>
      </c>
    </row>
    <row r="1021" spans="1:18" x14ac:dyDescent="0.3">
      <c r="A1021" s="3">
        <v>41564</v>
      </c>
      <c r="B1021" s="2" t="s">
        <v>6</v>
      </c>
      <c r="C1021" s="2">
        <v>3.6970603999999997E-2</v>
      </c>
      <c r="D1021" s="2">
        <v>4.1160000000000002E-2</v>
      </c>
      <c r="E1021" s="2">
        <v>0</v>
      </c>
      <c r="F1021" s="2">
        <f>VLOOKUP(B1021,CostData!$A$21:$D$24,2,FALSE)</f>
        <v>62.65</v>
      </c>
      <c r="G1021" s="2">
        <f t="shared" si="105"/>
        <v>10</v>
      </c>
      <c r="H1021" s="2">
        <f>VLOOKUP(B1021,CostData!$H$5:$I$8,2,FALSE)</f>
        <v>2</v>
      </c>
      <c r="I1021" s="2">
        <f>VLOOKUP(G1021,CostData!$A$4:$E$15,Production!H1021,FALSE)</f>
        <v>1</v>
      </c>
      <c r="J1021" s="2">
        <f>VLOOKUP(Production!G1021,CostData!$A$33:$E$44,Production!H1021,FALSE)</f>
        <v>60</v>
      </c>
      <c r="K1021" s="2">
        <f>VLOOKUP(Production!B1021,CostData!$A$21:$D$24,4,FALSE)</f>
        <v>111.8941899</v>
      </c>
      <c r="L1021" s="2">
        <f>VLOOKUP(Production!B1021,CostData!$A$21:$D$24,3,FALSE)</f>
        <v>13.7</v>
      </c>
      <c r="M1021" s="4">
        <f t="shared" si="106"/>
        <v>25786.739999999998</v>
      </c>
      <c r="N1021" s="4">
        <f t="shared" si="107"/>
        <v>6713.6513940000004</v>
      </c>
      <c r="O1021" s="4">
        <f t="shared" si="108"/>
        <v>5064.9727479999992</v>
      </c>
      <c r="P1021" s="2">
        <f t="shared" si="109"/>
        <v>101.6087379638158</v>
      </c>
      <c r="Q1021" s="2">
        <f t="shared" si="110"/>
        <v>6.1617673333333327</v>
      </c>
      <c r="R1021" s="5">
        <f t="shared" si="111"/>
        <v>0.89821681243926133</v>
      </c>
    </row>
    <row r="1022" spans="1:18" x14ac:dyDescent="0.3">
      <c r="A1022" s="3">
        <v>41565</v>
      </c>
      <c r="B1022" s="2" t="s">
        <v>6</v>
      </c>
      <c r="C1022" s="2">
        <v>3.6444778999999997E-2</v>
      </c>
      <c r="D1022" s="2">
        <v>4.0649999999999999E-2</v>
      </c>
      <c r="E1022" s="2">
        <v>0</v>
      </c>
      <c r="F1022" s="2">
        <f>VLOOKUP(B1022,CostData!$A$21:$D$24,2,FALSE)</f>
        <v>62.65</v>
      </c>
      <c r="G1022" s="2">
        <f t="shared" si="105"/>
        <v>10</v>
      </c>
      <c r="H1022" s="2">
        <f>VLOOKUP(B1022,CostData!$H$5:$I$8,2,FALSE)</f>
        <v>2</v>
      </c>
      <c r="I1022" s="2">
        <f>VLOOKUP(G1022,CostData!$A$4:$E$15,Production!H1022,FALSE)</f>
        <v>1</v>
      </c>
      <c r="J1022" s="2">
        <f>VLOOKUP(Production!G1022,CostData!$A$33:$E$44,Production!H1022,FALSE)</f>
        <v>60</v>
      </c>
      <c r="K1022" s="2">
        <f>VLOOKUP(Production!B1022,CostData!$A$21:$D$24,4,FALSE)</f>
        <v>111.8941899</v>
      </c>
      <c r="L1022" s="2">
        <f>VLOOKUP(Production!B1022,CostData!$A$21:$D$24,3,FALSE)</f>
        <v>13.7</v>
      </c>
      <c r="M1022" s="4">
        <f t="shared" si="106"/>
        <v>25467.224999999999</v>
      </c>
      <c r="N1022" s="4">
        <f t="shared" si="107"/>
        <v>6713.6513940000004</v>
      </c>
      <c r="O1022" s="4">
        <f t="shared" si="108"/>
        <v>4992.9347229999994</v>
      </c>
      <c r="P1022" s="2">
        <f t="shared" si="109"/>
        <v>102.00037464076816</v>
      </c>
      <c r="Q1022" s="2">
        <f t="shared" si="110"/>
        <v>6.0741298333333322</v>
      </c>
      <c r="R1022" s="5">
        <f t="shared" si="111"/>
        <v>0.89655052890528897</v>
      </c>
    </row>
    <row r="1023" spans="1:18" x14ac:dyDescent="0.3">
      <c r="A1023" s="3">
        <v>41566</v>
      </c>
      <c r="B1023" s="2" t="s">
        <v>6</v>
      </c>
      <c r="C1023" s="2">
        <v>3.7503288000000003E-2</v>
      </c>
      <c r="D1023" s="2">
        <v>4.1880000000000001E-2</v>
      </c>
      <c r="E1023" s="2">
        <v>0</v>
      </c>
      <c r="F1023" s="2">
        <f>VLOOKUP(B1023,CostData!$A$21:$D$24,2,FALSE)</f>
        <v>62.65</v>
      </c>
      <c r="G1023" s="2">
        <f t="shared" si="105"/>
        <v>10</v>
      </c>
      <c r="H1023" s="2">
        <f>VLOOKUP(B1023,CostData!$H$5:$I$8,2,FALSE)</f>
        <v>2</v>
      </c>
      <c r="I1023" s="2">
        <f>VLOOKUP(G1023,CostData!$A$4:$E$15,Production!H1023,FALSE)</f>
        <v>1</v>
      </c>
      <c r="J1023" s="2">
        <f>VLOOKUP(Production!G1023,CostData!$A$33:$E$44,Production!H1023,FALSE)</f>
        <v>60</v>
      </c>
      <c r="K1023" s="2">
        <f>VLOOKUP(Production!B1023,CostData!$A$21:$D$24,4,FALSE)</f>
        <v>111.8941899</v>
      </c>
      <c r="L1023" s="2">
        <f>VLOOKUP(Production!B1023,CostData!$A$21:$D$24,3,FALSE)</f>
        <v>13.7</v>
      </c>
      <c r="M1023" s="4">
        <f t="shared" si="106"/>
        <v>26237.82</v>
      </c>
      <c r="N1023" s="4">
        <f t="shared" si="107"/>
        <v>6713.6513940000004</v>
      </c>
      <c r="O1023" s="4">
        <f t="shared" si="108"/>
        <v>5137.9504559999996</v>
      </c>
      <c r="P1023" s="2">
        <f t="shared" si="109"/>
        <v>101.56288656610587</v>
      </c>
      <c r="Q1023" s="2">
        <f t="shared" si="110"/>
        <v>6.2505480000000002</v>
      </c>
      <c r="R1023" s="5">
        <f t="shared" si="111"/>
        <v>0.89549398280802295</v>
      </c>
    </row>
    <row r="1024" spans="1:18" x14ac:dyDescent="0.3">
      <c r="A1024" s="3">
        <v>41567</v>
      </c>
      <c r="B1024" s="2" t="s">
        <v>6</v>
      </c>
      <c r="C1024" s="2">
        <v>3.9838042999999997E-2</v>
      </c>
      <c r="D1024" s="2">
        <v>4.4420000000000001E-2</v>
      </c>
      <c r="E1024" s="2">
        <v>0</v>
      </c>
      <c r="F1024" s="2">
        <f>VLOOKUP(B1024,CostData!$A$21:$D$24,2,FALSE)</f>
        <v>62.65</v>
      </c>
      <c r="G1024" s="2">
        <f t="shared" si="105"/>
        <v>10</v>
      </c>
      <c r="H1024" s="2">
        <f>VLOOKUP(B1024,CostData!$H$5:$I$8,2,FALSE)</f>
        <v>2</v>
      </c>
      <c r="I1024" s="2">
        <f>VLOOKUP(G1024,CostData!$A$4:$E$15,Production!H1024,FALSE)</f>
        <v>1</v>
      </c>
      <c r="J1024" s="2">
        <f>VLOOKUP(Production!G1024,CostData!$A$33:$E$44,Production!H1024,FALSE)</f>
        <v>60</v>
      </c>
      <c r="K1024" s="2">
        <f>VLOOKUP(Production!B1024,CostData!$A$21:$D$24,4,FALSE)</f>
        <v>111.8941899</v>
      </c>
      <c r="L1024" s="2">
        <f>VLOOKUP(Production!B1024,CostData!$A$21:$D$24,3,FALSE)</f>
        <v>13.7</v>
      </c>
      <c r="M1024" s="4">
        <f t="shared" si="106"/>
        <v>27829.13</v>
      </c>
      <c r="N1024" s="4">
        <f t="shared" si="107"/>
        <v>6713.6513940000004</v>
      </c>
      <c r="O1024" s="4">
        <f t="shared" si="108"/>
        <v>5457.8118909999994</v>
      </c>
      <c r="P1024" s="2">
        <f t="shared" si="109"/>
        <v>100.40802778640509</v>
      </c>
      <c r="Q1024" s="2">
        <f t="shared" si="110"/>
        <v>6.6396738333333332</v>
      </c>
      <c r="R1024" s="5">
        <f t="shared" si="111"/>
        <v>0.89684923457901833</v>
      </c>
    </row>
    <row r="1025" spans="1:18" x14ac:dyDescent="0.3">
      <c r="A1025" s="3">
        <v>41568</v>
      </c>
      <c r="B1025" s="2" t="s">
        <v>6</v>
      </c>
      <c r="C1025" s="2">
        <v>3.7759866000000003E-2</v>
      </c>
      <c r="D1025" s="2">
        <v>4.2029999999999998E-2</v>
      </c>
      <c r="E1025" s="2">
        <v>0</v>
      </c>
      <c r="F1025" s="2">
        <f>VLOOKUP(B1025,CostData!$A$21:$D$24,2,FALSE)</f>
        <v>62.65</v>
      </c>
      <c r="G1025" s="2">
        <f t="shared" si="105"/>
        <v>10</v>
      </c>
      <c r="H1025" s="2">
        <f>VLOOKUP(B1025,CostData!$H$5:$I$8,2,FALSE)</f>
        <v>2</v>
      </c>
      <c r="I1025" s="2">
        <f>VLOOKUP(G1025,CostData!$A$4:$E$15,Production!H1025,FALSE)</f>
        <v>1</v>
      </c>
      <c r="J1025" s="2">
        <f>VLOOKUP(Production!G1025,CostData!$A$33:$E$44,Production!H1025,FALSE)</f>
        <v>60</v>
      </c>
      <c r="K1025" s="2">
        <f>VLOOKUP(Production!B1025,CostData!$A$21:$D$24,4,FALSE)</f>
        <v>111.8941899</v>
      </c>
      <c r="L1025" s="2">
        <f>VLOOKUP(Production!B1025,CostData!$A$21:$D$24,3,FALSE)</f>
        <v>13.7</v>
      </c>
      <c r="M1025" s="4">
        <f t="shared" si="106"/>
        <v>26331.794999999998</v>
      </c>
      <c r="N1025" s="4">
        <f t="shared" si="107"/>
        <v>6713.6513940000004</v>
      </c>
      <c r="O1025" s="4">
        <f t="shared" si="108"/>
        <v>5173.1016419999996</v>
      </c>
      <c r="P1025" s="2">
        <f t="shared" si="109"/>
        <v>101.21473427898286</v>
      </c>
      <c r="Q1025" s="2">
        <f t="shared" si="110"/>
        <v>6.293311000000001</v>
      </c>
      <c r="R1025" s="5">
        <f t="shared" si="111"/>
        <v>0.8984027123483227</v>
      </c>
    </row>
    <row r="1026" spans="1:18" x14ac:dyDescent="0.3">
      <c r="A1026" s="3">
        <v>41569</v>
      </c>
      <c r="B1026" s="2" t="s">
        <v>6</v>
      </c>
      <c r="C1026" s="2">
        <v>3.8575434999999998E-2</v>
      </c>
      <c r="D1026" s="2">
        <v>4.292E-2</v>
      </c>
      <c r="E1026" s="2">
        <v>0</v>
      </c>
      <c r="F1026" s="2">
        <f>VLOOKUP(B1026,CostData!$A$21:$D$24,2,FALSE)</f>
        <v>62.65</v>
      </c>
      <c r="G1026" s="2">
        <f t="shared" si="105"/>
        <v>10</v>
      </c>
      <c r="H1026" s="2">
        <f>VLOOKUP(B1026,CostData!$H$5:$I$8,2,FALSE)</f>
        <v>2</v>
      </c>
      <c r="I1026" s="2">
        <f>VLOOKUP(G1026,CostData!$A$4:$E$15,Production!H1026,FALSE)</f>
        <v>1</v>
      </c>
      <c r="J1026" s="2">
        <f>VLOOKUP(Production!G1026,CostData!$A$33:$E$44,Production!H1026,FALSE)</f>
        <v>60</v>
      </c>
      <c r="K1026" s="2">
        <f>VLOOKUP(Production!B1026,CostData!$A$21:$D$24,4,FALSE)</f>
        <v>111.8941899</v>
      </c>
      <c r="L1026" s="2">
        <f>VLOOKUP(Production!B1026,CostData!$A$21:$D$24,3,FALSE)</f>
        <v>13.7</v>
      </c>
      <c r="M1026" s="4">
        <f t="shared" si="106"/>
        <v>26889.379999999997</v>
      </c>
      <c r="N1026" s="4">
        <f t="shared" si="107"/>
        <v>6713.6513940000004</v>
      </c>
      <c r="O1026" s="4">
        <f t="shared" si="108"/>
        <v>5284.8345949999994</v>
      </c>
      <c r="P1026" s="2">
        <f t="shared" si="109"/>
        <v>100.80992214086504</v>
      </c>
      <c r="Q1026" s="2">
        <f t="shared" si="110"/>
        <v>6.4292391666666662</v>
      </c>
      <c r="R1026" s="5">
        <f t="shared" si="111"/>
        <v>0.89877527958993475</v>
      </c>
    </row>
    <row r="1027" spans="1:18" x14ac:dyDescent="0.3">
      <c r="A1027" s="3">
        <v>41570</v>
      </c>
      <c r="B1027" s="2" t="s">
        <v>6</v>
      </c>
      <c r="C1027" s="2">
        <v>3.9258629000000003E-2</v>
      </c>
      <c r="D1027" s="2">
        <v>4.3779999999999999E-2</v>
      </c>
      <c r="E1027" s="2">
        <v>0.26683621299999999</v>
      </c>
      <c r="F1027" s="2">
        <f>VLOOKUP(B1027,CostData!$A$21:$D$24,2,FALSE)</f>
        <v>62.65</v>
      </c>
      <c r="G1027" s="2">
        <f t="shared" ref="G1027:G1090" si="112">MONTH(A1027)</f>
        <v>10</v>
      </c>
      <c r="H1027" s="2">
        <f>VLOOKUP(B1027,CostData!$H$5:$I$8,2,FALSE)</f>
        <v>2</v>
      </c>
      <c r="I1027" s="2">
        <f>VLOOKUP(G1027,CostData!$A$4:$E$15,Production!H1027,FALSE)</f>
        <v>1</v>
      </c>
      <c r="J1027" s="2">
        <f>VLOOKUP(Production!G1027,CostData!$A$33:$E$44,Production!H1027,FALSE)</f>
        <v>60</v>
      </c>
      <c r="K1027" s="2">
        <f>VLOOKUP(Production!B1027,CostData!$A$21:$D$24,4,FALSE)</f>
        <v>111.8941899</v>
      </c>
      <c r="L1027" s="2">
        <f>VLOOKUP(Production!B1027,CostData!$A$21:$D$24,3,FALSE)</f>
        <v>13.7</v>
      </c>
      <c r="M1027" s="4">
        <f t="shared" ref="M1027:M1090" si="113">D1027*F1027*I1027*10000</f>
        <v>27428.170000000002</v>
      </c>
      <c r="N1027" s="4">
        <f t="shared" ref="N1027:N1090" si="114">I1027*J1027*K1027</f>
        <v>6713.6513940000004</v>
      </c>
      <c r="O1027" s="4">
        <f t="shared" ref="O1027:O1090" si="115">C1027*I1027*L1027*10000</f>
        <v>5378.4321730000011</v>
      </c>
      <c r="P1027" s="2">
        <f t="shared" ref="P1027:P1090" si="116">(M1027+N1027+O1027)/C1027/10000</f>
        <v>100.66641289740403</v>
      </c>
      <c r="Q1027" s="2">
        <f t="shared" ref="Q1027:Q1090" si="117">C1027*10000/J1027</f>
        <v>6.5431048333333335</v>
      </c>
      <c r="R1027" s="5">
        <f t="shared" ref="R1027:R1090" si="118">C1027/D1027</f>
        <v>0.89672519415258112</v>
      </c>
    </row>
    <row r="1028" spans="1:18" x14ac:dyDescent="0.3">
      <c r="A1028" s="3">
        <v>41571</v>
      </c>
      <c r="B1028" s="2" t="s">
        <v>6</v>
      </c>
      <c r="C1028" s="2">
        <v>4.0426842999999997E-2</v>
      </c>
      <c r="D1028" s="2">
        <v>4.5030000000000001E-2</v>
      </c>
      <c r="E1028" s="2">
        <v>0.26368788700000001</v>
      </c>
      <c r="F1028" s="2">
        <f>VLOOKUP(B1028,CostData!$A$21:$D$24,2,FALSE)</f>
        <v>62.65</v>
      </c>
      <c r="G1028" s="2">
        <f t="shared" si="112"/>
        <v>10</v>
      </c>
      <c r="H1028" s="2">
        <f>VLOOKUP(B1028,CostData!$H$5:$I$8,2,FALSE)</f>
        <v>2</v>
      </c>
      <c r="I1028" s="2">
        <f>VLOOKUP(G1028,CostData!$A$4:$E$15,Production!H1028,FALSE)</f>
        <v>1</v>
      </c>
      <c r="J1028" s="2">
        <f>VLOOKUP(Production!G1028,CostData!$A$33:$E$44,Production!H1028,FALSE)</f>
        <v>60</v>
      </c>
      <c r="K1028" s="2">
        <f>VLOOKUP(Production!B1028,CostData!$A$21:$D$24,4,FALSE)</f>
        <v>111.8941899</v>
      </c>
      <c r="L1028" s="2">
        <f>VLOOKUP(Production!B1028,CostData!$A$21:$D$24,3,FALSE)</f>
        <v>13.7</v>
      </c>
      <c r="M1028" s="4">
        <f t="shared" si="113"/>
        <v>28211.295000000002</v>
      </c>
      <c r="N1028" s="4">
        <f t="shared" si="114"/>
        <v>6713.6513940000004</v>
      </c>
      <c r="O1028" s="4">
        <f t="shared" si="115"/>
        <v>5538.4774909999987</v>
      </c>
      <c r="P1028" s="2">
        <f t="shared" si="116"/>
        <v>100.0904866229599</v>
      </c>
      <c r="Q1028" s="2">
        <f t="shared" si="117"/>
        <v>6.7378071666666663</v>
      </c>
      <c r="R1028" s="5">
        <f t="shared" si="118"/>
        <v>0.89777577170775036</v>
      </c>
    </row>
    <row r="1029" spans="1:18" x14ac:dyDescent="0.3">
      <c r="A1029" s="3">
        <v>41572</v>
      </c>
      <c r="B1029" s="2" t="s">
        <v>6</v>
      </c>
      <c r="C1029" s="2">
        <v>3.7456929999999999E-2</v>
      </c>
      <c r="D1029" s="2">
        <v>4.1750000000000002E-2</v>
      </c>
      <c r="E1029" s="2">
        <v>0</v>
      </c>
      <c r="F1029" s="2">
        <f>VLOOKUP(B1029,CostData!$A$21:$D$24,2,FALSE)</f>
        <v>62.65</v>
      </c>
      <c r="G1029" s="2">
        <f t="shared" si="112"/>
        <v>10</v>
      </c>
      <c r="H1029" s="2">
        <f>VLOOKUP(B1029,CostData!$H$5:$I$8,2,FALSE)</f>
        <v>2</v>
      </c>
      <c r="I1029" s="2">
        <f>VLOOKUP(G1029,CostData!$A$4:$E$15,Production!H1029,FALSE)</f>
        <v>1</v>
      </c>
      <c r="J1029" s="2">
        <f>VLOOKUP(Production!G1029,CostData!$A$33:$E$44,Production!H1029,FALSE)</f>
        <v>60</v>
      </c>
      <c r="K1029" s="2">
        <f>VLOOKUP(Production!B1029,CostData!$A$21:$D$24,4,FALSE)</f>
        <v>111.8941899</v>
      </c>
      <c r="L1029" s="2">
        <f>VLOOKUP(Production!B1029,CostData!$A$21:$D$24,3,FALSE)</f>
        <v>13.7</v>
      </c>
      <c r="M1029" s="4">
        <f t="shared" si="113"/>
        <v>26156.375</v>
      </c>
      <c r="N1029" s="4">
        <f t="shared" si="114"/>
        <v>6713.6513940000004</v>
      </c>
      <c r="O1029" s="4">
        <f t="shared" si="115"/>
        <v>5131.5994099999998</v>
      </c>
      <c r="P1029" s="2">
        <f t="shared" si="116"/>
        <v>101.4541923323668</v>
      </c>
      <c r="Q1029" s="2">
        <f t="shared" si="117"/>
        <v>6.2428216666666669</v>
      </c>
      <c r="R1029" s="5">
        <f t="shared" si="118"/>
        <v>0.89717197604790411</v>
      </c>
    </row>
    <row r="1030" spans="1:18" x14ac:dyDescent="0.3">
      <c r="A1030" s="3">
        <v>41573</v>
      </c>
      <c r="B1030" s="2" t="s">
        <v>6</v>
      </c>
      <c r="C1030" s="2">
        <v>3.9104655000000002E-2</v>
      </c>
      <c r="D1030" s="2">
        <v>4.3569999999999998E-2</v>
      </c>
      <c r="E1030" s="2">
        <v>0</v>
      </c>
      <c r="F1030" s="2">
        <f>VLOOKUP(B1030,CostData!$A$21:$D$24,2,FALSE)</f>
        <v>62.65</v>
      </c>
      <c r="G1030" s="2">
        <f t="shared" si="112"/>
        <v>10</v>
      </c>
      <c r="H1030" s="2">
        <f>VLOOKUP(B1030,CostData!$H$5:$I$8,2,FALSE)</f>
        <v>2</v>
      </c>
      <c r="I1030" s="2">
        <f>VLOOKUP(G1030,CostData!$A$4:$E$15,Production!H1030,FALSE)</f>
        <v>1</v>
      </c>
      <c r="J1030" s="2">
        <f>VLOOKUP(Production!G1030,CostData!$A$33:$E$44,Production!H1030,FALSE)</f>
        <v>60</v>
      </c>
      <c r="K1030" s="2">
        <f>VLOOKUP(Production!B1030,CostData!$A$21:$D$24,4,FALSE)</f>
        <v>111.8941899</v>
      </c>
      <c r="L1030" s="2">
        <f>VLOOKUP(Production!B1030,CostData!$A$21:$D$24,3,FALSE)</f>
        <v>13.7</v>
      </c>
      <c r="M1030" s="4">
        <f t="shared" si="113"/>
        <v>27296.604999999996</v>
      </c>
      <c r="N1030" s="4">
        <f t="shared" si="114"/>
        <v>6713.6513940000004</v>
      </c>
      <c r="O1030" s="4">
        <f t="shared" si="115"/>
        <v>5357.3377349999992</v>
      </c>
      <c r="P1030" s="2">
        <f t="shared" si="116"/>
        <v>100.67239853925318</v>
      </c>
      <c r="Q1030" s="2">
        <f t="shared" si="117"/>
        <v>6.5174425000000005</v>
      </c>
      <c r="R1030" s="5">
        <f t="shared" si="118"/>
        <v>0.89751331191186601</v>
      </c>
    </row>
    <row r="1031" spans="1:18" x14ac:dyDescent="0.3">
      <c r="A1031" s="3">
        <v>41574</v>
      </c>
      <c r="B1031" s="2" t="s">
        <v>6</v>
      </c>
      <c r="C1031" s="2">
        <v>3.5971723999999997E-2</v>
      </c>
      <c r="D1031" s="2">
        <v>4.0079999999999998E-2</v>
      </c>
      <c r="E1031" s="2">
        <v>0</v>
      </c>
      <c r="F1031" s="2">
        <f>VLOOKUP(B1031,CostData!$A$21:$D$24,2,FALSE)</f>
        <v>62.65</v>
      </c>
      <c r="G1031" s="2">
        <f t="shared" si="112"/>
        <v>10</v>
      </c>
      <c r="H1031" s="2">
        <f>VLOOKUP(B1031,CostData!$H$5:$I$8,2,FALSE)</f>
        <v>2</v>
      </c>
      <c r="I1031" s="2">
        <f>VLOOKUP(G1031,CostData!$A$4:$E$15,Production!H1031,FALSE)</f>
        <v>1</v>
      </c>
      <c r="J1031" s="2">
        <f>VLOOKUP(Production!G1031,CostData!$A$33:$E$44,Production!H1031,FALSE)</f>
        <v>60</v>
      </c>
      <c r="K1031" s="2">
        <f>VLOOKUP(Production!B1031,CostData!$A$21:$D$24,4,FALSE)</f>
        <v>111.8941899</v>
      </c>
      <c r="L1031" s="2">
        <f>VLOOKUP(Production!B1031,CostData!$A$21:$D$24,3,FALSE)</f>
        <v>13.7</v>
      </c>
      <c r="M1031" s="4">
        <f t="shared" si="113"/>
        <v>25110.119999999995</v>
      </c>
      <c r="N1031" s="4">
        <f t="shared" si="114"/>
        <v>6713.6513940000004</v>
      </c>
      <c r="O1031" s="4">
        <f t="shared" si="115"/>
        <v>4928.1261879999993</v>
      </c>
      <c r="P1031" s="2">
        <f t="shared" si="116"/>
        <v>102.16885235191953</v>
      </c>
      <c r="Q1031" s="2">
        <f t="shared" si="117"/>
        <v>5.9952873333333327</v>
      </c>
      <c r="R1031" s="5">
        <f t="shared" si="118"/>
        <v>0.89749810379241513</v>
      </c>
    </row>
    <row r="1032" spans="1:18" x14ac:dyDescent="0.3">
      <c r="A1032" s="3">
        <v>41575</v>
      </c>
      <c r="B1032" s="2" t="s">
        <v>6</v>
      </c>
      <c r="C1032" s="2">
        <v>3.8123786999999999E-2</v>
      </c>
      <c r="D1032" s="2">
        <v>4.2590000000000003E-2</v>
      </c>
      <c r="E1032" s="2">
        <v>0.26731921400000003</v>
      </c>
      <c r="F1032" s="2">
        <f>VLOOKUP(B1032,CostData!$A$21:$D$24,2,FALSE)</f>
        <v>62.65</v>
      </c>
      <c r="G1032" s="2">
        <f t="shared" si="112"/>
        <v>10</v>
      </c>
      <c r="H1032" s="2">
        <f>VLOOKUP(B1032,CostData!$H$5:$I$8,2,FALSE)</f>
        <v>2</v>
      </c>
      <c r="I1032" s="2">
        <f>VLOOKUP(G1032,CostData!$A$4:$E$15,Production!H1032,FALSE)</f>
        <v>1</v>
      </c>
      <c r="J1032" s="2">
        <f>VLOOKUP(Production!G1032,CostData!$A$33:$E$44,Production!H1032,FALSE)</f>
        <v>60</v>
      </c>
      <c r="K1032" s="2">
        <f>VLOOKUP(Production!B1032,CostData!$A$21:$D$24,4,FALSE)</f>
        <v>111.8941899</v>
      </c>
      <c r="L1032" s="2">
        <f>VLOOKUP(Production!B1032,CostData!$A$21:$D$24,3,FALSE)</f>
        <v>13.7</v>
      </c>
      <c r="M1032" s="4">
        <f t="shared" si="113"/>
        <v>26682.635000000002</v>
      </c>
      <c r="N1032" s="4">
        <f t="shared" si="114"/>
        <v>6713.6513940000004</v>
      </c>
      <c r="O1032" s="4">
        <f t="shared" si="115"/>
        <v>5222.9588189999995</v>
      </c>
      <c r="P1032" s="2">
        <f t="shared" si="116"/>
        <v>101.29960387460984</v>
      </c>
      <c r="Q1032" s="2">
        <f t="shared" si="117"/>
        <v>6.3539645</v>
      </c>
      <c r="R1032" s="5">
        <f t="shared" si="118"/>
        <v>0.89513470298192055</v>
      </c>
    </row>
    <row r="1033" spans="1:18" x14ac:dyDescent="0.3">
      <c r="A1033" s="3">
        <v>41576</v>
      </c>
      <c r="B1033" s="2" t="s">
        <v>6</v>
      </c>
      <c r="C1033" s="2">
        <v>3.7926583E-2</v>
      </c>
      <c r="D1033" s="2">
        <v>4.2320000000000003E-2</v>
      </c>
      <c r="E1033" s="2">
        <v>0</v>
      </c>
      <c r="F1033" s="2">
        <f>VLOOKUP(B1033,CostData!$A$21:$D$24,2,FALSE)</f>
        <v>62.65</v>
      </c>
      <c r="G1033" s="2">
        <f t="shared" si="112"/>
        <v>10</v>
      </c>
      <c r="H1033" s="2">
        <f>VLOOKUP(B1033,CostData!$H$5:$I$8,2,FALSE)</f>
        <v>2</v>
      </c>
      <c r="I1033" s="2">
        <f>VLOOKUP(G1033,CostData!$A$4:$E$15,Production!H1033,FALSE)</f>
        <v>1</v>
      </c>
      <c r="J1033" s="2">
        <f>VLOOKUP(Production!G1033,CostData!$A$33:$E$44,Production!H1033,FALSE)</f>
        <v>60</v>
      </c>
      <c r="K1033" s="2">
        <f>VLOOKUP(Production!B1033,CostData!$A$21:$D$24,4,FALSE)</f>
        <v>111.8941899</v>
      </c>
      <c r="L1033" s="2">
        <f>VLOOKUP(Production!B1033,CostData!$A$21:$D$24,3,FALSE)</f>
        <v>13.7</v>
      </c>
      <c r="M1033" s="4">
        <f t="shared" si="113"/>
        <v>26513.48</v>
      </c>
      <c r="N1033" s="4">
        <f t="shared" si="114"/>
        <v>6713.6513940000004</v>
      </c>
      <c r="O1033" s="4">
        <f t="shared" si="115"/>
        <v>5195.9418709999991</v>
      </c>
      <c r="P1033" s="2">
        <f t="shared" si="116"/>
        <v>101.30908251080778</v>
      </c>
      <c r="Q1033" s="2">
        <f t="shared" si="117"/>
        <v>6.3210971666666662</v>
      </c>
      <c r="R1033" s="5">
        <f t="shared" si="118"/>
        <v>0.89618579867674852</v>
      </c>
    </row>
    <row r="1034" spans="1:18" x14ac:dyDescent="0.3">
      <c r="A1034" s="3">
        <v>41577</v>
      </c>
      <c r="B1034" s="2" t="s">
        <v>6</v>
      </c>
      <c r="C1034" s="2">
        <v>3.8973497000000003E-2</v>
      </c>
      <c r="D1034" s="2">
        <v>4.3499999999999997E-2</v>
      </c>
      <c r="E1034" s="2">
        <v>0</v>
      </c>
      <c r="F1034" s="2">
        <f>VLOOKUP(B1034,CostData!$A$21:$D$24,2,FALSE)</f>
        <v>62.65</v>
      </c>
      <c r="G1034" s="2">
        <f t="shared" si="112"/>
        <v>10</v>
      </c>
      <c r="H1034" s="2">
        <f>VLOOKUP(B1034,CostData!$H$5:$I$8,2,FALSE)</f>
        <v>2</v>
      </c>
      <c r="I1034" s="2">
        <f>VLOOKUP(G1034,CostData!$A$4:$E$15,Production!H1034,FALSE)</f>
        <v>1</v>
      </c>
      <c r="J1034" s="2">
        <f>VLOOKUP(Production!G1034,CostData!$A$33:$E$44,Production!H1034,FALSE)</f>
        <v>60</v>
      </c>
      <c r="K1034" s="2">
        <f>VLOOKUP(Production!B1034,CostData!$A$21:$D$24,4,FALSE)</f>
        <v>111.8941899</v>
      </c>
      <c r="L1034" s="2">
        <f>VLOOKUP(Production!B1034,CostData!$A$21:$D$24,3,FALSE)</f>
        <v>13.7</v>
      </c>
      <c r="M1034" s="4">
        <f t="shared" si="113"/>
        <v>27252.75</v>
      </c>
      <c r="N1034" s="4">
        <f t="shared" si="114"/>
        <v>6713.6513940000004</v>
      </c>
      <c r="O1034" s="4">
        <f t="shared" si="115"/>
        <v>5339.3690889999998</v>
      </c>
      <c r="P1034" s="2">
        <f t="shared" si="116"/>
        <v>100.852562660723</v>
      </c>
      <c r="Q1034" s="2">
        <f t="shared" si="117"/>
        <v>6.4955828333333336</v>
      </c>
      <c r="R1034" s="5">
        <f t="shared" si="118"/>
        <v>0.89594245977011511</v>
      </c>
    </row>
    <row r="1035" spans="1:18" x14ac:dyDescent="0.3">
      <c r="A1035" s="3">
        <v>41578</v>
      </c>
      <c r="B1035" s="2" t="s">
        <v>6</v>
      </c>
      <c r="C1035" s="2">
        <v>3.5829856E-2</v>
      </c>
      <c r="D1035" s="2">
        <v>0.04</v>
      </c>
      <c r="E1035" s="2">
        <v>0</v>
      </c>
      <c r="F1035" s="2">
        <f>VLOOKUP(B1035,CostData!$A$21:$D$24,2,FALSE)</f>
        <v>62.65</v>
      </c>
      <c r="G1035" s="2">
        <f t="shared" si="112"/>
        <v>10</v>
      </c>
      <c r="H1035" s="2">
        <f>VLOOKUP(B1035,CostData!$H$5:$I$8,2,FALSE)</f>
        <v>2</v>
      </c>
      <c r="I1035" s="2">
        <f>VLOOKUP(G1035,CostData!$A$4:$E$15,Production!H1035,FALSE)</f>
        <v>1</v>
      </c>
      <c r="J1035" s="2">
        <f>VLOOKUP(Production!G1035,CostData!$A$33:$E$44,Production!H1035,FALSE)</f>
        <v>60</v>
      </c>
      <c r="K1035" s="2">
        <f>VLOOKUP(Production!B1035,CostData!$A$21:$D$24,4,FALSE)</f>
        <v>111.8941899</v>
      </c>
      <c r="L1035" s="2">
        <f>VLOOKUP(Production!B1035,CostData!$A$21:$D$24,3,FALSE)</f>
        <v>13.7</v>
      </c>
      <c r="M1035" s="4">
        <f t="shared" si="113"/>
        <v>25059.999999999996</v>
      </c>
      <c r="N1035" s="4">
        <f t="shared" si="114"/>
        <v>6713.6513940000004</v>
      </c>
      <c r="O1035" s="4">
        <f t="shared" si="115"/>
        <v>4908.6902719999998</v>
      </c>
      <c r="P1035" s="2">
        <f t="shared" si="116"/>
        <v>102.37926065346171</v>
      </c>
      <c r="Q1035" s="2">
        <f t="shared" si="117"/>
        <v>5.9716426666666669</v>
      </c>
      <c r="R1035" s="5">
        <f t="shared" si="118"/>
        <v>0.89574639999999994</v>
      </c>
    </row>
    <row r="1036" spans="1:18" x14ac:dyDescent="0.3">
      <c r="A1036" s="3">
        <v>41579</v>
      </c>
      <c r="B1036" s="2" t="s">
        <v>6</v>
      </c>
      <c r="C1036" s="2">
        <v>3.8545731999999999E-2</v>
      </c>
      <c r="D1036" s="2">
        <v>4.3099999999999999E-2</v>
      </c>
      <c r="E1036" s="2">
        <v>0</v>
      </c>
      <c r="F1036" s="2">
        <f>VLOOKUP(B1036,CostData!$A$21:$D$24,2,FALSE)</f>
        <v>62.65</v>
      </c>
      <c r="G1036" s="2">
        <f t="shared" si="112"/>
        <v>11</v>
      </c>
      <c r="H1036" s="2">
        <f>VLOOKUP(B1036,CostData!$H$5:$I$8,2,FALSE)</f>
        <v>2</v>
      </c>
      <c r="I1036" s="2">
        <f>VLOOKUP(G1036,CostData!$A$4:$E$15,Production!H1036,FALSE)</f>
        <v>1</v>
      </c>
      <c r="J1036" s="2">
        <f>VLOOKUP(Production!G1036,CostData!$A$33:$E$44,Production!H1036,FALSE)</f>
        <v>58</v>
      </c>
      <c r="K1036" s="2">
        <f>VLOOKUP(Production!B1036,CostData!$A$21:$D$24,4,FALSE)</f>
        <v>111.8941899</v>
      </c>
      <c r="L1036" s="2">
        <f>VLOOKUP(Production!B1036,CostData!$A$21:$D$24,3,FALSE)</f>
        <v>13.7</v>
      </c>
      <c r="M1036" s="4">
        <f t="shared" si="113"/>
        <v>27002.15</v>
      </c>
      <c r="N1036" s="4">
        <f t="shared" si="114"/>
        <v>6489.8630142000002</v>
      </c>
      <c r="O1036" s="4">
        <f t="shared" si="115"/>
        <v>5280.7652840000001</v>
      </c>
      <c r="P1036" s="2">
        <f t="shared" si="116"/>
        <v>100.58903096768275</v>
      </c>
      <c r="Q1036" s="2">
        <f t="shared" si="117"/>
        <v>6.6458158620689654</v>
      </c>
      <c r="R1036" s="5">
        <f t="shared" si="118"/>
        <v>0.89433252900232019</v>
      </c>
    </row>
    <row r="1037" spans="1:18" x14ac:dyDescent="0.3">
      <c r="A1037" s="3">
        <v>41580</v>
      </c>
      <c r="B1037" s="2" t="s">
        <v>6</v>
      </c>
      <c r="C1037" s="2">
        <v>3.8460736000000002E-2</v>
      </c>
      <c r="D1037" s="2">
        <v>4.2849999999999999E-2</v>
      </c>
      <c r="E1037" s="2">
        <v>0</v>
      </c>
      <c r="F1037" s="2">
        <f>VLOOKUP(B1037,CostData!$A$21:$D$24,2,FALSE)</f>
        <v>62.65</v>
      </c>
      <c r="G1037" s="2">
        <f t="shared" si="112"/>
        <v>11</v>
      </c>
      <c r="H1037" s="2">
        <f>VLOOKUP(B1037,CostData!$H$5:$I$8,2,FALSE)</f>
        <v>2</v>
      </c>
      <c r="I1037" s="2">
        <f>VLOOKUP(G1037,CostData!$A$4:$E$15,Production!H1037,FALSE)</f>
        <v>1</v>
      </c>
      <c r="J1037" s="2">
        <f>VLOOKUP(Production!G1037,CostData!$A$33:$E$44,Production!H1037,FALSE)</f>
        <v>58</v>
      </c>
      <c r="K1037" s="2">
        <f>VLOOKUP(Production!B1037,CostData!$A$21:$D$24,4,FALSE)</f>
        <v>111.8941899</v>
      </c>
      <c r="L1037" s="2">
        <f>VLOOKUP(Production!B1037,CostData!$A$21:$D$24,3,FALSE)</f>
        <v>13.7</v>
      </c>
      <c r="M1037" s="4">
        <f t="shared" si="113"/>
        <v>26845.524999999998</v>
      </c>
      <c r="N1037" s="4">
        <f t="shared" si="114"/>
        <v>6489.8630142000002</v>
      </c>
      <c r="O1037" s="4">
        <f t="shared" si="115"/>
        <v>5269.1208320000005</v>
      </c>
      <c r="P1037" s="2">
        <f t="shared" si="116"/>
        <v>100.37381719944203</v>
      </c>
      <c r="Q1037" s="2">
        <f t="shared" si="117"/>
        <v>6.6311613793103454</v>
      </c>
      <c r="R1037" s="5">
        <f t="shared" si="118"/>
        <v>0.89756676779463251</v>
      </c>
    </row>
    <row r="1038" spans="1:18" x14ac:dyDescent="0.3">
      <c r="A1038" s="3">
        <v>41581</v>
      </c>
      <c r="B1038" s="2" t="s">
        <v>6</v>
      </c>
      <c r="C1038" s="2">
        <v>3.6041935999999997E-2</v>
      </c>
      <c r="D1038" s="2">
        <v>4.0289999999999999E-2</v>
      </c>
      <c r="E1038" s="2">
        <v>0.26481471600000001</v>
      </c>
      <c r="F1038" s="2">
        <f>VLOOKUP(B1038,CostData!$A$21:$D$24,2,FALSE)</f>
        <v>62.65</v>
      </c>
      <c r="G1038" s="2">
        <f t="shared" si="112"/>
        <v>11</v>
      </c>
      <c r="H1038" s="2">
        <f>VLOOKUP(B1038,CostData!$H$5:$I$8,2,FALSE)</f>
        <v>2</v>
      </c>
      <c r="I1038" s="2">
        <f>VLOOKUP(G1038,CostData!$A$4:$E$15,Production!H1038,FALSE)</f>
        <v>1</v>
      </c>
      <c r="J1038" s="2">
        <f>VLOOKUP(Production!G1038,CostData!$A$33:$E$44,Production!H1038,FALSE)</f>
        <v>58</v>
      </c>
      <c r="K1038" s="2">
        <f>VLOOKUP(Production!B1038,CostData!$A$21:$D$24,4,FALSE)</f>
        <v>111.8941899</v>
      </c>
      <c r="L1038" s="2">
        <f>VLOOKUP(Production!B1038,CostData!$A$21:$D$24,3,FALSE)</f>
        <v>13.7</v>
      </c>
      <c r="M1038" s="4">
        <f t="shared" si="113"/>
        <v>25241.685000000001</v>
      </c>
      <c r="N1038" s="4">
        <f t="shared" si="114"/>
        <v>6489.8630142000002</v>
      </c>
      <c r="O1038" s="4">
        <f t="shared" si="115"/>
        <v>4937.7452319999993</v>
      </c>
      <c r="P1038" s="2">
        <f t="shared" si="116"/>
        <v>101.74063137507378</v>
      </c>
      <c r="Q1038" s="2">
        <f t="shared" si="117"/>
        <v>6.2141268965517238</v>
      </c>
      <c r="R1038" s="5">
        <f t="shared" si="118"/>
        <v>0.89456281955820294</v>
      </c>
    </row>
    <row r="1039" spans="1:18" x14ac:dyDescent="0.3">
      <c r="A1039" s="3">
        <v>41582</v>
      </c>
      <c r="B1039" s="2" t="s">
        <v>6</v>
      </c>
      <c r="C1039" s="2">
        <v>3.7474845999999999E-2</v>
      </c>
      <c r="D1039" s="2">
        <v>4.1709999999999997E-2</v>
      </c>
      <c r="E1039" s="2">
        <v>0</v>
      </c>
      <c r="F1039" s="2">
        <f>VLOOKUP(B1039,CostData!$A$21:$D$24,2,FALSE)</f>
        <v>62.65</v>
      </c>
      <c r="G1039" s="2">
        <f t="shared" si="112"/>
        <v>11</v>
      </c>
      <c r="H1039" s="2">
        <f>VLOOKUP(B1039,CostData!$H$5:$I$8,2,FALSE)</f>
        <v>2</v>
      </c>
      <c r="I1039" s="2">
        <f>VLOOKUP(G1039,CostData!$A$4:$E$15,Production!H1039,FALSE)</f>
        <v>1</v>
      </c>
      <c r="J1039" s="2">
        <f>VLOOKUP(Production!G1039,CostData!$A$33:$E$44,Production!H1039,FALSE)</f>
        <v>58</v>
      </c>
      <c r="K1039" s="2">
        <f>VLOOKUP(Production!B1039,CostData!$A$21:$D$24,4,FALSE)</f>
        <v>111.8941899</v>
      </c>
      <c r="L1039" s="2">
        <f>VLOOKUP(Production!B1039,CostData!$A$21:$D$24,3,FALSE)</f>
        <v>13.7</v>
      </c>
      <c r="M1039" s="4">
        <f t="shared" si="113"/>
        <v>26131.314999999999</v>
      </c>
      <c r="N1039" s="4">
        <f t="shared" si="114"/>
        <v>6489.8630142000002</v>
      </c>
      <c r="O1039" s="4">
        <f t="shared" si="115"/>
        <v>5134.0539019999997</v>
      </c>
      <c r="P1039" s="2">
        <f t="shared" si="116"/>
        <v>100.74819764756337</v>
      </c>
      <c r="Q1039" s="2">
        <f t="shared" si="117"/>
        <v>6.4611803448275857</v>
      </c>
      <c r="R1039" s="5">
        <f t="shared" si="118"/>
        <v>0.89846190362023504</v>
      </c>
    </row>
    <row r="1040" spans="1:18" x14ac:dyDescent="0.3">
      <c r="A1040" s="3">
        <v>41583</v>
      </c>
      <c r="B1040" s="2" t="s">
        <v>6</v>
      </c>
      <c r="C1040" s="2">
        <v>3.7166662000000003E-2</v>
      </c>
      <c r="D1040" s="2">
        <v>4.1540000000000001E-2</v>
      </c>
      <c r="E1040" s="2">
        <v>0</v>
      </c>
      <c r="F1040" s="2">
        <f>VLOOKUP(B1040,CostData!$A$21:$D$24,2,FALSE)</f>
        <v>62.65</v>
      </c>
      <c r="G1040" s="2">
        <f t="shared" si="112"/>
        <v>11</v>
      </c>
      <c r="H1040" s="2">
        <f>VLOOKUP(B1040,CostData!$H$5:$I$8,2,FALSE)</f>
        <v>2</v>
      </c>
      <c r="I1040" s="2">
        <f>VLOOKUP(G1040,CostData!$A$4:$E$15,Production!H1040,FALSE)</f>
        <v>1</v>
      </c>
      <c r="J1040" s="2">
        <f>VLOOKUP(Production!G1040,CostData!$A$33:$E$44,Production!H1040,FALSE)</f>
        <v>58</v>
      </c>
      <c r="K1040" s="2">
        <f>VLOOKUP(Production!B1040,CostData!$A$21:$D$24,4,FALSE)</f>
        <v>111.8941899</v>
      </c>
      <c r="L1040" s="2">
        <f>VLOOKUP(Production!B1040,CostData!$A$21:$D$24,3,FALSE)</f>
        <v>13.7</v>
      </c>
      <c r="M1040" s="4">
        <f t="shared" si="113"/>
        <v>26024.81</v>
      </c>
      <c r="N1040" s="4">
        <f t="shared" si="114"/>
        <v>6489.8630142000002</v>
      </c>
      <c r="O1040" s="4">
        <f t="shared" si="115"/>
        <v>5091.8326940000006</v>
      </c>
      <c r="P1040" s="2">
        <f t="shared" si="116"/>
        <v>101.18343613478122</v>
      </c>
      <c r="Q1040" s="2">
        <f t="shared" si="117"/>
        <v>6.4080451724137939</v>
      </c>
      <c r="R1040" s="5">
        <f t="shared" si="118"/>
        <v>0.89471983630235918</v>
      </c>
    </row>
    <row r="1041" spans="1:18" x14ac:dyDescent="0.3">
      <c r="A1041" s="3">
        <v>41584</v>
      </c>
      <c r="B1041" s="2" t="s">
        <v>6</v>
      </c>
      <c r="C1041" s="2">
        <v>3.6497766000000001E-2</v>
      </c>
      <c r="D1041" s="2">
        <v>4.0710000000000003E-2</v>
      </c>
      <c r="E1041" s="2">
        <v>0.26658058699999998</v>
      </c>
      <c r="F1041" s="2">
        <f>VLOOKUP(B1041,CostData!$A$21:$D$24,2,FALSE)</f>
        <v>62.65</v>
      </c>
      <c r="G1041" s="2">
        <f t="shared" si="112"/>
        <v>11</v>
      </c>
      <c r="H1041" s="2">
        <f>VLOOKUP(B1041,CostData!$H$5:$I$8,2,FALSE)</f>
        <v>2</v>
      </c>
      <c r="I1041" s="2">
        <f>VLOOKUP(G1041,CostData!$A$4:$E$15,Production!H1041,FALSE)</f>
        <v>1</v>
      </c>
      <c r="J1041" s="2">
        <f>VLOOKUP(Production!G1041,CostData!$A$33:$E$44,Production!H1041,FALSE)</f>
        <v>58</v>
      </c>
      <c r="K1041" s="2">
        <f>VLOOKUP(Production!B1041,CostData!$A$21:$D$24,4,FALSE)</f>
        <v>111.8941899</v>
      </c>
      <c r="L1041" s="2">
        <f>VLOOKUP(Production!B1041,CostData!$A$21:$D$24,3,FALSE)</f>
        <v>13.7</v>
      </c>
      <c r="M1041" s="4">
        <f t="shared" si="113"/>
        <v>25504.815000000002</v>
      </c>
      <c r="N1041" s="4">
        <f t="shared" si="114"/>
        <v>6489.8630142000002</v>
      </c>
      <c r="O1041" s="4">
        <f t="shared" si="115"/>
        <v>5000.1939419999999</v>
      </c>
      <c r="P1041" s="2">
        <f t="shared" si="116"/>
        <v>101.36201748950882</v>
      </c>
      <c r="Q1041" s="2">
        <f t="shared" si="117"/>
        <v>6.292718275862069</v>
      </c>
      <c r="R1041" s="5">
        <f t="shared" si="118"/>
        <v>0.89653072955047897</v>
      </c>
    </row>
    <row r="1042" spans="1:18" x14ac:dyDescent="0.3">
      <c r="A1042" s="3">
        <v>41585</v>
      </c>
      <c r="B1042" s="2" t="s">
        <v>6</v>
      </c>
      <c r="C1042" s="2">
        <v>3.8130351E-2</v>
      </c>
      <c r="D1042" s="2">
        <v>4.258E-2</v>
      </c>
      <c r="E1042" s="2">
        <v>0</v>
      </c>
      <c r="F1042" s="2">
        <f>VLOOKUP(B1042,CostData!$A$21:$D$24,2,FALSE)</f>
        <v>62.65</v>
      </c>
      <c r="G1042" s="2">
        <f t="shared" si="112"/>
        <v>11</v>
      </c>
      <c r="H1042" s="2">
        <f>VLOOKUP(B1042,CostData!$H$5:$I$8,2,FALSE)</f>
        <v>2</v>
      </c>
      <c r="I1042" s="2">
        <f>VLOOKUP(G1042,CostData!$A$4:$E$15,Production!H1042,FALSE)</f>
        <v>1</v>
      </c>
      <c r="J1042" s="2">
        <f>VLOOKUP(Production!G1042,CostData!$A$33:$E$44,Production!H1042,FALSE)</f>
        <v>58</v>
      </c>
      <c r="K1042" s="2">
        <f>VLOOKUP(Production!B1042,CostData!$A$21:$D$24,4,FALSE)</f>
        <v>111.8941899</v>
      </c>
      <c r="L1042" s="2">
        <f>VLOOKUP(Production!B1042,CostData!$A$21:$D$24,3,FALSE)</f>
        <v>13.7</v>
      </c>
      <c r="M1042" s="4">
        <f t="shared" si="113"/>
        <v>26676.37</v>
      </c>
      <c r="N1042" s="4">
        <f t="shared" si="114"/>
        <v>6489.8630142000002</v>
      </c>
      <c r="O1042" s="4">
        <f t="shared" si="115"/>
        <v>5223.8580869999996</v>
      </c>
      <c r="P1042" s="2">
        <f t="shared" si="116"/>
        <v>100.68118990354954</v>
      </c>
      <c r="Q1042" s="2">
        <f t="shared" si="117"/>
        <v>6.5741984482758626</v>
      </c>
      <c r="R1042" s="5">
        <f t="shared" si="118"/>
        <v>0.89549908407703149</v>
      </c>
    </row>
    <row r="1043" spans="1:18" x14ac:dyDescent="0.3">
      <c r="A1043" s="3">
        <v>41586</v>
      </c>
      <c r="B1043" s="2" t="s">
        <v>6</v>
      </c>
      <c r="C1043" s="2">
        <v>3.8253830000000003E-2</v>
      </c>
      <c r="D1043" s="2">
        <v>4.2759999999999999E-2</v>
      </c>
      <c r="E1043" s="2">
        <v>0.26536277899999999</v>
      </c>
      <c r="F1043" s="2">
        <f>VLOOKUP(B1043,CostData!$A$21:$D$24,2,FALSE)</f>
        <v>62.65</v>
      </c>
      <c r="G1043" s="2">
        <f t="shared" si="112"/>
        <v>11</v>
      </c>
      <c r="H1043" s="2">
        <f>VLOOKUP(B1043,CostData!$H$5:$I$8,2,FALSE)</f>
        <v>2</v>
      </c>
      <c r="I1043" s="2">
        <f>VLOOKUP(G1043,CostData!$A$4:$E$15,Production!H1043,FALSE)</f>
        <v>1</v>
      </c>
      <c r="J1043" s="2">
        <f>VLOOKUP(Production!G1043,CostData!$A$33:$E$44,Production!H1043,FALSE)</f>
        <v>58</v>
      </c>
      <c r="K1043" s="2">
        <f>VLOOKUP(Production!B1043,CostData!$A$21:$D$24,4,FALSE)</f>
        <v>111.8941899</v>
      </c>
      <c r="L1043" s="2">
        <f>VLOOKUP(Production!B1043,CostData!$A$21:$D$24,3,FALSE)</f>
        <v>13.7</v>
      </c>
      <c r="M1043" s="4">
        <f t="shared" si="113"/>
        <v>26789.14</v>
      </c>
      <c r="N1043" s="4">
        <f t="shared" si="114"/>
        <v>6489.8630142000002</v>
      </c>
      <c r="O1043" s="4">
        <f t="shared" si="115"/>
        <v>5240.7747100000006</v>
      </c>
      <c r="P1043" s="2">
        <f t="shared" si="116"/>
        <v>100.69521855510938</v>
      </c>
      <c r="Q1043" s="2">
        <f t="shared" si="117"/>
        <v>6.5954879310344836</v>
      </c>
      <c r="R1043" s="5">
        <f t="shared" si="118"/>
        <v>0.89461716557530413</v>
      </c>
    </row>
    <row r="1044" spans="1:18" x14ac:dyDescent="0.3">
      <c r="A1044" s="3">
        <v>41587</v>
      </c>
      <c r="B1044" s="2" t="s">
        <v>6</v>
      </c>
      <c r="C1044" s="2">
        <v>3.9152318999999998E-2</v>
      </c>
      <c r="D1044" s="2">
        <v>4.3650000000000001E-2</v>
      </c>
      <c r="E1044" s="2">
        <v>0</v>
      </c>
      <c r="F1044" s="2">
        <f>VLOOKUP(B1044,CostData!$A$21:$D$24,2,FALSE)</f>
        <v>62.65</v>
      </c>
      <c r="G1044" s="2">
        <f t="shared" si="112"/>
        <v>11</v>
      </c>
      <c r="H1044" s="2">
        <f>VLOOKUP(B1044,CostData!$H$5:$I$8,2,FALSE)</f>
        <v>2</v>
      </c>
      <c r="I1044" s="2">
        <f>VLOOKUP(G1044,CostData!$A$4:$E$15,Production!H1044,FALSE)</f>
        <v>1</v>
      </c>
      <c r="J1044" s="2">
        <f>VLOOKUP(Production!G1044,CostData!$A$33:$E$44,Production!H1044,FALSE)</f>
        <v>58</v>
      </c>
      <c r="K1044" s="2">
        <f>VLOOKUP(Production!B1044,CostData!$A$21:$D$24,4,FALSE)</f>
        <v>111.8941899</v>
      </c>
      <c r="L1044" s="2">
        <f>VLOOKUP(Production!B1044,CostData!$A$21:$D$24,3,FALSE)</f>
        <v>13.7</v>
      </c>
      <c r="M1044" s="4">
        <f t="shared" si="113"/>
        <v>27346.724999999999</v>
      </c>
      <c r="N1044" s="4">
        <f t="shared" si="114"/>
        <v>6489.8630142000002</v>
      </c>
      <c r="O1044" s="4">
        <f t="shared" si="115"/>
        <v>5363.867702999999</v>
      </c>
      <c r="P1044" s="2">
        <f t="shared" si="116"/>
        <v>100.12294729515254</v>
      </c>
      <c r="Q1044" s="2">
        <f t="shared" si="117"/>
        <v>6.7503998275862065</v>
      </c>
      <c r="R1044" s="5">
        <f t="shared" si="118"/>
        <v>0.89696034364261157</v>
      </c>
    </row>
    <row r="1045" spans="1:18" x14ac:dyDescent="0.3">
      <c r="A1045" s="3">
        <v>41588</v>
      </c>
      <c r="B1045" s="2" t="s">
        <v>6</v>
      </c>
      <c r="C1045" s="2">
        <v>3.9705981000000001E-2</v>
      </c>
      <c r="D1045" s="2">
        <v>4.4269999999999997E-2</v>
      </c>
      <c r="E1045" s="2">
        <v>0</v>
      </c>
      <c r="F1045" s="2">
        <f>VLOOKUP(B1045,CostData!$A$21:$D$24,2,FALSE)</f>
        <v>62.65</v>
      </c>
      <c r="G1045" s="2">
        <f t="shared" si="112"/>
        <v>11</v>
      </c>
      <c r="H1045" s="2">
        <f>VLOOKUP(B1045,CostData!$H$5:$I$8,2,FALSE)</f>
        <v>2</v>
      </c>
      <c r="I1045" s="2">
        <f>VLOOKUP(G1045,CostData!$A$4:$E$15,Production!H1045,FALSE)</f>
        <v>1</v>
      </c>
      <c r="J1045" s="2">
        <f>VLOOKUP(Production!G1045,CostData!$A$33:$E$44,Production!H1045,FALSE)</f>
        <v>58</v>
      </c>
      <c r="K1045" s="2">
        <f>VLOOKUP(Production!B1045,CostData!$A$21:$D$24,4,FALSE)</f>
        <v>111.8941899</v>
      </c>
      <c r="L1045" s="2">
        <f>VLOOKUP(Production!B1045,CostData!$A$21:$D$24,3,FALSE)</f>
        <v>13.7</v>
      </c>
      <c r="M1045" s="4">
        <f t="shared" si="113"/>
        <v>27735.154999999999</v>
      </c>
      <c r="N1045" s="4">
        <f t="shared" si="114"/>
        <v>6489.8630142000002</v>
      </c>
      <c r="O1045" s="4">
        <f t="shared" si="115"/>
        <v>5439.7193969999998</v>
      </c>
      <c r="P1045" s="2">
        <f t="shared" si="116"/>
        <v>99.896127515902464</v>
      </c>
      <c r="Q1045" s="2">
        <f t="shared" si="117"/>
        <v>6.8458587931034485</v>
      </c>
      <c r="R1045" s="5">
        <f t="shared" si="118"/>
        <v>0.89690492432798741</v>
      </c>
    </row>
    <row r="1046" spans="1:18" x14ac:dyDescent="0.3">
      <c r="A1046" s="3">
        <v>41589</v>
      </c>
      <c r="B1046" s="2" t="s">
        <v>6</v>
      </c>
      <c r="C1046" s="2">
        <v>3.5711765999999999E-2</v>
      </c>
      <c r="D1046" s="2">
        <v>3.977E-2</v>
      </c>
      <c r="E1046" s="2">
        <v>0</v>
      </c>
      <c r="F1046" s="2">
        <f>VLOOKUP(B1046,CostData!$A$21:$D$24,2,FALSE)</f>
        <v>62.65</v>
      </c>
      <c r="G1046" s="2">
        <f t="shared" si="112"/>
        <v>11</v>
      </c>
      <c r="H1046" s="2">
        <f>VLOOKUP(B1046,CostData!$H$5:$I$8,2,FALSE)</f>
        <v>2</v>
      </c>
      <c r="I1046" s="2">
        <f>VLOOKUP(G1046,CostData!$A$4:$E$15,Production!H1046,FALSE)</f>
        <v>1</v>
      </c>
      <c r="J1046" s="2">
        <f>VLOOKUP(Production!G1046,CostData!$A$33:$E$44,Production!H1046,FALSE)</f>
        <v>58</v>
      </c>
      <c r="K1046" s="2">
        <f>VLOOKUP(Production!B1046,CostData!$A$21:$D$24,4,FALSE)</f>
        <v>111.8941899</v>
      </c>
      <c r="L1046" s="2">
        <f>VLOOKUP(Production!B1046,CostData!$A$21:$D$24,3,FALSE)</f>
        <v>13.7</v>
      </c>
      <c r="M1046" s="4">
        <f t="shared" si="113"/>
        <v>24915.904999999999</v>
      </c>
      <c r="N1046" s="4">
        <f t="shared" si="114"/>
        <v>6489.8630142000002</v>
      </c>
      <c r="O1046" s="4">
        <f t="shared" si="115"/>
        <v>4892.5119419999992</v>
      </c>
      <c r="P1046" s="2">
        <f t="shared" si="116"/>
        <v>101.64235494878635</v>
      </c>
      <c r="Q1046" s="2">
        <f t="shared" si="117"/>
        <v>6.1572010344827586</v>
      </c>
      <c r="R1046" s="5">
        <f t="shared" si="118"/>
        <v>0.89795740507920541</v>
      </c>
    </row>
    <row r="1047" spans="1:18" x14ac:dyDescent="0.3">
      <c r="A1047" s="3">
        <v>41590</v>
      </c>
      <c r="B1047" s="2" t="s">
        <v>6</v>
      </c>
      <c r="C1047" s="2">
        <v>3.6996092000000001E-2</v>
      </c>
      <c r="D1047" s="2">
        <v>4.1329999999999999E-2</v>
      </c>
      <c r="E1047" s="2">
        <v>0</v>
      </c>
      <c r="F1047" s="2">
        <f>VLOOKUP(B1047,CostData!$A$21:$D$24,2,FALSE)</f>
        <v>62.65</v>
      </c>
      <c r="G1047" s="2">
        <f t="shared" si="112"/>
        <v>11</v>
      </c>
      <c r="H1047" s="2">
        <f>VLOOKUP(B1047,CostData!$H$5:$I$8,2,FALSE)</f>
        <v>2</v>
      </c>
      <c r="I1047" s="2">
        <f>VLOOKUP(G1047,CostData!$A$4:$E$15,Production!H1047,FALSE)</f>
        <v>1</v>
      </c>
      <c r="J1047" s="2">
        <f>VLOOKUP(Production!G1047,CostData!$A$33:$E$44,Production!H1047,FALSE)</f>
        <v>58</v>
      </c>
      <c r="K1047" s="2">
        <f>VLOOKUP(Production!B1047,CostData!$A$21:$D$24,4,FALSE)</f>
        <v>111.8941899</v>
      </c>
      <c r="L1047" s="2">
        <f>VLOOKUP(Production!B1047,CostData!$A$21:$D$24,3,FALSE)</f>
        <v>13.7</v>
      </c>
      <c r="M1047" s="4">
        <f t="shared" si="113"/>
        <v>25893.244999999999</v>
      </c>
      <c r="N1047" s="4">
        <f t="shared" si="114"/>
        <v>6489.8630142000002</v>
      </c>
      <c r="O1047" s="4">
        <f t="shared" si="115"/>
        <v>5068.4646040000007</v>
      </c>
      <c r="P1047" s="2">
        <f t="shared" si="116"/>
        <v>101.23115873481987</v>
      </c>
      <c r="Q1047" s="2">
        <f t="shared" si="117"/>
        <v>6.3786365517241377</v>
      </c>
      <c r="R1047" s="5">
        <f t="shared" si="118"/>
        <v>0.89513893055891613</v>
      </c>
    </row>
    <row r="1048" spans="1:18" x14ac:dyDescent="0.3">
      <c r="A1048" s="3">
        <v>41591</v>
      </c>
      <c r="B1048" s="2" t="s">
        <v>6</v>
      </c>
      <c r="C1048" s="2">
        <v>3.8718532E-2</v>
      </c>
      <c r="D1048" s="2">
        <v>4.3310000000000001E-2</v>
      </c>
      <c r="E1048" s="2">
        <v>0</v>
      </c>
      <c r="F1048" s="2">
        <f>VLOOKUP(B1048,CostData!$A$21:$D$24,2,FALSE)</f>
        <v>62.65</v>
      </c>
      <c r="G1048" s="2">
        <f t="shared" si="112"/>
        <v>11</v>
      </c>
      <c r="H1048" s="2">
        <f>VLOOKUP(B1048,CostData!$H$5:$I$8,2,FALSE)</f>
        <v>2</v>
      </c>
      <c r="I1048" s="2">
        <f>VLOOKUP(G1048,CostData!$A$4:$E$15,Production!H1048,FALSE)</f>
        <v>1</v>
      </c>
      <c r="J1048" s="2">
        <f>VLOOKUP(Production!G1048,CostData!$A$33:$E$44,Production!H1048,FALSE)</f>
        <v>58</v>
      </c>
      <c r="K1048" s="2">
        <f>VLOOKUP(Production!B1048,CostData!$A$21:$D$24,4,FALSE)</f>
        <v>111.8941899</v>
      </c>
      <c r="L1048" s="2">
        <f>VLOOKUP(Production!B1048,CostData!$A$21:$D$24,3,FALSE)</f>
        <v>13.7</v>
      </c>
      <c r="M1048" s="4">
        <f t="shared" si="113"/>
        <v>27133.715</v>
      </c>
      <c r="N1048" s="4">
        <f t="shared" si="114"/>
        <v>6489.8630142000002</v>
      </c>
      <c r="O1048" s="4">
        <f t="shared" si="115"/>
        <v>5304.4388840000001</v>
      </c>
      <c r="P1048" s="2">
        <f t="shared" si="116"/>
        <v>100.54104555978518</v>
      </c>
      <c r="Q1048" s="2">
        <f t="shared" si="117"/>
        <v>6.6756089655172408</v>
      </c>
      <c r="R1048" s="5">
        <f t="shared" si="118"/>
        <v>0.89398596167166933</v>
      </c>
    </row>
    <row r="1049" spans="1:18" x14ac:dyDescent="0.3">
      <c r="A1049" s="3">
        <v>41592</v>
      </c>
      <c r="B1049" s="2" t="s">
        <v>6</v>
      </c>
      <c r="C1049" s="2">
        <v>4.0379350000000001E-2</v>
      </c>
      <c r="D1049" s="2">
        <v>4.4979999999999999E-2</v>
      </c>
      <c r="E1049" s="2">
        <v>0</v>
      </c>
      <c r="F1049" s="2">
        <f>VLOOKUP(B1049,CostData!$A$21:$D$24,2,FALSE)</f>
        <v>62.65</v>
      </c>
      <c r="G1049" s="2">
        <f t="shared" si="112"/>
        <v>11</v>
      </c>
      <c r="H1049" s="2">
        <f>VLOOKUP(B1049,CostData!$H$5:$I$8,2,FALSE)</f>
        <v>2</v>
      </c>
      <c r="I1049" s="2">
        <f>VLOOKUP(G1049,CostData!$A$4:$E$15,Production!H1049,FALSE)</f>
        <v>1</v>
      </c>
      <c r="J1049" s="2">
        <f>VLOOKUP(Production!G1049,CostData!$A$33:$E$44,Production!H1049,FALSE)</f>
        <v>58</v>
      </c>
      <c r="K1049" s="2">
        <f>VLOOKUP(Production!B1049,CostData!$A$21:$D$24,4,FALSE)</f>
        <v>111.8941899</v>
      </c>
      <c r="L1049" s="2">
        <f>VLOOKUP(Production!B1049,CostData!$A$21:$D$24,3,FALSE)</f>
        <v>13.7</v>
      </c>
      <c r="M1049" s="4">
        <f t="shared" si="113"/>
        <v>28179.97</v>
      </c>
      <c r="N1049" s="4">
        <f t="shared" si="114"/>
        <v>6489.8630142000002</v>
      </c>
      <c r="O1049" s="4">
        <f t="shared" si="115"/>
        <v>5531.9709499999999</v>
      </c>
      <c r="P1049" s="2">
        <f t="shared" si="116"/>
        <v>99.56030486919677</v>
      </c>
      <c r="Q1049" s="2">
        <f t="shared" si="117"/>
        <v>6.9619568965517242</v>
      </c>
      <c r="R1049" s="5">
        <f t="shared" si="118"/>
        <v>0.89771787461093822</v>
      </c>
    </row>
    <row r="1050" spans="1:18" x14ac:dyDescent="0.3">
      <c r="A1050" s="3">
        <v>41593</v>
      </c>
      <c r="B1050" s="2" t="s">
        <v>6</v>
      </c>
      <c r="C1050" s="2">
        <v>3.5799345000000003E-2</v>
      </c>
      <c r="D1050" s="2">
        <v>3.9910000000000001E-2</v>
      </c>
      <c r="E1050" s="2">
        <v>0.26487649099999999</v>
      </c>
      <c r="F1050" s="2">
        <f>VLOOKUP(B1050,CostData!$A$21:$D$24,2,FALSE)</f>
        <v>62.65</v>
      </c>
      <c r="G1050" s="2">
        <f t="shared" si="112"/>
        <v>11</v>
      </c>
      <c r="H1050" s="2">
        <f>VLOOKUP(B1050,CostData!$H$5:$I$8,2,FALSE)</f>
        <v>2</v>
      </c>
      <c r="I1050" s="2">
        <f>VLOOKUP(G1050,CostData!$A$4:$E$15,Production!H1050,FALSE)</f>
        <v>1</v>
      </c>
      <c r="J1050" s="2">
        <f>VLOOKUP(Production!G1050,CostData!$A$33:$E$44,Production!H1050,FALSE)</f>
        <v>58</v>
      </c>
      <c r="K1050" s="2">
        <f>VLOOKUP(Production!B1050,CostData!$A$21:$D$24,4,FALSE)</f>
        <v>111.8941899</v>
      </c>
      <c r="L1050" s="2">
        <f>VLOOKUP(Production!B1050,CostData!$A$21:$D$24,3,FALSE)</f>
        <v>13.7</v>
      </c>
      <c r="M1050" s="4">
        <f t="shared" si="113"/>
        <v>25003.614999999998</v>
      </c>
      <c r="N1050" s="4">
        <f t="shared" si="114"/>
        <v>6489.8630142000002</v>
      </c>
      <c r="O1050" s="4">
        <f t="shared" si="115"/>
        <v>4904.5102649999999</v>
      </c>
      <c r="P1050" s="2">
        <f t="shared" si="116"/>
        <v>101.67221852578587</v>
      </c>
      <c r="Q1050" s="2">
        <f t="shared" si="117"/>
        <v>6.1723008620689663</v>
      </c>
      <c r="R1050" s="5">
        <f t="shared" si="118"/>
        <v>0.89700187922826369</v>
      </c>
    </row>
    <row r="1051" spans="1:18" x14ac:dyDescent="0.3">
      <c r="A1051" s="3">
        <v>41594</v>
      </c>
      <c r="B1051" s="2" t="s">
        <v>6</v>
      </c>
      <c r="C1051" s="2">
        <v>4.0956381E-2</v>
      </c>
      <c r="D1051" s="2">
        <v>4.5710000000000001E-2</v>
      </c>
      <c r="E1051" s="2">
        <v>0</v>
      </c>
      <c r="F1051" s="2">
        <f>VLOOKUP(B1051,CostData!$A$21:$D$24,2,FALSE)</f>
        <v>62.65</v>
      </c>
      <c r="G1051" s="2">
        <f t="shared" si="112"/>
        <v>11</v>
      </c>
      <c r="H1051" s="2">
        <f>VLOOKUP(B1051,CostData!$H$5:$I$8,2,FALSE)</f>
        <v>2</v>
      </c>
      <c r="I1051" s="2">
        <f>VLOOKUP(G1051,CostData!$A$4:$E$15,Production!H1051,FALSE)</f>
        <v>1</v>
      </c>
      <c r="J1051" s="2">
        <f>VLOOKUP(Production!G1051,CostData!$A$33:$E$44,Production!H1051,FALSE)</f>
        <v>58</v>
      </c>
      <c r="K1051" s="2">
        <f>VLOOKUP(Production!B1051,CostData!$A$21:$D$24,4,FALSE)</f>
        <v>111.8941899</v>
      </c>
      <c r="L1051" s="2">
        <f>VLOOKUP(Production!B1051,CostData!$A$21:$D$24,3,FALSE)</f>
        <v>13.7</v>
      </c>
      <c r="M1051" s="4">
        <f t="shared" si="113"/>
        <v>28637.315000000002</v>
      </c>
      <c r="N1051" s="4">
        <f t="shared" si="114"/>
        <v>6489.8630142000002</v>
      </c>
      <c r="O1051" s="4">
        <f t="shared" si="115"/>
        <v>5611.0241969999997</v>
      </c>
      <c r="P1051" s="2">
        <f t="shared" si="116"/>
        <v>99.4672898740736</v>
      </c>
      <c r="Q1051" s="2">
        <f t="shared" si="117"/>
        <v>7.061445</v>
      </c>
      <c r="R1051" s="5">
        <f t="shared" si="118"/>
        <v>0.8960048348282651</v>
      </c>
    </row>
    <row r="1052" spans="1:18" x14ac:dyDescent="0.3">
      <c r="A1052" s="3">
        <v>41595</v>
      </c>
      <c r="B1052" s="2" t="s">
        <v>6</v>
      </c>
      <c r="C1052" s="2">
        <v>4.0936001E-2</v>
      </c>
      <c r="D1052" s="2">
        <v>4.564E-2</v>
      </c>
      <c r="E1052" s="2">
        <v>0</v>
      </c>
      <c r="F1052" s="2">
        <f>VLOOKUP(B1052,CostData!$A$21:$D$24,2,FALSE)</f>
        <v>62.65</v>
      </c>
      <c r="G1052" s="2">
        <f t="shared" si="112"/>
        <v>11</v>
      </c>
      <c r="H1052" s="2">
        <f>VLOOKUP(B1052,CostData!$H$5:$I$8,2,FALSE)</f>
        <v>2</v>
      </c>
      <c r="I1052" s="2">
        <f>VLOOKUP(G1052,CostData!$A$4:$E$15,Production!H1052,FALSE)</f>
        <v>1</v>
      </c>
      <c r="J1052" s="2">
        <f>VLOOKUP(Production!G1052,CostData!$A$33:$E$44,Production!H1052,FALSE)</f>
        <v>58</v>
      </c>
      <c r="K1052" s="2">
        <f>VLOOKUP(Production!B1052,CostData!$A$21:$D$24,4,FALSE)</f>
        <v>111.8941899</v>
      </c>
      <c r="L1052" s="2">
        <f>VLOOKUP(Production!B1052,CostData!$A$21:$D$24,3,FALSE)</f>
        <v>13.7</v>
      </c>
      <c r="M1052" s="4">
        <f t="shared" si="113"/>
        <v>28593.46</v>
      </c>
      <c r="N1052" s="4">
        <f t="shared" si="114"/>
        <v>6489.8630142000002</v>
      </c>
      <c r="O1052" s="4">
        <f t="shared" si="115"/>
        <v>5608.232137</v>
      </c>
      <c r="P1052" s="2">
        <f t="shared" si="116"/>
        <v>99.402858503936415</v>
      </c>
      <c r="Q1052" s="2">
        <f t="shared" si="117"/>
        <v>7.0579312068965514</v>
      </c>
      <c r="R1052" s="5">
        <f t="shared" si="118"/>
        <v>0.89693253724802802</v>
      </c>
    </row>
    <row r="1053" spans="1:18" x14ac:dyDescent="0.3">
      <c r="A1053" s="3">
        <v>41596</v>
      </c>
      <c r="B1053" s="2" t="s">
        <v>6</v>
      </c>
      <c r="C1053" s="2">
        <v>4.0621729000000002E-2</v>
      </c>
      <c r="D1053" s="2">
        <v>4.5420000000000002E-2</v>
      </c>
      <c r="E1053" s="2">
        <v>0</v>
      </c>
      <c r="F1053" s="2">
        <f>VLOOKUP(B1053,CostData!$A$21:$D$24,2,FALSE)</f>
        <v>62.65</v>
      </c>
      <c r="G1053" s="2">
        <f t="shared" si="112"/>
        <v>11</v>
      </c>
      <c r="H1053" s="2">
        <f>VLOOKUP(B1053,CostData!$H$5:$I$8,2,FALSE)</f>
        <v>2</v>
      </c>
      <c r="I1053" s="2">
        <f>VLOOKUP(G1053,CostData!$A$4:$E$15,Production!H1053,FALSE)</f>
        <v>1</v>
      </c>
      <c r="J1053" s="2">
        <f>VLOOKUP(Production!G1053,CostData!$A$33:$E$44,Production!H1053,FALSE)</f>
        <v>58</v>
      </c>
      <c r="K1053" s="2">
        <f>VLOOKUP(Production!B1053,CostData!$A$21:$D$24,4,FALSE)</f>
        <v>111.8941899</v>
      </c>
      <c r="L1053" s="2">
        <f>VLOOKUP(Production!B1053,CostData!$A$21:$D$24,3,FALSE)</f>
        <v>13.7</v>
      </c>
      <c r="M1053" s="4">
        <f t="shared" si="113"/>
        <v>28455.629999999997</v>
      </c>
      <c r="N1053" s="4">
        <f t="shared" si="114"/>
        <v>6489.8630142000002</v>
      </c>
      <c r="O1053" s="4">
        <f t="shared" si="115"/>
        <v>5565.1768729999994</v>
      </c>
      <c r="P1053" s="2">
        <f t="shared" si="116"/>
        <v>99.726601709149278</v>
      </c>
      <c r="Q1053" s="2">
        <f t="shared" si="117"/>
        <v>7.0037463793103454</v>
      </c>
      <c r="R1053" s="5">
        <f t="shared" si="118"/>
        <v>0.89435774988991634</v>
      </c>
    </row>
    <row r="1054" spans="1:18" x14ac:dyDescent="0.3">
      <c r="A1054" s="3">
        <v>41597</v>
      </c>
      <c r="B1054" s="2" t="s">
        <v>6</v>
      </c>
      <c r="C1054" s="2">
        <v>3.997916E-2</v>
      </c>
      <c r="D1054" s="2">
        <v>4.471E-2</v>
      </c>
      <c r="E1054" s="2">
        <v>0</v>
      </c>
      <c r="F1054" s="2">
        <f>VLOOKUP(B1054,CostData!$A$21:$D$24,2,FALSE)</f>
        <v>62.65</v>
      </c>
      <c r="G1054" s="2">
        <f t="shared" si="112"/>
        <v>11</v>
      </c>
      <c r="H1054" s="2">
        <f>VLOOKUP(B1054,CostData!$H$5:$I$8,2,FALSE)</f>
        <v>2</v>
      </c>
      <c r="I1054" s="2">
        <f>VLOOKUP(G1054,CostData!$A$4:$E$15,Production!H1054,FALSE)</f>
        <v>1</v>
      </c>
      <c r="J1054" s="2">
        <f>VLOOKUP(Production!G1054,CostData!$A$33:$E$44,Production!H1054,FALSE)</f>
        <v>58</v>
      </c>
      <c r="K1054" s="2">
        <f>VLOOKUP(Production!B1054,CostData!$A$21:$D$24,4,FALSE)</f>
        <v>111.8941899</v>
      </c>
      <c r="L1054" s="2">
        <f>VLOOKUP(Production!B1054,CostData!$A$21:$D$24,3,FALSE)</f>
        <v>13.7</v>
      </c>
      <c r="M1054" s="4">
        <f t="shared" si="113"/>
        <v>28010.814999999999</v>
      </c>
      <c r="N1054" s="4">
        <f t="shared" si="114"/>
        <v>6489.8630142000002</v>
      </c>
      <c r="O1054" s="4">
        <f t="shared" si="115"/>
        <v>5477.1449199999997</v>
      </c>
      <c r="P1054" s="2">
        <f t="shared" si="116"/>
        <v>99.996655593063991</v>
      </c>
      <c r="Q1054" s="2">
        <f t="shared" si="117"/>
        <v>6.8929586206896554</v>
      </c>
      <c r="R1054" s="5">
        <f t="shared" si="118"/>
        <v>0.89418832475956167</v>
      </c>
    </row>
    <row r="1055" spans="1:18" x14ac:dyDescent="0.3">
      <c r="A1055" s="3">
        <v>41598</v>
      </c>
      <c r="B1055" s="2" t="s">
        <v>6</v>
      </c>
      <c r="C1055" s="2">
        <v>3.7639550000000001E-2</v>
      </c>
      <c r="D1055" s="2">
        <v>4.1950000000000001E-2</v>
      </c>
      <c r="E1055" s="2">
        <v>0</v>
      </c>
      <c r="F1055" s="2">
        <f>VLOOKUP(B1055,CostData!$A$21:$D$24,2,FALSE)</f>
        <v>62.65</v>
      </c>
      <c r="G1055" s="2">
        <f t="shared" si="112"/>
        <v>11</v>
      </c>
      <c r="H1055" s="2">
        <f>VLOOKUP(B1055,CostData!$H$5:$I$8,2,FALSE)</f>
        <v>2</v>
      </c>
      <c r="I1055" s="2">
        <f>VLOOKUP(G1055,CostData!$A$4:$E$15,Production!H1055,FALSE)</f>
        <v>1</v>
      </c>
      <c r="J1055" s="2">
        <f>VLOOKUP(Production!G1055,CostData!$A$33:$E$44,Production!H1055,FALSE)</f>
        <v>58</v>
      </c>
      <c r="K1055" s="2">
        <f>VLOOKUP(Production!B1055,CostData!$A$21:$D$24,4,FALSE)</f>
        <v>111.8941899</v>
      </c>
      <c r="L1055" s="2">
        <f>VLOOKUP(Production!B1055,CostData!$A$21:$D$24,3,FALSE)</f>
        <v>13.7</v>
      </c>
      <c r="M1055" s="4">
        <f t="shared" si="113"/>
        <v>26281.674999999999</v>
      </c>
      <c r="N1055" s="4">
        <f t="shared" si="114"/>
        <v>6489.8630142000002</v>
      </c>
      <c r="O1055" s="4">
        <f t="shared" si="115"/>
        <v>5156.6183499999997</v>
      </c>
      <c r="P1055" s="2">
        <f t="shared" si="116"/>
        <v>100.76676358830005</v>
      </c>
      <c r="Q1055" s="2">
        <f t="shared" si="117"/>
        <v>6.489577586206897</v>
      </c>
      <c r="R1055" s="5">
        <f t="shared" si="118"/>
        <v>0.89724791418355188</v>
      </c>
    </row>
    <row r="1056" spans="1:18" x14ac:dyDescent="0.3">
      <c r="A1056" s="3">
        <v>41599</v>
      </c>
      <c r="B1056" s="2" t="s">
        <v>6</v>
      </c>
      <c r="C1056" s="2">
        <v>4.1153090000000003E-2</v>
      </c>
      <c r="D1056" s="2">
        <v>4.5920000000000002E-2</v>
      </c>
      <c r="E1056" s="2">
        <v>0</v>
      </c>
      <c r="F1056" s="2">
        <f>VLOOKUP(B1056,CostData!$A$21:$D$24,2,FALSE)</f>
        <v>62.65</v>
      </c>
      <c r="G1056" s="2">
        <f t="shared" si="112"/>
        <v>11</v>
      </c>
      <c r="H1056" s="2">
        <f>VLOOKUP(B1056,CostData!$H$5:$I$8,2,FALSE)</f>
        <v>2</v>
      </c>
      <c r="I1056" s="2">
        <f>VLOOKUP(G1056,CostData!$A$4:$E$15,Production!H1056,FALSE)</f>
        <v>1</v>
      </c>
      <c r="J1056" s="2">
        <f>VLOOKUP(Production!G1056,CostData!$A$33:$E$44,Production!H1056,FALSE)</f>
        <v>58</v>
      </c>
      <c r="K1056" s="2">
        <f>VLOOKUP(Production!B1056,CostData!$A$21:$D$24,4,FALSE)</f>
        <v>111.8941899</v>
      </c>
      <c r="L1056" s="2">
        <f>VLOOKUP(Production!B1056,CostData!$A$21:$D$24,3,FALSE)</f>
        <v>13.7</v>
      </c>
      <c r="M1056" s="4">
        <f t="shared" si="113"/>
        <v>28768.880000000001</v>
      </c>
      <c r="N1056" s="4">
        <f t="shared" si="114"/>
        <v>6489.8630142000002</v>
      </c>
      <c r="O1056" s="4">
        <f t="shared" si="115"/>
        <v>5637.9733299999998</v>
      </c>
      <c r="P1056" s="2">
        <f t="shared" si="116"/>
        <v>99.377024530114255</v>
      </c>
      <c r="Q1056" s="2">
        <f t="shared" si="117"/>
        <v>7.0953603448275864</v>
      </c>
      <c r="R1056" s="5">
        <f t="shared" si="118"/>
        <v>0.89619098432055755</v>
      </c>
    </row>
    <row r="1057" spans="1:18" x14ac:dyDescent="0.3">
      <c r="A1057" s="3">
        <v>41600</v>
      </c>
      <c r="B1057" s="2" t="s">
        <v>6</v>
      </c>
      <c r="C1057" s="2">
        <v>4.0652316000000001E-2</v>
      </c>
      <c r="D1057" s="2">
        <v>4.5359999999999998E-2</v>
      </c>
      <c r="E1057" s="2">
        <v>0.26593879300000001</v>
      </c>
      <c r="F1057" s="2">
        <f>VLOOKUP(B1057,CostData!$A$21:$D$24,2,FALSE)</f>
        <v>62.65</v>
      </c>
      <c r="G1057" s="2">
        <f t="shared" si="112"/>
        <v>11</v>
      </c>
      <c r="H1057" s="2">
        <f>VLOOKUP(B1057,CostData!$H$5:$I$8,2,FALSE)</f>
        <v>2</v>
      </c>
      <c r="I1057" s="2">
        <f>VLOOKUP(G1057,CostData!$A$4:$E$15,Production!H1057,FALSE)</f>
        <v>1</v>
      </c>
      <c r="J1057" s="2">
        <f>VLOOKUP(Production!G1057,CostData!$A$33:$E$44,Production!H1057,FALSE)</f>
        <v>58</v>
      </c>
      <c r="K1057" s="2">
        <f>VLOOKUP(Production!B1057,CostData!$A$21:$D$24,4,FALSE)</f>
        <v>111.8941899</v>
      </c>
      <c r="L1057" s="2">
        <f>VLOOKUP(Production!B1057,CostData!$A$21:$D$24,3,FALSE)</f>
        <v>13.7</v>
      </c>
      <c r="M1057" s="4">
        <f t="shared" si="113"/>
        <v>28418.039999999997</v>
      </c>
      <c r="N1057" s="4">
        <f t="shared" si="114"/>
        <v>6489.8630142000002</v>
      </c>
      <c r="O1057" s="4">
        <f t="shared" si="115"/>
        <v>5569.3672919999999</v>
      </c>
      <c r="P1057" s="2">
        <f t="shared" si="116"/>
        <v>99.569407819716844</v>
      </c>
      <c r="Q1057" s="2">
        <f t="shared" si="117"/>
        <v>7.0090200000000005</v>
      </c>
      <c r="R1057" s="5">
        <f t="shared" si="118"/>
        <v>0.89621507936507938</v>
      </c>
    </row>
    <row r="1058" spans="1:18" x14ac:dyDescent="0.3">
      <c r="A1058" s="3">
        <v>41601</v>
      </c>
      <c r="B1058" s="2" t="s">
        <v>6</v>
      </c>
      <c r="C1058" s="2">
        <v>3.7709263E-2</v>
      </c>
      <c r="D1058" s="2">
        <v>4.2040000000000001E-2</v>
      </c>
      <c r="E1058" s="2">
        <v>0</v>
      </c>
      <c r="F1058" s="2">
        <f>VLOOKUP(B1058,CostData!$A$21:$D$24,2,FALSE)</f>
        <v>62.65</v>
      </c>
      <c r="G1058" s="2">
        <f t="shared" si="112"/>
        <v>11</v>
      </c>
      <c r="H1058" s="2">
        <f>VLOOKUP(B1058,CostData!$H$5:$I$8,2,FALSE)</f>
        <v>2</v>
      </c>
      <c r="I1058" s="2">
        <f>VLOOKUP(G1058,CostData!$A$4:$E$15,Production!H1058,FALSE)</f>
        <v>1</v>
      </c>
      <c r="J1058" s="2">
        <f>VLOOKUP(Production!G1058,CostData!$A$33:$E$44,Production!H1058,FALSE)</f>
        <v>58</v>
      </c>
      <c r="K1058" s="2">
        <f>VLOOKUP(Production!B1058,CostData!$A$21:$D$24,4,FALSE)</f>
        <v>111.8941899</v>
      </c>
      <c r="L1058" s="2">
        <f>VLOOKUP(Production!B1058,CostData!$A$21:$D$24,3,FALSE)</f>
        <v>13.7</v>
      </c>
      <c r="M1058" s="4">
        <f t="shared" si="113"/>
        <v>26338.059999999998</v>
      </c>
      <c r="N1058" s="4">
        <f t="shared" si="114"/>
        <v>6489.8630142000002</v>
      </c>
      <c r="O1058" s="4">
        <f t="shared" si="115"/>
        <v>5166.1690309999994</v>
      </c>
      <c r="P1058" s="2">
        <f t="shared" si="116"/>
        <v>100.75532912218411</v>
      </c>
      <c r="Q1058" s="2">
        <f t="shared" si="117"/>
        <v>6.5015970689655171</v>
      </c>
      <c r="R1058" s="5">
        <f t="shared" si="118"/>
        <v>0.89698532350142723</v>
      </c>
    </row>
    <row r="1059" spans="1:18" x14ac:dyDescent="0.3">
      <c r="A1059" s="3">
        <v>41602</v>
      </c>
      <c r="B1059" s="2" t="s">
        <v>6</v>
      </c>
      <c r="C1059" s="2">
        <v>4.0988213000000003E-2</v>
      </c>
      <c r="D1059" s="2">
        <v>4.5699999999999998E-2</v>
      </c>
      <c r="E1059" s="2">
        <v>0</v>
      </c>
      <c r="F1059" s="2">
        <f>VLOOKUP(B1059,CostData!$A$21:$D$24,2,FALSE)</f>
        <v>62.65</v>
      </c>
      <c r="G1059" s="2">
        <f t="shared" si="112"/>
        <v>11</v>
      </c>
      <c r="H1059" s="2">
        <f>VLOOKUP(B1059,CostData!$H$5:$I$8,2,FALSE)</f>
        <v>2</v>
      </c>
      <c r="I1059" s="2">
        <f>VLOOKUP(G1059,CostData!$A$4:$E$15,Production!H1059,FALSE)</f>
        <v>1</v>
      </c>
      <c r="J1059" s="2">
        <f>VLOOKUP(Production!G1059,CostData!$A$33:$E$44,Production!H1059,FALSE)</f>
        <v>58</v>
      </c>
      <c r="K1059" s="2">
        <f>VLOOKUP(Production!B1059,CostData!$A$21:$D$24,4,FALSE)</f>
        <v>111.8941899</v>
      </c>
      <c r="L1059" s="2">
        <f>VLOOKUP(Production!B1059,CostData!$A$21:$D$24,3,FALSE)</f>
        <v>13.7</v>
      </c>
      <c r="M1059" s="4">
        <f t="shared" si="113"/>
        <v>28631.049999999996</v>
      </c>
      <c r="N1059" s="4">
        <f t="shared" si="114"/>
        <v>6489.8630142000002</v>
      </c>
      <c r="O1059" s="4">
        <f t="shared" si="115"/>
        <v>5615.3851809999996</v>
      </c>
      <c r="P1059" s="2">
        <f t="shared" si="116"/>
        <v>99.385396955949233</v>
      </c>
      <c r="Q1059" s="2">
        <f t="shared" si="117"/>
        <v>7.0669332758620689</v>
      </c>
      <c r="R1059" s="5">
        <f t="shared" si="118"/>
        <v>0.89689743982494541</v>
      </c>
    </row>
    <row r="1060" spans="1:18" x14ac:dyDescent="0.3">
      <c r="A1060" s="3">
        <v>41603</v>
      </c>
      <c r="B1060" s="2" t="s">
        <v>6</v>
      </c>
      <c r="C1060" s="2">
        <v>4.0597811999999997E-2</v>
      </c>
      <c r="D1060" s="2">
        <v>4.521E-2</v>
      </c>
      <c r="E1060" s="2">
        <v>0.26405351799999999</v>
      </c>
      <c r="F1060" s="2">
        <f>VLOOKUP(B1060,CostData!$A$21:$D$24,2,FALSE)</f>
        <v>62.65</v>
      </c>
      <c r="G1060" s="2">
        <f t="shared" si="112"/>
        <v>11</v>
      </c>
      <c r="H1060" s="2">
        <f>VLOOKUP(B1060,CostData!$H$5:$I$8,2,FALSE)</f>
        <v>2</v>
      </c>
      <c r="I1060" s="2">
        <f>VLOOKUP(G1060,CostData!$A$4:$E$15,Production!H1060,FALSE)</f>
        <v>1</v>
      </c>
      <c r="J1060" s="2">
        <f>VLOOKUP(Production!G1060,CostData!$A$33:$E$44,Production!H1060,FALSE)</f>
        <v>58</v>
      </c>
      <c r="K1060" s="2">
        <f>VLOOKUP(Production!B1060,CostData!$A$21:$D$24,4,FALSE)</f>
        <v>111.8941899</v>
      </c>
      <c r="L1060" s="2">
        <f>VLOOKUP(Production!B1060,CostData!$A$21:$D$24,3,FALSE)</f>
        <v>13.7</v>
      </c>
      <c r="M1060" s="4">
        <f t="shared" si="113"/>
        <v>28324.064999999999</v>
      </c>
      <c r="N1060" s="4">
        <f t="shared" si="114"/>
        <v>6489.8630142000002</v>
      </c>
      <c r="O1060" s="4">
        <f t="shared" si="115"/>
        <v>5561.9002439999995</v>
      </c>
      <c r="P1060" s="2">
        <f t="shared" si="116"/>
        <v>99.453212548006277</v>
      </c>
      <c r="Q1060" s="2">
        <f t="shared" si="117"/>
        <v>6.9996227586206894</v>
      </c>
      <c r="R1060" s="5">
        <f t="shared" si="118"/>
        <v>0.89798301260783009</v>
      </c>
    </row>
    <row r="1061" spans="1:18" x14ac:dyDescent="0.3">
      <c r="A1061" s="3">
        <v>41604</v>
      </c>
      <c r="B1061" s="2" t="s">
        <v>6</v>
      </c>
      <c r="C1061" s="2">
        <v>3.6986842999999998E-2</v>
      </c>
      <c r="D1061" s="2">
        <v>4.1209999999999997E-2</v>
      </c>
      <c r="E1061" s="2">
        <v>0.26227546099999999</v>
      </c>
      <c r="F1061" s="2">
        <f>VLOOKUP(B1061,CostData!$A$21:$D$24,2,FALSE)</f>
        <v>62.65</v>
      </c>
      <c r="G1061" s="2">
        <f t="shared" si="112"/>
        <v>11</v>
      </c>
      <c r="H1061" s="2">
        <f>VLOOKUP(B1061,CostData!$H$5:$I$8,2,FALSE)</f>
        <v>2</v>
      </c>
      <c r="I1061" s="2">
        <f>VLOOKUP(G1061,CostData!$A$4:$E$15,Production!H1061,FALSE)</f>
        <v>1</v>
      </c>
      <c r="J1061" s="2">
        <f>VLOOKUP(Production!G1061,CostData!$A$33:$E$44,Production!H1061,FALSE)</f>
        <v>58</v>
      </c>
      <c r="K1061" s="2">
        <f>VLOOKUP(Production!B1061,CostData!$A$21:$D$24,4,FALSE)</f>
        <v>111.8941899</v>
      </c>
      <c r="L1061" s="2">
        <f>VLOOKUP(Production!B1061,CostData!$A$21:$D$24,3,FALSE)</f>
        <v>13.7</v>
      </c>
      <c r="M1061" s="4">
        <f t="shared" si="113"/>
        <v>25818.064999999999</v>
      </c>
      <c r="N1061" s="4">
        <f t="shared" si="114"/>
        <v>6489.8630142000002</v>
      </c>
      <c r="O1061" s="4">
        <f t="shared" si="115"/>
        <v>5067.1974909999999</v>
      </c>
      <c r="P1061" s="2">
        <f t="shared" si="116"/>
        <v>101.04978547425634</v>
      </c>
      <c r="Q1061" s="2">
        <f t="shared" si="117"/>
        <v>6.3770418965517237</v>
      </c>
      <c r="R1061" s="5">
        <f t="shared" si="118"/>
        <v>0.89752106284882316</v>
      </c>
    </row>
    <row r="1062" spans="1:18" x14ac:dyDescent="0.3">
      <c r="A1062" s="3">
        <v>41605</v>
      </c>
      <c r="B1062" s="2" t="s">
        <v>6</v>
      </c>
      <c r="C1062" s="2">
        <v>4.051246E-2</v>
      </c>
      <c r="D1062" s="2">
        <v>4.514E-2</v>
      </c>
      <c r="E1062" s="2">
        <v>0.26396764700000003</v>
      </c>
      <c r="F1062" s="2">
        <f>VLOOKUP(B1062,CostData!$A$21:$D$24,2,FALSE)</f>
        <v>62.65</v>
      </c>
      <c r="G1062" s="2">
        <f t="shared" si="112"/>
        <v>11</v>
      </c>
      <c r="H1062" s="2">
        <f>VLOOKUP(B1062,CostData!$H$5:$I$8,2,FALSE)</f>
        <v>2</v>
      </c>
      <c r="I1062" s="2">
        <f>VLOOKUP(G1062,CostData!$A$4:$E$15,Production!H1062,FALSE)</f>
        <v>1</v>
      </c>
      <c r="J1062" s="2">
        <f>VLOOKUP(Production!G1062,CostData!$A$33:$E$44,Production!H1062,FALSE)</f>
        <v>58</v>
      </c>
      <c r="K1062" s="2">
        <f>VLOOKUP(Production!B1062,CostData!$A$21:$D$24,4,FALSE)</f>
        <v>111.8941899</v>
      </c>
      <c r="L1062" s="2">
        <f>VLOOKUP(Production!B1062,CostData!$A$21:$D$24,3,FALSE)</f>
        <v>13.7</v>
      </c>
      <c r="M1062" s="4">
        <f t="shared" si="113"/>
        <v>28280.210000000003</v>
      </c>
      <c r="N1062" s="4">
        <f t="shared" si="114"/>
        <v>6489.8630142000002</v>
      </c>
      <c r="O1062" s="4">
        <f t="shared" si="115"/>
        <v>5550.2070199999998</v>
      </c>
      <c r="P1062" s="2">
        <f t="shared" si="116"/>
        <v>99.525627508672656</v>
      </c>
      <c r="Q1062" s="2">
        <f t="shared" si="117"/>
        <v>6.984906896551724</v>
      </c>
      <c r="R1062" s="5">
        <f t="shared" si="118"/>
        <v>0.89748471422241916</v>
      </c>
    </row>
    <row r="1063" spans="1:18" x14ac:dyDescent="0.3">
      <c r="A1063" s="3">
        <v>41606</v>
      </c>
      <c r="B1063" s="2" t="s">
        <v>6</v>
      </c>
      <c r="C1063" s="2">
        <v>4.0628241000000002E-2</v>
      </c>
      <c r="D1063" s="2">
        <v>4.5269999999999998E-2</v>
      </c>
      <c r="E1063" s="2">
        <v>0</v>
      </c>
      <c r="F1063" s="2">
        <f>VLOOKUP(B1063,CostData!$A$21:$D$24,2,FALSE)</f>
        <v>62.65</v>
      </c>
      <c r="G1063" s="2">
        <f t="shared" si="112"/>
        <v>11</v>
      </c>
      <c r="H1063" s="2">
        <f>VLOOKUP(B1063,CostData!$H$5:$I$8,2,FALSE)</f>
        <v>2</v>
      </c>
      <c r="I1063" s="2">
        <f>VLOOKUP(G1063,CostData!$A$4:$E$15,Production!H1063,FALSE)</f>
        <v>1</v>
      </c>
      <c r="J1063" s="2">
        <f>VLOOKUP(Production!G1063,CostData!$A$33:$E$44,Production!H1063,FALSE)</f>
        <v>58</v>
      </c>
      <c r="K1063" s="2">
        <f>VLOOKUP(Production!B1063,CostData!$A$21:$D$24,4,FALSE)</f>
        <v>111.8941899</v>
      </c>
      <c r="L1063" s="2">
        <f>VLOOKUP(Production!B1063,CostData!$A$21:$D$24,3,FALSE)</f>
        <v>13.7</v>
      </c>
      <c r="M1063" s="4">
        <f t="shared" si="113"/>
        <v>28361.654999999999</v>
      </c>
      <c r="N1063" s="4">
        <f t="shared" si="114"/>
        <v>6489.8630142000002</v>
      </c>
      <c r="O1063" s="4">
        <f t="shared" si="115"/>
        <v>5566.0690170000007</v>
      </c>
      <c r="P1063" s="2">
        <f t="shared" si="116"/>
        <v>99.481508518175829</v>
      </c>
      <c r="Q1063" s="2">
        <f t="shared" si="117"/>
        <v>7.0048691379310348</v>
      </c>
      <c r="R1063" s="5">
        <f t="shared" si="118"/>
        <v>0.89746500994035794</v>
      </c>
    </row>
    <row r="1064" spans="1:18" x14ac:dyDescent="0.3">
      <c r="A1064" s="3">
        <v>41607</v>
      </c>
      <c r="B1064" s="2" t="s">
        <v>6</v>
      </c>
      <c r="C1064" s="2">
        <v>4.0175059999999999E-2</v>
      </c>
      <c r="D1064" s="2">
        <v>4.4880000000000003E-2</v>
      </c>
      <c r="E1064" s="2">
        <v>0</v>
      </c>
      <c r="F1064" s="2">
        <f>VLOOKUP(B1064,CostData!$A$21:$D$24,2,FALSE)</f>
        <v>62.65</v>
      </c>
      <c r="G1064" s="2">
        <f t="shared" si="112"/>
        <v>11</v>
      </c>
      <c r="H1064" s="2">
        <f>VLOOKUP(B1064,CostData!$H$5:$I$8,2,FALSE)</f>
        <v>2</v>
      </c>
      <c r="I1064" s="2">
        <f>VLOOKUP(G1064,CostData!$A$4:$E$15,Production!H1064,FALSE)</f>
        <v>1</v>
      </c>
      <c r="J1064" s="2">
        <f>VLOOKUP(Production!G1064,CostData!$A$33:$E$44,Production!H1064,FALSE)</f>
        <v>58</v>
      </c>
      <c r="K1064" s="2">
        <f>VLOOKUP(Production!B1064,CostData!$A$21:$D$24,4,FALSE)</f>
        <v>111.8941899</v>
      </c>
      <c r="L1064" s="2">
        <f>VLOOKUP(Production!B1064,CostData!$A$21:$D$24,3,FALSE)</f>
        <v>13.7</v>
      </c>
      <c r="M1064" s="4">
        <f t="shared" si="113"/>
        <v>28117.32</v>
      </c>
      <c r="N1064" s="4">
        <f t="shared" si="114"/>
        <v>6489.8630142000002</v>
      </c>
      <c r="O1064" s="4">
        <f t="shared" si="115"/>
        <v>5503.9832199999992</v>
      </c>
      <c r="P1064" s="2">
        <f t="shared" si="116"/>
        <v>99.840961616983279</v>
      </c>
      <c r="Q1064" s="2">
        <f t="shared" si="117"/>
        <v>6.9267344827586204</v>
      </c>
      <c r="R1064" s="5">
        <f t="shared" si="118"/>
        <v>0.895166221033868</v>
      </c>
    </row>
    <row r="1065" spans="1:18" x14ac:dyDescent="0.3">
      <c r="A1065" s="3">
        <v>41608</v>
      </c>
      <c r="B1065" s="2" t="s">
        <v>6</v>
      </c>
      <c r="C1065" s="2">
        <v>4.0166800000000003E-2</v>
      </c>
      <c r="D1065" s="2">
        <v>4.4850000000000001E-2</v>
      </c>
      <c r="E1065" s="2">
        <v>0</v>
      </c>
      <c r="F1065" s="2">
        <f>VLOOKUP(B1065,CostData!$A$21:$D$24,2,FALSE)</f>
        <v>62.65</v>
      </c>
      <c r="G1065" s="2">
        <f t="shared" si="112"/>
        <v>11</v>
      </c>
      <c r="H1065" s="2">
        <f>VLOOKUP(B1065,CostData!$H$5:$I$8,2,FALSE)</f>
        <v>2</v>
      </c>
      <c r="I1065" s="2">
        <f>VLOOKUP(G1065,CostData!$A$4:$E$15,Production!H1065,FALSE)</f>
        <v>1</v>
      </c>
      <c r="J1065" s="2">
        <f>VLOOKUP(Production!G1065,CostData!$A$33:$E$44,Production!H1065,FALSE)</f>
        <v>58</v>
      </c>
      <c r="K1065" s="2">
        <f>VLOOKUP(Production!B1065,CostData!$A$21:$D$24,4,FALSE)</f>
        <v>111.8941899</v>
      </c>
      <c r="L1065" s="2">
        <f>VLOOKUP(Production!B1065,CostData!$A$21:$D$24,3,FALSE)</f>
        <v>13.7</v>
      </c>
      <c r="M1065" s="4">
        <f t="shared" si="113"/>
        <v>28098.524999999998</v>
      </c>
      <c r="N1065" s="4">
        <f t="shared" si="114"/>
        <v>6489.8630142000002</v>
      </c>
      <c r="O1065" s="4">
        <f t="shared" si="115"/>
        <v>5502.8516000000009</v>
      </c>
      <c r="P1065" s="2">
        <f t="shared" si="116"/>
        <v>99.811883481382623</v>
      </c>
      <c r="Q1065" s="2">
        <f t="shared" si="117"/>
        <v>6.9253103448275866</v>
      </c>
      <c r="R1065" s="5">
        <f t="shared" si="118"/>
        <v>0.89558082497212932</v>
      </c>
    </row>
    <row r="1066" spans="1:18" x14ac:dyDescent="0.3">
      <c r="A1066" s="3">
        <v>41609</v>
      </c>
      <c r="B1066" s="2" t="s">
        <v>6</v>
      </c>
      <c r="C1066" s="2">
        <v>3.8887492000000003E-2</v>
      </c>
      <c r="D1066" s="2">
        <v>4.333E-2</v>
      </c>
      <c r="E1066" s="2">
        <v>0</v>
      </c>
      <c r="F1066" s="2">
        <f>VLOOKUP(B1066,CostData!$A$21:$D$24,2,FALSE)</f>
        <v>62.65</v>
      </c>
      <c r="G1066" s="2">
        <f t="shared" si="112"/>
        <v>12</v>
      </c>
      <c r="H1066" s="2">
        <f>VLOOKUP(B1066,CostData!$H$5:$I$8,2,FALSE)</f>
        <v>2</v>
      </c>
      <c r="I1066" s="2">
        <f>VLOOKUP(G1066,CostData!$A$4:$E$15,Production!H1066,FALSE)</f>
        <v>1</v>
      </c>
      <c r="J1066" s="2">
        <f>VLOOKUP(Production!G1066,CostData!$A$33:$E$44,Production!H1066,FALSE)</f>
        <v>59</v>
      </c>
      <c r="K1066" s="2">
        <f>VLOOKUP(Production!B1066,CostData!$A$21:$D$24,4,FALSE)</f>
        <v>111.8941899</v>
      </c>
      <c r="L1066" s="2">
        <f>VLOOKUP(Production!B1066,CostData!$A$21:$D$24,3,FALSE)</f>
        <v>13.7</v>
      </c>
      <c r="M1066" s="4">
        <f t="shared" si="113"/>
        <v>27146.244999999999</v>
      </c>
      <c r="N1066" s="4">
        <f t="shared" si="114"/>
        <v>6601.7572041000003</v>
      </c>
      <c r="O1066" s="4">
        <f t="shared" si="115"/>
        <v>5327.5864039999997</v>
      </c>
      <c r="P1066" s="2">
        <f t="shared" si="116"/>
        <v>100.48369436655878</v>
      </c>
      <c r="Q1066" s="2">
        <f t="shared" si="117"/>
        <v>6.5911003389830514</v>
      </c>
      <c r="R1066" s="5">
        <f t="shared" si="118"/>
        <v>0.89747269789983852</v>
      </c>
    </row>
    <row r="1067" spans="1:18" x14ac:dyDescent="0.3">
      <c r="A1067" s="3">
        <v>41610</v>
      </c>
      <c r="B1067" s="2" t="s">
        <v>6</v>
      </c>
      <c r="C1067" s="2">
        <v>3.7819020000000002E-2</v>
      </c>
      <c r="D1067" s="2">
        <v>4.2130000000000001E-2</v>
      </c>
      <c r="E1067" s="2">
        <v>0</v>
      </c>
      <c r="F1067" s="2">
        <f>VLOOKUP(B1067,CostData!$A$21:$D$24,2,FALSE)</f>
        <v>62.65</v>
      </c>
      <c r="G1067" s="2">
        <f t="shared" si="112"/>
        <v>12</v>
      </c>
      <c r="H1067" s="2">
        <f>VLOOKUP(B1067,CostData!$H$5:$I$8,2,FALSE)</f>
        <v>2</v>
      </c>
      <c r="I1067" s="2">
        <f>VLOOKUP(G1067,CostData!$A$4:$E$15,Production!H1067,FALSE)</f>
        <v>1</v>
      </c>
      <c r="J1067" s="2">
        <f>VLOOKUP(Production!G1067,CostData!$A$33:$E$44,Production!H1067,FALSE)</f>
        <v>59</v>
      </c>
      <c r="K1067" s="2">
        <f>VLOOKUP(Production!B1067,CostData!$A$21:$D$24,4,FALSE)</f>
        <v>111.8941899</v>
      </c>
      <c r="L1067" s="2">
        <f>VLOOKUP(Production!B1067,CostData!$A$21:$D$24,3,FALSE)</f>
        <v>13.7</v>
      </c>
      <c r="M1067" s="4">
        <f t="shared" si="113"/>
        <v>26394.445000000003</v>
      </c>
      <c r="N1067" s="4">
        <f t="shared" si="114"/>
        <v>6601.7572041000003</v>
      </c>
      <c r="O1067" s="4">
        <f t="shared" si="115"/>
        <v>5181.2057400000003</v>
      </c>
      <c r="P1067" s="2">
        <f t="shared" si="116"/>
        <v>100.9476394261406</v>
      </c>
      <c r="Q1067" s="2">
        <f t="shared" si="117"/>
        <v>6.4100033898305089</v>
      </c>
      <c r="R1067" s="5">
        <f t="shared" si="118"/>
        <v>0.89767434132447188</v>
      </c>
    </row>
    <row r="1068" spans="1:18" x14ac:dyDescent="0.3">
      <c r="A1068" s="3">
        <v>41611</v>
      </c>
      <c r="B1068" s="2" t="s">
        <v>6</v>
      </c>
      <c r="C1068" s="2">
        <v>3.7026937000000003E-2</v>
      </c>
      <c r="D1068" s="2">
        <v>4.1279999999999997E-2</v>
      </c>
      <c r="E1068" s="2">
        <v>0.26354585800000002</v>
      </c>
      <c r="F1068" s="2">
        <f>VLOOKUP(B1068,CostData!$A$21:$D$24,2,FALSE)</f>
        <v>62.65</v>
      </c>
      <c r="G1068" s="2">
        <f t="shared" si="112"/>
        <v>12</v>
      </c>
      <c r="H1068" s="2">
        <f>VLOOKUP(B1068,CostData!$H$5:$I$8,2,FALSE)</f>
        <v>2</v>
      </c>
      <c r="I1068" s="2">
        <f>VLOOKUP(G1068,CostData!$A$4:$E$15,Production!H1068,FALSE)</f>
        <v>1</v>
      </c>
      <c r="J1068" s="2">
        <f>VLOOKUP(Production!G1068,CostData!$A$33:$E$44,Production!H1068,FALSE)</f>
        <v>59</v>
      </c>
      <c r="K1068" s="2">
        <f>VLOOKUP(Production!B1068,CostData!$A$21:$D$24,4,FALSE)</f>
        <v>111.8941899</v>
      </c>
      <c r="L1068" s="2">
        <f>VLOOKUP(Production!B1068,CostData!$A$21:$D$24,3,FALSE)</f>
        <v>13.7</v>
      </c>
      <c r="M1068" s="4">
        <f t="shared" si="113"/>
        <v>25861.919999999995</v>
      </c>
      <c r="N1068" s="4">
        <f t="shared" si="114"/>
        <v>6601.7572041000003</v>
      </c>
      <c r="O1068" s="4">
        <f t="shared" si="115"/>
        <v>5072.6903689999999</v>
      </c>
      <c r="P1068" s="2">
        <f t="shared" si="116"/>
        <v>101.37583773969743</v>
      </c>
      <c r="Q1068" s="2">
        <f t="shared" si="117"/>
        <v>6.2757520338983062</v>
      </c>
      <c r="R1068" s="5">
        <f t="shared" si="118"/>
        <v>0.89697037306201566</v>
      </c>
    </row>
    <row r="1069" spans="1:18" x14ac:dyDescent="0.3">
      <c r="A1069" s="3">
        <v>41612</v>
      </c>
      <c r="B1069" s="2" t="s">
        <v>6</v>
      </c>
      <c r="C1069" s="2">
        <v>3.7567824999999999E-2</v>
      </c>
      <c r="D1069" s="2">
        <v>4.2020000000000002E-2</v>
      </c>
      <c r="E1069" s="2">
        <v>0</v>
      </c>
      <c r="F1069" s="2">
        <f>VLOOKUP(B1069,CostData!$A$21:$D$24,2,FALSE)</f>
        <v>62.65</v>
      </c>
      <c r="G1069" s="2">
        <f t="shared" si="112"/>
        <v>12</v>
      </c>
      <c r="H1069" s="2">
        <f>VLOOKUP(B1069,CostData!$H$5:$I$8,2,FALSE)</f>
        <v>2</v>
      </c>
      <c r="I1069" s="2">
        <f>VLOOKUP(G1069,CostData!$A$4:$E$15,Production!H1069,FALSE)</f>
        <v>1</v>
      </c>
      <c r="J1069" s="2">
        <f>VLOOKUP(Production!G1069,CostData!$A$33:$E$44,Production!H1069,FALSE)</f>
        <v>59</v>
      </c>
      <c r="K1069" s="2">
        <f>VLOOKUP(Production!B1069,CostData!$A$21:$D$24,4,FALSE)</f>
        <v>111.8941899</v>
      </c>
      <c r="L1069" s="2">
        <f>VLOOKUP(Production!B1069,CostData!$A$21:$D$24,3,FALSE)</f>
        <v>13.7</v>
      </c>
      <c r="M1069" s="4">
        <f t="shared" si="113"/>
        <v>26325.530000000002</v>
      </c>
      <c r="N1069" s="4">
        <f t="shared" si="114"/>
        <v>6601.7572041000003</v>
      </c>
      <c r="O1069" s="4">
        <f t="shared" si="115"/>
        <v>5146.7920249999997</v>
      </c>
      <c r="P1069" s="2">
        <f t="shared" si="116"/>
        <v>101.34757396548777</v>
      </c>
      <c r="Q1069" s="2">
        <f t="shared" si="117"/>
        <v>6.3674279661016948</v>
      </c>
      <c r="R1069" s="5">
        <f t="shared" si="118"/>
        <v>0.89404628748215131</v>
      </c>
    </row>
    <row r="1070" spans="1:18" x14ac:dyDescent="0.3">
      <c r="A1070" s="3">
        <v>41613</v>
      </c>
      <c r="B1070" s="2" t="s">
        <v>6</v>
      </c>
      <c r="C1070" s="2">
        <v>4.0103191000000003E-2</v>
      </c>
      <c r="D1070" s="2">
        <v>4.4690000000000001E-2</v>
      </c>
      <c r="E1070" s="2">
        <v>0.26452559799999997</v>
      </c>
      <c r="F1070" s="2">
        <f>VLOOKUP(B1070,CostData!$A$21:$D$24,2,FALSE)</f>
        <v>62.65</v>
      </c>
      <c r="G1070" s="2">
        <f t="shared" si="112"/>
        <v>12</v>
      </c>
      <c r="H1070" s="2">
        <f>VLOOKUP(B1070,CostData!$H$5:$I$8,2,FALSE)</f>
        <v>2</v>
      </c>
      <c r="I1070" s="2">
        <f>VLOOKUP(G1070,CostData!$A$4:$E$15,Production!H1070,FALSE)</f>
        <v>1</v>
      </c>
      <c r="J1070" s="2">
        <f>VLOOKUP(Production!G1070,CostData!$A$33:$E$44,Production!H1070,FALSE)</f>
        <v>59</v>
      </c>
      <c r="K1070" s="2">
        <f>VLOOKUP(Production!B1070,CostData!$A$21:$D$24,4,FALSE)</f>
        <v>111.8941899</v>
      </c>
      <c r="L1070" s="2">
        <f>VLOOKUP(Production!B1070,CostData!$A$21:$D$24,3,FALSE)</f>
        <v>13.7</v>
      </c>
      <c r="M1070" s="4">
        <f t="shared" si="113"/>
        <v>27998.285</v>
      </c>
      <c r="N1070" s="4">
        <f t="shared" si="114"/>
        <v>6601.7572041000003</v>
      </c>
      <c r="O1070" s="4">
        <f t="shared" si="115"/>
        <v>5494.1371670000008</v>
      </c>
      <c r="P1070" s="2">
        <f t="shared" si="116"/>
        <v>99.977528898136796</v>
      </c>
      <c r="Q1070" s="2">
        <f t="shared" si="117"/>
        <v>6.7971510169491536</v>
      </c>
      <c r="R1070" s="5">
        <f t="shared" si="118"/>
        <v>0.8973638621615575</v>
      </c>
    </row>
    <row r="1071" spans="1:18" x14ac:dyDescent="0.3">
      <c r="A1071" s="3">
        <v>41614</v>
      </c>
      <c r="B1071" s="2" t="s">
        <v>6</v>
      </c>
      <c r="C1071" s="2">
        <v>3.7804857999999997E-2</v>
      </c>
      <c r="D1071" s="2">
        <v>4.2160000000000003E-2</v>
      </c>
      <c r="E1071" s="2">
        <v>0</v>
      </c>
      <c r="F1071" s="2">
        <f>VLOOKUP(B1071,CostData!$A$21:$D$24,2,FALSE)</f>
        <v>62.65</v>
      </c>
      <c r="G1071" s="2">
        <f t="shared" si="112"/>
        <v>12</v>
      </c>
      <c r="H1071" s="2">
        <f>VLOOKUP(B1071,CostData!$H$5:$I$8,2,FALSE)</f>
        <v>2</v>
      </c>
      <c r="I1071" s="2">
        <f>VLOOKUP(G1071,CostData!$A$4:$E$15,Production!H1071,FALSE)</f>
        <v>1</v>
      </c>
      <c r="J1071" s="2">
        <f>VLOOKUP(Production!G1071,CostData!$A$33:$E$44,Production!H1071,FALSE)</f>
        <v>59</v>
      </c>
      <c r="K1071" s="2">
        <f>VLOOKUP(Production!B1071,CostData!$A$21:$D$24,4,FALSE)</f>
        <v>111.8941899</v>
      </c>
      <c r="L1071" s="2">
        <f>VLOOKUP(Production!B1071,CostData!$A$21:$D$24,3,FALSE)</f>
        <v>13.7</v>
      </c>
      <c r="M1071" s="4">
        <f t="shared" si="113"/>
        <v>26413.24</v>
      </c>
      <c r="N1071" s="4">
        <f t="shared" si="114"/>
        <v>6601.7572041000003</v>
      </c>
      <c r="O1071" s="4">
        <f t="shared" si="115"/>
        <v>5179.2655459999996</v>
      </c>
      <c r="P1071" s="2">
        <f t="shared" si="116"/>
        <v>101.03003891748517</v>
      </c>
      <c r="Q1071" s="2">
        <f t="shared" si="117"/>
        <v>6.4076030508474568</v>
      </c>
      <c r="R1071" s="5">
        <f t="shared" si="118"/>
        <v>0.89669966793168865</v>
      </c>
    </row>
    <row r="1072" spans="1:18" x14ac:dyDescent="0.3">
      <c r="A1072" s="3">
        <v>41615</v>
      </c>
      <c r="B1072" s="2" t="s">
        <v>6</v>
      </c>
      <c r="C1072" s="2">
        <v>3.6138634000000003E-2</v>
      </c>
      <c r="D1072" s="2">
        <v>4.0259999999999997E-2</v>
      </c>
      <c r="E1072" s="2">
        <v>0.264124319</v>
      </c>
      <c r="F1072" s="2">
        <f>VLOOKUP(B1072,CostData!$A$21:$D$24,2,FALSE)</f>
        <v>62.65</v>
      </c>
      <c r="G1072" s="2">
        <f t="shared" si="112"/>
        <v>12</v>
      </c>
      <c r="H1072" s="2">
        <f>VLOOKUP(B1072,CostData!$H$5:$I$8,2,FALSE)</f>
        <v>2</v>
      </c>
      <c r="I1072" s="2">
        <f>VLOOKUP(G1072,CostData!$A$4:$E$15,Production!H1072,FALSE)</f>
        <v>1</v>
      </c>
      <c r="J1072" s="2">
        <f>VLOOKUP(Production!G1072,CostData!$A$33:$E$44,Production!H1072,FALSE)</f>
        <v>59</v>
      </c>
      <c r="K1072" s="2">
        <f>VLOOKUP(Production!B1072,CostData!$A$21:$D$24,4,FALSE)</f>
        <v>111.8941899</v>
      </c>
      <c r="L1072" s="2">
        <f>VLOOKUP(Production!B1072,CostData!$A$21:$D$24,3,FALSE)</f>
        <v>13.7</v>
      </c>
      <c r="M1072" s="4">
        <f t="shared" si="113"/>
        <v>25222.89</v>
      </c>
      <c r="N1072" s="4">
        <f t="shared" si="114"/>
        <v>6601.7572041000003</v>
      </c>
      <c r="O1072" s="4">
        <f t="shared" si="115"/>
        <v>4950.9928580000005</v>
      </c>
      <c r="P1072" s="2">
        <f t="shared" si="116"/>
        <v>101.76267332655682</v>
      </c>
      <c r="Q1072" s="2">
        <f t="shared" si="117"/>
        <v>6.1251922033898305</v>
      </c>
      <c r="R1072" s="5">
        <f t="shared" si="118"/>
        <v>0.89763124689518148</v>
      </c>
    </row>
    <row r="1073" spans="1:18" x14ac:dyDescent="0.3">
      <c r="A1073" s="3">
        <v>41616</v>
      </c>
      <c r="B1073" s="2" t="s">
        <v>6</v>
      </c>
      <c r="C1073" s="2">
        <v>3.6613342E-2</v>
      </c>
      <c r="D1073" s="2">
        <v>4.0939999999999997E-2</v>
      </c>
      <c r="E1073" s="2">
        <v>0</v>
      </c>
      <c r="F1073" s="2">
        <f>VLOOKUP(B1073,CostData!$A$21:$D$24,2,FALSE)</f>
        <v>62.65</v>
      </c>
      <c r="G1073" s="2">
        <f t="shared" si="112"/>
        <v>12</v>
      </c>
      <c r="H1073" s="2">
        <f>VLOOKUP(B1073,CostData!$H$5:$I$8,2,FALSE)</f>
        <v>2</v>
      </c>
      <c r="I1073" s="2">
        <f>VLOOKUP(G1073,CostData!$A$4:$E$15,Production!H1073,FALSE)</f>
        <v>1</v>
      </c>
      <c r="J1073" s="2">
        <f>VLOOKUP(Production!G1073,CostData!$A$33:$E$44,Production!H1073,FALSE)</f>
        <v>59</v>
      </c>
      <c r="K1073" s="2">
        <f>VLOOKUP(Production!B1073,CostData!$A$21:$D$24,4,FALSE)</f>
        <v>111.8941899</v>
      </c>
      <c r="L1073" s="2">
        <f>VLOOKUP(Production!B1073,CostData!$A$21:$D$24,3,FALSE)</f>
        <v>13.7</v>
      </c>
      <c r="M1073" s="4">
        <f t="shared" si="113"/>
        <v>25648.91</v>
      </c>
      <c r="N1073" s="4">
        <f t="shared" si="114"/>
        <v>6601.7572041000003</v>
      </c>
      <c r="O1073" s="4">
        <f t="shared" si="115"/>
        <v>5016.0278539999999</v>
      </c>
      <c r="P1073" s="2">
        <f t="shared" si="116"/>
        <v>101.78446714342547</v>
      </c>
      <c r="Q1073" s="2">
        <f t="shared" si="117"/>
        <v>6.2056511864406776</v>
      </c>
      <c r="R1073" s="5">
        <f t="shared" si="118"/>
        <v>0.89431709819247684</v>
      </c>
    </row>
    <row r="1074" spans="1:18" x14ac:dyDescent="0.3">
      <c r="A1074" s="3">
        <v>41617</v>
      </c>
      <c r="B1074" s="2" t="s">
        <v>6</v>
      </c>
      <c r="C1074" s="2">
        <v>3.8015724000000001E-2</v>
      </c>
      <c r="D1074" s="2">
        <v>4.2349999999999999E-2</v>
      </c>
      <c r="E1074" s="2">
        <v>0</v>
      </c>
      <c r="F1074" s="2">
        <f>VLOOKUP(B1074,CostData!$A$21:$D$24,2,FALSE)</f>
        <v>62.65</v>
      </c>
      <c r="G1074" s="2">
        <f t="shared" si="112"/>
        <v>12</v>
      </c>
      <c r="H1074" s="2">
        <f>VLOOKUP(B1074,CostData!$H$5:$I$8,2,FALSE)</f>
        <v>2</v>
      </c>
      <c r="I1074" s="2">
        <f>VLOOKUP(G1074,CostData!$A$4:$E$15,Production!H1074,FALSE)</f>
        <v>1</v>
      </c>
      <c r="J1074" s="2">
        <f>VLOOKUP(Production!G1074,CostData!$A$33:$E$44,Production!H1074,FALSE)</f>
        <v>59</v>
      </c>
      <c r="K1074" s="2">
        <f>VLOOKUP(Production!B1074,CostData!$A$21:$D$24,4,FALSE)</f>
        <v>111.8941899</v>
      </c>
      <c r="L1074" s="2">
        <f>VLOOKUP(Production!B1074,CostData!$A$21:$D$24,3,FALSE)</f>
        <v>13.7</v>
      </c>
      <c r="M1074" s="4">
        <f t="shared" si="113"/>
        <v>26532.274999999998</v>
      </c>
      <c r="N1074" s="4">
        <f t="shared" si="114"/>
        <v>6601.7572041000003</v>
      </c>
      <c r="O1074" s="4">
        <f t="shared" si="115"/>
        <v>5208.1541879999995</v>
      </c>
      <c r="P1074" s="2">
        <f t="shared" si="116"/>
        <v>100.85875621387612</v>
      </c>
      <c r="Q1074" s="2">
        <f t="shared" si="117"/>
        <v>6.4433430508474574</v>
      </c>
      <c r="R1074" s="5">
        <f t="shared" si="118"/>
        <v>0.89765582054309334</v>
      </c>
    </row>
    <row r="1075" spans="1:18" x14ac:dyDescent="0.3">
      <c r="A1075" s="3">
        <v>41618</v>
      </c>
      <c r="B1075" s="2" t="s">
        <v>6</v>
      </c>
      <c r="C1075" s="2">
        <v>3.7928634000000003E-2</v>
      </c>
      <c r="D1075" s="2">
        <v>4.2340000000000003E-2</v>
      </c>
      <c r="E1075" s="2">
        <v>0</v>
      </c>
      <c r="F1075" s="2">
        <f>VLOOKUP(B1075,CostData!$A$21:$D$24,2,FALSE)</f>
        <v>62.65</v>
      </c>
      <c r="G1075" s="2">
        <f t="shared" si="112"/>
        <v>12</v>
      </c>
      <c r="H1075" s="2">
        <f>VLOOKUP(B1075,CostData!$H$5:$I$8,2,FALSE)</f>
        <v>2</v>
      </c>
      <c r="I1075" s="2">
        <f>VLOOKUP(G1075,CostData!$A$4:$E$15,Production!H1075,FALSE)</f>
        <v>1</v>
      </c>
      <c r="J1075" s="2">
        <f>VLOOKUP(Production!G1075,CostData!$A$33:$E$44,Production!H1075,FALSE)</f>
        <v>59</v>
      </c>
      <c r="K1075" s="2">
        <f>VLOOKUP(Production!B1075,CostData!$A$21:$D$24,4,FALSE)</f>
        <v>111.8941899</v>
      </c>
      <c r="L1075" s="2">
        <f>VLOOKUP(Production!B1075,CostData!$A$21:$D$24,3,FALSE)</f>
        <v>13.7</v>
      </c>
      <c r="M1075" s="4">
        <f t="shared" si="113"/>
        <v>26526.010000000002</v>
      </c>
      <c r="N1075" s="4">
        <f t="shared" si="114"/>
        <v>6601.7572041000003</v>
      </c>
      <c r="O1075" s="4">
        <f t="shared" si="115"/>
        <v>5196.2228580000001</v>
      </c>
      <c r="P1075" s="2">
        <f t="shared" si="116"/>
        <v>101.04236831228881</v>
      </c>
      <c r="Q1075" s="2">
        <f t="shared" si="117"/>
        <v>6.428582033898306</v>
      </c>
      <c r="R1075" s="5">
        <f t="shared" si="118"/>
        <v>0.89581091166745397</v>
      </c>
    </row>
    <row r="1076" spans="1:18" x14ac:dyDescent="0.3">
      <c r="A1076" s="3">
        <v>41619</v>
      </c>
      <c r="B1076" s="2" t="s">
        <v>6</v>
      </c>
      <c r="C1076" s="2">
        <v>3.8693435999999998E-2</v>
      </c>
      <c r="D1076" s="2">
        <v>4.3200000000000002E-2</v>
      </c>
      <c r="E1076" s="2">
        <v>0</v>
      </c>
      <c r="F1076" s="2">
        <f>VLOOKUP(B1076,CostData!$A$21:$D$24,2,FALSE)</f>
        <v>62.65</v>
      </c>
      <c r="G1076" s="2">
        <f t="shared" si="112"/>
        <v>12</v>
      </c>
      <c r="H1076" s="2">
        <f>VLOOKUP(B1076,CostData!$H$5:$I$8,2,FALSE)</f>
        <v>2</v>
      </c>
      <c r="I1076" s="2">
        <f>VLOOKUP(G1076,CostData!$A$4:$E$15,Production!H1076,FALSE)</f>
        <v>1</v>
      </c>
      <c r="J1076" s="2">
        <f>VLOOKUP(Production!G1076,CostData!$A$33:$E$44,Production!H1076,FALSE)</f>
        <v>59</v>
      </c>
      <c r="K1076" s="2">
        <f>VLOOKUP(Production!B1076,CostData!$A$21:$D$24,4,FALSE)</f>
        <v>111.8941899</v>
      </c>
      <c r="L1076" s="2">
        <f>VLOOKUP(Production!B1076,CostData!$A$21:$D$24,3,FALSE)</f>
        <v>13.7</v>
      </c>
      <c r="M1076" s="4">
        <f t="shared" si="113"/>
        <v>27064.799999999999</v>
      </c>
      <c r="N1076" s="4">
        <f t="shared" si="114"/>
        <v>6601.7572041000003</v>
      </c>
      <c r="O1076" s="4">
        <f t="shared" si="115"/>
        <v>5301.0007319999995</v>
      </c>
      <c r="P1076" s="2">
        <f t="shared" si="116"/>
        <v>100.70844557743592</v>
      </c>
      <c r="Q1076" s="2">
        <f t="shared" si="117"/>
        <v>6.5582094915254237</v>
      </c>
      <c r="R1076" s="5">
        <f t="shared" si="118"/>
        <v>0.89568138888888882</v>
      </c>
    </row>
    <row r="1077" spans="1:18" x14ac:dyDescent="0.3">
      <c r="A1077" s="3">
        <v>41620</v>
      </c>
      <c r="B1077" s="2" t="s">
        <v>6</v>
      </c>
      <c r="C1077" s="2">
        <v>3.7254126999999998E-2</v>
      </c>
      <c r="D1077" s="2">
        <v>4.1590000000000002E-2</v>
      </c>
      <c r="E1077" s="2">
        <v>0</v>
      </c>
      <c r="F1077" s="2">
        <f>VLOOKUP(B1077,CostData!$A$21:$D$24,2,FALSE)</f>
        <v>62.65</v>
      </c>
      <c r="G1077" s="2">
        <f t="shared" si="112"/>
        <v>12</v>
      </c>
      <c r="H1077" s="2">
        <f>VLOOKUP(B1077,CostData!$H$5:$I$8,2,FALSE)</f>
        <v>2</v>
      </c>
      <c r="I1077" s="2">
        <f>VLOOKUP(G1077,CostData!$A$4:$E$15,Production!H1077,FALSE)</f>
        <v>1</v>
      </c>
      <c r="J1077" s="2">
        <f>VLOOKUP(Production!G1077,CostData!$A$33:$E$44,Production!H1077,FALSE)</f>
        <v>59</v>
      </c>
      <c r="K1077" s="2">
        <f>VLOOKUP(Production!B1077,CostData!$A$21:$D$24,4,FALSE)</f>
        <v>111.8941899</v>
      </c>
      <c r="L1077" s="2">
        <f>VLOOKUP(Production!B1077,CostData!$A$21:$D$24,3,FALSE)</f>
        <v>13.7</v>
      </c>
      <c r="M1077" s="4">
        <f t="shared" si="113"/>
        <v>26056.135000000002</v>
      </c>
      <c r="N1077" s="4">
        <f t="shared" si="114"/>
        <v>6601.7572041000003</v>
      </c>
      <c r="O1077" s="4">
        <f t="shared" si="115"/>
        <v>5103.8153989999992</v>
      </c>
      <c r="P1077" s="2">
        <f t="shared" si="116"/>
        <v>101.36248153956207</v>
      </c>
      <c r="Q1077" s="2">
        <f t="shared" si="117"/>
        <v>6.3142588135593218</v>
      </c>
      <c r="R1077" s="5">
        <f t="shared" si="118"/>
        <v>0.89574722289011777</v>
      </c>
    </row>
    <row r="1078" spans="1:18" x14ac:dyDescent="0.3">
      <c r="A1078" s="3">
        <v>41621</v>
      </c>
      <c r="B1078" s="2" t="s">
        <v>6</v>
      </c>
      <c r="C1078" s="2">
        <v>3.8510574999999998E-2</v>
      </c>
      <c r="D1078" s="2">
        <v>4.3029999999999999E-2</v>
      </c>
      <c r="E1078" s="2">
        <v>0</v>
      </c>
      <c r="F1078" s="2">
        <f>VLOOKUP(B1078,CostData!$A$21:$D$24,2,FALSE)</f>
        <v>62.65</v>
      </c>
      <c r="G1078" s="2">
        <f t="shared" si="112"/>
        <v>12</v>
      </c>
      <c r="H1078" s="2">
        <f>VLOOKUP(B1078,CostData!$H$5:$I$8,2,FALSE)</f>
        <v>2</v>
      </c>
      <c r="I1078" s="2">
        <f>VLOOKUP(G1078,CostData!$A$4:$E$15,Production!H1078,FALSE)</f>
        <v>1</v>
      </c>
      <c r="J1078" s="2">
        <f>VLOOKUP(Production!G1078,CostData!$A$33:$E$44,Production!H1078,FALSE)</f>
        <v>59</v>
      </c>
      <c r="K1078" s="2">
        <f>VLOOKUP(Production!B1078,CostData!$A$21:$D$24,4,FALSE)</f>
        <v>111.8941899</v>
      </c>
      <c r="L1078" s="2">
        <f>VLOOKUP(Production!B1078,CostData!$A$21:$D$24,3,FALSE)</f>
        <v>13.7</v>
      </c>
      <c r="M1078" s="4">
        <f t="shared" si="113"/>
        <v>26958.294999999998</v>
      </c>
      <c r="N1078" s="4">
        <f t="shared" si="114"/>
        <v>6601.7572041000003</v>
      </c>
      <c r="O1078" s="4">
        <f t="shared" si="115"/>
        <v>5275.9487749999998</v>
      </c>
      <c r="P1078" s="2">
        <f t="shared" si="116"/>
        <v>100.8450301744391</v>
      </c>
      <c r="Q1078" s="2">
        <f t="shared" si="117"/>
        <v>6.5272161016949148</v>
      </c>
      <c r="R1078" s="5">
        <f t="shared" si="118"/>
        <v>0.89497036950964437</v>
      </c>
    </row>
    <row r="1079" spans="1:18" x14ac:dyDescent="0.3">
      <c r="A1079" s="3">
        <v>41622</v>
      </c>
      <c r="B1079" s="2" t="s">
        <v>6</v>
      </c>
      <c r="C1079" s="2">
        <v>3.6035586000000001E-2</v>
      </c>
      <c r="D1079" s="2">
        <v>4.0160000000000001E-2</v>
      </c>
      <c r="E1079" s="2">
        <v>0.26640055200000001</v>
      </c>
      <c r="F1079" s="2">
        <f>VLOOKUP(B1079,CostData!$A$21:$D$24,2,FALSE)</f>
        <v>62.65</v>
      </c>
      <c r="G1079" s="2">
        <f t="shared" si="112"/>
        <v>12</v>
      </c>
      <c r="H1079" s="2">
        <f>VLOOKUP(B1079,CostData!$H$5:$I$8,2,FALSE)</f>
        <v>2</v>
      </c>
      <c r="I1079" s="2">
        <f>VLOOKUP(G1079,CostData!$A$4:$E$15,Production!H1079,FALSE)</f>
        <v>1</v>
      </c>
      <c r="J1079" s="2">
        <f>VLOOKUP(Production!G1079,CostData!$A$33:$E$44,Production!H1079,FALSE)</f>
        <v>59</v>
      </c>
      <c r="K1079" s="2">
        <f>VLOOKUP(Production!B1079,CostData!$A$21:$D$24,4,FALSE)</f>
        <v>111.8941899</v>
      </c>
      <c r="L1079" s="2">
        <f>VLOOKUP(Production!B1079,CostData!$A$21:$D$24,3,FALSE)</f>
        <v>13.7</v>
      </c>
      <c r="M1079" s="4">
        <f t="shared" si="113"/>
        <v>25160.239999999998</v>
      </c>
      <c r="N1079" s="4">
        <f t="shared" si="114"/>
        <v>6601.7572041000003</v>
      </c>
      <c r="O1079" s="4">
        <f t="shared" si="115"/>
        <v>4936.875282</v>
      </c>
      <c r="P1079" s="2">
        <f t="shared" si="116"/>
        <v>101.84064298579743</v>
      </c>
      <c r="Q1079" s="2">
        <f t="shared" si="117"/>
        <v>6.1077264406779666</v>
      </c>
      <c r="R1079" s="5">
        <f t="shared" si="118"/>
        <v>0.89730044820717136</v>
      </c>
    </row>
    <row r="1080" spans="1:18" x14ac:dyDescent="0.3">
      <c r="A1080" s="3">
        <v>41623</v>
      </c>
      <c r="B1080" s="2" t="s">
        <v>6</v>
      </c>
      <c r="C1080" s="2">
        <v>3.5502713999999998E-2</v>
      </c>
      <c r="D1080" s="2">
        <v>3.9620000000000002E-2</v>
      </c>
      <c r="E1080" s="2">
        <v>0.26468022299999999</v>
      </c>
      <c r="F1080" s="2">
        <f>VLOOKUP(B1080,CostData!$A$21:$D$24,2,FALSE)</f>
        <v>62.65</v>
      </c>
      <c r="G1080" s="2">
        <f t="shared" si="112"/>
        <v>12</v>
      </c>
      <c r="H1080" s="2">
        <f>VLOOKUP(B1080,CostData!$H$5:$I$8,2,FALSE)</f>
        <v>2</v>
      </c>
      <c r="I1080" s="2">
        <f>VLOOKUP(G1080,CostData!$A$4:$E$15,Production!H1080,FALSE)</f>
        <v>1</v>
      </c>
      <c r="J1080" s="2">
        <f>VLOOKUP(Production!G1080,CostData!$A$33:$E$44,Production!H1080,FALSE)</f>
        <v>59</v>
      </c>
      <c r="K1080" s="2">
        <f>VLOOKUP(Production!B1080,CostData!$A$21:$D$24,4,FALSE)</f>
        <v>111.8941899</v>
      </c>
      <c r="L1080" s="2">
        <f>VLOOKUP(Production!B1080,CostData!$A$21:$D$24,3,FALSE)</f>
        <v>13.7</v>
      </c>
      <c r="M1080" s="4">
        <f t="shared" si="113"/>
        <v>24821.93</v>
      </c>
      <c r="N1080" s="4">
        <f t="shared" si="114"/>
        <v>6601.7572041000003</v>
      </c>
      <c r="O1080" s="4">
        <f t="shared" si="115"/>
        <v>4863.8718179999996</v>
      </c>
      <c r="P1080" s="2">
        <f t="shared" si="116"/>
        <v>102.21066204149915</v>
      </c>
      <c r="Q1080" s="2">
        <f t="shared" si="117"/>
        <v>6.0174091525423723</v>
      </c>
      <c r="R1080" s="5">
        <f t="shared" si="118"/>
        <v>0.89608061585058041</v>
      </c>
    </row>
    <row r="1081" spans="1:18" x14ac:dyDescent="0.3">
      <c r="A1081" s="3">
        <v>41624</v>
      </c>
      <c r="B1081" s="2" t="s">
        <v>6</v>
      </c>
      <c r="C1081" s="2">
        <v>4.0249503999999998E-2</v>
      </c>
      <c r="D1081" s="2">
        <v>4.4859999999999997E-2</v>
      </c>
      <c r="E1081" s="2">
        <v>0</v>
      </c>
      <c r="F1081" s="2">
        <f>VLOOKUP(B1081,CostData!$A$21:$D$24,2,FALSE)</f>
        <v>62.65</v>
      </c>
      <c r="G1081" s="2">
        <f t="shared" si="112"/>
        <v>12</v>
      </c>
      <c r="H1081" s="2">
        <f>VLOOKUP(B1081,CostData!$H$5:$I$8,2,FALSE)</f>
        <v>2</v>
      </c>
      <c r="I1081" s="2">
        <f>VLOOKUP(G1081,CostData!$A$4:$E$15,Production!H1081,FALSE)</f>
        <v>1</v>
      </c>
      <c r="J1081" s="2">
        <f>VLOOKUP(Production!G1081,CostData!$A$33:$E$44,Production!H1081,FALSE)</f>
        <v>59</v>
      </c>
      <c r="K1081" s="2">
        <f>VLOOKUP(Production!B1081,CostData!$A$21:$D$24,4,FALSE)</f>
        <v>111.8941899</v>
      </c>
      <c r="L1081" s="2">
        <f>VLOOKUP(Production!B1081,CostData!$A$21:$D$24,3,FALSE)</f>
        <v>13.7</v>
      </c>
      <c r="M1081" s="4">
        <f t="shared" si="113"/>
        <v>28104.79</v>
      </c>
      <c r="N1081" s="4">
        <f t="shared" si="114"/>
        <v>6601.7572041000003</v>
      </c>
      <c r="O1081" s="4">
        <f t="shared" si="115"/>
        <v>5514.1820479999997</v>
      </c>
      <c r="P1081" s="2">
        <f t="shared" si="116"/>
        <v>99.928509062124107</v>
      </c>
      <c r="Q1081" s="2">
        <f t="shared" si="117"/>
        <v>6.8219498305084736</v>
      </c>
      <c r="R1081" s="5">
        <f t="shared" si="118"/>
        <v>0.89722478823004903</v>
      </c>
    </row>
    <row r="1082" spans="1:18" x14ac:dyDescent="0.3">
      <c r="A1082" s="3">
        <v>41625</v>
      </c>
      <c r="B1082" s="2" t="s">
        <v>6</v>
      </c>
      <c r="C1082" s="2">
        <v>3.9220934999999998E-2</v>
      </c>
      <c r="D1082" s="2">
        <v>4.3860000000000003E-2</v>
      </c>
      <c r="E1082" s="2">
        <v>0.26293234500000001</v>
      </c>
      <c r="F1082" s="2">
        <f>VLOOKUP(B1082,CostData!$A$21:$D$24,2,FALSE)</f>
        <v>62.65</v>
      </c>
      <c r="G1082" s="2">
        <f t="shared" si="112"/>
        <v>12</v>
      </c>
      <c r="H1082" s="2">
        <f>VLOOKUP(B1082,CostData!$H$5:$I$8,2,FALSE)</f>
        <v>2</v>
      </c>
      <c r="I1082" s="2">
        <f>VLOOKUP(G1082,CostData!$A$4:$E$15,Production!H1082,FALSE)</f>
        <v>1</v>
      </c>
      <c r="J1082" s="2">
        <f>VLOOKUP(Production!G1082,CostData!$A$33:$E$44,Production!H1082,FALSE)</f>
        <v>59</v>
      </c>
      <c r="K1082" s="2">
        <f>VLOOKUP(Production!B1082,CostData!$A$21:$D$24,4,FALSE)</f>
        <v>111.8941899</v>
      </c>
      <c r="L1082" s="2">
        <f>VLOOKUP(Production!B1082,CostData!$A$21:$D$24,3,FALSE)</f>
        <v>13.7</v>
      </c>
      <c r="M1082" s="4">
        <f t="shared" si="113"/>
        <v>27478.290000000005</v>
      </c>
      <c r="N1082" s="4">
        <f t="shared" si="114"/>
        <v>6601.7572041000003</v>
      </c>
      <c r="O1082" s="4">
        <f t="shared" si="115"/>
        <v>5373.2680950000004</v>
      </c>
      <c r="P1082" s="2">
        <f t="shared" si="116"/>
        <v>100.5924904623003</v>
      </c>
      <c r="Q1082" s="2">
        <f t="shared" si="117"/>
        <v>6.6476161016949149</v>
      </c>
      <c r="R1082" s="5">
        <f t="shared" si="118"/>
        <v>0.89423016415868661</v>
      </c>
    </row>
    <row r="1083" spans="1:18" x14ac:dyDescent="0.3">
      <c r="A1083" s="3">
        <v>41626</v>
      </c>
      <c r="B1083" s="2" t="s">
        <v>6</v>
      </c>
      <c r="C1083" s="2">
        <v>3.7381484E-2</v>
      </c>
      <c r="D1083" s="2">
        <v>4.1700000000000001E-2</v>
      </c>
      <c r="E1083" s="2">
        <v>0.26242385699999998</v>
      </c>
      <c r="F1083" s="2">
        <f>VLOOKUP(B1083,CostData!$A$21:$D$24,2,FALSE)</f>
        <v>62.65</v>
      </c>
      <c r="G1083" s="2">
        <f t="shared" si="112"/>
        <v>12</v>
      </c>
      <c r="H1083" s="2">
        <f>VLOOKUP(B1083,CostData!$H$5:$I$8,2,FALSE)</f>
        <v>2</v>
      </c>
      <c r="I1083" s="2">
        <f>VLOOKUP(G1083,CostData!$A$4:$E$15,Production!H1083,FALSE)</f>
        <v>1</v>
      </c>
      <c r="J1083" s="2">
        <f>VLOOKUP(Production!G1083,CostData!$A$33:$E$44,Production!H1083,FALSE)</f>
        <v>59</v>
      </c>
      <c r="K1083" s="2">
        <f>VLOOKUP(Production!B1083,CostData!$A$21:$D$24,4,FALSE)</f>
        <v>111.8941899</v>
      </c>
      <c r="L1083" s="2">
        <f>VLOOKUP(Production!B1083,CostData!$A$21:$D$24,3,FALSE)</f>
        <v>13.7</v>
      </c>
      <c r="M1083" s="4">
        <f t="shared" si="113"/>
        <v>26125.05</v>
      </c>
      <c r="N1083" s="4">
        <f t="shared" si="114"/>
        <v>6601.7572041000003</v>
      </c>
      <c r="O1083" s="4">
        <f t="shared" si="115"/>
        <v>5121.2633079999996</v>
      </c>
      <c r="P1083" s="2">
        <f t="shared" si="116"/>
        <v>101.24817546596064</v>
      </c>
      <c r="Q1083" s="2">
        <f t="shared" si="117"/>
        <v>6.3358447457627118</v>
      </c>
      <c r="R1083" s="5">
        <f t="shared" si="118"/>
        <v>0.89643846522781767</v>
      </c>
    </row>
    <row r="1084" spans="1:18" x14ac:dyDescent="0.3">
      <c r="A1084" s="3">
        <v>41627</v>
      </c>
      <c r="B1084" s="2" t="s">
        <v>6</v>
      </c>
      <c r="C1084" s="2">
        <v>4.0664687999999997E-2</v>
      </c>
      <c r="D1084" s="2">
        <v>4.539E-2</v>
      </c>
      <c r="E1084" s="2">
        <v>0</v>
      </c>
      <c r="F1084" s="2">
        <f>VLOOKUP(B1084,CostData!$A$21:$D$24,2,FALSE)</f>
        <v>62.65</v>
      </c>
      <c r="G1084" s="2">
        <f t="shared" si="112"/>
        <v>12</v>
      </c>
      <c r="H1084" s="2">
        <f>VLOOKUP(B1084,CostData!$H$5:$I$8,2,FALSE)</f>
        <v>2</v>
      </c>
      <c r="I1084" s="2">
        <f>VLOOKUP(G1084,CostData!$A$4:$E$15,Production!H1084,FALSE)</f>
        <v>1</v>
      </c>
      <c r="J1084" s="2">
        <f>VLOOKUP(Production!G1084,CostData!$A$33:$E$44,Production!H1084,FALSE)</f>
        <v>59</v>
      </c>
      <c r="K1084" s="2">
        <f>VLOOKUP(Production!B1084,CostData!$A$21:$D$24,4,FALSE)</f>
        <v>111.8941899</v>
      </c>
      <c r="L1084" s="2">
        <f>VLOOKUP(Production!B1084,CostData!$A$21:$D$24,3,FALSE)</f>
        <v>13.7</v>
      </c>
      <c r="M1084" s="4">
        <f t="shared" si="113"/>
        <v>28436.834999999999</v>
      </c>
      <c r="N1084" s="4">
        <f t="shared" si="114"/>
        <v>6601.7572041000003</v>
      </c>
      <c r="O1084" s="4">
        <f t="shared" si="115"/>
        <v>5571.0622559999993</v>
      </c>
      <c r="P1084" s="2">
        <f t="shared" si="116"/>
        <v>99.864665038374341</v>
      </c>
      <c r="Q1084" s="2">
        <f t="shared" si="117"/>
        <v>6.8923199999999989</v>
      </c>
      <c r="R1084" s="5">
        <f t="shared" si="118"/>
        <v>0.89589530733641765</v>
      </c>
    </row>
    <row r="1085" spans="1:18" x14ac:dyDescent="0.3">
      <c r="A1085" s="3">
        <v>41628</v>
      </c>
      <c r="B1085" s="2" t="s">
        <v>6</v>
      </c>
      <c r="C1085" s="2">
        <v>3.7518872000000002E-2</v>
      </c>
      <c r="D1085" s="2">
        <v>4.1820000000000003E-2</v>
      </c>
      <c r="E1085" s="2">
        <v>0</v>
      </c>
      <c r="F1085" s="2">
        <f>VLOOKUP(B1085,CostData!$A$21:$D$24,2,FALSE)</f>
        <v>62.65</v>
      </c>
      <c r="G1085" s="2">
        <f t="shared" si="112"/>
        <v>12</v>
      </c>
      <c r="H1085" s="2">
        <f>VLOOKUP(B1085,CostData!$H$5:$I$8,2,FALSE)</f>
        <v>2</v>
      </c>
      <c r="I1085" s="2">
        <f>VLOOKUP(G1085,CostData!$A$4:$E$15,Production!H1085,FALSE)</f>
        <v>1</v>
      </c>
      <c r="J1085" s="2">
        <f>VLOOKUP(Production!G1085,CostData!$A$33:$E$44,Production!H1085,FALSE)</f>
        <v>59</v>
      </c>
      <c r="K1085" s="2">
        <f>VLOOKUP(Production!B1085,CostData!$A$21:$D$24,4,FALSE)</f>
        <v>111.8941899</v>
      </c>
      <c r="L1085" s="2">
        <f>VLOOKUP(Production!B1085,CostData!$A$21:$D$24,3,FALSE)</f>
        <v>13.7</v>
      </c>
      <c r="M1085" s="4">
        <f t="shared" si="113"/>
        <v>26200.230000000003</v>
      </c>
      <c r="N1085" s="4">
        <f t="shared" si="114"/>
        <v>6601.7572041000003</v>
      </c>
      <c r="O1085" s="4">
        <f t="shared" si="115"/>
        <v>5140.0854640000007</v>
      </c>
      <c r="P1085" s="2">
        <f t="shared" si="116"/>
        <v>101.12796746154844</v>
      </c>
      <c r="Q1085" s="2">
        <f t="shared" si="117"/>
        <v>6.3591308474576271</v>
      </c>
      <c r="R1085" s="5">
        <f t="shared" si="118"/>
        <v>0.89715141080822569</v>
      </c>
    </row>
    <row r="1086" spans="1:18" x14ac:dyDescent="0.3">
      <c r="A1086" s="3">
        <v>41629</v>
      </c>
      <c r="B1086" s="2" t="s">
        <v>6</v>
      </c>
      <c r="C1086" s="2">
        <v>4.1180996999999997E-2</v>
      </c>
      <c r="D1086" s="2">
        <v>4.5990000000000003E-2</v>
      </c>
      <c r="E1086" s="2">
        <v>0</v>
      </c>
      <c r="F1086" s="2">
        <f>VLOOKUP(B1086,CostData!$A$21:$D$24,2,FALSE)</f>
        <v>62.65</v>
      </c>
      <c r="G1086" s="2">
        <f t="shared" si="112"/>
        <v>12</v>
      </c>
      <c r="H1086" s="2">
        <f>VLOOKUP(B1086,CostData!$H$5:$I$8,2,FALSE)</f>
        <v>2</v>
      </c>
      <c r="I1086" s="2">
        <f>VLOOKUP(G1086,CostData!$A$4:$E$15,Production!H1086,FALSE)</f>
        <v>1</v>
      </c>
      <c r="J1086" s="2">
        <f>VLOOKUP(Production!G1086,CostData!$A$33:$E$44,Production!H1086,FALSE)</f>
        <v>59</v>
      </c>
      <c r="K1086" s="2">
        <f>VLOOKUP(Production!B1086,CostData!$A$21:$D$24,4,FALSE)</f>
        <v>111.8941899</v>
      </c>
      <c r="L1086" s="2">
        <f>VLOOKUP(Production!B1086,CostData!$A$21:$D$24,3,FALSE)</f>
        <v>13.7</v>
      </c>
      <c r="M1086" s="4">
        <f t="shared" si="113"/>
        <v>28812.735000000004</v>
      </c>
      <c r="N1086" s="4">
        <f t="shared" si="114"/>
        <v>6601.7572041000003</v>
      </c>
      <c r="O1086" s="4">
        <f t="shared" si="115"/>
        <v>5641.7965889999987</v>
      </c>
      <c r="P1086" s="2">
        <f t="shared" si="116"/>
        <v>99.697170500995895</v>
      </c>
      <c r="Q1086" s="2">
        <f t="shared" si="117"/>
        <v>6.9798299999999998</v>
      </c>
      <c r="R1086" s="5">
        <f t="shared" si="118"/>
        <v>0.89543372472276572</v>
      </c>
    </row>
    <row r="1087" spans="1:18" x14ac:dyDescent="0.3">
      <c r="A1087" s="3">
        <v>41630</v>
      </c>
      <c r="B1087" s="2" t="s">
        <v>6</v>
      </c>
      <c r="C1087" s="2">
        <v>4.0761133999999997E-2</v>
      </c>
      <c r="D1087" s="2">
        <v>4.546E-2</v>
      </c>
      <c r="E1087" s="2">
        <v>0</v>
      </c>
      <c r="F1087" s="2">
        <f>VLOOKUP(B1087,CostData!$A$21:$D$24,2,FALSE)</f>
        <v>62.65</v>
      </c>
      <c r="G1087" s="2">
        <f t="shared" si="112"/>
        <v>12</v>
      </c>
      <c r="H1087" s="2">
        <f>VLOOKUP(B1087,CostData!$H$5:$I$8,2,FALSE)</f>
        <v>2</v>
      </c>
      <c r="I1087" s="2">
        <f>VLOOKUP(G1087,CostData!$A$4:$E$15,Production!H1087,FALSE)</f>
        <v>1</v>
      </c>
      <c r="J1087" s="2">
        <f>VLOOKUP(Production!G1087,CostData!$A$33:$E$44,Production!H1087,FALSE)</f>
        <v>59</v>
      </c>
      <c r="K1087" s="2">
        <f>VLOOKUP(Production!B1087,CostData!$A$21:$D$24,4,FALSE)</f>
        <v>111.8941899</v>
      </c>
      <c r="L1087" s="2">
        <f>VLOOKUP(Production!B1087,CostData!$A$21:$D$24,3,FALSE)</f>
        <v>13.7</v>
      </c>
      <c r="M1087" s="4">
        <f t="shared" si="113"/>
        <v>28480.69</v>
      </c>
      <c r="N1087" s="4">
        <f t="shared" si="114"/>
        <v>6601.7572041000003</v>
      </c>
      <c r="O1087" s="4">
        <f t="shared" si="115"/>
        <v>5584.275357999999</v>
      </c>
      <c r="P1087" s="2">
        <f t="shared" si="116"/>
        <v>99.768378774986971</v>
      </c>
      <c r="Q1087" s="2">
        <f t="shared" si="117"/>
        <v>6.9086667796610168</v>
      </c>
      <c r="R1087" s="5">
        <f t="shared" si="118"/>
        <v>0.89663735151781776</v>
      </c>
    </row>
    <row r="1088" spans="1:18" x14ac:dyDescent="0.3">
      <c r="A1088" s="3">
        <v>41631</v>
      </c>
      <c r="B1088" s="2" t="s">
        <v>6</v>
      </c>
      <c r="C1088" s="2">
        <v>3.6642215999999998E-2</v>
      </c>
      <c r="D1088" s="2">
        <v>4.0969999999999999E-2</v>
      </c>
      <c r="E1088" s="2">
        <v>0</v>
      </c>
      <c r="F1088" s="2">
        <f>VLOOKUP(B1088,CostData!$A$21:$D$24,2,FALSE)</f>
        <v>62.65</v>
      </c>
      <c r="G1088" s="2">
        <f t="shared" si="112"/>
        <v>12</v>
      </c>
      <c r="H1088" s="2">
        <f>VLOOKUP(B1088,CostData!$H$5:$I$8,2,FALSE)</f>
        <v>2</v>
      </c>
      <c r="I1088" s="2">
        <f>VLOOKUP(G1088,CostData!$A$4:$E$15,Production!H1088,FALSE)</f>
        <v>1</v>
      </c>
      <c r="J1088" s="2">
        <f>VLOOKUP(Production!G1088,CostData!$A$33:$E$44,Production!H1088,FALSE)</f>
        <v>59</v>
      </c>
      <c r="K1088" s="2">
        <f>VLOOKUP(Production!B1088,CostData!$A$21:$D$24,4,FALSE)</f>
        <v>111.8941899</v>
      </c>
      <c r="L1088" s="2">
        <f>VLOOKUP(Production!B1088,CostData!$A$21:$D$24,3,FALSE)</f>
        <v>13.7</v>
      </c>
      <c r="M1088" s="4">
        <f t="shared" si="113"/>
        <v>25667.705000000002</v>
      </c>
      <c r="N1088" s="4">
        <f t="shared" si="114"/>
        <v>6601.7572041000003</v>
      </c>
      <c r="O1088" s="4">
        <f t="shared" si="115"/>
        <v>5019.9835919999987</v>
      </c>
      <c r="P1088" s="2">
        <f t="shared" si="116"/>
        <v>101.76635003761781</v>
      </c>
      <c r="Q1088" s="2">
        <f t="shared" si="117"/>
        <v>6.2105450847457622</v>
      </c>
      <c r="R1088" s="5">
        <f t="shared" si="118"/>
        <v>0.894367000244081</v>
      </c>
    </row>
    <row r="1089" spans="1:18" x14ac:dyDescent="0.3">
      <c r="A1089" s="3">
        <v>41632</v>
      </c>
      <c r="B1089" s="2" t="s">
        <v>6</v>
      </c>
      <c r="C1089" s="2">
        <v>3.9527041999999998E-2</v>
      </c>
      <c r="D1089" s="2">
        <v>4.4089999999999997E-2</v>
      </c>
      <c r="E1089" s="2">
        <v>0</v>
      </c>
      <c r="F1089" s="2">
        <f>VLOOKUP(B1089,CostData!$A$21:$D$24,2,FALSE)</f>
        <v>62.65</v>
      </c>
      <c r="G1089" s="2">
        <f t="shared" si="112"/>
        <v>12</v>
      </c>
      <c r="H1089" s="2">
        <f>VLOOKUP(B1089,CostData!$H$5:$I$8,2,FALSE)</f>
        <v>2</v>
      </c>
      <c r="I1089" s="2">
        <f>VLOOKUP(G1089,CostData!$A$4:$E$15,Production!H1089,FALSE)</f>
        <v>1</v>
      </c>
      <c r="J1089" s="2">
        <f>VLOOKUP(Production!G1089,CostData!$A$33:$E$44,Production!H1089,FALSE)</f>
        <v>59</v>
      </c>
      <c r="K1089" s="2">
        <f>VLOOKUP(Production!B1089,CostData!$A$21:$D$24,4,FALSE)</f>
        <v>111.8941899</v>
      </c>
      <c r="L1089" s="2">
        <f>VLOOKUP(Production!B1089,CostData!$A$21:$D$24,3,FALSE)</f>
        <v>13.7</v>
      </c>
      <c r="M1089" s="4">
        <f t="shared" si="113"/>
        <v>27622.384999999995</v>
      </c>
      <c r="N1089" s="4">
        <f t="shared" si="114"/>
        <v>6601.7572041000003</v>
      </c>
      <c r="O1089" s="4">
        <f t="shared" si="115"/>
        <v>5415.2047539999994</v>
      </c>
      <c r="P1089" s="2">
        <f t="shared" si="116"/>
        <v>100.28412183765229</v>
      </c>
      <c r="Q1089" s="2">
        <f t="shared" si="117"/>
        <v>6.6994986440677966</v>
      </c>
      <c r="R1089" s="5">
        <f t="shared" si="118"/>
        <v>0.89650809707416645</v>
      </c>
    </row>
    <row r="1090" spans="1:18" x14ac:dyDescent="0.3">
      <c r="A1090" s="3">
        <v>41633</v>
      </c>
      <c r="B1090" s="2" t="s">
        <v>6</v>
      </c>
      <c r="C1090" s="2">
        <v>3.7060335E-2</v>
      </c>
      <c r="D1090" s="2">
        <v>4.1419999999999998E-2</v>
      </c>
      <c r="E1090" s="2">
        <v>0.26499727200000001</v>
      </c>
      <c r="F1090" s="2">
        <f>VLOOKUP(B1090,CostData!$A$21:$D$24,2,FALSE)</f>
        <v>62.65</v>
      </c>
      <c r="G1090" s="2">
        <f t="shared" si="112"/>
        <v>12</v>
      </c>
      <c r="H1090" s="2">
        <f>VLOOKUP(B1090,CostData!$H$5:$I$8,2,FALSE)</f>
        <v>2</v>
      </c>
      <c r="I1090" s="2">
        <f>VLOOKUP(G1090,CostData!$A$4:$E$15,Production!H1090,FALSE)</f>
        <v>1</v>
      </c>
      <c r="J1090" s="2">
        <f>VLOOKUP(Production!G1090,CostData!$A$33:$E$44,Production!H1090,FALSE)</f>
        <v>59</v>
      </c>
      <c r="K1090" s="2">
        <f>VLOOKUP(Production!B1090,CostData!$A$21:$D$24,4,FALSE)</f>
        <v>111.8941899</v>
      </c>
      <c r="L1090" s="2">
        <f>VLOOKUP(Production!B1090,CostData!$A$21:$D$24,3,FALSE)</f>
        <v>13.7</v>
      </c>
      <c r="M1090" s="4">
        <f t="shared" si="113"/>
        <v>25949.629999999997</v>
      </c>
      <c r="N1090" s="4">
        <f t="shared" si="114"/>
        <v>6601.7572041000003</v>
      </c>
      <c r="O1090" s="4">
        <f t="shared" si="115"/>
        <v>5077.2658949999995</v>
      </c>
      <c r="P1090" s="2">
        <f t="shared" si="116"/>
        <v>101.53349423069164</v>
      </c>
      <c r="Q1090" s="2">
        <f t="shared" si="117"/>
        <v>6.2814127118644061</v>
      </c>
      <c r="R1090" s="5">
        <f t="shared" si="118"/>
        <v>0.89474492998551425</v>
      </c>
    </row>
    <row r="1091" spans="1:18" x14ac:dyDescent="0.3">
      <c r="A1091" s="3">
        <v>41634</v>
      </c>
      <c r="B1091" s="2" t="s">
        <v>6</v>
      </c>
      <c r="C1091" s="2">
        <v>4.0720586000000003E-2</v>
      </c>
      <c r="D1091" s="2">
        <v>4.5569999999999999E-2</v>
      </c>
      <c r="E1091" s="2">
        <v>0.266928212</v>
      </c>
      <c r="F1091" s="2">
        <f>VLOOKUP(B1091,CostData!$A$21:$D$24,2,FALSE)</f>
        <v>62.65</v>
      </c>
      <c r="G1091" s="2">
        <f t="shared" ref="G1091:G1154" si="119">MONTH(A1091)</f>
        <v>12</v>
      </c>
      <c r="H1091" s="2">
        <f>VLOOKUP(B1091,CostData!$H$5:$I$8,2,FALSE)</f>
        <v>2</v>
      </c>
      <c r="I1091" s="2">
        <f>VLOOKUP(G1091,CostData!$A$4:$E$15,Production!H1091,FALSE)</f>
        <v>1</v>
      </c>
      <c r="J1091" s="2">
        <f>VLOOKUP(Production!G1091,CostData!$A$33:$E$44,Production!H1091,FALSE)</f>
        <v>59</v>
      </c>
      <c r="K1091" s="2">
        <f>VLOOKUP(Production!B1091,CostData!$A$21:$D$24,4,FALSE)</f>
        <v>111.8941899</v>
      </c>
      <c r="L1091" s="2">
        <f>VLOOKUP(Production!B1091,CostData!$A$21:$D$24,3,FALSE)</f>
        <v>13.7</v>
      </c>
      <c r="M1091" s="4">
        <f t="shared" ref="M1091:M1154" si="120">D1091*F1091*I1091*10000</f>
        <v>28549.605</v>
      </c>
      <c r="N1091" s="4">
        <f t="shared" ref="N1091:N1154" si="121">I1091*J1091*K1091</f>
        <v>6601.7572041000003</v>
      </c>
      <c r="O1091" s="4">
        <f t="shared" ref="O1091:O1154" si="122">C1091*I1091*L1091*10000</f>
        <v>5578.7202820000002</v>
      </c>
      <c r="P1091" s="2">
        <f t="shared" ref="P1091:P1154" si="123">(M1091+N1091+O1091)/C1091/10000</f>
        <v>100.02332109390566</v>
      </c>
      <c r="Q1091" s="2">
        <f t="shared" ref="Q1091:Q1154" si="124">C1091*10000/J1091</f>
        <v>6.9017942372881365</v>
      </c>
      <c r="R1091" s="5">
        <f t="shared" ref="R1091:R1154" si="125">C1091/D1091</f>
        <v>0.89358319069563319</v>
      </c>
    </row>
    <row r="1092" spans="1:18" x14ac:dyDescent="0.3">
      <c r="A1092" s="3">
        <v>41635</v>
      </c>
      <c r="B1092" s="2" t="s">
        <v>6</v>
      </c>
      <c r="C1092" s="2">
        <v>3.9521108999999999E-2</v>
      </c>
      <c r="D1092" s="2">
        <v>4.4139999999999999E-2</v>
      </c>
      <c r="E1092" s="2">
        <v>0.26611480100000001</v>
      </c>
      <c r="F1092" s="2">
        <f>VLOOKUP(B1092,CostData!$A$21:$D$24,2,FALSE)</f>
        <v>62.65</v>
      </c>
      <c r="G1092" s="2">
        <f t="shared" si="119"/>
        <v>12</v>
      </c>
      <c r="H1092" s="2">
        <f>VLOOKUP(B1092,CostData!$H$5:$I$8,2,FALSE)</f>
        <v>2</v>
      </c>
      <c r="I1092" s="2">
        <f>VLOOKUP(G1092,CostData!$A$4:$E$15,Production!H1092,FALSE)</f>
        <v>1</v>
      </c>
      <c r="J1092" s="2">
        <f>VLOOKUP(Production!G1092,CostData!$A$33:$E$44,Production!H1092,FALSE)</f>
        <v>59</v>
      </c>
      <c r="K1092" s="2">
        <f>VLOOKUP(Production!B1092,CostData!$A$21:$D$24,4,FALSE)</f>
        <v>111.8941899</v>
      </c>
      <c r="L1092" s="2">
        <f>VLOOKUP(Production!B1092,CostData!$A$21:$D$24,3,FALSE)</f>
        <v>13.7</v>
      </c>
      <c r="M1092" s="4">
        <f t="shared" si="120"/>
        <v>27653.71</v>
      </c>
      <c r="N1092" s="4">
        <f t="shared" si="121"/>
        <v>6601.7572041000003</v>
      </c>
      <c r="O1092" s="4">
        <f t="shared" si="122"/>
        <v>5414.391932999999</v>
      </c>
      <c r="P1092" s="2">
        <f t="shared" si="123"/>
        <v>100.3763814853981</v>
      </c>
      <c r="Q1092" s="2">
        <f t="shared" si="124"/>
        <v>6.6984930508474578</v>
      </c>
      <c r="R1092" s="5">
        <f t="shared" si="125"/>
        <v>0.89535815586769374</v>
      </c>
    </row>
    <row r="1093" spans="1:18" x14ac:dyDescent="0.3">
      <c r="A1093" s="3">
        <v>41636</v>
      </c>
      <c r="B1093" s="2" t="s">
        <v>6</v>
      </c>
      <c r="C1093" s="2">
        <v>3.6667051999999999E-2</v>
      </c>
      <c r="D1093" s="2">
        <v>4.0869999999999997E-2</v>
      </c>
      <c r="E1093" s="2">
        <v>0.26416039400000002</v>
      </c>
      <c r="F1093" s="2">
        <f>VLOOKUP(B1093,CostData!$A$21:$D$24,2,FALSE)</f>
        <v>62.65</v>
      </c>
      <c r="G1093" s="2">
        <f t="shared" si="119"/>
        <v>12</v>
      </c>
      <c r="H1093" s="2">
        <f>VLOOKUP(B1093,CostData!$H$5:$I$8,2,FALSE)</f>
        <v>2</v>
      </c>
      <c r="I1093" s="2">
        <f>VLOOKUP(G1093,CostData!$A$4:$E$15,Production!H1093,FALSE)</f>
        <v>1</v>
      </c>
      <c r="J1093" s="2">
        <f>VLOOKUP(Production!G1093,CostData!$A$33:$E$44,Production!H1093,FALSE)</f>
        <v>59</v>
      </c>
      <c r="K1093" s="2">
        <f>VLOOKUP(Production!B1093,CostData!$A$21:$D$24,4,FALSE)</f>
        <v>111.8941899</v>
      </c>
      <c r="L1093" s="2">
        <f>VLOOKUP(Production!B1093,CostData!$A$21:$D$24,3,FALSE)</f>
        <v>13.7</v>
      </c>
      <c r="M1093" s="4">
        <f t="shared" si="120"/>
        <v>25605.054999999997</v>
      </c>
      <c r="N1093" s="4">
        <f t="shared" si="121"/>
        <v>6601.7572041000003</v>
      </c>
      <c r="O1093" s="4">
        <f t="shared" si="122"/>
        <v>5023.3861239999997</v>
      </c>
      <c r="P1093" s="2">
        <f t="shared" si="123"/>
        <v>101.53583748183517</v>
      </c>
      <c r="Q1093" s="2">
        <f t="shared" si="124"/>
        <v>6.2147545762711864</v>
      </c>
      <c r="R1093" s="5">
        <f t="shared" si="125"/>
        <v>0.89716300464888676</v>
      </c>
    </row>
    <row r="1094" spans="1:18" x14ac:dyDescent="0.3">
      <c r="A1094" s="3">
        <v>41637</v>
      </c>
      <c r="B1094" s="2" t="s">
        <v>6</v>
      </c>
      <c r="C1094" s="2">
        <v>4.0067970000000001E-2</v>
      </c>
      <c r="D1094" s="2">
        <v>4.48E-2</v>
      </c>
      <c r="E1094" s="2">
        <v>0.26602012000000003</v>
      </c>
      <c r="F1094" s="2">
        <f>VLOOKUP(B1094,CostData!$A$21:$D$24,2,FALSE)</f>
        <v>62.65</v>
      </c>
      <c r="G1094" s="2">
        <f t="shared" si="119"/>
        <v>12</v>
      </c>
      <c r="H1094" s="2">
        <f>VLOOKUP(B1094,CostData!$H$5:$I$8,2,FALSE)</f>
        <v>2</v>
      </c>
      <c r="I1094" s="2">
        <f>VLOOKUP(G1094,CostData!$A$4:$E$15,Production!H1094,FALSE)</f>
        <v>1</v>
      </c>
      <c r="J1094" s="2">
        <f>VLOOKUP(Production!G1094,CostData!$A$33:$E$44,Production!H1094,FALSE)</f>
        <v>59</v>
      </c>
      <c r="K1094" s="2">
        <f>VLOOKUP(Production!B1094,CostData!$A$21:$D$24,4,FALSE)</f>
        <v>111.8941899</v>
      </c>
      <c r="L1094" s="2">
        <f>VLOOKUP(Production!B1094,CostData!$A$21:$D$24,3,FALSE)</f>
        <v>13.7</v>
      </c>
      <c r="M1094" s="4">
        <f t="shared" si="120"/>
        <v>28067.199999999997</v>
      </c>
      <c r="N1094" s="4">
        <f t="shared" si="121"/>
        <v>6601.7572041000003</v>
      </c>
      <c r="O1094" s="4">
        <f t="shared" si="122"/>
        <v>5489.3118900000009</v>
      </c>
      <c r="P1094" s="2">
        <f t="shared" si="123"/>
        <v>100.22536478414055</v>
      </c>
      <c r="Q1094" s="2">
        <f t="shared" si="124"/>
        <v>6.7911813559322036</v>
      </c>
      <c r="R1094" s="5">
        <f t="shared" si="125"/>
        <v>0.89437433035714287</v>
      </c>
    </row>
    <row r="1095" spans="1:18" x14ac:dyDescent="0.3">
      <c r="A1095" s="3">
        <v>41638</v>
      </c>
      <c r="B1095" s="2" t="s">
        <v>6</v>
      </c>
      <c r="C1095" s="2">
        <v>3.8166475999999998E-2</v>
      </c>
      <c r="D1095" s="2">
        <v>4.2689999999999999E-2</v>
      </c>
      <c r="E1095" s="2">
        <v>0.26704867199999999</v>
      </c>
      <c r="F1095" s="2">
        <f>VLOOKUP(B1095,CostData!$A$21:$D$24,2,FALSE)</f>
        <v>62.65</v>
      </c>
      <c r="G1095" s="2">
        <f t="shared" si="119"/>
        <v>12</v>
      </c>
      <c r="H1095" s="2">
        <f>VLOOKUP(B1095,CostData!$H$5:$I$8,2,FALSE)</f>
        <v>2</v>
      </c>
      <c r="I1095" s="2">
        <f>VLOOKUP(G1095,CostData!$A$4:$E$15,Production!H1095,FALSE)</f>
        <v>1</v>
      </c>
      <c r="J1095" s="2">
        <f>VLOOKUP(Production!G1095,CostData!$A$33:$E$44,Production!H1095,FALSE)</f>
        <v>59</v>
      </c>
      <c r="K1095" s="2">
        <f>VLOOKUP(Production!B1095,CostData!$A$21:$D$24,4,FALSE)</f>
        <v>111.8941899</v>
      </c>
      <c r="L1095" s="2">
        <f>VLOOKUP(Production!B1095,CostData!$A$21:$D$24,3,FALSE)</f>
        <v>13.7</v>
      </c>
      <c r="M1095" s="4">
        <f t="shared" si="120"/>
        <v>26745.284999999996</v>
      </c>
      <c r="N1095" s="4">
        <f t="shared" si="121"/>
        <v>6601.7572041000003</v>
      </c>
      <c r="O1095" s="4">
        <f t="shared" si="122"/>
        <v>5228.8072119999997</v>
      </c>
      <c r="P1095" s="2">
        <f t="shared" si="123"/>
        <v>101.07259946163225</v>
      </c>
      <c r="Q1095" s="2">
        <f t="shared" si="124"/>
        <v>6.4688942372881355</v>
      </c>
      <c r="R1095" s="5">
        <f t="shared" si="125"/>
        <v>0.89403785429843052</v>
      </c>
    </row>
    <row r="1096" spans="1:18" x14ac:dyDescent="0.3">
      <c r="A1096" s="3">
        <v>41639</v>
      </c>
      <c r="B1096" s="2" t="s">
        <v>6</v>
      </c>
      <c r="C1096" s="2">
        <v>3.8709227999999998E-2</v>
      </c>
      <c r="D1096" s="2">
        <v>4.3270000000000003E-2</v>
      </c>
      <c r="E1096" s="2">
        <v>0.265513785</v>
      </c>
      <c r="F1096" s="2">
        <f>VLOOKUP(B1096,CostData!$A$21:$D$24,2,FALSE)</f>
        <v>62.65</v>
      </c>
      <c r="G1096" s="2">
        <f t="shared" si="119"/>
        <v>12</v>
      </c>
      <c r="H1096" s="2">
        <f>VLOOKUP(B1096,CostData!$H$5:$I$8,2,FALSE)</f>
        <v>2</v>
      </c>
      <c r="I1096" s="2">
        <f>VLOOKUP(G1096,CostData!$A$4:$E$15,Production!H1096,FALSE)</f>
        <v>1</v>
      </c>
      <c r="J1096" s="2">
        <f>VLOOKUP(Production!G1096,CostData!$A$33:$E$44,Production!H1096,FALSE)</f>
        <v>59</v>
      </c>
      <c r="K1096" s="2">
        <f>VLOOKUP(Production!B1096,CostData!$A$21:$D$24,4,FALSE)</f>
        <v>111.8941899</v>
      </c>
      <c r="L1096" s="2">
        <f>VLOOKUP(Production!B1096,CostData!$A$21:$D$24,3,FALSE)</f>
        <v>13.7</v>
      </c>
      <c r="M1096" s="4">
        <f t="shared" si="120"/>
        <v>27108.655000000002</v>
      </c>
      <c r="N1096" s="4">
        <f t="shared" si="121"/>
        <v>6601.7572041000003</v>
      </c>
      <c r="O1096" s="4">
        <f t="shared" si="122"/>
        <v>5303.1642359999996</v>
      </c>
      <c r="P1096" s="2">
        <f t="shared" si="123"/>
        <v>100.7862425985349</v>
      </c>
      <c r="Q1096" s="2">
        <f t="shared" si="124"/>
        <v>6.5608861016949147</v>
      </c>
      <c r="R1096" s="5">
        <f t="shared" si="125"/>
        <v>0.89459736538017087</v>
      </c>
    </row>
    <row r="1097" spans="1:18" x14ac:dyDescent="0.3">
      <c r="A1097" s="3">
        <v>41275</v>
      </c>
      <c r="B1097" s="2" t="s">
        <v>7</v>
      </c>
      <c r="C1097" s="2">
        <v>1.0394448000000001E-2</v>
      </c>
      <c r="D1097" s="2">
        <v>1.0590235999999999E-2</v>
      </c>
      <c r="E1097" s="2">
        <v>0</v>
      </c>
      <c r="F1097" s="2">
        <f>VLOOKUP(B1097,CostData!$A$21:$D$24,2,FALSE)</f>
        <v>11202.43902</v>
      </c>
      <c r="G1097" s="2">
        <f t="shared" si="119"/>
        <v>1</v>
      </c>
      <c r="H1097" s="2">
        <f>VLOOKUP(B1097,CostData!$H$5:$I$8,2,FALSE)</f>
        <v>5</v>
      </c>
      <c r="I1097" s="2">
        <f>VLOOKUP(G1097,CostData!$A$4:$E$15,Production!H1097,FALSE)</f>
        <v>8.2000000000000007E-3</v>
      </c>
      <c r="J1097" s="2">
        <f>VLOOKUP(Production!G1097,CostData!$A$33:$E$44,Production!H1097,FALSE)</f>
        <v>31</v>
      </c>
      <c r="K1097" s="2">
        <f>VLOOKUP(Production!B1097,CostData!$A$21:$D$24,4,FALSE)</f>
        <v>11053.74907</v>
      </c>
      <c r="L1097" s="2">
        <f>VLOOKUP(Production!B1097,CostData!$A$21:$D$24,3,FALSE)</f>
        <v>4602.4390240000002</v>
      </c>
      <c r="M1097" s="4">
        <f t="shared" si="120"/>
        <v>9728.1907857875158</v>
      </c>
      <c r="N1097" s="4">
        <f t="shared" si="121"/>
        <v>2809.8630135940002</v>
      </c>
      <c r="O1097" s="4">
        <f t="shared" si="122"/>
        <v>3922.8646748673787</v>
      </c>
      <c r="P1097" s="2">
        <f t="shared" si="123"/>
        <v>158.36260351919501</v>
      </c>
      <c r="Q1097" s="2">
        <f t="shared" si="124"/>
        <v>3.3530477419354838</v>
      </c>
      <c r="R1097" s="5">
        <f t="shared" si="125"/>
        <v>0.98151240444500021</v>
      </c>
    </row>
    <row r="1098" spans="1:18" x14ac:dyDescent="0.3">
      <c r="A1098" s="3">
        <v>41276</v>
      </c>
      <c r="B1098" s="2" t="s">
        <v>7</v>
      </c>
      <c r="C1098" s="2">
        <v>1.0445128999999999E-2</v>
      </c>
      <c r="D1098" s="2">
        <v>1.0675548E-2</v>
      </c>
      <c r="E1098" s="2">
        <v>0</v>
      </c>
      <c r="F1098" s="2">
        <f>VLOOKUP(B1098,CostData!$A$21:$D$24,2,FALSE)</f>
        <v>11202.43902</v>
      </c>
      <c r="G1098" s="2">
        <f t="shared" si="119"/>
        <v>1</v>
      </c>
      <c r="H1098" s="2">
        <f>VLOOKUP(B1098,CostData!$H$5:$I$8,2,FALSE)</f>
        <v>5</v>
      </c>
      <c r="I1098" s="2">
        <f>VLOOKUP(G1098,CostData!$A$4:$E$15,Production!H1098,FALSE)</f>
        <v>8.2000000000000007E-3</v>
      </c>
      <c r="J1098" s="2">
        <f>VLOOKUP(Production!G1098,CostData!$A$33:$E$44,Production!H1098,FALSE)</f>
        <v>31</v>
      </c>
      <c r="K1098" s="2">
        <f>VLOOKUP(Production!B1098,CostData!$A$21:$D$24,4,FALSE)</f>
        <v>11053.74907</v>
      </c>
      <c r="L1098" s="2">
        <f>VLOOKUP(Production!B1098,CostData!$A$21:$D$24,3,FALSE)</f>
        <v>4602.4390240000002</v>
      </c>
      <c r="M1098" s="4">
        <f t="shared" si="120"/>
        <v>9806.5583889568024</v>
      </c>
      <c r="N1098" s="4">
        <f t="shared" si="121"/>
        <v>2809.8630135940002</v>
      </c>
      <c r="O1098" s="4">
        <f t="shared" si="122"/>
        <v>3941.9916842657558</v>
      </c>
      <c r="P1098" s="2">
        <f t="shared" si="123"/>
        <v>158.52760733559691</v>
      </c>
      <c r="Q1098" s="2">
        <f t="shared" si="124"/>
        <v>3.3693964516129027</v>
      </c>
      <c r="R1098" s="5">
        <f t="shared" si="125"/>
        <v>0.97841618996982627</v>
      </c>
    </row>
    <row r="1099" spans="1:18" x14ac:dyDescent="0.3">
      <c r="A1099" s="3">
        <v>41277</v>
      </c>
      <c r="B1099" s="2" t="s">
        <v>7</v>
      </c>
      <c r="C1099" s="2">
        <v>1.1207464E-2</v>
      </c>
      <c r="D1099" s="2">
        <v>1.1403635000000001E-2</v>
      </c>
      <c r="E1099" s="2">
        <v>0</v>
      </c>
      <c r="F1099" s="2">
        <f>VLOOKUP(B1099,CostData!$A$21:$D$24,2,FALSE)</f>
        <v>11202.43902</v>
      </c>
      <c r="G1099" s="2">
        <f t="shared" si="119"/>
        <v>1</v>
      </c>
      <c r="H1099" s="2">
        <f>VLOOKUP(B1099,CostData!$H$5:$I$8,2,FALSE)</f>
        <v>5</v>
      </c>
      <c r="I1099" s="2">
        <f>VLOOKUP(G1099,CostData!$A$4:$E$15,Production!H1099,FALSE)</f>
        <v>8.2000000000000007E-3</v>
      </c>
      <c r="J1099" s="2">
        <f>VLOOKUP(Production!G1099,CostData!$A$33:$E$44,Production!H1099,FALSE)</f>
        <v>31</v>
      </c>
      <c r="K1099" s="2">
        <f>VLOOKUP(Production!B1099,CostData!$A$21:$D$24,4,FALSE)</f>
        <v>11053.74907</v>
      </c>
      <c r="L1099" s="2">
        <f>VLOOKUP(Production!B1099,CostData!$A$21:$D$24,3,FALSE)</f>
        <v>4602.4390240000002</v>
      </c>
      <c r="M1099" s="4">
        <f t="shared" si="120"/>
        <v>10475.379106894694</v>
      </c>
      <c r="N1099" s="4">
        <f t="shared" si="121"/>
        <v>2809.8630135940002</v>
      </c>
      <c r="O1099" s="4">
        <f t="shared" si="122"/>
        <v>4229.6969132413624</v>
      </c>
      <c r="P1099" s="2">
        <f t="shared" si="123"/>
        <v>156.27923528221959</v>
      </c>
      <c r="Q1099" s="2">
        <f t="shared" si="124"/>
        <v>3.6153109677419355</v>
      </c>
      <c r="R1099" s="5">
        <f t="shared" si="125"/>
        <v>0.98279750272610444</v>
      </c>
    </row>
    <row r="1100" spans="1:18" x14ac:dyDescent="0.3">
      <c r="A1100" s="3">
        <v>41278</v>
      </c>
      <c r="B1100" s="2" t="s">
        <v>7</v>
      </c>
      <c r="C1100" s="2">
        <v>1.0776411E-2</v>
      </c>
      <c r="D1100" s="2">
        <v>1.0998297000000001E-2</v>
      </c>
      <c r="E1100" s="2">
        <v>0</v>
      </c>
      <c r="F1100" s="2">
        <f>VLOOKUP(B1100,CostData!$A$21:$D$24,2,FALSE)</f>
        <v>11202.43902</v>
      </c>
      <c r="G1100" s="2">
        <f t="shared" si="119"/>
        <v>1</v>
      </c>
      <c r="H1100" s="2">
        <f>VLOOKUP(B1100,CostData!$H$5:$I$8,2,FALSE)</f>
        <v>5</v>
      </c>
      <c r="I1100" s="2">
        <f>VLOOKUP(G1100,CostData!$A$4:$E$15,Production!H1100,FALSE)</f>
        <v>8.2000000000000007E-3</v>
      </c>
      <c r="J1100" s="2">
        <f>VLOOKUP(Production!G1100,CostData!$A$33:$E$44,Production!H1100,FALSE)</f>
        <v>31</v>
      </c>
      <c r="K1100" s="2">
        <f>VLOOKUP(Production!B1100,CostData!$A$21:$D$24,4,FALSE)</f>
        <v>11053.74907</v>
      </c>
      <c r="L1100" s="2">
        <f>VLOOKUP(Production!B1100,CostData!$A$21:$D$24,3,FALSE)</f>
        <v>4602.4390240000002</v>
      </c>
      <c r="M1100" s="4">
        <f t="shared" si="120"/>
        <v>10103.035620240615</v>
      </c>
      <c r="N1100" s="4">
        <f t="shared" si="121"/>
        <v>2809.8630135940002</v>
      </c>
      <c r="O1100" s="4">
        <f t="shared" si="122"/>
        <v>4067.0175110551554</v>
      </c>
      <c r="P1100" s="2">
        <f t="shared" si="123"/>
        <v>157.56559530709967</v>
      </c>
      <c r="Q1100" s="2">
        <f t="shared" si="124"/>
        <v>3.476261612903226</v>
      </c>
      <c r="R1100" s="5">
        <f t="shared" si="125"/>
        <v>0.97982542206307022</v>
      </c>
    </row>
    <row r="1101" spans="1:18" x14ac:dyDescent="0.3">
      <c r="A1101" s="3">
        <v>41279</v>
      </c>
      <c r="B1101" s="2" t="s">
        <v>7</v>
      </c>
      <c r="C1101" s="2">
        <v>1.0144642000000001E-2</v>
      </c>
      <c r="D1101" s="2">
        <v>1.0352942E-2</v>
      </c>
      <c r="E1101" s="2">
        <v>0</v>
      </c>
      <c r="F1101" s="2">
        <f>VLOOKUP(B1101,CostData!$A$21:$D$24,2,FALSE)</f>
        <v>11202.43902</v>
      </c>
      <c r="G1101" s="2">
        <f t="shared" si="119"/>
        <v>1</v>
      </c>
      <c r="H1101" s="2">
        <f>VLOOKUP(B1101,CostData!$H$5:$I$8,2,FALSE)</f>
        <v>5</v>
      </c>
      <c r="I1101" s="2">
        <f>VLOOKUP(G1101,CostData!$A$4:$E$15,Production!H1101,FALSE)</f>
        <v>8.2000000000000007E-3</v>
      </c>
      <c r="J1101" s="2">
        <f>VLOOKUP(Production!G1101,CostData!$A$33:$E$44,Production!H1101,FALSE)</f>
        <v>31</v>
      </c>
      <c r="K1101" s="2">
        <f>VLOOKUP(Production!B1101,CostData!$A$21:$D$24,4,FALSE)</f>
        <v>11053.74907</v>
      </c>
      <c r="L1101" s="2">
        <f>VLOOKUP(Production!B1101,CostData!$A$21:$D$24,3,FALSE)</f>
        <v>4602.4390240000002</v>
      </c>
      <c r="M1101" s="4">
        <f t="shared" si="120"/>
        <v>9510.2125174729426</v>
      </c>
      <c r="N1101" s="4">
        <f t="shared" si="121"/>
        <v>2809.8630135940002</v>
      </c>
      <c r="O1101" s="4">
        <f t="shared" si="122"/>
        <v>3828.5878904753722</v>
      </c>
      <c r="P1101" s="2">
        <f t="shared" si="123"/>
        <v>159.18416265002071</v>
      </c>
      <c r="Q1101" s="2">
        <f t="shared" si="124"/>
        <v>3.2724651612903228</v>
      </c>
      <c r="R1101" s="5">
        <f t="shared" si="125"/>
        <v>0.97988011523680907</v>
      </c>
    </row>
    <row r="1102" spans="1:18" x14ac:dyDescent="0.3">
      <c r="A1102" s="3">
        <v>41280</v>
      </c>
      <c r="B1102" s="2" t="s">
        <v>7</v>
      </c>
      <c r="C1102" s="2">
        <v>1.1526652E-2</v>
      </c>
      <c r="D1102" s="2">
        <v>1.1773628E-2</v>
      </c>
      <c r="E1102" s="2">
        <v>0</v>
      </c>
      <c r="F1102" s="2">
        <f>VLOOKUP(B1102,CostData!$A$21:$D$24,2,FALSE)</f>
        <v>11202.43902</v>
      </c>
      <c r="G1102" s="2">
        <f t="shared" si="119"/>
        <v>1</v>
      </c>
      <c r="H1102" s="2">
        <f>VLOOKUP(B1102,CostData!$H$5:$I$8,2,FALSE)</f>
        <v>5</v>
      </c>
      <c r="I1102" s="2">
        <f>VLOOKUP(G1102,CostData!$A$4:$E$15,Production!H1102,FALSE)</f>
        <v>8.2000000000000007E-3</v>
      </c>
      <c r="J1102" s="2">
        <f>VLOOKUP(Production!G1102,CostData!$A$33:$E$44,Production!H1102,FALSE)</f>
        <v>31</v>
      </c>
      <c r="K1102" s="2">
        <f>VLOOKUP(Production!B1102,CostData!$A$21:$D$24,4,FALSE)</f>
        <v>11053.74907</v>
      </c>
      <c r="L1102" s="2">
        <f>VLOOKUP(Production!B1102,CostData!$A$21:$D$24,3,FALSE)</f>
        <v>4602.4390240000002</v>
      </c>
      <c r="M1102" s="4">
        <f t="shared" si="120"/>
        <v>10815.254676561493</v>
      </c>
      <c r="N1102" s="4">
        <f t="shared" si="121"/>
        <v>2809.8630135940002</v>
      </c>
      <c r="O1102" s="4">
        <f t="shared" si="122"/>
        <v>4350.1584644311479</v>
      </c>
      <c r="P1102" s="2">
        <f t="shared" si="123"/>
        <v>155.94533568452175</v>
      </c>
      <c r="Q1102" s="2">
        <f t="shared" si="124"/>
        <v>3.7182748387096773</v>
      </c>
      <c r="R1102" s="5">
        <f t="shared" si="125"/>
        <v>0.97902294857625882</v>
      </c>
    </row>
    <row r="1103" spans="1:18" x14ac:dyDescent="0.3">
      <c r="A1103" s="3">
        <v>41281</v>
      </c>
      <c r="B1103" s="2" t="s">
        <v>7</v>
      </c>
      <c r="C1103" s="2">
        <v>1.0958353000000001E-2</v>
      </c>
      <c r="D1103" s="2">
        <v>1.1173047E-2</v>
      </c>
      <c r="E1103" s="2">
        <v>0</v>
      </c>
      <c r="F1103" s="2">
        <f>VLOOKUP(B1103,CostData!$A$21:$D$24,2,FALSE)</f>
        <v>11202.43902</v>
      </c>
      <c r="G1103" s="2">
        <f t="shared" si="119"/>
        <v>1</v>
      </c>
      <c r="H1103" s="2">
        <f>VLOOKUP(B1103,CostData!$H$5:$I$8,2,FALSE)</f>
        <v>5</v>
      </c>
      <c r="I1103" s="2">
        <f>VLOOKUP(G1103,CostData!$A$4:$E$15,Production!H1103,FALSE)</f>
        <v>8.2000000000000007E-3</v>
      </c>
      <c r="J1103" s="2">
        <f>VLOOKUP(Production!G1103,CostData!$A$33:$E$44,Production!H1103,FALSE)</f>
        <v>31</v>
      </c>
      <c r="K1103" s="2">
        <f>VLOOKUP(Production!B1103,CostData!$A$21:$D$24,4,FALSE)</f>
        <v>11053.74907</v>
      </c>
      <c r="L1103" s="2">
        <f>VLOOKUP(Production!B1103,CostData!$A$21:$D$24,3,FALSE)</f>
        <v>4602.4390240000002</v>
      </c>
      <c r="M1103" s="4">
        <f t="shared" si="120"/>
        <v>10263.560970177705</v>
      </c>
      <c r="N1103" s="4">
        <f t="shared" si="121"/>
        <v>2809.8630135940002</v>
      </c>
      <c r="O1103" s="4">
        <f t="shared" si="122"/>
        <v>4135.6824218493339</v>
      </c>
      <c r="P1103" s="2">
        <f t="shared" si="123"/>
        <v>157.04099334654612</v>
      </c>
      <c r="Q1103" s="2">
        <f t="shared" si="124"/>
        <v>3.5349525806451618</v>
      </c>
      <c r="R1103" s="5">
        <f t="shared" si="125"/>
        <v>0.98078465077610433</v>
      </c>
    </row>
    <row r="1104" spans="1:18" x14ac:dyDescent="0.3">
      <c r="A1104" s="3">
        <v>41282</v>
      </c>
      <c r="B1104" s="2" t="s">
        <v>7</v>
      </c>
      <c r="C1104" s="2">
        <v>1.1727820999999999E-2</v>
      </c>
      <c r="D1104" s="2">
        <v>1.1979498E-2</v>
      </c>
      <c r="E1104" s="2">
        <v>0</v>
      </c>
      <c r="F1104" s="2">
        <f>VLOOKUP(B1104,CostData!$A$21:$D$24,2,FALSE)</f>
        <v>11202.43902</v>
      </c>
      <c r="G1104" s="2">
        <f t="shared" si="119"/>
        <v>1</v>
      </c>
      <c r="H1104" s="2">
        <f>VLOOKUP(B1104,CostData!$H$5:$I$8,2,FALSE)</f>
        <v>5</v>
      </c>
      <c r="I1104" s="2">
        <f>VLOOKUP(G1104,CostData!$A$4:$E$15,Production!H1104,FALSE)</f>
        <v>8.2000000000000007E-3</v>
      </c>
      <c r="J1104" s="2">
        <f>VLOOKUP(Production!G1104,CostData!$A$33:$E$44,Production!H1104,FALSE)</f>
        <v>31</v>
      </c>
      <c r="K1104" s="2">
        <f>VLOOKUP(Production!B1104,CostData!$A$21:$D$24,4,FALSE)</f>
        <v>11053.74907</v>
      </c>
      <c r="L1104" s="2">
        <f>VLOOKUP(Production!B1104,CostData!$A$21:$D$24,3,FALSE)</f>
        <v>4602.4390240000002</v>
      </c>
      <c r="M1104" s="4">
        <f t="shared" si="120"/>
        <v>11004.366858487383</v>
      </c>
      <c r="N1104" s="4">
        <f t="shared" si="121"/>
        <v>2809.8630135940002</v>
      </c>
      <c r="O1104" s="4">
        <f t="shared" si="122"/>
        <v>4426.0796450247099</v>
      </c>
      <c r="P1104" s="2">
        <f t="shared" si="123"/>
        <v>155.53025167340201</v>
      </c>
      <c r="Q1104" s="2">
        <f t="shared" si="124"/>
        <v>3.7831680645161287</v>
      </c>
      <c r="R1104" s="5">
        <f t="shared" si="125"/>
        <v>0.97899102282917028</v>
      </c>
    </row>
    <row r="1105" spans="1:18" x14ac:dyDescent="0.3">
      <c r="A1105" s="3">
        <v>41283</v>
      </c>
      <c r="B1105" s="2" t="s">
        <v>7</v>
      </c>
      <c r="C1105" s="2">
        <v>1.1442269999999999E-2</v>
      </c>
      <c r="D1105" s="2">
        <v>1.1655687E-2</v>
      </c>
      <c r="E1105" s="2">
        <v>0</v>
      </c>
      <c r="F1105" s="2">
        <f>VLOOKUP(B1105,CostData!$A$21:$D$24,2,FALSE)</f>
        <v>11202.43902</v>
      </c>
      <c r="G1105" s="2">
        <f t="shared" si="119"/>
        <v>1</v>
      </c>
      <c r="H1105" s="2">
        <f>VLOOKUP(B1105,CostData!$H$5:$I$8,2,FALSE)</f>
        <v>5</v>
      </c>
      <c r="I1105" s="2">
        <f>VLOOKUP(G1105,CostData!$A$4:$E$15,Production!H1105,FALSE)</f>
        <v>8.2000000000000007E-3</v>
      </c>
      <c r="J1105" s="2">
        <f>VLOOKUP(Production!G1105,CostData!$A$33:$E$44,Production!H1105,FALSE)</f>
        <v>31</v>
      </c>
      <c r="K1105" s="2">
        <f>VLOOKUP(Production!B1105,CostData!$A$21:$D$24,4,FALSE)</f>
        <v>11053.74907</v>
      </c>
      <c r="L1105" s="2">
        <f>VLOOKUP(Production!B1105,CostData!$A$21:$D$24,3,FALSE)</f>
        <v>4602.4390240000002</v>
      </c>
      <c r="M1105" s="4">
        <f t="shared" si="120"/>
        <v>10706.914074003953</v>
      </c>
      <c r="N1105" s="4">
        <f t="shared" si="121"/>
        <v>2809.8630135940002</v>
      </c>
      <c r="O1105" s="4">
        <f t="shared" si="122"/>
        <v>4318.3126976338472</v>
      </c>
      <c r="P1105" s="2">
        <f t="shared" si="123"/>
        <v>155.87020569547653</v>
      </c>
      <c r="Q1105" s="2">
        <f t="shared" si="124"/>
        <v>3.6910548387096771</v>
      </c>
      <c r="R1105" s="5">
        <f t="shared" si="125"/>
        <v>0.98168988237244181</v>
      </c>
    </row>
    <row r="1106" spans="1:18" x14ac:dyDescent="0.3">
      <c r="A1106" s="3">
        <v>41284</v>
      </c>
      <c r="B1106" s="2" t="s">
        <v>7</v>
      </c>
      <c r="C1106" s="2">
        <v>1.154108E-2</v>
      </c>
      <c r="D1106" s="2">
        <v>1.1788929E-2</v>
      </c>
      <c r="E1106" s="2">
        <v>0</v>
      </c>
      <c r="F1106" s="2">
        <f>VLOOKUP(B1106,CostData!$A$21:$D$24,2,FALSE)</f>
        <v>11202.43902</v>
      </c>
      <c r="G1106" s="2">
        <f t="shared" si="119"/>
        <v>1</v>
      </c>
      <c r="H1106" s="2">
        <f>VLOOKUP(B1106,CostData!$H$5:$I$8,2,FALSE)</f>
        <v>5</v>
      </c>
      <c r="I1106" s="2">
        <f>VLOOKUP(G1106,CostData!$A$4:$E$15,Production!H1106,FALSE)</f>
        <v>8.2000000000000007E-3</v>
      </c>
      <c r="J1106" s="2">
        <f>VLOOKUP(Production!G1106,CostData!$A$33:$E$44,Production!H1106,FALSE)</f>
        <v>31</v>
      </c>
      <c r="K1106" s="2">
        <f>VLOOKUP(Production!B1106,CostData!$A$21:$D$24,4,FALSE)</f>
        <v>11053.74907</v>
      </c>
      <c r="L1106" s="2">
        <f>VLOOKUP(Production!B1106,CostData!$A$21:$D$24,3,FALSE)</f>
        <v>4602.4390240000002</v>
      </c>
      <c r="M1106" s="4">
        <f t="shared" si="120"/>
        <v>10829.310175155986</v>
      </c>
      <c r="N1106" s="4">
        <f t="shared" si="121"/>
        <v>2809.8630135940002</v>
      </c>
      <c r="O1106" s="4">
        <f t="shared" si="122"/>
        <v>4355.6035916306864</v>
      </c>
      <c r="P1106" s="2">
        <f t="shared" si="123"/>
        <v>155.91934879907834</v>
      </c>
      <c r="Q1106" s="2">
        <f t="shared" si="124"/>
        <v>3.7229290322580648</v>
      </c>
      <c r="R1106" s="5">
        <f t="shared" si="125"/>
        <v>0.97897612242808485</v>
      </c>
    </row>
    <row r="1107" spans="1:18" x14ac:dyDescent="0.3">
      <c r="A1107" s="3">
        <v>41285</v>
      </c>
      <c r="B1107" s="2" t="s">
        <v>7</v>
      </c>
      <c r="C1107" s="2">
        <v>1.1052377E-2</v>
      </c>
      <c r="D1107" s="2">
        <v>1.1273635000000001E-2</v>
      </c>
      <c r="E1107" s="2">
        <v>0</v>
      </c>
      <c r="F1107" s="2">
        <f>VLOOKUP(B1107,CostData!$A$21:$D$24,2,FALSE)</f>
        <v>11202.43902</v>
      </c>
      <c r="G1107" s="2">
        <f t="shared" si="119"/>
        <v>1</v>
      </c>
      <c r="H1107" s="2">
        <f>VLOOKUP(B1107,CostData!$H$5:$I$8,2,FALSE)</f>
        <v>5</v>
      </c>
      <c r="I1107" s="2">
        <f>VLOOKUP(G1107,CostData!$A$4:$E$15,Production!H1107,FALSE)</f>
        <v>8.2000000000000007E-3</v>
      </c>
      <c r="J1107" s="2">
        <f>VLOOKUP(Production!G1107,CostData!$A$33:$E$44,Production!H1107,FALSE)</f>
        <v>31</v>
      </c>
      <c r="K1107" s="2">
        <f>VLOOKUP(Production!B1107,CostData!$A$21:$D$24,4,FALSE)</f>
        <v>11053.74907</v>
      </c>
      <c r="L1107" s="2">
        <f>VLOOKUP(Production!B1107,CostData!$A$21:$D$24,3,FALSE)</f>
        <v>4602.4390240000002</v>
      </c>
      <c r="M1107" s="4">
        <f t="shared" si="120"/>
        <v>10355.961106941493</v>
      </c>
      <c r="N1107" s="4">
        <f t="shared" si="121"/>
        <v>2809.8630135940002</v>
      </c>
      <c r="O1107" s="4">
        <f t="shared" si="122"/>
        <v>4171.1670794463244</v>
      </c>
      <c r="P1107" s="2">
        <f t="shared" si="123"/>
        <v>156.86210486650805</v>
      </c>
      <c r="Q1107" s="2">
        <f t="shared" si="124"/>
        <v>3.5652829032258064</v>
      </c>
      <c r="R1107" s="5">
        <f t="shared" si="125"/>
        <v>0.98037385457308135</v>
      </c>
    </row>
    <row r="1108" spans="1:18" x14ac:dyDescent="0.3">
      <c r="A1108" s="3">
        <v>41286</v>
      </c>
      <c r="B1108" s="2" t="s">
        <v>7</v>
      </c>
      <c r="C1108" s="2">
        <v>1.1378546999999999E-2</v>
      </c>
      <c r="D1108" s="2">
        <v>1.1592165999999999E-2</v>
      </c>
      <c r="E1108" s="2">
        <v>0</v>
      </c>
      <c r="F1108" s="2">
        <f>VLOOKUP(B1108,CostData!$A$21:$D$24,2,FALSE)</f>
        <v>11202.43902</v>
      </c>
      <c r="G1108" s="2">
        <f t="shared" si="119"/>
        <v>1</v>
      </c>
      <c r="H1108" s="2">
        <f>VLOOKUP(B1108,CostData!$H$5:$I$8,2,FALSE)</f>
        <v>5</v>
      </c>
      <c r="I1108" s="2">
        <f>VLOOKUP(G1108,CostData!$A$4:$E$15,Production!H1108,FALSE)</f>
        <v>8.2000000000000007E-3</v>
      </c>
      <c r="J1108" s="2">
        <f>VLOOKUP(Production!G1108,CostData!$A$33:$E$44,Production!H1108,FALSE)</f>
        <v>31</v>
      </c>
      <c r="K1108" s="2">
        <f>VLOOKUP(Production!B1108,CostData!$A$21:$D$24,4,FALSE)</f>
        <v>11053.74907</v>
      </c>
      <c r="L1108" s="2">
        <f>VLOOKUP(Production!B1108,CostData!$A$21:$D$24,3,FALSE)</f>
        <v>4602.4390240000002</v>
      </c>
      <c r="M1108" s="4">
        <f t="shared" si="120"/>
        <v>10648.563683426819</v>
      </c>
      <c r="N1108" s="4">
        <f t="shared" si="121"/>
        <v>2809.8630135940002</v>
      </c>
      <c r="O1108" s="4">
        <f t="shared" si="122"/>
        <v>4294.2636374358872</v>
      </c>
      <c r="P1108" s="2">
        <f t="shared" si="123"/>
        <v>156.01895685324945</v>
      </c>
      <c r="Q1108" s="2">
        <f t="shared" si="124"/>
        <v>3.6704990322580642</v>
      </c>
      <c r="R1108" s="5">
        <f t="shared" si="125"/>
        <v>0.98157212379463854</v>
      </c>
    </row>
    <row r="1109" spans="1:18" x14ac:dyDescent="0.3">
      <c r="A1109" s="3">
        <v>41287</v>
      </c>
      <c r="B1109" s="2" t="s">
        <v>7</v>
      </c>
      <c r="C1109" s="2">
        <v>1.1738584999999999E-2</v>
      </c>
      <c r="D1109" s="2">
        <v>1.1977102999999999E-2</v>
      </c>
      <c r="E1109" s="2">
        <v>0</v>
      </c>
      <c r="F1109" s="2">
        <f>VLOOKUP(B1109,CostData!$A$21:$D$24,2,FALSE)</f>
        <v>11202.43902</v>
      </c>
      <c r="G1109" s="2">
        <f t="shared" si="119"/>
        <v>1</v>
      </c>
      <c r="H1109" s="2">
        <f>VLOOKUP(B1109,CostData!$H$5:$I$8,2,FALSE)</f>
        <v>5</v>
      </c>
      <c r="I1109" s="2">
        <f>VLOOKUP(G1109,CostData!$A$4:$E$15,Production!H1109,FALSE)</f>
        <v>8.2000000000000007E-3</v>
      </c>
      <c r="J1109" s="2">
        <f>VLOOKUP(Production!G1109,CostData!$A$33:$E$44,Production!H1109,FALSE)</f>
        <v>31</v>
      </c>
      <c r="K1109" s="2">
        <f>VLOOKUP(Production!B1109,CostData!$A$21:$D$24,4,FALSE)</f>
        <v>11053.74907</v>
      </c>
      <c r="L1109" s="2">
        <f>VLOOKUP(Production!B1109,CostData!$A$21:$D$24,3,FALSE)</f>
        <v>4602.4390240000002</v>
      </c>
      <c r="M1109" s="4">
        <f t="shared" si="120"/>
        <v>11002.166811488243</v>
      </c>
      <c r="N1109" s="4">
        <f t="shared" si="121"/>
        <v>2809.8630135940002</v>
      </c>
      <c r="O1109" s="4">
        <f t="shared" si="122"/>
        <v>4430.1419786243659</v>
      </c>
      <c r="P1109" s="2">
        <f t="shared" si="123"/>
        <v>155.40349883488182</v>
      </c>
      <c r="Q1109" s="2">
        <f t="shared" si="124"/>
        <v>3.7866403225806446</v>
      </c>
      <c r="R1109" s="5">
        <f t="shared" si="125"/>
        <v>0.98008550147727713</v>
      </c>
    </row>
    <row r="1110" spans="1:18" x14ac:dyDescent="0.3">
      <c r="A1110" s="3">
        <v>41288</v>
      </c>
      <c r="B1110" s="2" t="s">
        <v>7</v>
      </c>
      <c r="C1110" s="2">
        <v>1.0418784E-2</v>
      </c>
      <c r="D1110" s="2">
        <v>1.0618837000000001E-2</v>
      </c>
      <c r="E1110" s="2">
        <v>0</v>
      </c>
      <c r="F1110" s="2">
        <f>VLOOKUP(B1110,CostData!$A$21:$D$24,2,FALSE)</f>
        <v>11202.43902</v>
      </c>
      <c r="G1110" s="2">
        <f t="shared" si="119"/>
        <v>1</v>
      </c>
      <c r="H1110" s="2">
        <f>VLOOKUP(B1110,CostData!$H$5:$I$8,2,FALSE)</f>
        <v>5</v>
      </c>
      <c r="I1110" s="2">
        <f>VLOOKUP(G1110,CostData!$A$4:$E$15,Production!H1110,FALSE)</f>
        <v>8.2000000000000007E-3</v>
      </c>
      <c r="J1110" s="2">
        <f>VLOOKUP(Production!G1110,CostData!$A$33:$E$44,Production!H1110,FALSE)</f>
        <v>31</v>
      </c>
      <c r="K1110" s="2">
        <f>VLOOKUP(Production!B1110,CostData!$A$21:$D$24,4,FALSE)</f>
        <v>11053.74907</v>
      </c>
      <c r="L1110" s="2">
        <f>VLOOKUP(Production!B1110,CostData!$A$21:$D$24,3,FALSE)</f>
        <v>4602.4390240000002</v>
      </c>
      <c r="M1110" s="4">
        <f t="shared" si="120"/>
        <v>9754.4636643772192</v>
      </c>
      <c r="N1110" s="4">
        <f t="shared" si="121"/>
        <v>2809.8630135940002</v>
      </c>
      <c r="O1110" s="4">
        <f t="shared" si="122"/>
        <v>3932.0490812665994</v>
      </c>
      <c r="P1110" s="2">
        <f t="shared" si="123"/>
        <v>158.33302388491609</v>
      </c>
      <c r="Q1110" s="2">
        <f t="shared" si="124"/>
        <v>3.3608980645161295</v>
      </c>
      <c r="R1110" s="5">
        <f t="shared" si="125"/>
        <v>0.98116055458804008</v>
      </c>
    </row>
    <row r="1111" spans="1:18" x14ac:dyDescent="0.3">
      <c r="A1111" s="3">
        <v>41289</v>
      </c>
      <c r="B1111" s="2" t="s">
        <v>7</v>
      </c>
      <c r="C1111" s="2">
        <v>1.1518861E-2</v>
      </c>
      <c r="D1111" s="2">
        <v>1.1752828999999999E-2</v>
      </c>
      <c r="E1111" s="2">
        <v>0</v>
      </c>
      <c r="F1111" s="2">
        <f>VLOOKUP(B1111,CostData!$A$21:$D$24,2,FALSE)</f>
        <v>11202.43902</v>
      </c>
      <c r="G1111" s="2">
        <f t="shared" si="119"/>
        <v>1</v>
      </c>
      <c r="H1111" s="2">
        <f>VLOOKUP(B1111,CostData!$H$5:$I$8,2,FALSE)</f>
        <v>5</v>
      </c>
      <c r="I1111" s="2">
        <f>VLOOKUP(G1111,CostData!$A$4:$E$15,Production!H1111,FALSE)</f>
        <v>8.2000000000000007E-3</v>
      </c>
      <c r="J1111" s="2">
        <f>VLOOKUP(Production!G1111,CostData!$A$33:$E$44,Production!H1111,FALSE)</f>
        <v>31</v>
      </c>
      <c r="K1111" s="2">
        <f>VLOOKUP(Production!B1111,CostData!$A$21:$D$24,4,FALSE)</f>
        <v>11053.74907</v>
      </c>
      <c r="L1111" s="2">
        <f>VLOOKUP(Production!B1111,CostData!$A$21:$D$24,3,FALSE)</f>
        <v>4602.4390240000002</v>
      </c>
      <c r="M1111" s="4">
        <f t="shared" si="120"/>
        <v>10796.148715168983</v>
      </c>
      <c r="N1111" s="4">
        <f t="shared" si="121"/>
        <v>2809.8630135940002</v>
      </c>
      <c r="O1111" s="4">
        <f t="shared" si="122"/>
        <v>4347.218141031397</v>
      </c>
      <c r="P1111" s="2">
        <f t="shared" si="123"/>
        <v>155.85941934531877</v>
      </c>
      <c r="Q1111" s="2">
        <f t="shared" si="124"/>
        <v>3.7157616129032256</v>
      </c>
      <c r="R1111" s="5">
        <f t="shared" si="125"/>
        <v>0.98009262280596443</v>
      </c>
    </row>
    <row r="1112" spans="1:18" x14ac:dyDescent="0.3">
      <c r="A1112" s="3">
        <v>41290</v>
      </c>
      <c r="B1112" s="2" t="s">
        <v>7</v>
      </c>
      <c r="C1112" s="2">
        <v>1.1355944999999999E-2</v>
      </c>
      <c r="D1112" s="2">
        <v>1.160918E-2</v>
      </c>
      <c r="E1112" s="2">
        <v>0</v>
      </c>
      <c r="F1112" s="2">
        <f>VLOOKUP(B1112,CostData!$A$21:$D$24,2,FALSE)</f>
        <v>11202.43902</v>
      </c>
      <c r="G1112" s="2">
        <f t="shared" si="119"/>
        <v>1</v>
      </c>
      <c r="H1112" s="2">
        <f>VLOOKUP(B1112,CostData!$H$5:$I$8,2,FALSE)</f>
        <v>5</v>
      </c>
      <c r="I1112" s="2">
        <f>VLOOKUP(G1112,CostData!$A$4:$E$15,Production!H1112,FALSE)</f>
        <v>8.2000000000000007E-3</v>
      </c>
      <c r="J1112" s="2">
        <f>VLOOKUP(Production!G1112,CostData!$A$33:$E$44,Production!H1112,FALSE)</f>
        <v>31</v>
      </c>
      <c r="K1112" s="2">
        <f>VLOOKUP(Production!B1112,CostData!$A$21:$D$24,4,FALSE)</f>
        <v>11053.74907</v>
      </c>
      <c r="L1112" s="2">
        <f>VLOOKUP(Production!B1112,CostData!$A$21:$D$24,3,FALSE)</f>
        <v>4602.4390240000002</v>
      </c>
      <c r="M1112" s="4">
        <f t="shared" si="120"/>
        <v>10664.192743820697</v>
      </c>
      <c r="N1112" s="4">
        <f t="shared" si="121"/>
        <v>2809.8630135940002</v>
      </c>
      <c r="O1112" s="4">
        <f t="shared" si="122"/>
        <v>4285.7336426366101</v>
      </c>
      <c r="P1112" s="2">
        <f t="shared" si="123"/>
        <v>156.39199908110959</v>
      </c>
      <c r="Q1112" s="2">
        <f t="shared" si="124"/>
        <v>3.6632080645161289</v>
      </c>
      <c r="R1112" s="5">
        <f t="shared" si="125"/>
        <v>0.9781866591783398</v>
      </c>
    </row>
    <row r="1113" spans="1:18" x14ac:dyDescent="0.3">
      <c r="A1113" s="3">
        <v>41291</v>
      </c>
      <c r="B1113" s="2" t="s">
        <v>7</v>
      </c>
      <c r="C1113" s="2">
        <v>1.0161488E-2</v>
      </c>
      <c r="D1113" s="2">
        <v>1.0364366E-2</v>
      </c>
      <c r="E1113" s="2">
        <v>0</v>
      </c>
      <c r="F1113" s="2">
        <f>VLOOKUP(B1113,CostData!$A$21:$D$24,2,FALSE)</f>
        <v>11202.43902</v>
      </c>
      <c r="G1113" s="2">
        <f t="shared" si="119"/>
        <v>1</v>
      </c>
      <c r="H1113" s="2">
        <f>VLOOKUP(B1113,CostData!$H$5:$I$8,2,FALSE)</f>
        <v>5</v>
      </c>
      <c r="I1113" s="2">
        <f>VLOOKUP(G1113,CostData!$A$4:$E$15,Production!H1113,FALSE)</f>
        <v>8.2000000000000007E-3</v>
      </c>
      <c r="J1113" s="2">
        <f>VLOOKUP(Production!G1113,CostData!$A$33:$E$44,Production!H1113,FALSE)</f>
        <v>31</v>
      </c>
      <c r="K1113" s="2">
        <f>VLOOKUP(Production!B1113,CostData!$A$21:$D$24,4,FALSE)</f>
        <v>11053.74907</v>
      </c>
      <c r="L1113" s="2">
        <f>VLOOKUP(Production!B1113,CostData!$A$21:$D$24,3,FALSE)</f>
        <v>4602.4390240000002</v>
      </c>
      <c r="M1113" s="4">
        <f t="shared" si="120"/>
        <v>9520.7066038688281</v>
      </c>
      <c r="N1113" s="4">
        <f t="shared" si="121"/>
        <v>2809.8630135940002</v>
      </c>
      <c r="O1113" s="4">
        <f t="shared" si="122"/>
        <v>3834.9455708748324</v>
      </c>
      <c r="P1113" s="2">
        <f t="shared" si="123"/>
        <v>159.08610223559444</v>
      </c>
      <c r="Q1113" s="2">
        <f t="shared" si="124"/>
        <v>3.2778993548387096</v>
      </c>
      <c r="R1113" s="5">
        <f t="shared" si="125"/>
        <v>0.98042543074993682</v>
      </c>
    </row>
    <row r="1114" spans="1:18" x14ac:dyDescent="0.3">
      <c r="A1114" s="3">
        <v>41292</v>
      </c>
      <c r="B1114" s="2" t="s">
        <v>7</v>
      </c>
      <c r="C1114" s="2">
        <v>1.0669784E-2</v>
      </c>
      <c r="D1114" s="2">
        <v>1.0854201000000001E-2</v>
      </c>
      <c r="E1114" s="2">
        <v>0</v>
      </c>
      <c r="F1114" s="2">
        <f>VLOOKUP(B1114,CostData!$A$21:$D$24,2,FALSE)</f>
        <v>11202.43902</v>
      </c>
      <c r="G1114" s="2">
        <f t="shared" si="119"/>
        <v>1</v>
      </c>
      <c r="H1114" s="2">
        <f>VLOOKUP(B1114,CostData!$H$5:$I$8,2,FALSE)</f>
        <v>5</v>
      </c>
      <c r="I1114" s="2">
        <f>VLOOKUP(G1114,CostData!$A$4:$E$15,Production!H1114,FALSE)</f>
        <v>8.2000000000000007E-3</v>
      </c>
      <c r="J1114" s="2">
        <f>VLOOKUP(Production!G1114,CostData!$A$33:$E$44,Production!H1114,FALSE)</f>
        <v>31</v>
      </c>
      <c r="K1114" s="2">
        <f>VLOOKUP(Production!B1114,CostData!$A$21:$D$24,4,FALSE)</f>
        <v>11053.74907</v>
      </c>
      <c r="L1114" s="2">
        <f>VLOOKUP(Production!B1114,CostData!$A$21:$D$24,3,FALSE)</f>
        <v>4602.4390240000002</v>
      </c>
      <c r="M1114" s="4">
        <f t="shared" si="120"/>
        <v>9970.6690346924879</v>
      </c>
      <c r="N1114" s="4">
        <f t="shared" si="121"/>
        <v>2809.8630135940002</v>
      </c>
      <c r="O1114" s="4">
        <f t="shared" si="122"/>
        <v>4026.7764812585669</v>
      </c>
      <c r="P1114" s="2">
        <f t="shared" si="123"/>
        <v>157.52248151926088</v>
      </c>
      <c r="Q1114" s="2">
        <f t="shared" si="124"/>
        <v>3.441865806451613</v>
      </c>
      <c r="R1114" s="5">
        <f t="shared" si="125"/>
        <v>0.98300961996189296</v>
      </c>
    </row>
    <row r="1115" spans="1:18" x14ac:dyDescent="0.3">
      <c r="A1115" s="3">
        <v>41293</v>
      </c>
      <c r="B1115" s="2" t="s">
        <v>7</v>
      </c>
      <c r="C1115" s="2">
        <v>1.1299583E-2</v>
      </c>
      <c r="D1115" s="2">
        <v>1.1547597999999999E-2</v>
      </c>
      <c r="E1115" s="2">
        <v>0.324929144</v>
      </c>
      <c r="F1115" s="2">
        <f>VLOOKUP(B1115,CostData!$A$21:$D$24,2,FALSE)</f>
        <v>11202.43902</v>
      </c>
      <c r="G1115" s="2">
        <f t="shared" si="119"/>
        <v>1</v>
      </c>
      <c r="H1115" s="2">
        <f>VLOOKUP(B1115,CostData!$H$5:$I$8,2,FALSE)</f>
        <v>5</v>
      </c>
      <c r="I1115" s="2">
        <f>VLOOKUP(G1115,CostData!$A$4:$E$15,Production!H1115,FALSE)</f>
        <v>8.2000000000000007E-3</v>
      </c>
      <c r="J1115" s="2">
        <f>VLOOKUP(Production!G1115,CostData!$A$33:$E$44,Production!H1115,FALSE)</f>
        <v>31</v>
      </c>
      <c r="K1115" s="2">
        <f>VLOOKUP(Production!B1115,CostData!$A$21:$D$24,4,FALSE)</f>
        <v>11053.74907</v>
      </c>
      <c r="L1115" s="2">
        <f>VLOOKUP(Production!B1115,CostData!$A$21:$D$24,3,FALSE)</f>
        <v>4602.4390240000002</v>
      </c>
      <c r="M1115" s="4">
        <f t="shared" si="120"/>
        <v>10607.623518642864</v>
      </c>
      <c r="N1115" s="4">
        <f t="shared" si="121"/>
        <v>2809.8630135940002</v>
      </c>
      <c r="O1115" s="4">
        <f t="shared" si="122"/>
        <v>4264.4626238384135</v>
      </c>
      <c r="P1115" s="2">
        <f t="shared" si="123"/>
        <v>156.48320080551008</v>
      </c>
      <c r="Q1115" s="2">
        <f t="shared" si="124"/>
        <v>3.6450267741935485</v>
      </c>
      <c r="R1115" s="5">
        <f t="shared" si="125"/>
        <v>0.97852237322428448</v>
      </c>
    </row>
    <row r="1116" spans="1:18" x14ac:dyDescent="0.3">
      <c r="A1116" s="3">
        <v>41294</v>
      </c>
      <c r="B1116" s="2" t="s">
        <v>7</v>
      </c>
      <c r="C1116" s="2">
        <v>1.0996183E-2</v>
      </c>
      <c r="D1116" s="2">
        <v>1.1233742999999999E-2</v>
      </c>
      <c r="E1116" s="2">
        <v>0</v>
      </c>
      <c r="F1116" s="2">
        <f>VLOOKUP(B1116,CostData!$A$21:$D$24,2,FALSE)</f>
        <v>11202.43902</v>
      </c>
      <c r="G1116" s="2">
        <f t="shared" si="119"/>
        <v>1</v>
      </c>
      <c r="H1116" s="2">
        <f>VLOOKUP(B1116,CostData!$H$5:$I$8,2,FALSE)</f>
        <v>5</v>
      </c>
      <c r="I1116" s="2">
        <f>VLOOKUP(G1116,CostData!$A$4:$E$15,Production!H1116,FALSE)</f>
        <v>8.2000000000000007E-3</v>
      </c>
      <c r="J1116" s="2">
        <f>VLOOKUP(Production!G1116,CostData!$A$33:$E$44,Production!H1116,FALSE)</f>
        <v>31</v>
      </c>
      <c r="K1116" s="2">
        <f>VLOOKUP(Production!B1116,CostData!$A$21:$D$24,4,FALSE)</f>
        <v>11053.74907</v>
      </c>
      <c r="L1116" s="2">
        <f>VLOOKUP(Production!B1116,CostData!$A$21:$D$24,3,FALSE)</f>
        <v>4602.4390240000002</v>
      </c>
      <c r="M1116" s="4">
        <f t="shared" si="120"/>
        <v>10319.316315755854</v>
      </c>
      <c r="N1116" s="4">
        <f t="shared" si="121"/>
        <v>2809.8630135940002</v>
      </c>
      <c r="O1116" s="4">
        <f t="shared" si="122"/>
        <v>4149.9594638481221</v>
      </c>
      <c r="P1116" s="2">
        <f t="shared" si="123"/>
        <v>157.13760668768404</v>
      </c>
      <c r="Q1116" s="2">
        <f t="shared" si="124"/>
        <v>3.5471558064516127</v>
      </c>
      <c r="R1116" s="5">
        <f t="shared" si="125"/>
        <v>0.97885299672602444</v>
      </c>
    </row>
    <row r="1117" spans="1:18" x14ac:dyDescent="0.3">
      <c r="A1117" s="3">
        <v>41295</v>
      </c>
      <c r="B1117" s="2" t="s">
        <v>7</v>
      </c>
      <c r="C1117" s="2">
        <v>1.1393267E-2</v>
      </c>
      <c r="D1117" s="2">
        <v>1.1597622E-2</v>
      </c>
      <c r="E1117" s="2">
        <v>0</v>
      </c>
      <c r="F1117" s="2">
        <f>VLOOKUP(B1117,CostData!$A$21:$D$24,2,FALSE)</f>
        <v>11202.43902</v>
      </c>
      <c r="G1117" s="2">
        <f t="shared" si="119"/>
        <v>1</v>
      </c>
      <c r="H1117" s="2">
        <f>VLOOKUP(B1117,CostData!$H$5:$I$8,2,FALSE)</f>
        <v>5</v>
      </c>
      <c r="I1117" s="2">
        <f>VLOOKUP(G1117,CostData!$A$4:$E$15,Production!H1117,FALSE)</f>
        <v>8.2000000000000007E-3</v>
      </c>
      <c r="J1117" s="2">
        <f>VLOOKUP(Production!G1117,CostData!$A$33:$E$44,Production!H1117,FALSE)</f>
        <v>31</v>
      </c>
      <c r="K1117" s="2">
        <f>VLOOKUP(Production!B1117,CostData!$A$21:$D$24,4,FALSE)</f>
        <v>11053.74907</v>
      </c>
      <c r="L1117" s="2">
        <f>VLOOKUP(Production!B1117,CostData!$A$21:$D$24,3,FALSE)</f>
        <v>4602.4390240000002</v>
      </c>
      <c r="M1117" s="4">
        <f t="shared" si="120"/>
        <v>10653.575565024857</v>
      </c>
      <c r="N1117" s="4">
        <f t="shared" si="121"/>
        <v>2809.8630135940002</v>
      </c>
      <c r="O1117" s="4">
        <f t="shared" si="122"/>
        <v>4299.8189654354164</v>
      </c>
      <c r="P1117" s="2">
        <f t="shared" si="123"/>
        <v>155.91013134383908</v>
      </c>
      <c r="Q1117" s="2">
        <f t="shared" si="124"/>
        <v>3.6752474193548386</v>
      </c>
      <c r="R1117" s="5">
        <f t="shared" si="125"/>
        <v>0.98237957746855353</v>
      </c>
    </row>
    <row r="1118" spans="1:18" x14ac:dyDescent="0.3">
      <c r="A1118" s="3">
        <v>41296</v>
      </c>
      <c r="B1118" s="2" t="s">
        <v>7</v>
      </c>
      <c r="C1118" s="2">
        <v>1.1279997999999999E-2</v>
      </c>
      <c r="D1118" s="2">
        <v>1.1530321E-2</v>
      </c>
      <c r="E1118" s="2">
        <v>0</v>
      </c>
      <c r="F1118" s="2">
        <f>VLOOKUP(B1118,CostData!$A$21:$D$24,2,FALSE)</f>
        <v>11202.43902</v>
      </c>
      <c r="G1118" s="2">
        <f t="shared" si="119"/>
        <v>1</v>
      </c>
      <c r="H1118" s="2">
        <f>VLOOKUP(B1118,CostData!$H$5:$I$8,2,FALSE)</f>
        <v>5</v>
      </c>
      <c r="I1118" s="2">
        <f>VLOOKUP(G1118,CostData!$A$4:$E$15,Production!H1118,FALSE)</f>
        <v>8.2000000000000007E-3</v>
      </c>
      <c r="J1118" s="2">
        <f>VLOOKUP(Production!G1118,CostData!$A$33:$E$44,Production!H1118,FALSE)</f>
        <v>31</v>
      </c>
      <c r="K1118" s="2">
        <f>VLOOKUP(Production!B1118,CostData!$A$21:$D$24,4,FALSE)</f>
        <v>11053.74907</v>
      </c>
      <c r="L1118" s="2">
        <f>VLOOKUP(Production!B1118,CostData!$A$21:$D$24,3,FALSE)</f>
        <v>4602.4390240000002</v>
      </c>
      <c r="M1118" s="4">
        <f t="shared" si="120"/>
        <v>10591.752866449087</v>
      </c>
      <c r="N1118" s="4">
        <f t="shared" si="121"/>
        <v>2809.8630135940002</v>
      </c>
      <c r="O1118" s="4">
        <f t="shared" si="122"/>
        <v>4257.0712448390404</v>
      </c>
      <c r="P1118" s="2">
        <f t="shared" si="123"/>
        <v>156.54867248098915</v>
      </c>
      <c r="Q1118" s="2">
        <f t="shared" si="124"/>
        <v>3.6387090322580642</v>
      </c>
      <c r="R1118" s="5">
        <f t="shared" si="125"/>
        <v>0.97829002332198733</v>
      </c>
    </row>
    <row r="1119" spans="1:18" x14ac:dyDescent="0.3">
      <c r="A1119" s="3">
        <v>41297</v>
      </c>
      <c r="B1119" s="2" t="s">
        <v>7</v>
      </c>
      <c r="C1119" s="2">
        <v>1.0355797E-2</v>
      </c>
      <c r="D1119" s="2">
        <v>1.0558793E-2</v>
      </c>
      <c r="E1119" s="2">
        <v>0</v>
      </c>
      <c r="F1119" s="2">
        <f>VLOOKUP(B1119,CostData!$A$21:$D$24,2,FALSE)</f>
        <v>11202.43902</v>
      </c>
      <c r="G1119" s="2">
        <f t="shared" si="119"/>
        <v>1</v>
      </c>
      <c r="H1119" s="2">
        <f>VLOOKUP(B1119,CostData!$H$5:$I$8,2,FALSE)</f>
        <v>5</v>
      </c>
      <c r="I1119" s="2">
        <f>VLOOKUP(G1119,CostData!$A$4:$E$15,Production!H1119,FALSE)</f>
        <v>8.2000000000000007E-3</v>
      </c>
      <c r="J1119" s="2">
        <f>VLOOKUP(Production!G1119,CostData!$A$33:$E$44,Production!H1119,FALSE)</f>
        <v>31</v>
      </c>
      <c r="K1119" s="2">
        <f>VLOOKUP(Production!B1119,CostData!$A$21:$D$24,4,FALSE)</f>
        <v>11053.74907</v>
      </c>
      <c r="L1119" s="2">
        <f>VLOOKUP(Production!B1119,CostData!$A$21:$D$24,3,FALSE)</f>
        <v>4602.4390240000002</v>
      </c>
      <c r="M1119" s="4">
        <f t="shared" si="120"/>
        <v>9699.3072459988343</v>
      </c>
      <c r="N1119" s="4">
        <f t="shared" si="121"/>
        <v>2809.8630135940002</v>
      </c>
      <c r="O1119" s="4">
        <f t="shared" si="122"/>
        <v>3908.2777874686153</v>
      </c>
      <c r="P1119" s="2">
        <f t="shared" si="123"/>
        <v>158.53389214815095</v>
      </c>
      <c r="Q1119" s="2">
        <f t="shared" si="124"/>
        <v>3.3405796774193548</v>
      </c>
      <c r="R1119" s="5">
        <f t="shared" si="125"/>
        <v>0.98077469650176863</v>
      </c>
    </row>
    <row r="1120" spans="1:18" x14ac:dyDescent="0.3">
      <c r="A1120" s="3">
        <v>41298</v>
      </c>
      <c r="B1120" s="2" t="s">
        <v>7</v>
      </c>
      <c r="C1120" s="2">
        <v>1.1439260999999999E-2</v>
      </c>
      <c r="D1120" s="2">
        <v>1.1685139000000001E-2</v>
      </c>
      <c r="E1120" s="2">
        <v>0</v>
      </c>
      <c r="F1120" s="2">
        <f>VLOOKUP(B1120,CostData!$A$21:$D$24,2,FALSE)</f>
        <v>11202.43902</v>
      </c>
      <c r="G1120" s="2">
        <f t="shared" si="119"/>
        <v>1</v>
      </c>
      <c r="H1120" s="2">
        <f>VLOOKUP(B1120,CostData!$H$5:$I$8,2,FALSE)</f>
        <v>5</v>
      </c>
      <c r="I1120" s="2">
        <f>VLOOKUP(G1120,CostData!$A$4:$E$15,Production!H1120,FALSE)</f>
        <v>8.2000000000000007E-3</v>
      </c>
      <c r="J1120" s="2">
        <f>VLOOKUP(Production!G1120,CostData!$A$33:$E$44,Production!H1120,FALSE)</f>
        <v>31</v>
      </c>
      <c r="K1120" s="2">
        <f>VLOOKUP(Production!B1120,CostData!$A$21:$D$24,4,FALSE)</f>
        <v>11053.74907</v>
      </c>
      <c r="L1120" s="2">
        <f>VLOOKUP(Production!B1120,CostData!$A$21:$D$24,3,FALSE)</f>
        <v>4602.4390240000002</v>
      </c>
      <c r="M1120" s="4">
        <f t="shared" si="120"/>
        <v>10733.968681193352</v>
      </c>
      <c r="N1120" s="4">
        <f t="shared" si="121"/>
        <v>2809.8630135940002</v>
      </c>
      <c r="O1120" s="4">
        <f t="shared" si="122"/>
        <v>4317.1771010339435</v>
      </c>
      <c r="P1120" s="2">
        <f t="shared" si="123"/>
        <v>156.13778543754967</v>
      </c>
      <c r="Q1120" s="2">
        <f t="shared" si="124"/>
        <v>3.6900841935483868</v>
      </c>
      <c r="R1120" s="5">
        <f t="shared" si="125"/>
        <v>0.97895805946339176</v>
      </c>
    </row>
    <row r="1121" spans="1:18" x14ac:dyDescent="0.3">
      <c r="A1121" s="3">
        <v>41299</v>
      </c>
      <c r="B1121" s="2" t="s">
        <v>7</v>
      </c>
      <c r="C1121" s="2">
        <v>1.1011837999999999E-2</v>
      </c>
      <c r="D1121" s="2">
        <v>1.1203466E-2</v>
      </c>
      <c r="E1121" s="2">
        <v>0</v>
      </c>
      <c r="F1121" s="2">
        <f>VLOOKUP(B1121,CostData!$A$21:$D$24,2,FALSE)</f>
        <v>11202.43902</v>
      </c>
      <c r="G1121" s="2">
        <f t="shared" si="119"/>
        <v>1</v>
      </c>
      <c r="H1121" s="2">
        <f>VLOOKUP(B1121,CostData!$H$5:$I$8,2,FALSE)</f>
        <v>5</v>
      </c>
      <c r="I1121" s="2">
        <f>VLOOKUP(G1121,CostData!$A$4:$E$15,Production!H1121,FALSE)</f>
        <v>8.2000000000000007E-3</v>
      </c>
      <c r="J1121" s="2">
        <f>VLOOKUP(Production!G1121,CostData!$A$33:$E$44,Production!H1121,FALSE)</f>
        <v>31</v>
      </c>
      <c r="K1121" s="2">
        <f>VLOOKUP(Production!B1121,CostData!$A$21:$D$24,4,FALSE)</f>
        <v>11053.74907</v>
      </c>
      <c r="L1121" s="2">
        <f>VLOOKUP(Production!B1121,CostData!$A$21:$D$24,3,FALSE)</f>
        <v>4602.4390240000002</v>
      </c>
      <c r="M1121" s="4">
        <f t="shared" si="120"/>
        <v>10291.503863566753</v>
      </c>
      <c r="N1121" s="4">
        <f t="shared" si="121"/>
        <v>2809.8630135940002</v>
      </c>
      <c r="O1121" s="4">
        <f t="shared" si="122"/>
        <v>4155.8676608476217</v>
      </c>
      <c r="P1121" s="2">
        <f t="shared" si="123"/>
        <v>156.71529619313668</v>
      </c>
      <c r="Q1121" s="2">
        <f t="shared" si="124"/>
        <v>3.5522058064516129</v>
      </c>
      <c r="R1121" s="5">
        <f t="shared" si="125"/>
        <v>0.9828956503282108</v>
      </c>
    </row>
    <row r="1122" spans="1:18" x14ac:dyDescent="0.3">
      <c r="A1122" s="3">
        <v>41300</v>
      </c>
      <c r="B1122" s="2" t="s">
        <v>7</v>
      </c>
      <c r="C1122" s="2">
        <v>1.0753604999999999E-2</v>
      </c>
      <c r="D1122" s="2">
        <v>1.0964633E-2</v>
      </c>
      <c r="E1122" s="2">
        <v>0</v>
      </c>
      <c r="F1122" s="2">
        <f>VLOOKUP(B1122,CostData!$A$21:$D$24,2,FALSE)</f>
        <v>11202.43902</v>
      </c>
      <c r="G1122" s="2">
        <f t="shared" si="119"/>
        <v>1</v>
      </c>
      <c r="H1122" s="2">
        <f>VLOOKUP(B1122,CostData!$H$5:$I$8,2,FALSE)</f>
        <v>5</v>
      </c>
      <c r="I1122" s="2">
        <f>VLOOKUP(G1122,CostData!$A$4:$E$15,Production!H1122,FALSE)</f>
        <v>8.2000000000000007E-3</v>
      </c>
      <c r="J1122" s="2">
        <f>VLOOKUP(Production!G1122,CostData!$A$33:$E$44,Production!H1122,FALSE)</f>
        <v>31</v>
      </c>
      <c r="K1122" s="2">
        <f>VLOOKUP(Production!B1122,CostData!$A$21:$D$24,4,FALSE)</f>
        <v>11053.74907</v>
      </c>
      <c r="L1122" s="2">
        <f>VLOOKUP(Production!B1122,CostData!$A$21:$D$24,3,FALSE)</f>
        <v>4602.4390240000002</v>
      </c>
      <c r="M1122" s="4">
        <f t="shared" si="120"/>
        <v>10072.111869852732</v>
      </c>
      <c r="N1122" s="4">
        <f t="shared" si="121"/>
        <v>2809.8630135940002</v>
      </c>
      <c r="O1122" s="4">
        <f t="shared" si="122"/>
        <v>4058.410526655885</v>
      </c>
      <c r="P1122" s="2">
        <f t="shared" si="123"/>
        <v>157.53215233498548</v>
      </c>
      <c r="Q1122" s="2">
        <f t="shared" si="124"/>
        <v>3.468904838709677</v>
      </c>
      <c r="R1122" s="5">
        <f t="shared" si="125"/>
        <v>0.98075375619047167</v>
      </c>
    </row>
    <row r="1123" spans="1:18" x14ac:dyDescent="0.3">
      <c r="A1123" s="3">
        <v>41301</v>
      </c>
      <c r="B1123" s="2" t="s">
        <v>7</v>
      </c>
      <c r="C1123" s="2">
        <v>1.1226567E-2</v>
      </c>
      <c r="D1123" s="2">
        <v>1.1431333E-2</v>
      </c>
      <c r="E1123" s="2">
        <v>0</v>
      </c>
      <c r="F1123" s="2">
        <f>VLOOKUP(B1123,CostData!$A$21:$D$24,2,FALSE)</f>
        <v>11202.43902</v>
      </c>
      <c r="G1123" s="2">
        <f t="shared" si="119"/>
        <v>1</v>
      </c>
      <c r="H1123" s="2">
        <f>VLOOKUP(B1123,CostData!$H$5:$I$8,2,FALSE)</f>
        <v>5</v>
      </c>
      <c r="I1123" s="2">
        <f>VLOOKUP(G1123,CostData!$A$4:$E$15,Production!H1123,FALSE)</f>
        <v>8.2000000000000007E-3</v>
      </c>
      <c r="J1123" s="2">
        <f>VLOOKUP(Production!G1123,CostData!$A$33:$E$44,Production!H1123,FALSE)</f>
        <v>31</v>
      </c>
      <c r="K1123" s="2">
        <f>VLOOKUP(Production!B1123,CostData!$A$21:$D$24,4,FALSE)</f>
        <v>11053.74907</v>
      </c>
      <c r="L1123" s="2">
        <f>VLOOKUP(Production!B1123,CostData!$A$21:$D$24,3,FALSE)</f>
        <v>4602.4390240000002</v>
      </c>
      <c r="M1123" s="4">
        <f t="shared" si="120"/>
        <v>10500.82248968472</v>
      </c>
      <c r="N1123" s="4">
        <f t="shared" si="121"/>
        <v>2809.8630135940002</v>
      </c>
      <c r="O1123" s="4">
        <f t="shared" si="122"/>
        <v>4236.9063854407505</v>
      </c>
      <c r="P1123" s="2">
        <f t="shared" si="123"/>
        <v>156.30416572331927</v>
      </c>
      <c r="Q1123" s="2">
        <f t="shared" si="124"/>
        <v>3.6214732258064517</v>
      </c>
      <c r="R1123" s="5">
        <f t="shared" si="125"/>
        <v>0.98208730337922967</v>
      </c>
    </row>
    <row r="1124" spans="1:18" x14ac:dyDescent="0.3">
      <c r="A1124" s="3">
        <v>41302</v>
      </c>
      <c r="B1124" s="2" t="s">
        <v>7</v>
      </c>
      <c r="C1124" s="2">
        <v>1.1366746E-2</v>
      </c>
      <c r="D1124" s="2">
        <v>1.1574095E-2</v>
      </c>
      <c r="E1124" s="2">
        <v>0</v>
      </c>
      <c r="F1124" s="2">
        <f>VLOOKUP(B1124,CostData!$A$21:$D$24,2,FALSE)</f>
        <v>11202.43902</v>
      </c>
      <c r="G1124" s="2">
        <f t="shared" si="119"/>
        <v>1</v>
      </c>
      <c r="H1124" s="2">
        <f>VLOOKUP(B1124,CostData!$H$5:$I$8,2,FALSE)</f>
        <v>5</v>
      </c>
      <c r="I1124" s="2">
        <f>VLOOKUP(G1124,CostData!$A$4:$E$15,Production!H1124,FALSE)</f>
        <v>8.2000000000000007E-3</v>
      </c>
      <c r="J1124" s="2">
        <f>VLOOKUP(Production!G1124,CostData!$A$33:$E$44,Production!H1124,FALSE)</f>
        <v>31</v>
      </c>
      <c r="K1124" s="2">
        <f>VLOOKUP(Production!B1124,CostData!$A$21:$D$24,4,FALSE)</f>
        <v>11053.74907</v>
      </c>
      <c r="L1124" s="2">
        <f>VLOOKUP(Production!B1124,CostData!$A$21:$D$24,3,FALSE)</f>
        <v>4602.4390240000002</v>
      </c>
      <c r="M1124" s="4">
        <f t="shared" si="120"/>
        <v>10631.963662833326</v>
      </c>
      <c r="N1124" s="4">
        <f t="shared" si="121"/>
        <v>2809.8630135940002</v>
      </c>
      <c r="O1124" s="4">
        <f t="shared" si="122"/>
        <v>4289.8099400362653</v>
      </c>
      <c r="P1124" s="2">
        <f t="shared" si="123"/>
        <v>155.9957143096502</v>
      </c>
      <c r="Q1124" s="2">
        <f t="shared" si="124"/>
        <v>3.6666922580645163</v>
      </c>
      <c r="R1124" s="5">
        <f t="shared" si="125"/>
        <v>0.98208507879017759</v>
      </c>
    </row>
    <row r="1125" spans="1:18" x14ac:dyDescent="0.3">
      <c r="A1125" s="3">
        <v>41303</v>
      </c>
      <c r="B1125" s="2" t="s">
        <v>7</v>
      </c>
      <c r="C1125" s="2">
        <v>1.1191347000000001E-2</v>
      </c>
      <c r="D1125" s="2">
        <v>1.1440257000000001E-2</v>
      </c>
      <c r="E1125" s="2">
        <v>0</v>
      </c>
      <c r="F1125" s="2">
        <f>VLOOKUP(B1125,CostData!$A$21:$D$24,2,FALSE)</f>
        <v>11202.43902</v>
      </c>
      <c r="G1125" s="2">
        <f t="shared" si="119"/>
        <v>1</v>
      </c>
      <c r="H1125" s="2">
        <f>VLOOKUP(B1125,CostData!$H$5:$I$8,2,FALSE)</f>
        <v>5</v>
      </c>
      <c r="I1125" s="2">
        <f>VLOOKUP(G1125,CostData!$A$4:$E$15,Production!H1125,FALSE)</f>
        <v>8.2000000000000007E-3</v>
      </c>
      <c r="J1125" s="2">
        <f>VLOOKUP(Production!G1125,CostData!$A$33:$E$44,Production!H1125,FALSE)</f>
        <v>31</v>
      </c>
      <c r="K1125" s="2">
        <f>VLOOKUP(Production!B1125,CostData!$A$21:$D$24,4,FALSE)</f>
        <v>11053.74907</v>
      </c>
      <c r="L1125" s="2">
        <f>VLOOKUP(Production!B1125,CostData!$A$21:$D$24,3,FALSE)</f>
        <v>4602.4390240000002</v>
      </c>
      <c r="M1125" s="4">
        <f t="shared" si="120"/>
        <v>10509.020076081508</v>
      </c>
      <c r="N1125" s="4">
        <f t="shared" si="121"/>
        <v>2809.8630135940002</v>
      </c>
      <c r="O1125" s="4">
        <f t="shared" si="122"/>
        <v>4223.6143574418775</v>
      </c>
      <c r="P1125" s="2">
        <f t="shared" si="123"/>
        <v>156.75054528393574</v>
      </c>
      <c r="Q1125" s="2">
        <f t="shared" si="124"/>
        <v>3.6101119354838711</v>
      </c>
      <c r="R1125" s="5">
        <f t="shared" si="125"/>
        <v>0.97824262164739828</v>
      </c>
    </row>
    <row r="1126" spans="1:18" x14ac:dyDescent="0.3">
      <c r="A1126" s="3">
        <v>41304</v>
      </c>
      <c r="B1126" s="2" t="s">
        <v>7</v>
      </c>
      <c r="C1126" s="2">
        <v>1.0167825E-2</v>
      </c>
      <c r="D1126" s="2">
        <v>1.0345742999999999E-2</v>
      </c>
      <c r="E1126" s="2">
        <v>0</v>
      </c>
      <c r="F1126" s="2">
        <f>VLOOKUP(B1126,CostData!$A$21:$D$24,2,FALSE)</f>
        <v>11202.43902</v>
      </c>
      <c r="G1126" s="2">
        <f t="shared" si="119"/>
        <v>1</v>
      </c>
      <c r="H1126" s="2">
        <f>VLOOKUP(B1126,CostData!$H$5:$I$8,2,FALSE)</f>
        <v>5</v>
      </c>
      <c r="I1126" s="2">
        <f>VLOOKUP(G1126,CostData!$A$4:$E$15,Production!H1126,FALSE)</f>
        <v>8.2000000000000007E-3</v>
      </c>
      <c r="J1126" s="2">
        <f>VLOOKUP(Production!G1126,CostData!$A$33:$E$44,Production!H1126,FALSE)</f>
        <v>31</v>
      </c>
      <c r="K1126" s="2">
        <f>VLOOKUP(Production!B1126,CostData!$A$21:$D$24,4,FALSE)</f>
        <v>11053.74907</v>
      </c>
      <c r="L1126" s="2">
        <f>VLOOKUP(Production!B1126,CostData!$A$21:$D$24,3,FALSE)</f>
        <v>4602.4390240000002</v>
      </c>
      <c r="M1126" s="4">
        <f t="shared" si="120"/>
        <v>9503.5995160755319</v>
      </c>
      <c r="N1126" s="4">
        <f t="shared" si="121"/>
        <v>2809.8630135940002</v>
      </c>
      <c r="O1126" s="4">
        <f t="shared" si="122"/>
        <v>3837.3371546746303</v>
      </c>
      <c r="P1126" s="2">
        <f t="shared" si="123"/>
        <v>158.84222716602775</v>
      </c>
      <c r="Q1126" s="2">
        <f t="shared" si="124"/>
        <v>3.2799435483870969</v>
      </c>
      <c r="R1126" s="5">
        <f t="shared" si="125"/>
        <v>0.98280278178184022</v>
      </c>
    </row>
    <row r="1127" spans="1:18" x14ac:dyDescent="0.3">
      <c r="A1127" s="3">
        <v>41305</v>
      </c>
      <c r="B1127" s="2" t="s">
        <v>7</v>
      </c>
      <c r="C1127" s="2">
        <v>1.0886874E-2</v>
      </c>
      <c r="D1127" s="2">
        <v>1.1126321E-2</v>
      </c>
      <c r="E1127" s="2">
        <v>0</v>
      </c>
      <c r="F1127" s="2">
        <f>VLOOKUP(B1127,CostData!$A$21:$D$24,2,FALSE)</f>
        <v>11202.43902</v>
      </c>
      <c r="G1127" s="2">
        <f t="shared" si="119"/>
        <v>1</v>
      </c>
      <c r="H1127" s="2">
        <f>VLOOKUP(B1127,CostData!$H$5:$I$8,2,FALSE)</f>
        <v>5</v>
      </c>
      <c r="I1127" s="2">
        <f>VLOOKUP(G1127,CostData!$A$4:$E$15,Production!H1127,FALSE)</f>
        <v>8.2000000000000007E-3</v>
      </c>
      <c r="J1127" s="2">
        <f>VLOOKUP(Production!G1127,CostData!$A$33:$E$44,Production!H1127,FALSE)</f>
        <v>31</v>
      </c>
      <c r="K1127" s="2">
        <f>VLOOKUP(Production!B1127,CostData!$A$21:$D$24,4,FALSE)</f>
        <v>11053.74907</v>
      </c>
      <c r="L1127" s="2">
        <f>VLOOKUP(Production!B1127,CostData!$A$21:$D$24,3,FALSE)</f>
        <v>4602.4390240000002</v>
      </c>
      <c r="M1127" s="4">
        <f t="shared" si="120"/>
        <v>10220.638466594524</v>
      </c>
      <c r="N1127" s="4">
        <f t="shared" si="121"/>
        <v>2809.8630135940002</v>
      </c>
      <c r="O1127" s="4">
        <f t="shared" si="122"/>
        <v>4108.7062472516209</v>
      </c>
      <c r="P1127" s="2">
        <f t="shared" si="123"/>
        <v>157.43001827191301</v>
      </c>
      <c r="Q1127" s="2">
        <f t="shared" si="124"/>
        <v>3.5118948387096771</v>
      </c>
      <c r="R1127" s="5">
        <f t="shared" si="125"/>
        <v>0.97847922956743738</v>
      </c>
    </row>
    <row r="1128" spans="1:18" x14ac:dyDescent="0.3">
      <c r="A1128" s="3">
        <v>41306</v>
      </c>
      <c r="B1128" s="2" t="s">
        <v>7</v>
      </c>
      <c r="C1128" s="2">
        <v>1.0260101000000001E-2</v>
      </c>
      <c r="D1128" s="2">
        <v>1.0466726000000001E-2</v>
      </c>
      <c r="E1128" s="2">
        <v>0</v>
      </c>
      <c r="F1128" s="2">
        <f>VLOOKUP(B1128,CostData!$A$21:$D$24,2,FALSE)</f>
        <v>11202.43902</v>
      </c>
      <c r="G1128" s="2">
        <f t="shared" si="119"/>
        <v>2</v>
      </c>
      <c r="H1128" s="2">
        <f>VLOOKUP(B1128,CostData!$H$5:$I$8,2,FALSE)</f>
        <v>5</v>
      </c>
      <c r="I1128" s="2">
        <f>VLOOKUP(G1128,CostData!$A$4:$E$15,Production!H1128,FALSE)</f>
        <v>8.3000000000000001E-3</v>
      </c>
      <c r="J1128" s="2">
        <f>VLOOKUP(Production!G1128,CostData!$A$33:$E$44,Production!H1128,FALSE)</f>
        <v>31</v>
      </c>
      <c r="K1128" s="2">
        <f>VLOOKUP(Production!B1128,CostData!$A$21:$D$24,4,FALSE)</f>
        <v>11053.74907</v>
      </c>
      <c r="L1128" s="2">
        <f>VLOOKUP(Production!B1128,CostData!$A$21:$D$24,3,FALSE)</f>
        <v>4602.4390240000002</v>
      </c>
      <c r="M1128" s="4">
        <f t="shared" si="120"/>
        <v>9731.9873595860281</v>
      </c>
      <c r="N1128" s="4">
        <f t="shared" si="121"/>
        <v>2844.1296357110004</v>
      </c>
      <c r="O1128" s="4">
        <f t="shared" si="122"/>
        <v>3919.3836063042586</v>
      </c>
      <c r="P1128" s="2">
        <f t="shared" si="123"/>
        <v>160.77327700381593</v>
      </c>
      <c r="Q1128" s="2">
        <f t="shared" si="124"/>
        <v>3.3097099999999999</v>
      </c>
      <c r="R1128" s="5">
        <f t="shared" si="125"/>
        <v>0.98025886987010069</v>
      </c>
    </row>
    <row r="1129" spans="1:18" x14ac:dyDescent="0.3">
      <c r="A1129" s="3">
        <v>41307</v>
      </c>
      <c r="B1129" s="2" t="s">
        <v>7</v>
      </c>
      <c r="C1129" s="2">
        <v>1.0727723999999999E-2</v>
      </c>
      <c r="D1129" s="2">
        <v>1.0920097E-2</v>
      </c>
      <c r="E1129" s="2">
        <v>0</v>
      </c>
      <c r="F1129" s="2">
        <f>VLOOKUP(B1129,CostData!$A$21:$D$24,2,FALSE)</f>
        <v>11202.43902</v>
      </c>
      <c r="G1129" s="2">
        <f t="shared" si="119"/>
        <v>2</v>
      </c>
      <c r="H1129" s="2">
        <f>VLOOKUP(B1129,CostData!$H$5:$I$8,2,FALSE)</f>
        <v>5</v>
      </c>
      <c r="I1129" s="2">
        <f>VLOOKUP(G1129,CostData!$A$4:$E$15,Production!H1129,FALSE)</f>
        <v>8.3000000000000001E-3</v>
      </c>
      <c r="J1129" s="2">
        <f>VLOOKUP(Production!G1129,CostData!$A$33:$E$44,Production!H1129,FALSE)</f>
        <v>31</v>
      </c>
      <c r="K1129" s="2">
        <f>VLOOKUP(Production!B1129,CostData!$A$21:$D$24,4,FALSE)</f>
        <v>11053.74907</v>
      </c>
      <c r="L1129" s="2">
        <f>VLOOKUP(Production!B1129,CostData!$A$21:$D$24,3,FALSE)</f>
        <v>4602.4390240000002</v>
      </c>
      <c r="M1129" s="4">
        <f t="shared" si="120"/>
        <v>10153.53282100375</v>
      </c>
      <c r="N1129" s="4">
        <f t="shared" si="121"/>
        <v>2844.1296357110004</v>
      </c>
      <c r="O1129" s="4">
        <f t="shared" si="122"/>
        <v>4098.0167328330144</v>
      </c>
      <c r="P1129" s="2">
        <f t="shared" si="123"/>
        <v>159.35979700398488</v>
      </c>
      <c r="Q1129" s="2">
        <f t="shared" si="124"/>
        <v>3.4605561290322577</v>
      </c>
      <c r="R1129" s="5">
        <f t="shared" si="125"/>
        <v>0.98238358139126414</v>
      </c>
    </row>
    <row r="1130" spans="1:18" x14ac:dyDescent="0.3">
      <c r="A1130" s="3">
        <v>41308</v>
      </c>
      <c r="B1130" s="2" t="s">
        <v>7</v>
      </c>
      <c r="C1130" s="2">
        <v>1.0874730000000001E-2</v>
      </c>
      <c r="D1130" s="2">
        <v>1.1101353E-2</v>
      </c>
      <c r="E1130" s="2">
        <v>0</v>
      </c>
      <c r="F1130" s="2">
        <f>VLOOKUP(B1130,CostData!$A$21:$D$24,2,FALSE)</f>
        <v>11202.43902</v>
      </c>
      <c r="G1130" s="2">
        <f t="shared" si="119"/>
        <v>2</v>
      </c>
      <c r="H1130" s="2">
        <f>VLOOKUP(B1130,CostData!$H$5:$I$8,2,FALSE)</f>
        <v>5</v>
      </c>
      <c r="I1130" s="2">
        <f>VLOOKUP(G1130,CostData!$A$4:$E$15,Production!H1130,FALSE)</f>
        <v>8.3000000000000001E-3</v>
      </c>
      <c r="J1130" s="2">
        <f>VLOOKUP(Production!G1130,CostData!$A$33:$E$44,Production!H1130,FALSE)</f>
        <v>31</v>
      </c>
      <c r="K1130" s="2">
        <f>VLOOKUP(Production!B1130,CostData!$A$21:$D$24,4,FALSE)</f>
        <v>11053.74907</v>
      </c>
      <c r="L1130" s="2">
        <f>VLOOKUP(Production!B1130,CostData!$A$21:$D$24,3,FALSE)</f>
        <v>4602.4390240000002</v>
      </c>
      <c r="M1130" s="4">
        <f t="shared" si="120"/>
        <v>10322.065091825507</v>
      </c>
      <c r="N1130" s="4">
        <f t="shared" si="121"/>
        <v>2844.1296357110004</v>
      </c>
      <c r="O1130" s="4">
        <f t="shared" si="122"/>
        <v>4154.1733833794724</v>
      </c>
      <c r="P1130" s="2">
        <f t="shared" si="123"/>
        <v>159.27170707609275</v>
      </c>
      <c r="Q1130" s="2">
        <f t="shared" si="124"/>
        <v>3.5079774193548392</v>
      </c>
      <c r="R1130" s="5">
        <f t="shared" si="125"/>
        <v>0.9795860018143735</v>
      </c>
    </row>
    <row r="1131" spans="1:18" x14ac:dyDescent="0.3">
      <c r="A1131" s="3">
        <v>41309</v>
      </c>
      <c r="B1131" s="2" t="s">
        <v>7</v>
      </c>
      <c r="C1131" s="2">
        <v>1.0607152E-2</v>
      </c>
      <c r="D1131" s="2">
        <v>1.0818483E-2</v>
      </c>
      <c r="E1131" s="2">
        <v>0</v>
      </c>
      <c r="F1131" s="2">
        <f>VLOOKUP(B1131,CostData!$A$21:$D$24,2,FALSE)</f>
        <v>11202.43902</v>
      </c>
      <c r="G1131" s="2">
        <f t="shared" si="119"/>
        <v>2</v>
      </c>
      <c r="H1131" s="2">
        <f>VLOOKUP(B1131,CostData!$H$5:$I$8,2,FALSE)</f>
        <v>5</v>
      </c>
      <c r="I1131" s="2">
        <f>VLOOKUP(G1131,CostData!$A$4:$E$15,Production!H1131,FALSE)</f>
        <v>8.3000000000000001E-3</v>
      </c>
      <c r="J1131" s="2">
        <f>VLOOKUP(Production!G1131,CostData!$A$33:$E$44,Production!H1131,FALSE)</f>
        <v>31</v>
      </c>
      <c r="K1131" s="2">
        <f>VLOOKUP(Production!B1131,CostData!$A$21:$D$24,4,FALSE)</f>
        <v>11053.74907</v>
      </c>
      <c r="L1131" s="2">
        <f>VLOOKUP(Production!B1131,CostData!$A$21:$D$24,3,FALSE)</f>
        <v>4602.4390240000002</v>
      </c>
      <c r="M1131" s="4">
        <f t="shared" si="120"/>
        <v>10059.051876001753</v>
      </c>
      <c r="N1131" s="4">
        <f t="shared" si="121"/>
        <v>2844.1296357110004</v>
      </c>
      <c r="O1131" s="4">
        <f t="shared" si="122"/>
        <v>4051.9579347588706</v>
      </c>
      <c r="P1131" s="2">
        <f t="shared" si="123"/>
        <v>159.8462947120172</v>
      </c>
      <c r="Q1131" s="2">
        <f t="shared" si="124"/>
        <v>3.4216619354838707</v>
      </c>
      <c r="R1131" s="5">
        <f t="shared" si="125"/>
        <v>0.98046574552088306</v>
      </c>
    </row>
    <row r="1132" spans="1:18" x14ac:dyDescent="0.3">
      <c r="A1132" s="3">
        <v>41310</v>
      </c>
      <c r="B1132" s="2" t="s">
        <v>7</v>
      </c>
      <c r="C1132" s="2">
        <v>1.1334416999999999E-2</v>
      </c>
      <c r="D1132" s="2">
        <v>1.1574709000000001E-2</v>
      </c>
      <c r="E1132" s="2">
        <v>0.32897390799999998</v>
      </c>
      <c r="F1132" s="2">
        <f>VLOOKUP(B1132,CostData!$A$21:$D$24,2,FALSE)</f>
        <v>11202.43902</v>
      </c>
      <c r="G1132" s="2">
        <f t="shared" si="119"/>
        <v>2</v>
      </c>
      <c r="H1132" s="2">
        <f>VLOOKUP(B1132,CostData!$H$5:$I$8,2,FALSE)</f>
        <v>5</v>
      </c>
      <c r="I1132" s="2">
        <f>VLOOKUP(G1132,CostData!$A$4:$E$15,Production!H1132,FALSE)</f>
        <v>8.3000000000000001E-3</v>
      </c>
      <c r="J1132" s="2">
        <f>VLOOKUP(Production!G1132,CostData!$A$33:$E$44,Production!H1132,FALSE)</f>
        <v>31</v>
      </c>
      <c r="K1132" s="2">
        <f>VLOOKUP(Production!B1132,CostData!$A$21:$D$24,4,FALSE)</f>
        <v>11053.74907</v>
      </c>
      <c r="L1132" s="2">
        <f>VLOOKUP(Production!B1132,CostData!$A$21:$D$24,3,FALSE)</f>
        <v>4602.4390240000002</v>
      </c>
      <c r="M1132" s="4">
        <f t="shared" si="120"/>
        <v>10762.19265497985</v>
      </c>
      <c r="N1132" s="4">
        <f t="shared" si="121"/>
        <v>2844.1296357110004</v>
      </c>
      <c r="O1132" s="4">
        <f t="shared" si="122"/>
        <v>4329.7749385523884</v>
      </c>
      <c r="P1132" s="2">
        <f t="shared" si="123"/>
        <v>158.24455046292402</v>
      </c>
      <c r="Q1132" s="2">
        <f t="shared" si="124"/>
        <v>3.6562635483870967</v>
      </c>
      <c r="R1132" s="5">
        <f t="shared" si="125"/>
        <v>0.97923991004871036</v>
      </c>
    </row>
    <row r="1133" spans="1:18" x14ac:dyDescent="0.3">
      <c r="A1133" s="3">
        <v>41311</v>
      </c>
      <c r="B1133" s="2" t="s">
        <v>7</v>
      </c>
      <c r="C1133" s="2">
        <v>1.1415422999999999E-2</v>
      </c>
      <c r="D1133" s="2">
        <v>1.1653963999999999E-2</v>
      </c>
      <c r="E1133" s="2">
        <v>0</v>
      </c>
      <c r="F1133" s="2">
        <f>VLOOKUP(B1133,CostData!$A$21:$D$24,2,FALSE)</f>
        <v>11202.43902</v>
      </c>
      <c r="G1133" s="2">
        <f t="shared" si="119"/>
        <v>2</v>
      </c>
      <c r="H1133" s="2">
        <f>VLOOKUP(B1133,CostData!$H$5:$I$8,2,FALSE)</f>
        <v>5</v>
      </c>
      <c r="I1133" s="2">
        <f>VLOOKUP(G1133,CostData!$A$4:$E$15,Production!H1133,FALSE)</f>
        <v>8.3000000000000001E-3</v>
      </c>
      <c r="J1133" s="2">
        <f>VLOOKUP(Production!G1133,CostData!$A$33:$E$44,Production!H1133,FALSE)</f>
        <v>31</v>
      </c>
      <c r="K1133" s="2">
        <f>VLOOKUP(Production!B1133,CostData!$A$21:$D$24,4,FALSE)</f>
        <v>11053.74907</v>
      </c>
      <c r="L1133" s="2">
        <f>VLOOKUP(Production!B1133,CostData!$A$21:$D$24,3,FALSE)</f>
        <v>4602.4390240000002</v>
      </c>
      <c r="M1133" s="4">
        <f t="shared" si="120"/>
        <v>10835.884147255847</v>
      </c>
      <c r="N1133" s="4">
        <f t="shared" si="121"/>
        <v>2844.1296357110004</v>
      </c>
      <c r="O1133" s="4">
        <f t="shared" si="122"/>
        <v>4360.7194281253733</v>
      </c>
      <c r="P1133" s="2">
        <f t="shared" si="123"/>
        <v>158.03823661280202</v>
      </c>
      <c r="Q1133" s="2">
        <f t="shared" si="124"/>
        <v>3.6823945161290323</v>
      </c>
      <c r="R1133" s="5">
        <f t="shared" si="125"/>
        <v>0.9795313422969214</v>
      </c>
    </row>
    <row r="1134" spans="1:18" x14ac:dyDescent="0.3">
      <c r="A1134" s="3">
        <v>41312</v>
      </c>
      <c r="B1134" s="2" t="s">
        <v>7</v>
      </c>
      <c r="C1134" s="2">
        <v>1.1085459000000001E-2</v>
      </c>
      <c r="D1134" s="2">
        <v>1.1316748999999999E-2</v>
      </c>
      <c r="E1134" s="2">
        <v>0</v>
      </c>
      <c r="F1134" s="2">
        <f>VLOOKUP(B1134,CostData!$A$21:$D$24,2,FALSE)</f>
        <v>11202.43902</v>
      </c>
      <c r="G1134" s="2">
        <f t="shared" si="119"/>
        <v>2</v>
      </c>
      <c r="H1134" s="2">
        <f>VLOOKUP(B1134,CostData!$H$5:$I$8,2,FALSE)</f>
        <v>5</v>
      </c>
      <c r="I1134" s="2">
        <f>VLOOKUP(G1134,CostData!$A$4:$E$15,Production!H1134,FALSE)</f>
        <v>8.3000000000000001E-3</v>
      </c>
      <c r="J1134" s="2">
        <f>VLOOKUP(Production!G1134,CostData!$A$33:$E$44,Production!H1134,FALSE)</f>
        <v>31</v>
      </c>
      <c r="K1134" s="2">
        <f>VLOOKUP(Production!B1134,CostData!$A$21:$D$24,4,FALSE)</f>
        <v>11053.74907</v>
      </c>
      <c r="L1134" s="2">
        <f>VLOOKUP(Production!B1134,CostData!$A$21:$D$24,3,FALSE)</f>
        <v>4602.4390240000002</v>
      </c>
      <c r="M1134" s="4">
        <f t="shared" si="120"/>
        <v>10522.340817903116</v>
      </c>
      <c r="N1134" s="4">
        <f t="shared" si="121"/>
        <v>2844.1296357110004</v>
      </c>
      <c r="O1134" s="4">
        <f t="shared" si="122"/>
        <v>4234.6723753458182</v>
      </c>
      <c r="P1134" s="2">
        <f t="shared" si="123"/>
        <v>158.77685199106267</v>
      </c>
      <c r="Q1134" s="2">
        <f t="shared" si="124"/>
        <v>3.5759545161290323</v>
      </c>
      <c r="R1134" s="5">
        <f t="shared" si="125"/>
        <v>0.97956215163913252</v>
      </c>
    </row>
    <row r="1135" spans="1:18" x14ac:dyDescent="0.3">
      <c r="A1135" s="3">
        <v>41313</v>
      </c>
      <c r="B1135" s="2" t="s">
        <v>7</v>
      </c>
      <c r="C1135" s="2">
        <v>1.0749933E-2</v>
      </c>
      <c r="D1135" s="2">
        <v>1.0944673E-2</v>
      </c>
      <c r="E1135" s="2">
        <v>0</v>
      </c>
      <c r="F1135" s="2">
        <f>VLOOKUP(B1135,CostData!$A$21:$D$24,2,FALSE)</f>
        <v>11202.43902</v>
      </c>
      <c r="G1135" s="2">
        <f t="shared" si="119"/>
        <v>2</v>
      </c>
      <c r="H1135" s="2">
        <f>VLOOKUP(B1135,CostData!$H$5:$I$8,2,FALSE)</f>
        <v>5</v>
      </c>
      <c r="I1135" s="2">
        <f>VLOOKUP(G1135,CostData!$A$4:$E$15,Production!H1135,FALSE)</f>
        <v>8.3000000000000001E-3</v>
      </c>
      <c r="J1135" s="2">
        <f>VLOOKUP(Production!G1135,CostData!$A$33:$E$44,Production!H1135,FALSE)</f>
        <v>31</v>
      </c>
      <c r="K1135" s="2">
        <f>VLOOKUP(Production!B1135,CostData!$A$21:$D$24,4,FALSE)</f>
        <v>11053.74907</v>
      </c>
      <c r="L1135" s="2">
        <f>VLOOKUP(Production!B1135,CostData!$A$21:$D$24,3,FALSE)</f>
        <v>4602.4390240000002</v>
      </c>
      <c r="M1135" s="4">
        <f t="shared" si="120"/>
        <v>10176.383645736258</v>
      </c>
      <c r="N1135" s="4">
        <f t="shared" si="121"/>
        <v>2844.1296357110004</v>
      </c>
      <c r="O1135" s="4">
        <f t="shared" si="122"/>
        <v>4106.5006250005872</v>
      </c>
      <c r="P1135" s="2">
        <f t="shared" si="123"/>
        <v>159.3220525788193</v>
      </c>
      <c r="Q1135" s="2">
        <f t="shared" si="124"/>
        <v>3.4677203225806452</v>
      </c>
      <c r="R1135" s="5">
        <f t="shared" si="125"/>
        <v>0.98220686904030841</v>
      </c>
    </row>
    <row r="1136" spans="1:18" x14ac:dyDescent="0.3">
      <c r="A1136" s="3">
        <v>41314</v>
      </c>
      <c r="B1136" s="2" t="s">
        <v>7</v>
      </c>
      <c r="C1136" s="2">
        <v>1.0857916E-2</v>
      </c>
      <c r="D1136" s="2">
        <v>1.1052266E-2</v>
      </c>
      <c r="E1136" s="2">
        <v>0</v>
      </c>
      <c r="F1136" s="2">
        <f>VLOOKUP(B1136,CostData!$A$21:$D$24,2,FALSE)</f>
        <v>11202.43902</v>
      </c>
      <c r="G1136" s="2">
        <f t="shared" si="119"/>
        <v>2</v>
      </c>
      <c r="H1136" s="2">
        <f>VLOOKUP(B1136,CostData!$H$5:$I$8,2,FALSE)</f>
        <v>5</v>
      </c>
      <c r="I1136" s="2">
        <f>VLOOKUP(G1136,CostData!$A$4:$E$15,Production!H1136,FALSE)</f>
        <v>8.3000000000000001E-3</v>
      </c>
      <c r="J1136" s="2">
        <f>VLOOKUP(Production!G1136,CostData!$A$33:$E$44,Production!H1136,FALSE)</f>
        <v>31</v>
      </c>
      <c r="K1136" s="2">
        <f>VLOOKUP(Production!B1136,CostData!$A$21:$D$24,4,FALSE)</f>
        <v>11053.74907</v>
      </c>
      <c r="L1136" s="2">
        <f>VLOOKUP(Production!B1136,CostData!$A$21:$D$24,3,FALSE)</f>
        <v>4602.4390240000002</v>
      </c>
      <c r="M1136" s="4">
        <f t="shared" si="120"/>
        <v>10276.423879519003</v>
      </c>
      <c r="N1136" s="4">
        <f t="shared" si="121"/>
        <v>2844.1296357110004</v>
      </c>
      <c r="O1136" s="4">
        <f t="shared" si="122"/>
        <v>4147.7503943702613</v>
      </c>
      <c r="P1136" s="2">
        <f t="shared" si="123"/>
        <v>159.03884234875517</v>
      </c>
      <c r="Q1136" s="2">
        <f t="shared" si="124"/>
        <v>3.5025535483870969</v>
      </c>
      <c r="R1136" s="5">
        <f t="shared" si="125"/>
        <v>0.9824153707484059</v>
      </c>
    </row>
    <row r="1137" spans="1:18" x14ac:dyDescent="0.3">
      <c r="A1137" s="3">
        <v>41315</v>
      </c>
      <c r="B1137" s="2" t="s">
        <v>7</v>
      </c>
      <c r="C1137" s="2">
        <v>1.0324705999999999E-2</v>
      </c>
      <c r="D1137" s="2">
        <v>1.0512749E-2</v>
      </c>
      <c r="E1137" s="2">
        <v>0</v>
      </c>
      <c r="F1137" s="2">
        <f>VLOOKUP(B1137,CostData!$A$21:$D$24,2,FALSE)</f>
        <v>11202.43902</v>
      </c>
      <c r="G1137" s="2">
        <f t="shared" si="119"/>
        <v>2</v>
      </c>
      <c r="H1137" s="2">
        <f>VLOOKUP(B1137,CostData!$H$5:$I$8,2,FALSE)</f>
        <v>5</v>
      </c>
      <c r="I1137" s="2">
        <f>VLOOKUP(G1137,CostData!$A$4:$E$15,Production!H1137,FALSE)</f>
        <v>8.3000000000000001E-3</v>
      </c>
      <c r="J1137" s="2">
        <f>VLOOKUP(Production!G1137,CostData!$A$33:$E$44,Production!H1137,FALSE)</f>
        <v>31</v>
      </c>
      <c r="K1137" s="2">
        <f>VLOOKUP(Production!B1137,CostData!$A$21:$D$24,4,FALSE)</f>
        <v>11053.74907</v>
      </c>
      <c r="L1137" s="2">
        <f>VLOOKUP(Production!B1137,CostData!$A$21:$D$24,3,FALSE)</f>
        <v>4602.4390240000002</v>
      </c>
      <c r="M1137" s="4">
        <f t="shared" si="120"/>
        <v>9774.7796572204752</v>
      </c>
      <c r="N1137" s="4">
        <f t="shared" si="121"/>
        <v>2844.1296357110004</v>
      </c>
      <c r="O1137" s="4">
        <f t="shared" si="122"/>
        <v>3944.0628738753362</v>
      </c>
      <c r="P1137" s="2">
        <f t="shared" si="123"/>
        <v>160.42076323342101</v>
      </c>
      <c r="Q1137" s="2">
        <f t="shared" si="124"/>
        <v>3.330550322580645</v>
      </c>
      <c r="R1137" s="5">
        <f t="shared" si="125"/>
        <v>0.98211286125065855</v>
      </c>
    </row>
    <row r="1138" spans="1:18" x14ac:dyDescent="0.3">
      <c r="A1138" s="3">
        <v>41316</v>
      </c>
      <c r="B1138" s="2" t="s">
        <v>7</v>
      </c>
      <c r="C1138" s="2">
        <v>1.0153633E-2</v>
      </c>
      <c r="D1138" s="2">
        <v>1.0366751E-2</v>
      </c>
      <c r="E1138" s="2">
        <v>0</v>
      </c>
      <c r="F1138" s="2">
        <f>VLOOKUP(B1138,CostData!$A$21:$D$24,2,FALSE)</f>
        <v>11202.43902</v>
      </c>
      <c r="G1138" s="2">
        <f t="shared" si="119"/>
        <v>2</v>
      </c>
      <c r="H1138" s="2">
        <f>VLOOKUP(B1138,CostData!$H$5:$I$8,2,FALSE)</f>
        <v>5</v>
      </c>
      <c r="I1138" s="2">
        <f>VLOOKUP(G1138,CostData!$A$4:$E$15,Production!H1138,FALSE)</f>
        <v>8.3000000000000001E-3</v>
      </c>
      <c r="J1138" s="2">
        <f>VLOOKUP(Production!G1138,CostData!$A$33:$E$44,Production!H1138,FALSE)</f>
        <v>31</v>
      </c>
      <c r="K1138" s="2">
        <f>VLOOKUP(Production!B1138,CostData!$A$21:$D$24,4,FALSE)</f>
        <v>11053.74907</v>
      </c>
      <c r="L1138" s="2">
        <f>VLOOKUP(Production!B1138,CostData!$A$21:$D$24,3,FALSE)</f>
        <v>4602.4390240000002</v>
      </c>
      <c r="M1138" s="4">
        <f t="shared" si="120"/>
        <v>9639.0303607809947</v>
      </c>
      <c r="N1138" s="4">
        <f t="shared" si="121"/>
        <v>2844.1296357110004</v>
      </c>
      <c r="O1138" s="4">
        <f t="shared" si="122"/>
        <v>3878.7125706296583</v>
      </c>
      <c r="P1138" s="2">
        <f t="shared" si="123"/>
        <v>161.14303685313081</v>
      </c>
      <c r="Q1138" s="2">
        <f t="shared" si="124"/>
        <v>3.275365483870968</v>
      </c>
      <c r="R1138" s="5">
        <f t="shared" si="125"/>
        <v>0.97944216080814517</v>
      </c>
    </row>
    <row r="1139" spans="1:18" x14ac:dyDescent="0.3">
      <c r="A1139" s="3">
        <v>41317</v>
      </c>
      <c r="B1139" s="2" t="s">
        <v>7</v>
      </c>
      <c r="C1139" s="2">
        <v>1.1565786E-2</v>
      </c>
      <c r="D1139" s="2">
        <v>1.180467E-2</v>
      </c>
      <c r="E1139" s="2">
        <v>0</v>
      </c>
      <c r="F1139" s="2">
        <f>VLOOKUP(B1139,CostData!$A$21:$D$24,2,FALSE)</f>
        <v>11202.43902</v>
      </c>
      <c r="G1139" s="2">
        <f t="shared" si="119"/>
        <v>2</v>
      </c>
      <c r="H1139" s="2">
        <f>VLOOKUP(B1139,CostData!$H$5:$I$8,2,FALSE)</f>
        <v>5</v>
      </c>
      <c r="I1139" s="2">
        <f>VLOOKUP(G1139,CostData!$A$4:$E$15,Production!H1139,FALSE)</f>
        <v>8.3000000000000001E-3</v>
      </c>
      <c r="J1139" s="2">
        <f>VLOOKUP(Production!G1139,CostData!$A$33:$E$44,Production!H1139,FALSE)</f>
        <v>31</v>
      </c>
      <c r="K1139" s="2">
        <f>VLOOKUP(Production!B1139,CostData!$A$21:$D$24,4,FALSE)</f>
        <v>11053.74907</v>
      </c>
      <c r="L1139" s="2">
        <f>VLOOKUP(Production!B1139,CostData!$A$21:$D$24,3,FALSE)</f>
        <v>4602.4390240000002</v>
      </c>
      <c r="M1139" s="4">
        <f t="shared" si="120"/>
        <v>10976.01095357654</v>
      </c>
      <c r="N1139" s="4">
        <f t="shared" si="121"/>
        <v>2844.1296357110004</v>
      </c>
      <c r="O1139" s="4">
        <f t="shared" si="122"/>
        <v>4418.1584608595276</v>
      </c>
      <c r="P1139" s="2">
        <f t="shared" si="123"/>
        <v>157.69182526935109</v>
      </c>
      <c r="Q1139" s="2">
        <f t="shared" si="124"/>
        <v>3.7308987096774193</v>
      </c>
      <c r="R1139" s="5">
        <f t="shared" si="125"/>
        <v>0.97976360203207713</v>
      </c>
    </row>
    <row r="1140" spans="1:18" x14ac:dyDescent="0.3">
      <c r="A1140" s="3">
        <v>41318</v>
      </c>
      <c r="B1140" s="2" t="s">
        <v>7</v>
      </c>
      <c r="C1140" s="2">
        <v>1.0152413000000001E-2</v>
      </c>
      <c r="D1140" s="2">
        <v>1.0374613E-2</v>
      </c>
      <c r="E1140" s="2">
        <v>0</v>
      </c>
      <c r="F1140" s="2">
        <f>VLOOKUP(B1140,CostData!$A$21:$D$24,2,FALSE)</f>
        <v>11202.43902</v>
      </c>
      <c r="G1140" s="2">
        <f t="shared" si="119"/>
        <v>2</v>
      </c>
      <c r="H1140" s="2">
        <f>VLOOKUP(B1140,CostData!$H$5:$I$8,2,FALSE)</f>
        <v>5</v>
      </c>
      <c r="I1140" s="2">
        <f>VLOOKUP(G1140,CostData!$A$4:$E$15,Production!H1140,FALSE)</f>
        <v>8.3000000000000001E-3</v>
      </c>
      <c r="J1140" s="2">
        <f>VLOOKUP(Production!G1140,CostData!$A$33:$E$44,Production!H1140,FALSE)</f>
        <v>31</v>
      </c>
      <c r="K1140" s="2">
        <f>VLOOKUP(Production!B1140,CostData!$A$21:$D$24,4,FALSE)</f>
        <v>11053.74907</v>
      </c>
      <c r="L1140" s="2">
        <f>VLOOKUP(Production!B1140,CostData!$A$21:$D$24,3,FALSE)</f>
        <v>4602.4390240000002</v>
      </c>
      <c r="M1140" s="4">
        <f t="shared" si="120"/>
        <v>9646.3404675537386</v>
      </c>
      <c r="N1140" s="4">
        <f t="shared" si="121"/>
        <v>2844.1296357110004</v>
      </c>
      <c r="O1140" s="4">
        <f t="shared" si="122"/>
        <v>3878.2465276540884</v>
      </c>
      <c r="P1140" s="2">
        <f t="shared" si="123"/>
        <v>161.22981433988971</v>
      </c>
      <c r="Q1140" s="2">
        <f t="shared" si="124"/>
        <v>3.2749719354838716</v>
      </c>
      <c r="R1140" s="5">
        <f t="shared" si="125"/>
        <v>0.9785823336253604</v>
      </c>
    </row>
    <row r="1141" spans="1:18" x14ac:dyDescent="0.3">
      <c r="A1141" s="3">
        <v>41319</v>
      </c>
      <c r="B1141" s="2" t="s">
        <v>7</v>
      </c>
      <c r="C1141" s="2">
        <v>1.0333805E-2</v>
      </c>
      <c r="D1141" s="2">
        <v>1.0532214999999999E-2</v>
      </c>
      <c r="E1141" s="2">
        <v>0.32327637799999998</v>
      </c>
      <c r="F1141" s="2">
        <f>VLOOKUP(B1141,CostData!$A$21:$D$24,2,FALSE)</f>
        <v>11202.43902</v>
      </c>
      <c r="G1141" s="2">
        <f t="shared" si="119"/>
        <v>2</v>
      </c>
      <c r="H1141" s="2">
        <f>VLOOKUP(B1141,CostData!$H$5:$I$8,2,FALSE)</f>
        <v>5</v>
      </c>
      <c r="I1141" s="2">
        <f>VLOOKUP(G1141,CostData!$A$4:$E$15,Production!H1141,FALSE)</f>
        <v>8.3000000000000001E-3</v>
      </c>
      <c r="J1141" s="2">
        <f>VLOOKUP(Production!G1141,CostData!$A$33:$E$44,Production!H1141,FALSE)</f>
        <v>31</v>
      </c>
      <c r="K1141" s="2">
        <f>VLOOKUP(Production!B1141,CostData!$A$21:$D$24,4,FALSE)</f>
        <v>11053.74907</v>
      </c>
      <c r="L1141" s="2">
        <f>VLOOKUP(Production!B1141,CostData!$A$21:$D$24,3,FALSE)</f>
        <v>4602.4390240000002</v>
      </c>
      <c r="M1141" s="4">
        <f t="shared" si="120"/>
        <v>9792.8791914914309</v>
      </c>
      <c r="N1141" s="4">
        <f t="shared" si="121"/>
        <v>2844.1296357110004</v>
      </c>
      <c r="O1141" s="4">
        <f t="shared" si="122"/>
        <v>3947.5387140677244</v>
      </c>
      <c r="P1141" s="2">
        <f t="shared" si="123"/>
        <v>160.48829585298114</v>
      </c>
      <c r="Q1141" s="2">
        <f t="shared" si="124"/>
        <v>3.3334854838709678</v>
      </c>
      <c r="R1141" s="5">
        <f t="shared" si="125"/>
        <v>0.98116160750611348</v>
      </c>
    </row>
    <row r="1142" spans="1:18" x14ac:dyDescent="0.3">
      <c r="A1142" s="3">
        <v>41320</v>
      </c>
      <c r="B1142" s="2" t="s">
        <v>7</v>
      </c>
      <c r="C1142" s="2">
        <v>1.0322753E-2</v>
      </c>
      <c r="D1142" s="2">
        <v>1.0518642E-2</v>
      </c>
      <c r="E1142" s="2">
        <v>0</v>
      </c>
      <c r="F1142" s="2">
        <f>VLOOKUP(B1142,CostData!$A$21:$D$24,2,FALSE)</f>
        <v>11202.43902</v>
      </c>
      <c r="G1142" s="2">
        <f t="shared" si="119"/>
        <v>2</v>
      </c>
      <c r="H1142" s="2">
        <f>VLOOKUP(B1142,CostData!$H$5:$I$8,2,FALSE)</f>
        <v>5</v>
      </c>
      <c r="I1142" s="2">
        <f>VLOOKUP(G1142,CostData!$A$4:$E$15,Production!H1142,FALSE)</f>
        <v>8.3000000000000001E-3</v>
      </c>
      <c r="J1142" s="2">
        <f>VLOOKUP(Production!G1142,CostData!$A$33:$E$44,Production!H1142,FALSE)</f>
        <v>31</v>
      </c>
      <c r="K1142" s="2">
        <f>VLOOKUP(Production!B1142,CostData!$A$21:$D$24,4,FALSE)</f>
        <v>11053.74907</v>
      </c>
      <c r="L1142" s="2">
        <f>VLOOKUP(Production!B1142,CostData!$A$21:$D$24,3,FALSE)</f>
        <v>4602.4390240000002</v>
      </c>
      <c r="M1142" s="4">
        <f t="shared" si="120"/>
        <v>9780.2589829914996</v>
      </c>
      <c r="N1142" s="4">
        <f t="shared" si="121"/>
        <v>2844.1296357110004</v>
      </c>
      <c r="O1142" s="4">
        <f t="shared" si="122"/>
        <v>3943.3168231119853</v>
      </c>
      <c r="P1142" s="2">
        <f t="shared" si="123"/>
        <v>160.49696666978744</v>
      </c>
      <c r="Q1142" s="2">
        <f t="shared" si="124"/>
        <v>3.3299203225806453</v>
      </c>
      <c r="R1142" s="5">
        <f t="shared" si="125"/>
        <v>0.98137696862389656</v>
      </c>
    </row>
    <row r="1143" spans="1:18" x14ac:dyDescent="0.3">
      <c r="A1143" s="3">
        <v>41321</v>
      </c>
      <c r="B1143" s="2" t="s">
        <v>7</v>
      </c>
      <c r="C1143" s="2">
        <v>1.1482239E-2</v>
      </c>
      <c r="D1143" s="2">
        <v>1.1709858E-2</v>
      </c>
      <c r="E1143" s="2">
        <v>0</v>
      </c>
      <c r="F1143" s="2">
        <f>VLOOKUP(B1143,CostData!$A$21:$D$24,2,FALSE)</f>
        <v>11202.43902</v>
      </c>
      <c r="G1143" s="2">
        <f t="shared" si="119"/>
        <v>2</v>
      </c>
      <c r="H1143" s="2">
        <f>VLOOKUP(B1143,CostData!$H$5:$I$8,2,FALSE)</f>
        <v>5</v>
      </c>
      <c r="I1143" s="2">
        <f>VLOOKUP(G1143,CostData!$A$4:$E$15,Production!H1143,FALSE)</f>
        <v>8.3000000000000001E-3</v>
      </c>
      <c r="J1143" s="2">
        <f>VLOOKUP(Production!G1143,CostData!$A$33:$E$44,Production!H1143,FALSE)</f>
        <v>31</v>
      </c>
      <c r="K1143" s="2">
        <f>VLOOKUP(Production!B1143,CostData!$A$21:$D$24,4,FALSE)</f>
        <v>11053.74907</v>
      </c>
      <c r="L1143" s="2">
        <f>VLOOKUP(Production!B1143,CostData!$A$21:$D$24,3,FALSE)</f>
        <v>4602.4390240000002</v>
      </c>
      <c r="M1143" s="4">
        <f t="shared" si="120"/>
        <v>10887.85452476231</v>
      </c>
      <c r="N1143" s="4">
        <f t="shared" si="121"/>
        <v>2844.1296357110004</v>
      </c>
      <c r="O1143" s="4">
        <f t="shared" si="122"/>
        <v>4386.2433030890634</v>
      </c>
      <c r="P1143" s="2">
        <f t="shared" si="123"/>
        <v>157.79350580981961</v>
      </c>
      <c r="Q1143" s="2">
        <f t="shared" si="124"/>
        <v>3.7039480645161289</v>
      </c>
      <c r="R1143" s="5">
        <f t="shared" si="125"/>
        <v>0.98056176257645478</v>
      </c>
    </row>
    <row r="1144" spans="1:18" x14ac:dyDescent="0.3">
      <c r="A1144" s="3">
        <v>41322</v>
      </c>
      <c r="B1144" s="2" t="s">
        <v>7</v>
      </c>
      <c r="C1144" s="2">
        <v>1.1594261999999999E-2</v>
      </c>
      <c r="D1144" s="2">
        <v>1.1824271000000001E-2</v>
      </c>
      <c r="E1144" s="2">
        <v>0</v>
      </c>
      <c r="F1144" s="2">
        <f>VLOOKUP(B1144,CostData!$A$21:$D$24,2,FALSE)</f>
        <v>11202.43902</v>
      </c>
      <c r="G1144" s="2">
        <f t="shared" si="119"/>
        <v>2</v>
      </c>
      <c r="H1144" s="2">
        <f>VLOOKUP(B1144,CostData!$H$5:$I$8,2,FALSE)</f>
        <v>5</v>
      </c>
      <c r="I1144" s="2">
        <f>VLOOKUP(G1144,CostData!$A$4:$E$15,Production!H1144,FALSE)</f>
        <v>8.3000000000000001E-3</v>
      </c>
      <c r="J1144" s="2">
        <f>VLOOKUP(Production!G1144,CostData!$A$33:$E$44,Production!H1144,FALSE)</f>
        <v>31</v>
      </c>
      <c r="K1144" s="2">
        <f>VLOOKUP(Production!B1144,CostData!$A$21:$D$24,4,FALSE)</f>
        <v>11053.74907</v>
      </c>
      <c r="L1144" s="2">
        <f>VLOOKUP(Production!B1144,CostData!$A$21:$D$24,3,FALSE)</f>
        <v>4602.4390240000002</v>
      </c>
      <c r="M1144" s="4">
        <f t="shared" si="120"/>
        <v>10994.236011176718</v>
      </c>
      <c r="N1144" s="4">
        <f t="shared" si="121"/>
        <v>2844.1296357110004</v>
      </c>
      <c r="O1144" s="4">
        <f t="shared" si="122"/>
        <v>4429.0363623122639</v>
      </c>
      <c r="P1144" s="2">
        <f t="shared" si="123"/>
        <v>157.55553918998882</v>
      </c>
      <c r="Q1144" s="2">
        <f t="shared" si="124"/>
        <v>3.7400845161290319</v>
      </c>
      <c r="R1144" s="5">
        <f t="shared" si="125"/>
        <v>0.98054772256150069</v>
      </c>
    </row>
    <row r="1145" spans="1:18" x14ac:dyDescent="0.3">
      <c r="A1145" s="3">
        <v>41323</v>
      </c>
      <c r="B1145" s="2" t="s">
        <v>7</v>
      </c>
      <c r="C1145" s="2">
        <v>1.0329843E-2</v>
      </c>
      <c r="D1145" s="2">
        <v>1.053461E-2</v>
      </c>
      <c r="E1145" s="2">
        <v>0</v>
      </c>
      <c r="F1145" s="2">
        <f>VLOOKUP(B1145,CostData!$A$21:$D$24,2,FALSE)</f>
        <v>11202.43902</v>
      </c>
      <c r="G1145" s="2">
        <f t="shared" si="119"/>
        <v>2</v>
      </c>
      <c r="H1145" s="2">
        <f>VLOOKUP(B1145,CostData!$H$5:$I$8,2,FALSE)</f>
        <v>5</v>
      </c>
      <c r="I1145" s="2">
        <f>VLOOKUP(G1145,CostData!$A$4:$E$15,Production!H1145,FALSE)</f>
        <v>8.3000000000000001E-3</v>
      </c>
      <c r="J1145" s="2">
        <f>VLOOKUP(Production!G1145,CostData!$A$33:$E$44,Production!H1145,FALSE)</f>
        <v>31</v>
      </c>
      <c r="K1145" s="2">
        <f>VLOOKUP(Production!B1145,CostData!$A$21:$D$24,4,FALSE)</f>
        <v>11053.74907</v>
      </c>
      <c r="L1145" s="2">
        <f>VLOOKUP(Production!B1145,CostData!$A$21:$D$24,3,FALSE)</f>
        <v>4602.4390240000002</v>
      </c>
      <c r="M1145" s="4">
        <f t="shared" si="120"/>
        <v>9795.1060683320229</v>
      </c>
      <c r="N1145" s="4">
        <f t="shared" si="121"/>
        <v>2844.1296357110004</v>
      </c>
      <c r="O1145" s="4">
        <f t="shared" si="122"/>
        <v>3946.0252204044382</v>
      </c>
      <c r="P1145" s="2">
        <f t="shared" si="123"/>
        <v>160.55675700441395</v>
      </c>
      <c r="Q1145" s="2">
        <f t="shared" si="124"/>
        <v>3.3322074193548388</v>
      </c>
      <c r="R1145" s="5">
        <f t="shared" si="125"/>
        <v>0.98056245081687887</v>
      </c>
    </row>
    <row r="1146" spans="1:18" x14ac:dyDescent="0.3">
      <c r="A1146" s="3">
        <v>41324</v>
      </c>
      <c r="B1146" s="2" t="s">
        <v>7</v>
      </c>
      <c r="C1146" s="2">
        <v>1.0453617E-2</v>
      </c>
      <c r="D1146" s="2">
        <v>1.0645788E-2</v>
      </c>
      <c r="E1146" s="2">
        <v>0</v>
      </c>
      <c r="F1146" s="2">
        <f>VLOOKUP(B1146,CostData!$A$21:$D$24,2,FALSE)</f>
        <v>11202.43902</v>
      </c>
      <c r="G1146" s="2">
        <f t="shared" si="119"/>
        <v>2</v>
      </c>
      <c r="H1146" s="2">
        <f>VLOOKUP(B1146,CostData!$H$5:$I$8,2,FALSE)</f>
        <v>5</v>
      </c>
      <c r="I1146" s="2">
        <f>VLOOKUP(G1146,CostData!$A$4:$E$15,Production!H1146,FALSE)</f>
        <v>8.3000000000000001E-3</v>
      </c>
      <c r="J1146" s="2">
        <f>VLOOKUP(Production!G1146,CostData!$A$33:$E$44,Production!H1146,FALSE)</f>
        <v>31</v>
      </c>
      <c r="K1146" s="2">
        <f>VLOOKUP(Production!B1146,CostData!$A$21:$D$24,4,FALSE)</f>
        <v>11053.74907</v>
      </c>
      <c r="L1146" s="2">
        <f>VLOOKUP(Production!B1146,CostData!$A$21:$D$24,3,FALSE)</f>
        <v>4602.4390240000002</v>
      </c>
      <c r="M1146" s="4">
        <f t="shared" si="120"/>
        <v>9898.4796438573649</v>
      </c>
      <c r="N1146" s="4">
        <f t="shared" si="121"/>
        <v>2844.1296357110004</v>
      </c>
      <c r="O1146" s="4">
        <f t="shared" si="122"/>
        <v>3993.3071902882343</v>
      </c>
      <c r="P1146" s="2">
        <f t="shared" si="123"/>
        <v>160.09689727351403</v>
      </c>
      <c r="Q1146" s="2">
        <f t="shared" si="124"/>
        <v>3.3721345161290324</v>
      </c>
      <c r="R1146" s="5">
        <f t="shared" si="125"/>
        <v>0.98194863546033417</v>
      </c>
    </row>
    <row r="1147" spans="1:18" x14ac:dyDescent="0.3">
      <c r="A1147" s="3">
        <v>41325</v>
      </c>
      <c r="B1147" s="2" t="s">
        <v>7</v>
      </c>
      <c r="C1147" s="2">
        <v>1.0478823999999999E-2</v>
      </c>
      <c r="D1147" s="2">
        <v>1.0688252000000001E-2</v>
      </c>
      <c r="E1147" s="2">
        <v>0</v>
      </c>
      <c r="F1147" s="2">
        <f>VLOOKUP(B1147,CostData!$A$21:$D$24,2,FALSE)</f>
        <v>11202.43902</v>
      </c>
      <c r="G1147" s="2">
        <f t="shared" si="119"/>
        <v>2</v>
      </c>
      <c r="H1147" s="2">
        <f>VLOOKUP(B1147,CostData!$H$5:$I$8,2,FALSE)</f>
        <v>5</v>
      </c>
      <c r="I1147" s="2">
        <f>VLOOKUP(G1147,CostData!$A$4:$E$15,Production!H1147,FALSE)</f>
        <v>8.3000000000000001E-3</v>
      </c>
      <c r="J1147" s="2">
        <f>VLOOKUP(Production!G1147,CostData!$A$33:$E$44,Production!H1147,FALSE)</f>
        <v>31</v>
      </c>
      <c r="K1147" s="2">
        <f>VLOOKUP(Production!B1147,CostData!$A$21:$D$24,4,FALSE)</f>
        <v>11053.74907</v>
      </c>
      <c r="L1147" s="2">
        <f>VLOOKUP(Production!B1147,CostData!$A$21:$D$24,3,FALSE)</f>
        <v>4602.4390240000002</v>
      </c>
      <c r="M1147" s="4">
        <f t="shared" si="120"/>
        <v>9937.9627746126225</v>
      </c>
      <c r="N1147" s="4">
        <f t="shared" si="121"/>
        <v>2844.1296357110004</v>
      </c>
      <c r="O1147" s="4">
        <f t="shared" si="122"/>
        <v>4002.9363257679056</v>
      </c>
      <c r="P1147" s="2">
        <f t="shared" si="123"/>
        <v>160.18046238863758</v>
      </c>
      <c r="Q1147" s="2">
        <f t="shared" si="124"/>
        <v>3.3802658064516127</v>
      </c>
      <c r="R1147" s="5">
        <f t="shared" si="125"/>
        <v>0.98040577636081172</v>
      </c>
    </row>
    <row r="1148" spans="1:18" x14ac:dyDescent="0.3">
      <c r="A1148" s="3">
        <v>41326</v>
      </c>
      <c r="B1148" s="2" t="s">
        <v>7</v>
      </c>
      <c r="C1148" s="2">
        <v>1.0584972E-2</v>
      </c>
      <c r="D1148" s="2">
        <v>1.0773875E-2</v>
      </c>
      <c r="E1148" s="2">
        <v>0.32382283899999997</v>
      </c>
      <c r="F1148" s="2">
        <f>VLOOKUP(B1148,CostData!$A$21:$D$24,2,FALSE)</f>
        <v>11202.43902</v>
      </c>
      <c r="G1148" s="2">
        <f t="shared" si="119"/>
        <v>2</v>
      </c>
      <c r="H1148" s="2">
        <f>VLOOKUP(B1148,CostData!$H$5:$I$8,2,FALSE)</f>
        <v>5</v>
      </c>
      <c r="I1148" s="2">
        <f>VLOOKUP(G1148,CostData!$A$4:$E$15,Production!H1148,FALSE)</f>
        <v>8.3000000000000001E-3</v>
      </c>
      <c r="J1148" s="2">
        <f>VLOOKUP(Production!G1148,CostData!$A$33:$E$44,Production!H1148,FALSE)</f>
        <v>31</v>
      </c>
      <c r="K1148" s="2">
        <f>VLOOKUP(Production!B1148,CostData!$A$21:$D$24,4,FALSE)</f>
        <v>11053.74907</v>
      </c>
      <c r="L1148" s="2">
        <f>VLOOKUP(Production!B1148,CostData!$A$21:$D$24,3,FALSE)</f>
        <v>4602.4390240000002</v>
      </c>
      <c r="M1148" s="4">
        <f t="shared" si="120"/>
        <v>10017.57524881801</v>
      </c>
      <c r="N1148" s="4">
        <f t="shared" si="121"/>
        <v>2844.1296357110004</v>
      </c>
      <c r="O1148" s="4">
        <f t="shared" si="122"/>
        <v>4043.4851206620283</v>
      </c>
      <c r="P1148" s="2">
        <f t="shared" si="123"/>
        <v>159.70935024855086</v>
      </c>
      <c r="Q1148" s="2">
        <f t="shared" si="124"/>
        <v>3.4145070967741935</v>
      </c>
      <c r="R1148" s="5">
        <f t="shared" si="125"/>
        <v>0.9824665684352194</v>
      </c>
    </row>
    <row r="1149" spans="1:18" x14ac:dyDescent="0.3">
      <c r="A1149" s="3">
        <v>41327</v>
      </c>
      <c r="B1149" s="2" t="s">
        <v>7</v>
      </c>
      <c r="C1149" s="2">
        <v>1.1406104E-2</v>
      </c>
      <c r="D1149" s="2">
        <v>1.1614882999999999E-2</v>
      </c>
      <c r="E1149" s="2">
        <v>0</v>
      </c>
      <c r="F1149" s="2">
        <f>VLOOKUP(B1149,CostData!$A$21:$D$24,2,FALSE)</f>
        <v>11202.43902</v>
      </c>
      <c r="G1149" s="2">
        <f t="shared" si="119"/>
        <v>2</v>
      </c>
      <c r="H1149" s="2">
        <f>VLOOKUP(B1149,CostData!$H$5:$I$8,2,FALSE)</f>
        <v>5</v>
      </c>
      <c r="I1149" s="2">
        <f>VLOOKUP(G1149,CostData!$A$4:$E$15,Production!H1149,FALSE)</f>
        <v>8.3000000000000001E-3</v>
      </c>
      <c r="J1149" s="2">
        <f>VLOOKUP(Production!G1149,CostData!$A$33:$E$44,Production!H1149,FALSE)</f>
        <v>31</v>
      </c>
      <c r="K1149" s="2">
        <f>VLOOKUP(Production!B1149,CostData!$A$21:$D$24,4,FALSE)</f>
        <v>11053.74907</v>
      </c>
      <c r="L1149" s="2">
        <f>VLOOKUP(Production!B1149,CostData!$A$21:$D$24,3,FALSE)</f>
        <v>4602.4390240000002</v>
      </c>
      <c r="M1149" s="4">
        <f t="shared" si="120"/>
        <v>10799.546538150576</v>
      </c>
      <c r="N1149" s="4">
        <f t="shared" si="121"/>
        <v>2844.1296357110004</v>
      </c>
      <c r="O1149" s="4">
        <f t="shared" si="122"/>
        <v>4357.1595473964071</v>
      </c>
      <c r="P1149" s="2">
        <f t="shared" si="123"/>
        <v>157.81756611423131</v>
      </c>
      <c r="Q1149" s="2">
        <f t="shared" si="124"/>
        <v>3.6793883870967745</v>
      </c>
      <c r="R1149" s="5">
        <f t="shared" si="125"/>
        <v>0.98202487274301431</v>
      </c>
    </row>
    <row r="1150" spans="1:18" x14ac:dyDescent="0.3">
      <c r="A1150" s="3">
        <v>41328</v>
      </c>
      <c r="B1150" s="2" t="s">
        <v>7</v>
      </c>
      <c r="C1150" s="2">
        <v>1.1173405000000001E-2</v>
      </c>
      <c r="D1150" s="2">
        <v>1.1367067999999999E-2</v>
      </c>
      <c r="E1150" s="2">
        <v>0</v>
      </c>
      <c r="F1150" s="2">
        <f>VLOOKUP(B1150,CostData!$A$21:$D$24,2,FALSE)</f>
        <v>11202.43902</v>
      </c>
      <c r="G1150" s="2">
        <f t="shared" si="119"/>
        <v>2</v>
      </c>
      <c r="H1150" s="2">
        <f>VLOOKUP(B1150,CostData!$H$5:$I$8,2,FALSE)</f>
        <v>5</v>
      </c>
      <c r="I1150" s="2">
        <f>VLOOKUP(G1150,CostData!$A$4:$E$15,Production!H1150,FALSE)</f>
        <v>8.3000000000000001E-3</v>
      </c>
      <c r="J1150" s="2">
        <f>VLOOKUP(Production!G1150,CostData!$A$33:$E$44,Production!H1150,FALSE)</f>
        <v>31</v>
      </c>
      <c r="K1150" s="2">
        <f>VLOOKUP(Production!B1150,CostData!$A$21:$D$24,4,FALSE)</f>
        <v>11053.74907</v>
      </c>
      <c r="L1150" s="2">
        <f>VLOOKUP(Production!B1150,CostData!$A$21:$D$24,3,FALSE)</f>
        <v>4602.4390240000002</v>
      </c>
      <c r="M1150" s="4">
        <f t="shared" si="120"/>
        <v>10569.127546814048</v>
      </c>
      <c r="N1150" s="4">
        <f t="shared" si="121"/>
        <v>2844.1296357110004</v>
      </c>
      <c r="O1150" s="4">
        <f t="shared" si="122"/>
        <v>4268.2679618454085</v>
      </c>
      <c r="P1150" s="2">
        <f t="shared" si="123"/>
        <v>158.24652506886179</v>
      </c>
      <c r="Q1150" s="2">
        <f t="shared" si="124"/>
        <v>3.6043241935483876</v>
      </c>
      <c r="R1150" s="5">
        <f t="shared" si="125"/>
        <v>0.98296280096151456</v>
      </c>
    </row>
    <row r="1151" spans="1:18" x14ac:dyDescent="0.3">
      <c r="A1151" s="3">
        <v>41329</v>
      </c>
      <c r="B1151" s="2" t="s">
        <v>7</v>
      </c>
      <c r="C1151" s="2">
        <v>1.0341698E-2</v>
      </c>
      <c r="D1151" s="2">
        <v>1.0557321E-2</v>
      </c>
      <c r="E1151" s="2">
        <v>0</v>
      </c>
      <c r="F1151" s="2">
        <f>VLOOKUP(B1151,CostData!$A$21:$D$24,2,FALSE)</f>
        <v>11202.43902</v>
      </c>
      <c r="G1151" s="2">
        <f t="shared" si="119"/>
        <v>2</v>
      </c>
      <c r="H1151" s="2">
        <f>VLOOKUP(B1151,CostData!$H$5:$I$8,2,FALSE)</f>
        <v>5</v>
      </c>
      <c r="I1151" s="2">
        <f>VLOOKUP(G1151,CostData!$A$4:$E$15,Production!H1151,FALSE)</f>
        <v>8.3000000000000001E-3</v>
      </c>
      <c r="J1151" s="2">
        <f>VLOOKUP(Production!G1151,CostData!$A$33:$E$44,Production!H1151,FALSE)</f>
        <v>31</v>
      </c>
      <c r="K1151" s="2">
        <f>VLOOKUP(Production!B1151,CostData!$A$21:$D$24,4,FALSE)</f>
        <v>11053.74907</v>
      </c>
      <c r="L1151" s="2">
        <f>VLOOKUP(Production!B1151,CostData!$A$21:$D$24,3,FALSE)</f>
        <v>4602.4390240000002</v>
      </c>
      <c r="M1151" s="4">
        <f t="shared" si="120"/>
        <v>9816.2228115164289</v>
      </c>
      <c r="N1151" s="4">
        <f t="shared" si="121"/>
        <v>2844.1296357110004</v>
      </c>
      <c r="O1151" s="4">
        <f t="shared" si="122"/>
        <v>3950.5538593186884</v>
      </c>
      <c r="P1151" s="2">
        <f t="shared" si="123"/>
        <v>160.62068633744784</v>
      </c>
      <c r="Q1151" s="2">
        <f t="shared" si="124"/>
        <v>3.3360316129032257</v>
      </c>
      <c r="R1151" s="5">
        <f t="shared" si="125"/>
        <v>0.97957597386685502</v>
      </c>
    </row>
    <row r="1152" spans="1:18" x14ac:dyDescent="0.3">
      <c r="A1152" s="3">
        <v>41330</v>
      </c>
      <c r="B1152" s="2" t="s">
        <v>7</v>
      </c>
      <c r="C1152" s="2">
        <v>1.0337793E-2</v>
      </c>
      <c r="D1152" s="2">
        <v>1.0526931999999999E-2</v>
      </c>
      <c r="E1152" s="2">
        <v>0</v>
      </c>
      <c r="F1152" s="2">
        <f>VLOOKUP(B1152,CostData!$A$21:$D$24,2,FALSE)</f>
        <v>11202.43902</v>
      </c>
      <c r="G1152" s="2">
        <f t="shared" si="119"/>
        <v>2</v>
      </c>
      <c r="H1152" s="2">
        <f>VLOOKUP(B1152,CostData!$H$5:$I$8,2,FALSE)</f>
        <v>5</v>
      </c>
      <c r="I1152" s="2">
        <f>VLOOKUP(G1152,CostData!$A$4:$E$15,Production!H1152,FALSE)</f>
        <v>8.3000000000000001E-3</v>
      </c>
      <c r="J1152" s="2">
        <f>VLOOKUP(Production!G1152,CostData!$A$33:$E$44,Production!H1152,FALSE)</f>
        <v>31</v>
      </c>
      <c r="K1152" s="2">
        <f>VLOOKUP(Production!B1152,CostData!$A$21:$D$24,4,FALSE)</f>
        <v>11053.74907</v>
      </c>
      <c r="L1152" s="2">
        <f>VLOOKUP(Production!B1152,CostData!$A$21:$D$24,3,FALSE)</f>
        <v>4602.4390240000002</v>
      </c>
      <c r="M1152" s="4">
        <f t="shared" si="120"/>
        <v>9787.9670452079918</v>
      </c>
      <c r="N1152" s="4">
        <f t="shared" si="121"/>
        <v>2844.1296357110004</v>
      </c>
      <c r="O1152" s="4">
        <f t="shared" si="122"/>
        <v>3949.0621397944246</v>
      </c>
      <c r="P1152" s="2">
        <f t="shared" si="123"/>
        <v>160.39360452190732</v>
      </c>
      <c r="Q1152" s="2">
        <f t="shared" si="124"/>
        <v>3.3347719354838707</v>
      </c>
      <c r="R1152" s="5">
        <f t="shared" si="125"/>
        <v>0.98203284679714853</v>
      </c>
    </row>
    <row r="1153" spans="1:18" x14ac:dyDescent="0.3">
      <c r="A1153" s="3">
        <v>41331</v>
      </c>
      <c r="B1153" s="2" t="s">
        <v>7</v>
      </c>
      <c r="C1153" s="2">
        <v>1.108078E-2</v>
      </c>
      <c r="D1153" s="2">
        <v>1.1273007E-2</v>
      </c>
      <c r="E1153" s="2">
        <v>0</v>
      </c>
      <c r="F1153" s="2">
        <f>VLOOKUP(B1153,CostData!$A$21:$D$24,2,FALSE)</f>
        <v>11202.43902</v>
      </c>
      <c r="G1153" s="2">
        <f t="shared" si="119"/>
        <v>2</v>
      </c>
      <c r="H1153" s="2">
        <f>VLOOKUP(B1153,CostData!$H$5:$I$8,2,FALSE)</f>
        <v>5</v>
      </c>
      <c r="I1153" s="2">
        <f>VLOOKUP(G1153,CostData!$A$4:$E$15,Production!H1153,FALSE)</f>
        <v>8.3000000000000001E-3</v>
      </c>
      <c r="J1153" s="2">
        <f>VLOOKUP(Production!G1153,CostData!$A$33:$E$44,Production!H1153,FALSE)</f>
        <v>31</v>
      </c>
      <c r="K1153" s="2">
        <f>VLOOKUP(Production!B1153,CostData!$A$21:$D$24,4,FALSE)</f>
        <v>11053.74907</v>
      </c>
      <c r="L1153" s="2">
        <f>VLOOKUP(Production!B1153,CostData!$A$21:$D$24,3,FALSE)</f>
        <v>4602.4390240000002</v>
      </c>
      <c r="M1153" s="4">
        <f t="shared" si="120"/>
        <v>10481.66939963125</v>
      </c>
      <c r="N1153" s="4">
        <f t="shared" si="121"/>
        <v>2844.1296357110004</v>
      </c>
      <c r="O1153" s="4">
        <f t="shared" si="122"/>
        <v>4232.8849859337743</v>
      </c>
      <c r="P1153" s="2">
        <f t="shared" si="123"/>
        <v>158.46072227113999</v>
      </c>
      <c r="Q1153" s="2">
        <f t="shared" si="124"/>
        <v>3.5744451612903227</v>
      </c>
      <c r="R1153" s="5">
        <f t="shared" si="125"/>
        <v>0.98294802797514458</v>
      </c>
    </row>
    <row r="1154" spans="1:18" x14ac:dyDescent="0.3">
      <c r="A1154" s="3">
        <v>41332</v>
      </c>
      <c r="B1154" s="2" t="s">
        <v>7</v>
      </c>
      <c r="C1154" s="2">
        <v>1.0411122E-2</v>
      </c>
      <c r="D1154" s="2">
        <v>1.0600490000000001E-2</v>
      </c>
      <c r="E1154" s="2">
        <v>0</v>
      </c>
      <c r="F1154" s="2">
        <f>VLOOKUP(B1154,CostData!$A$21:$D$24,2,FALSE)</f>
        <v>11202.43902</v>
      </c>
      <c r="G1154" s="2">
        <f t="shared" si="119"/>
        <v>2</v>
      </c>
      <c r="H1154" s="2">
        <f>VLOOKUP(B1154,CostData!$H$5:$I$8,2,FALSE)</f>
        <v>5</v>
      </c>
      <c r="I1154" s="2">
        <f>VLOOKUP(G1154,CostData!$A$4:$E$15,Production!H1154,FALSE)</f>
        <v>8.3000000000000001E-3</v>
      </c>
      <c r="J1154" s="2">
        <f>VLOOKUP(Production!G1154,CostData!$A$33:$E$44,Production!H1154,FALSE)</f>
        <v>31</v>
      </c>
      <c r="K1154" s="2">
        <f>VLOOKUP(Production!B1154,CostData!$A$21:$D$24,4,FALSE)</f>
        <v>11053.74907</v>
      </c>
      <c r="L1154" s="2">
        <f>VLOOKUP(Production!B1154,CostData!$A$21:$D$24,3,FALSE)</f>
        <v>4602.4390240000002</v>
      </c>
      <c r="M1154" s="4">
        <f t="shared" si="120"/>
        <v>9856.3614529909446</v>
      </c>
      <c r="N1154" s="4">
        <f t="shared" si="121"/>
        <v>2844.1296357110004</v>
      </c>
      <c r="O1154" s="4">
        <f t="shared" si="122"/>
        <v>3977.0739966432693</v>
      </c>
      <c r="P1154" s="2">
        <f t="shared" si="123"/>
        <v>160.18989197653445</v>
      </c>
      <c r="Q1154" s="2">
        <f t="shared" si="124"/>
        <v>3.3584264516129032</v>
      </c>
      <c r="R1154" s="5">
        <f t="shared" si="125"/>
        <v>0.9821359201319938</v>
      </c>
    </row>
    <row r="1155" spans="1:18" x14ac:dyDescent="0.3">
      <c r="A1155" s="3">
        <v>41333</v>
      </c>
      <c r="B1155" s="2" t="s">
        <v>7</v>
      </c>
      <c r="C1155" s="2">
        <v>1.0430629E-2</v>
      </c>
      <c r="D1155" s="2">
        <v>1.0621686999999999E-2</v>
      </c>
      <c r="E1155" s="2">
        <v>0</v>
      </c>
      <c r="F1155" s="2">
        <f>VLOOKUP(B1155,CostData!$A$21:$D$24,2,FALSE)</f>
        <v>11202.43902</v>
      </c>
      <c r="G1155" s="2">
        <f t="shared" ref="G1155:G1218" si="126">MONTH(A1155)</f>
        <v>2</v>
      </c>
      <c r="H1155" s="2">
        <f>VLOOKUP(B1155,CostData!$H$5:$I$8,2,FALSE)</f>
        <v>5</v>
      </c>
      <c r="I1155" s="2">
        <f>VLOOKUP(G1155,CostData!$A$4:$E$15,Production!H1155,FALSE)</f>
        <v>8.3000000000000001E-3</v>
      </c>
      <c r="J1155" s="2">
        <f>VLOOKUP(Production!G1155,CostData!$A$33:$E$44,Production!H1155,FALSE)</f>
        <v>31</v>
      </c>
      <c r="K1155" s="2">
        <f>VLOOKUP(Production!B1155,CostData!$A$21:$D$24,4,FALSE)</f>
        <v>11053.74907</v>
      </c>
      <c r="L1155" s="2">
        <f>VLOOKUP(Production!B1155,CostData!$A$21:$D$24,3,FALSE)</f>
        <v>4602.4390240000002</v>
      </c>
      <c r="M1155" s="4">
        <f t="shared" ref="M1155:M1218" si="127">D1155*F1155*I1155*10000</f>
        <v>9876.0704752832189</v>
      </c>
      <c r="N1155" s="4">
        <f t="shared" ref="N1155:N1218" si="128">I1155*J1155*K1155</f>
        <v>2844.1296357110004</v>
      </c>
      <c r="O1155" s="4">
        <f t="shared" ref="O1155:O1218" si="129">C1155*I1155*L1155*10000</f>
        <v>3984.525718220686</v>
      </c>
      <c r="P1155" s="2">
        <f t="shared" ref="P1155:P1218" si="130">(M1155+N1155+O1155)/C1155/10000</f>
        <v>160.15070451853771</v>
      </c>
      <c r="Q1155" s="2">
        <f t="shared" ref="Q1155:Q1218" si="131">C1155*10000/J1155</f>
        <v>3.3647190322580647</v>
      </c>
      <c r="R1155" s="5">
        <f t="shared" ref="R1155:R1218" si="132">C1155/D1155</f>
        <v>0.9820124618622259</v>
      </c>
    </row>
    <row r="1156" spans="1:18" x14ac:dyDescent="0.3">
      <c r="A1156" s="3">
        <v>41334</v>
      </c>
      <c r="B1156" s="2" t="s">
        <v>7</v>
      </c>
      <c r="C1156" s="2">
        <v>1.1394461999999999E-2</v>
      </c>
      <c r="D1156" s="2">
        <v>1.162758E-2</v>
      </c>
      <c r="E1156" s="2">
        <v>0</v>
      </c>
      <c r="F1156" s="2">
        <f>VLOOKUP(B1156,CostData!$A$21:$D$24,2,FALSE)</f>
        <v>11202.43902</v>
      </c>
      <c r="G1156" s="2">
        <f t="shared" si="126"/>
        <v>3</v>
      </c>
      <c r="H1156" s="2">
        <f>VLOOKUP(B1156,CostData!$H$5:$I$8,2,FALSE)</f>
        <v>5</v>
      </c>
      <c r="I1156" s="2">
        <f>VLOOKUP(G1156,CostData!$A$4:$E$15,Production!H1156,FALSE)</f>
        <v>8.0999999999999996E-3</v>
      </c>
      <c r="J1156" s="2">
        <f>VLOOKUP(Production!G1156,CostData!$A$33:$E$44,Production!H1156,FALSE)</f>
        <v>31</v>
      </c>
      <c r="K1156" s="2">
        <f>VLOOKUP(Production!B1156,CostData!$A$21:$D$24,4,FALSE)</f>
        <v>11053.74907</v>
      </c>
      <c r="L1156" s="2">
        <f>VLOOKUP(Production!B1156,CostData!$A$21:$D$24,3,FALSE)</f>
        <v>4602.4390240000002</v>
      </c>
      <c r="M1156" s="4">
        <f t="shared" si="127"/>
        <v>10550.8377279139</v>
      </c>
      <c r="N1156" s="4">
        <f t="shared" si="128"/>
        <v>2775.596391477</v>
      </c>
      <c r="O1156" s="4">
        <f t="shared" si="129"/>
        <v>4247.8276418690921</v>
      </c>
      <c r="P1156" s="2">
        <f t="shared" si="130"/>
        <v>154.23511668440329</v>
      </c>
      <c r="Q1156" s="2">
        <f t="shared" si="131"/>
        <v>3.6756329032258059</v>
      </c>
      <c r="R1156" s="5">
        <f t="shared" si="132"/>
        <v>0.97995128823022493</v>
      </c>
    </row>
    <row r="1157" spans="1:18" x14ac:dyDescent="0.3">
      <c r="A1157" s="3">
        <v>41335</v>
      </c>
      <c r="B1157" s="2" t="s">
        <v>7</v>
      </c>
      <c r="C1157" s="2">
        <v>1.0249942999999999E-2</v>
      </c>
      <c r="D1157" s="2">
        <v>1.0427775E-2</v>
      </c>
      <c r="E1157" s="2">
        <v>0</v>
      </c>
      <c r="F1157" s="2">
        <f>VLOOKUP(B1157,CostData!$A$21:$D$24,2,FALSE)</f>
        <v>11202.43902</v>
      </c>
      <c r="G1157" s="2">
        <f t="shared" si="126"/>
        <v>3</v>
      </c>
      <c r="H1157" s="2">
        <f>VLOOKUP(B1157,CostData!$H$5:$I$8,2,FALSE)</f>
        <v>5</v>
      </c>
      <c r="I1157" s="2">
        <f>VLOOKUP(G1157,CostData!$A$4:$E$15,Production!H1157,FALSE)</f>
        <v>8.0999999999999996E-3</v>
      </c>
      <c r="J1157" s="2">
        <f>VLOOKUP(Production!G1157,CostData!$A$33:$E$44,Production!H1157,FALSE)</f>
        <v>31</v>
      </c>
      <c r="K1157" s="2">
        <f>VLOOKUP(Production!B1157,CostData!$A$21:$D$24,4,FALSE)</f>
        <v>11053.74907</v>
      </c>
      <c r="L1157" s="2">
        <f>VLOOKUP(Production!B1157,CostData!$A$21:$D$24,3,FALSE)</f>
        <v>4602.4390240000002</v>
      </c>
      <c r="M1157" s="4">
        <f t="shared" si="127"/>
        <v>9462.1375976942199</v>
      </c>
      <c r="N1157" s="4">
        <f t="shared" si="128"/>
        <v>2775.596391477</v>
      </c>
      <c r="O1157" s="4">
        <f t="shared" si="129"/>
        <v>3821.1537502150263</v>
      </c>
      <c r="P1157" s="2">
        <f t="shared" si="130"/>
        <v>156.67294676064293</v>
      </c>
      <c r="Q1157" s="2">
        <f t="shared" si="131"/>
        <v>3.3064332258064515</v>
      </c>
      <c r="R1157" s="5">
        <f t="shared" si="132"/>
        <v>0.98294631405069621</v>
      </c>
    </row>
    <row r="1158" spans="1:18" x14ac:dyDescent="0.3">
      <c r="A1158" s="3">
        <v>41336</v>
      </c>
      <c r="B1158" s="2" t="s">
        <v>7</v>
      </c>
      <c r="C1158" s="2">
        <v>1.0770218999999999E-2</v>
      </c>
      <c r="D1158" s="2">
        <v>1.0994861999999999E-2</v>
      </c>
      <c r="E1158" s="2">
        <v>0</v>
      </c>
      <c r="F1158" s="2">
        <f>VLOOKUP(B1158,CostData!$A$21:$D$24,2,FALSE)</f>
        <v>11202.43902</v>
      </c>
      <c r="G1158" s="2">
        <f t="shared" si="126"/>
        <v>3</v>
      </c>
      <c r="H1158" s="2">
        <f>VLOOKUP(B1158,CostData!$H$5:$I$8,2,FALSE)</f>
        <v>5</v>
      </c>
      <c r="I1158" s="2">
        <f>VLOOKUP(G1158,CostData!$A$4:$E$15,Production!H1158,FALSE)</f>
        <v>8.0999999999999996E-3</v>
      </c>
      <c r="J1158" s="2">
        <f>VLOOKUP(Production!G1158,CostData!$A$33:$E$44,Production!H1158,FALSE)</f>
        <v>31</v>
      </c>
      <c r="K1158" s="2">
        <f>VLOOKUP(Production!B1158,CostData!$A$21:$D$24,4,FALSE)</f>
        <v>11053.74907</v>
      </c>
      <c r="L1158" s="2">
        <f>VLOOKUP(Production!B1158,CostData!$A$21:$D$24,3,FALSE)</f>
        <v>4602.4390240000002</v>
      </c>
      <c r="M1158" s="4">
        <f t="shared" si="127"/>
        <v>9976.7109581535333</v>
      </c>
      <c r="N1158" s="4">
        <f t="shared" si="128"/>
        <v>2775.596391477</v>
      </c>
      <c r="O1158" s="4">
        <f t="shared" si="129"/>
        <v>4015.1113740327264</v>
      </c>
      <c r="P1158" s="2">
        <f t="shared" si="130"/>
        <v>155.68317342166637</v>
      </c>
      <c r="Q1158" s="2">
        <f t="shared" si="131"/>
        <v>3.4742641935483869</v>
      </c>
      <c r="R1158" s="5">
        <f t="shared" si="132"/>
        <v>0.97956836566025107</v>
      </c>
    </row>
    <row r="1159" spans="1:18" x14ac:dyDescent="0.3">
      <c r="A1159" s="3">
        <v>41337</v>
      </c>
      <c r="B1159" s="2" t="s">
        <v>7</v>
      </c>
      <c r="C1159" s="2">
        <v>1.1621116000000001E-2</v>
      </c>
      <c r="D1159" s="2">
        <v>1.1848750999999999E-2</v>
      </c>
      <c r="E1159" s="2">
        <v>0</v>
      </c>
      <c r="F1159" s="2">
        <f>VLOOKUP(B1159,CostData!$A$21:$D$24,2,FALSE)</f>
        <v>11202.43902</v>
      </c>
      <c r="G1159" s="2">
        <f t="shared" si="126"/>
        <v>3</v>
      </c>
      <c r="H1159" s="2">
        <f>VLOOKUP(B1159,CostData!$H$5:$I$8,2,FALSE)</f>
        <v>5</v>
      </c>
      <c r="I1159" s="2">
        <f>VLOOKUP(G1159,CostData!$A$4:$E$15,Production!H1159,FALSE)</f>
        <v>8.0999999999999996E-3</v>
      </c>
      <c r="J1159" s="2">
        <f>VLOOKUP(Production!G1159,CostData!$A$33:$E$44,Production!H1159,FALSE)</f>
        <v>31</v>
      </c>
      <c r="K1159" s="2">
        <f>VLOOKUP(Production!B1159,CostData!$A$21:$D$24,4,FALSE)</f>
        <v>11053.74907</v>
      </c>
      <c r="L1159" s="2">
        <f>VLOOKUP(Production!B1159,CostData!$A$21:$D$24,3,FALSE)</f>
        <v>4602.4390240000002</v>
      </c>
      <c r="M1159" s="4">
        <f t="shared" si="127"/>
        <v>10751.527753793784</v>
      </c>
      <c r="N1159" s="4">
        <f t="shared" si="128"/>
        <v>2775.596391477</v>
      </c>
      <c r="O1159" s="4">
        <f t="shared" si="129"/>
        <v>4332.3237002472943</v>
      </c>
      <c r="P1159" s="2">
        <f t="shared" si="130"/>
        <v>153.6810048666417</v>
      </c>
      <c r="Q1159" s="2">
        <f t="shared" si="131"/>
        <v>3.7487470967741938</v>
      </c>
      <c r="R1159" s="5">
        <f t="shared" si="132"/>
        <v>0.98078827042614036</v>
      </c>
    </row>
    <row r="1160" spans="1:18" x14ac:dyDescent="0.3">
      <c r="A1160" s="3">
        <v>41338</v>
      </c>
      <c r="B1160" s="2" t="s">
        <v>7</v>
      </c>
      <c r="C1160" s="2">
        <v>1.0727723999999999E-2</v>
      </c>
      <c r="D1160" s="2">
        <v>1.0932215E-2</v>
      </c>
      <c r="E1160" s="2">
        <v>0</v>
      </c>
      <c r="F1160" s="2">
        <f>VLOOKUP(B1160,CostData!$A$21:$D$24,2,FALSE)</f>
        <v>11202.43902</v>
      </c>
      <c r="G1160" s="2">
        <f t="shared" si="126"/>
        <v>3</v>
      </c>
      <c r="H1160" s="2">
        <f>VLOOKUP(B1160,CostData!$H$5:$I$8,2,FALSE)</f>
        <v>5</v>
      </c>
      <c r="I1160" s="2">
        <f>VLOOKUP(G1160,CostData!$A$4:$E$15,Production!H1160,FALSE)</f>
        <v>8.0999999999999996E-3</v>
      </c>
      <c r="J1160" s="2">
        <f>VLOOKUP(Production!G1160,CostData!$A$33:$E$44,Production!H1160,FALSE)</f>
        <v>31</v>
      </c>
      <c r="K1160" s="2">
        <f>VLOOKUP(Production!B1160,CostData!$A$21:$D$24,4,FALSE)</f>
        <v>11053.74907</v>
      </c>
      <c r="L1160" s="2">
        <f>VLOOKUP(Production!B1160,CostData!$A$21:$D$24,3,FALSE)</f>
        <v>4602.4390240000002</v>
      </c>
      <c r="M1160" s="4">
        <f t="shared" si="127"/>
        <v>9919.8652231733722</v>
      </c>
      <c r="N1160" s="4">
        <f t="shared" si="128"/>
        <v>2775.596391477</v>
      </c>
      <c r="O1160" s="4">
        <f t="shared" si="129"/>
        <v>3999.2693416804109</v>
      </c>
      <c r="P1160" s="2">
        <f t="shared" si="130"/>
        <v>155.6223012106835</v>
      </c>
      <c r="Q1160" s="2">
        <f t="shared" si="131"/>
        <v>3.4605561290322577</v>
      </c>
      <c r="R1160" s="5">
        <f t="shared" si="132"/>
        <v>0.98129464157080692</v>
      </c>
    </row>
    <row r="1161" spans="1:18" x14ac:dyDescent="0.3">
      <c r="A1161" s="3">
        <v>41339</v>
      </c>
      <c r="B1161" s="2" t="s">
        <v>7</v>
      </c>
      <c r="C1161" s="2">
        <v>1.1304608000000001E-2</v>
      </c>
      <c r="D1161" s="2">
        <v>1.1542952E-2</v>
      </c>
      <c r="E1161" s="2">
        <v>0</v>
      </c>
      <c r="F1161" s="2">
        <f>VLOOKUP(B1161,CostData!$A$21:$D$24,2,FALSE)</f>
        <v>11202.43902</v>
      </c>
      <c r="G1161" s="2">
        <f t="shared" si="126"/>
        <v>3</v>
      </c>
      <c r="H1161" s="2">
        <f>VLOOKUP(B1161,CostData!$H$5:$I$8,2,FALSE)</f>
        <v>5</v>
      </c>
      <c r="I1161" s="2">
        <f>VLOOKUP(G1161,CostData!$A$4:$E$15,Production!H1161,FALSE)</f>
        <v>8.0999999999999996E-3</v>
      </c>
      <c r="J1161" s="2">
        <f>VLOOKUP(Production!G1161,CostData!$A$33:$E$44,Production!H1161,FALSE)</f>
        <v>31</v>
      </c>
      <c r="K1161" s="2">
        <f>VLOOKUP(Production!B1161,CostData!$A$21:$D$24,4,FALSE)</f>
        <v>11053.74907</v>
      </c>
      <c r="L1161" s="2">
        <f>VLOOKUP(Production!B1161,CostData!$A$21:$D$24,3,FALSE)</f>
        <v>4602.4390240000002</v>
      </c>
      <c r="M1161" s="4">
        <f t="shared" si="127"/>
        <v>10474.04648715375</v>
      </c>
      <c r="N1161" s="4">
        <f t="shared" si="128"/>
        <v>2775.596391477</v>
      </c>
      <c r="O1161" s="4">
        <f t="shared" si="129"/>
        <v>4214.3302898280308</v>
      </c>
      <c r="P1161" s="2">
        <f t="shared" si="130"/>
        <v>154.48543787151914</v>
      </c>
      <c r="Q1161" s="2">
        <f t="shared" si="131"/>
        <v>3.6466477419354839</v>
      </c>
      <c r="R1161" s="5">
        <f t="shared" si="132"/>
        <v>0.97935155582384825</v>
      </c>
    </row>
    <row r="1162" spans="1:18" x14ac:dyDescent="0.3">
      <c r="A1162" s="3">
        <v>41340</v>
      </c>
      <c r="B1162" s="2" t="s">
        <v>7</v>
      </c>
      <c r="C1162" s="2">
        <v>1.1743628000000001E-2</v>
      </c>
      <c r="D1162" s="2">
        <v>1.2004618E-2</v>
      </c>
      <c r="E1162" s="2">
        <v>0</v>
      </c>
      <c r="F1162" s="2">
        <f>VLOOKUP(B1162,CostData!$A$21:$D$24,2,FALSE)</f>
        <v>11202.43902</v>
      </c>
      <c r="G1162" s="2">
        <f t="shared" si="126"/>
        <v>3</v>
      </c>
      <c r="H1162" s="2">
        <f>VLOOKUP(B1162,CostData!$H$5:$I$8,2,FALSE)</f>
        <v>5</v>
      </c>
      <c r="I1162" s="2">
        <f>VLOOKUP(G1162,CostData!$A$4:$E$15,Production!H1162,FALSE)</f>
        <v>8.0999999999999996E-3</v>
      </c>
      <c r="J1162" s="2">
        <f>VLOOKUP(Production!G1162,CostData!$A$33:$E$44,Production!H1162,FALSE)</f>
        <v>31</v>
      </c>
      <c r="K1162" s="2">
        <f>VLOOKUP(Production!B1162,CostData!$A$21:$D$24,4,FALSE)</f>
        <v>11053.74907</v>
      </c>
      <c r="L1162" s="2">
        <f>VLOOKUP(Production!B1162,CostData!$A$21:$D$24,3,FALSE)</f>
        <v>4602.4390240000002</v>
      </c>
      <c r="M1162" s="4">
        <f t="shared" si="127"/>
        <v>10892.961089374941</v>
      </c>
      <c r="N1162" s="4">
        <f t="shared" si="128"/>
        <v>2775.596391477</v>
      </c>
      <c r="O1162" s="4">
        <f t="shared" si="129"/>
        <v>4377.9958750336655</v>
      </c>
      <c r="P1162" s="2">
        <f t="shared" si="130"/>
        <v>153.67102360433765</v>
      </c>
      <c r="Q1162" s="2">
        <f t="shared" si="131"/>
        <v>3.7882670967741938</v>
      </c>
      <c r="R1162" s="5">
        <f t="shared" si="132"/>
        <v>0.97825919991789834</v>
      </c>
    </row>
    <row r="1163" spans="1:18" x14ac:dyDescent="0.3">
      <c r="A1163" s="3">
        <v>41341</v>
      </c>
      <c r="B1163" s="2" t="s">
        <v>7</v>
      </c>
      <c r="C1163" s="2">
        <v>1.1624806E-2</v>
      </c>
      <c r="D1163" s="2">
        <v>1.1884056E-2</v>
      </c>
      <c r="E1163" s="2">
        <v>0</v>
      </c>
      <c r="F1163" s="2">
        <f>VLOOKUP(B1163,CostData!$A$21:$D$24,2,FALSE)</f>
        <v>11202.43902</v>
      </c>
      <c r="G1163" s="2">
        <f t="shared" si="126"/>
        <v>3</v>
      </c>
      <c r="H1163" s="2">
        <f>VLOOKUP(B1163,CostData!$H$5:$I$8,2,FALSE)</f>
        <v>5</v>
      </c>
      <c r="I1163" s="2">
        <f>VLOOKUP(G1163,CostData!$A$4:$E$15,Production!H1163,FALSE)</f>
        <v>8.0999999999999996E-3</v>
      </c>
      <c r="J1163" s="2">
        <f>VLOOKUP(Production!G1163,CostData!$A$33:$E$44,Production!H1163,FALSE)</f>
        <v>31</v>
      </c>
      <c r="K1163" s="2">
        <f>VLOOKUP(Production!B1163,CostData!$A$21:$D$24,4,FALSE)</f>
        <v>11053.74907</v>
      </c>
      <c r="L1163" s="2">
        <f>VLOOKUP(Production!B1163,CostData!$A$21:$D$24,3,FALSE)</f>
        <v>4602.4390240000002</v>
      </c>
      <c r="M1163" s="4">
        <f t="shared" si="127"/>
        <v>10783.563424671474</v>
      </c>
      <c r="N1163" s="4">
        <f t="shared" si="128"/>
        <v>2775.596391477</v>
      </c>
      <c r="O1163" s="4">
        <f t="shared" si="129"/>
        <v>4333.6993232471768</v>
      </c>
      <c r="P1163" s="2">
        <f t="shared" si="130"/>
        <v>153.91963650314381</v>
      </c>
      <c r="Q1163" s="2">
        <f t="shared" si="131"/>
        <v>3.7499374193548385</v>
      </c>
      <c r="R1163" s="5">
        <f t="shared" si="132"/>
        <v>0.97818505735752159</v>
      </c>
    </row>
    <row r="1164" spans="1:18" x14ac:dyDescent="0.3">
      <c r="A1164" s="3">
        <v>41342</v>
      </c>
      <c r="B1164" s="2" t="s">
        <v>7</v>
      </c>
      <c r="C1164" s="2">
        <v>1.0843807E-2</v>
      </c>
      <c r="D1164" s="2">
        <v>1.1070269000000001E-2</v>
      </c>
      <c r="E1164" s="2">
        <v>0</v>
      </c>
      <c r="F1164" s="2">
        <f>VLOOKUP(B1164,CostData!$A$21:$D$24,2,FALSE)</f>
        <v>11202.43902</v>
      </c>
      <c r="G1164" s="2">
        <f t="shared" si="126"/>
        <v>3</v>
      </c>
      <c r="H1164" s="2">
        <f>VLOOKUP(B1164,CostData!$H$5:$I$8,2,FALSE)</f>
        <v>5</v>
      </c>
      <c r="I1164" s="2">
        <f>VLOOKUP(G1164,CostData!$A$4:$E$15,Production!H1164,FALSE)</f>
        <v>8.0999999999999996E-3</v>
      </c>
      <c r="J1164" s="2">
        <f>VLOOKUP(Production!G1164,CostData!$A$33:$E$44,Production!H1164,FALSE)</f>
        <v>31</v>
      </c>
      <c r="K1164" s="2">
        <f>VLOOKUP(Production!B1164,CostData!$A$21:$D$24,4,FALSE)</f>
        <v>11053.74907</v>
      </c>
      <c r="L1164" s="2">
        <f>VLOOKUP(Production!B1164,CostData!$A$21:$D$24,3,FALSE)</f>
        <v>4602.4390240000002</v>
      </c>
      <c r="M1164" s="4">
        <f t="shared" si="127"/>
        <v>10045.135086007207</v>
      </c>
      <c r="N1164" s="4">
        <f t="shared" si="128"/>
        <v>2775.596391477</v>
      </c>
      <c r="O1164" s="4">
        <f t="shared" si="129"/>
        <v>4042.544800947474</v>
      </c>
      <c r="P1164" s="2">
        <f t="shared" si="130"/>
        <v>155.51066409086476</v>
      </c>
      <c r="Q1164" s="2">
        <f t="shared" si="131"/>
        <v>3.4980022580645165</v>
      </c>
      <c r="R1164" s="5">
        <f t="shared" si="132"/>
        <v>0.97954322519172743</v>
      </c>
    </row>
    <row r="1165" spans="1:18" x14ac:dyDescent="0.3">
      <c r="A1165" s="3">
        <v>41343</v>
      </c>
      <c r="B1165" s="2" t="s">
        <v>7</v>
      </c>
      <c r="C1165" s="2">
        <v>1.0319083E-2</v>
      </c>
      <c r="D1165" s="2">
        <v>1.053575E-2</v>
      </c>
      <c r="E1165" s="2">
        <v>0</v>
      </c>
      <c r="F1165" s="2">
        <f>VLOOKUP(B1165,CostData!$A$21:$D$24,2,FALSE)</f>
        <v>11202.43902</v>
      </c>
      <c r="G1165" s="2">
        <f t="shared" si="126"/>
        <v>3</v>
      </c>
      <c r="H1165" s="2">
        <f>VLOOKUP(B1165,CostData!$H$5:$I$8,2,FALSE)</f>
        <v>5</v>
      </c>
      <c r="I1165" s="2">
        <f>VLOOKUP(G1165,CostData!$A$4:$E$15,Production!H1165,FALSE)</f>
        <v>8.0999999999999996E-3</v>
      </c>
      <c r="J1165" s="2">
        <f>VLOOKUP(Production!G1165,CostData!$A$33:$E$44,Production!H1165,FALSE)</f>
        <v>31</v>
      </c>
      <c r="K1165" s="2">
        <f>VLOOKUP(Production!B1165,CostData!$A$21:$D$24,4,FALSE)</f>
        <v>11053.74907</v>
      </c>
      <c r="L1165" s="2">
        <f>VLOOKUP(Production!B1165,CostData!$A$21:$D$24,3,FALSE)</f>
        <v>4602.4390240000002</v>
      </c>
      <c r="M1165" s="4">
        <f t="shared" si="127"/>
        <v>9560.1138493021645</v>
      </c>
      <c r="N1165" s="4">
        <f t="shared" si="128"/>
        <v>2775.596391477</v>
      </c>
      <c r="O1165" s="4">
        <f t="shared" si="129"/>
        <v>3846.9289735786942</v>
      </c>
      <c r="P1165" s="2">
        <f t="shared" si="130"/>
        <v>156.82245422735588</v>
      </c>
      <c r="Q1165" s="2">
        <f t="shared" si="131"/>
        <v>3.3287364516129028</v>
      </c>
      <c r="R1165" s="5">
        <f t="shared" si="132"/>
        <v>0.9794350663218091</v>
      </c>
    </row>
    <row r="1166" spans="1:18" x14ac:dyDescent="0.3">
      <c r="A1166" s="3">
        <v>41344</v>
      </c>
      <c r="B1166" s="2" t="s">
        <v>7</v>
      </c>
      <c r="C1166" s="2">
        <v>1.1355677E-2</v>
      </c>
      <c r="D1166" s="2">
        <v>1.1572321E-2</v>
      </c>
      <c r="E1166" s="2">
        <v>0</v>
      </c>
      <c r="F1166" s="2">
        <f>VLOOKUP(B1166,CostData!$A$21:$D$24,2,FALSE)</f>
        <v>11202.43902</v>
      </c>
      <c r="G1166" s="2">
        <f t="shared" si="126"/>
        <v>3</v>
      </c>
      <c r="H1166" s="2">
        <f>VLOOKUP(B1166,CostData!$H$5:$I$8,2,FALSE)</f>
        <v>5</v>
      </c>
      <c r="I1166" s="2">
        <f>VLOOKUP(G1166,CostData!$A$4:$E$15,Production!H1166,FALSE)</f>
        <v>8.0999999999999996E-3</v>
      </c>
      <c r="J1166" s="2">
        <f>VLOOKUP(Production!G1166,CostData!$A$33:$E$44,Production!H1166,FALSE)</f>
        <v>31</v>
      </c>
      <c r="K1166" s="2">
        <f>VLOOKUP(Production!B1166,CostData!$A$21:$D$24,4,FALSE)</f>
        <v>11053.74907</v>
      </c>
      <c r="L1166" s="2">
        <f>VLOOKUP(Production!B1166,CostData!$A$21:$D$24,3,FALSE)</f>
        <v>4602.4390240000002</v>
      </c>
      <c r="M1166" s="4">
        <f t="shared" si="127"/>
        <v>10500.695846111599</v>
      </c>
      <c r="N1166" s="4">
        <f t="shared" si="128"/>
        <v>2775.596391477</v>
      </c>
      <c r="O1166" s="4">
        <f t="shared" si="129"/>
        <v>4233.3686884678791</v>
      </c>
      <c r="P1166" s="2">
        <f t="shared" si="130"/>
        <v>154.19301663878323</v>
      </c>
      <c r="Q1166" s="2">
        <f t="shared" si="131"/>
        <v>3.6631216129032258</v>
      </c>
      <c r="R1166" s="5">
        <f t="shared" si="132"/>
        <v>0.98127912283110708</v>
      </c>
    </row>
    <row r="1167" spans="1:18" x14ac:dyDescent="0.3">
      <c r="A1167" s="3">
        <v>41345</v>
      </c>
      <c r="B1167" s="2" t="s">
        <v>7</v>
      </c>
      <c r="C1167" s="2">
        <v>1.0164869E-2</v>
      </c>
      <c r="D1167" s="2">
        <v>1.0341507E-2</v>
      </c>
      <c r="E1167" s="2">
        <v>0</v>
      </c>
      <c r="F1167" s="2">
        <f>VLOOKUP(B1167,CostData!$A$21:$D$24,2,FALSE)</f>
        <v>11202.43902</v>
      </c>
      <c r="G1167" s="2">
        <f t="shared" si="126"/>
        <v>3</v>
      </c>
      <c r="H1167" s="2">
        <f>VLOOKUP(B1167,CostData!$H$5:$I$8,2,FALSE)</f>
        <v>5</v>
      </c>
      <c r="I1167" s="2">
        <f>VLOOKUP(G1167,CostData!$A$4:$E$15,Production!H1167,FALSE)</f>
        <v>8.0999999999999996E-3</v>
      </c>
      <c r="J1167" s="2">
        <f>VLOOKUP(Production!G1167,CostData!$A$33:$E$44,Production!H1167,FALSE)</f>
        <v>31</v>
      </c>
      <c r="K1167" s="2">
        <f>VLOOKUP(Production!B1167,CostData!$A$21:$D$24,4,FALSE)</f>
        <v>11053.74907</v>
      </c>
      <c r="L1167" s="2">
        <f>VLOOKUP(Production!B1167,CostData!$A$21:$D$24,3,FALSE)</f>
        <v>4602.4390240000002</v>
      </c>
      <c r="M1167" s="4">
        <f t="shared" si="127"/>
        <v>9383.8582249346528</v>
      </c>
      <c r="N1167" s="4">
        <f t="shared" si="128"/>
        <v>2775.596391477</v>
      </c>
      <c r="O1167" s="4">
        <f t="shared" si="129"/>
        <v>3789.4383705152763</v>
      </c>
      <c r="P1167" s="2">
        <f t="shared" si="130"/>
        <v>156.90210062645104</v>
      </c>
      <c r="Q1167" s="2">
        <f t="shared" si="131"/>
        <v>3.2789899999999998</v>
      </c>
      <c r="R1167" s="5">
        <f t="shared" si="132"/>
        <v>0.9829195106670624</v>
      </c>
    </row>
    <row r="1168" spans="1:18" x14ac:dyDescent="0.3">
      <c r="A1168" s="3">
        <v>41346</v>
      </c>
      <c r="B1168" s="2" t="s">
        <v>7</v>
      </c>
      <c r="C1168" s="2">
        <v>1.1420737E-2</v>
      </c>
      <c r="D1168" s="2">
        <v>1.1628703000000001E-2</v>
      </c>
      <c r="E1168" s="2">
        <v>0</v>
      </c>
      <c r="F1168" s="2">
        <f>VLOOKUP(B1168,CostData!$A$21:$D$24,2,FALSE)</f>
        <v>11202.43902</v>
      </c>
      <c r="G1168" s="2">
        <f t="shared" si="126"/>
        <v>3</v>
      </c>
      <c r="H1168" s="2">
        <f>VLOOKUP(B1168,CostData!$H$5:$I$8,2,FALSE)</f>
        <v>5</v>
      </c>
      <c r="I1168" s="2">
        <f>VLOOKUP(G1168,CostData!$A$4:$E$15,Production!H1168,FALSE)</f>
        <v>8.0999999999999996E-3</v>
      </c>
      <c r="J1168" s="2">
        <f>VLOOKUP(Production!G1168,CostData!$A$33:$E$44,Production!H1168,FALSE)</f>
        <v>31</v>
      </c>
      <c r="K1168" s="2">
        <f>VLOOKUP(Production!B1168,CostData!$A$21:$D$24,4,FALSE)</f>
        <v>11053.74907</v>
      </c>
      <c r="L1168" s="2">
        <f>VLOOKUP(Production!B1168,CostData!$A$21:$D$24,3,FALSE)</f>
        <v>4602.4390240000002</v>
      </c>
      <c r="M1168" s="4">
        <f t="shared" si="127"/>
        <v>10551.856735374477</v>
      </c>
      <c r="N1168" s="4">
        <f t="shared" si="128"/>
        <v>2775.596391477</v>
      </c>
      <c r="O1168" s="4">
        <f t="shared" si="129"/>
        <v>4257.622897782896</v>
      </c>
      <c r="P1168" s="2">
        <f t="shared" si="130"/>
        <v>153.97496698010269</v>
      </c>
      <c r="Q1168" s="2">
        <f t="shared" si="131"/>
        <v>3.6841087096774192</v>
      </c>
      <c r="R1168" s="5">
        <f t="shared" si="132"/>
        <v>0.98211614829272009</v>
      </c>
    </row>
    <row r="1169" spans="1:18" x14ac:dyDescent="0.3">
      <c r="A1169" s="3">
        <v>41347</v>
      </c>
      <c r="B1169" s="2" t="s">
        <v>7</v>
      </c>
      <c r="C1169" s="2">
        <v>1.1003301E-2</v>
      </c>
      <c r="D1169" s="2">
        <v>1.1231056E-2</v>
      </c>
      <c r="E1169" s="2">
        <v>0</v>
      </c>
      <c r="F1169" s="2">
        <f>VLOOKUP(B1169,CostData!$A$21:$D$24,2,FALSE)</f>
        <v>11202.43902</v>
      </c>
      <c r="G1169" s="2">
        <f t="shared" si="126"/>
        <v>3</v>
      </c>
      <c r="H1169" s="2">
        <f>VLOOKUP(B1169,CostData!$H$5:$I$8,2,FALSE)</f>
        <v>5</v>
      </c>
      <c r="I1169" s="2">
        <f>VLOOKUP(G1169,CostData!$A$4:$E$15,Production!H1169,FALSE)</f>
        <v>8.0999999999999996E-3</v>
      </c>
      <c r="J1169" s="2">
        <f>VLOOKUP(Production!G1169,CostData!$A$33:$E$44,Production!H1169,FALSE)</f>
        <v>31</v>
      </c>
      <c r="K1169" s="2">
        <f>VLOOKUP(Production!B1169,CostData!$A$21:$D$24,4,FALSE)</f>
        <v>11053.74907</v>
      </c>
      <c r="L1169" s="2">
        <f>VLOOKUP(Production!B1169,CostData!$A$21:$D$24,3,FALSE)</f>
        <v>4602.4390240000002</v>
      </c>
      <c r="M1169" s="4">
        <f t="shared" si="127"/>
        <v>10191.032817586614</v>
      </c>
      <c r="N1169" s="4">
        <f t="shared" si="128"/>
        <v>2775.596391477</v>
      </c>
      <c r="O1169" s="4">
        <f t="shared" si="129"/>
        <v>4102.0037751326763</v>
      </c>
      <c r="P1169" s="2">
        <f t="shared" si="130"/>
        <v>155.12283981140104</v>
      </c>
      <c r="Q1169" s="2">
        <f t="shared" si="131"/>
        <v>3.5494519354838712</v>
      </c>
      <c r="R1169" s="5">
        <f t="shared" si="132"/>
        <v>0.97972096301541012</v>
      </c>
    </row>
    <row r="1170" spans="1:18" x14ac:dyDescent="0.3">
      <c r="A1170" s="3">
        <v>41348</v>
      </c>
      <c r="B1170" s="2" t="s">
        <v>7</v>
      </c>
      <c r="C1170" s="2">
        <v>1.0848516000000001E-2</v>
      </c>
      <c r="D1170" s="2">
        <v>1.107873E-2</v>
      </c>
      <c r="E1170" s="2">
        <v>0</v>
      </c>
      <c r="F1170" s="2">
        <f>VLOOKUP(B1170,CostData!$A$21:$D$24,2,FALSE)</f>
        <v>11202.43902</v>
      </c>
      <c r="G1170" s="2">
        <f t="shared" si="126"/>
        <v>3</v>
      </c>
      <c r="H1170" s="2">
        <f>VLOOKUP(B1170,CostData!$H$5:$I$8,2,FALSE)</f>
        <v>5</v>
      </c>
      <c r="I1170" s="2">
        <f>VLOOKUP(G1170,CostData!$A$4:$E$15,Production!H1170,FALSE)</f>
        <v>8.0999999999999996E-3</v>
      </c>
      <c r="J1170" s="2">
        <f>VLOOKUP(Production!G1170,CostData!$A$33:$E$44,Production!H1170,FALSE)</f>
        <v>31</v>
      </c>
      <c r="K1170" s="2">
        <f>VLOOKUP(Production!B1170,CostData!$A$21:$D$24,4,FALSE)</f>
        <v>11053.74907</v>
      </c>
      <c r="L1170" s="2">
        <f>VLOOKUP(Production!B1170,CostData!$A$21:$D$24,3,FALSE)</f>
        <v>4602.4390240000002</v>
      </c>
      <c r="M1170" s="4">
        <f t="shared" si="127"/>
        <v>10052.812576767612</v>
      </c>
      <c r="N1170" s="4">
        <f t="shared" si="128"/>
        <v>2775.596391477</v>
      </c>
      <c r="O1170" s="4">
        <f t="shared" si="129"/>
        <v>4044.3003046619592</v>
      </c>
      <c r="P1170" s="2">
        <f t="shared" si="130"/>
        <v>155.53011373082336</v>
      </c>
      <c r="Q1170" s="2">
        <f t="shared" si="131"/>
        <v>3.4995212903225807</v>
      </c>
      <c r="R1170" s="5">
        <f t="shared" si="132"/>
        <v>0.97922018137458</v>
      </c>
    </row>
    <row r="1171" spans="1:18" x14ac:dyDescent="0.3">
      <c r="A1171" s="3">
        <v>41349</v>
      </c>
      <c r="B1171" s="2" t="s">
        <v>7</v>
      </c>
      <c r="C1171" s="2">
        <v>1.134601E-2</v>
      </c>
      <c r="D1171" s="2">
        <v>1.1572256E-2</v>
      </c>
      <c r="E1171" s="2">
        <v>0</v>
      </c>
      <c r="F1171" s="2">
        <f>VLOOKUP(B1171,CostData!$A$21:$D$24,2,FALSE)</f>
        <v>11202.43902</v>
      </c>
      <c r="G1171" s="2">
        <f t="shared" si="126"/>
        <v>3</v>
      </c>
      <c r="H1171" s="2">
        <f>VLOOKUP(B1171,CostData!$H$5:$I$8,2,FALSE)</f>
        <v>5</v>
      </c>
      <c r="I1171" s="2">
        <f>VLOOKUP(G1171,CostData!$A$4:$E$15,Production!H1171,FALSE)</f>
        <v>8.0999999999999996E-3</v>
      </c>
      <c r="J1171" s="2">
        <f>VLOOKUP(Production!G1171,CostData!$A$33:$E$44,Production!H1171,FALSE)</f>
        <v>31</v>
      </c>
      <c r="K1171" s="2">
        <f>VLOOKUP(Production!B1171,CostData!$A$21:$D$24,4,FALSE)</f>
        <v>11053.74907</v>
      </c>
      <c r="L1171" s="2">
        <f>VLOOKUP(Production!B1171,CostData!$A$21:$D$24,3,FALSE)</f>
        <v>4602.4390240000002</v>
      </c>
      <c r="M1171" s="4">
        <f t="shared" si="127"/>
        <v>10500.636865270157</v>
      </c>
      <c r="N1171" s="4">
        <f t="shared" si="128"/>
        <v>2775.596391477</v>
      </c>
      <c r="O1171" s="4">
        <f t="shared" si="129"/>
        <v>4229.7648544462336</v>
      </c>
      <c r="P1171" s="2">
        <f t="shared" si="130"/>
        <v>154.29210895454338</v>
      </c>
      <c r="Q1171" s="2">
        <f t="shared" si="131"/>
        <v>3.6600032258064514</v>
      </c>
      <c r="R1171" s="5">
        <f t="shared" si="132"/>
        <v>0.9804492745407638</v>
      </c>
    </row>
    <row r="1172" spans="1:18" x14ac:dyDescent="0.3">
      <c r="A1172" s="3">
        <v>41350</v>
      </c>
      <c r="B1172" s="2" t="s">
        <v>7</v>
      </c>
      <c r="C1172" s="2">
        <v>1.0767820000000001E-2</v>
      </c>
      <c r="D1172" s="2">
        <v>1.1004645E-2</v>
      </c>
      <c r="E1172" s="2">
        <v>0</v>
      </c>
      <c r="F1172" s="2">
        <f>VLOOKUP(B1172,CostData!$A$21:$D$24,2,FALSE)</f>
        <v>11202.43902</v>
      </c>
      <c r="G1172" s="2">
        <f t="shared" si="126"/>
        <v>3</v>
      </c>
      <c r="H1172" s="2">
        <f>VLOOKUP(B1172,CostData!$H$5:$I$8,2,FALSE)</f>
        <v>5</v>
      </c>
      <c r="I1172" s="2">
        <f>VLOOKUP(G1172,CostData!$A$4:$E$15,Production!H1172,FALSE)</f>
        <v>8.0999999999999996E-3</v>
      </c>
      <c r="J1172" s="2">
        <f>VLOOKUP(Production!G1172,CostData!$A$33:$E$44,Production!H1172,FALSE)</f>
        <v>31</v>
      </c>
      <c r="K1172" s="2">
        <f>VLOOKUP(Production!B1172,CostData!$A$21:$D$24,4,FALSE)</f>
        <v>11053.74907</v>
      </c>
      <c r="L1172" s="2">
        <f>VLOOKUP(Production!B1172,CostData!$A$21:$D$24,3,FALSE)</f>
        <v>4602.4390240000002</v>
      </c>
      <c r="M1172" s="4">
        <f t="shared" si="127"/>
        <v>9985.5880284890791</v>
      </c>
      <c r="N1172" s="4">
        <f t="shared" si="128"/>
        <v>2775.596391477</v>
      </c>
      <c r="O1172" s="4">
        <f t="shared" si="129"/>
        <v>4014.2170326840228</v>
      </c>
      <c r="P1172" s="2">
        <f t="shared" si="130"/>
        <v>155.7919936686358</v>
      </c>
      <c r="Q1172" s="2">
        <f t="shared" si="131"/>
        <v>3.4734903225806453</v>
      </c>
      <c r="R1172" s="5">
        <f t="shared" si="132"/>
        <v>0.9784795420479262</v>
      </c>
    </row>
    <row r="1173" spans="1:18" x14ac:dyDescent="0.3">
      <c r="A1173" s="3">
        <v>41351</v>
      </c>
      <c r="B1173" s="2" t="s">
        <v>7</v>
      </c>
      <c r="C1173" s="2">
        <v>1.1169998E-2</v>
      </c>
      <c r="D1173" s="2">
        <v>1.13995E-2</v>
      </c>
      <c r="E1173" s="2">
        <v>0</v>
      </c>
      <c r="F1173" s="2">
        <f>VLOOKUP(B1173,CostData!$A$21:$D$24,2,FALSE)</f>
        <v>11202.43902</v>
      </c>
      <c r="G1173" s="2">
        <f t="shared" si="126"/>
        <v>3</v>
      </c>
      <c r="H1173" s="2">
        <f>VLOOKUP(B1173,CostData!$H$5:$I$8,2,FALSE)</f>
        <v>5</v>
      </c>
      <c r="I1173" s="2">
        <f>VLOOKUP(G1173,CostData!$A$4:$E$15,Production!H1173,FALSE)</f>
        <v>8.0999999999999996E-3</v>
      </c>
      <c r="J1173" s="2">
        <f>VLOOKUP(Production!G1173,CostData!$A$33:$E$44,Production!H1173,FALSE)</f>
        <v>31</v>
      </c>
      <c r="K1173" s="2">
        <f>VLOOKUP(Production!B1173,CostData!$A$21:$D$24,4,FALSE)</f>
        <v>11053.74907</v>
      </c>
      <c r="L1173" s="2">
        <f>VLOOKUP(Production!B1173,CostData!$A$21:$D$24,3,FALSE)</f>
        <v>4602.4390240000002</v>
      </c>
      <c r="M1173" s="4">
        <f t="shared" si="127"/>
        <v>10343.878492287688</v>
      </c>
      <c r="N1173" s="4">
        <f t="shared" si="128"/>
        <v>2775.596391477</v>
      </c>
      <c r="O1173" s="4">
        <f t="shared" si="129"/>
        <v>4164.148010149358</v>
      </c>
      <c r="P1173" s="2">
        <f t="shared" si="130"/>
        <v>154.73255137479921</v>
      </c>
      <c r="Q1173" s="2">
        <f t="shared" si="131"/>
        <v>3.603225161290323</v>
      </c>
      <c r="R1173" s="5">
        <f t="shared" si="132"/>
        <v>0.97986736260362306</v>
      </c>
    </row>
    <row r="1174" spans="1:18" x14ac:dyDescent="0.3">
      <c r="A1174" s="3">
        <v>41352</v>
      </c>
      <c r="B1174" s="2" t="s">
        <v>7</v>
      </c>
      <c r="C1174" s="2">
        <v>1.0595446999999999E-2</v>
      </c>
      <c r="D1174" s="2">
        <v>1.0814821000000001E-2</v>
      </c>
      <c r="E1174" s="2">
        <v>0</v>
      </c>
      <c r="F1174" s="2">
        <f>VLOOKUP(B1174,CostData!$A$21:$D$24,2,FALSE)</f>
        <v>11202.43902</v>
      </c>
      <c r="G1174" s="2">
        <f t="shared" si="126"/>
        <v>3</v>
      </c>
      <c r="H1174" s="2">
        <f>VLOOKUP(B1174,CostData!$H$5:$I$8,2,FALSE)</f>
        <v>5</v>
      </c>
      <c r="I1174" s="2">
        <f>VLOOKUP(G1174,CostData!$A$4:$E$15,Production!H1174,FALSE)</f>
        <v>8.0999999999999996E-3</v>
      </c>
      <c r="J1174" s="2">
        <f>VLOOKUP(Production!G1174,CostData!$A$33:$E$44,Production!H1174,FALSE)</f>
        <v>31</v>
      </c>
      <c r="K1174" s="2">
        <f>VLOOKUP(Production!B1174,CostData!$A$21:$D$24,4,FALSE)</f>
        <v>11053.74907</v>
      </c>
      <c r="L1174" s="2">
        <f>VLOOKUP(Production!B1174,CostData!$A$21:$D$24,3,FALSE)</f>
        <v>4602.4390240000002</v>
      </c>
      <c r="M1174" s="4">
        <f t="shared" si="127"/>
        <v>9813.3421939419477</v>
      </c>
      <c r="N1174" s="4">
        <f t="shared" si="128"/>
        <v>2775.596391477</v>
      </c>
      <c r="O1174" s="4">
        <f t="shared" si="129"/>
        <v>3949.9567987114215</v>
      </c>
      <c r="P1174" s="2">
        <f t="shared" si="130"/>
        <v>156.09436189082319</v>
      </c>
      <c r="Q1174" s="2">
        <f t="shared" si="131"/>
        <v>3.4178861290322575</v>
      </c>
      <c r="R1174" s="5">
        <f t="shared" si="132"/>
        <v>0.97971542940932621</v>
      </c>
    </row>
    <row r="1175" spans="1:18" x14ac:dyDescent="0.3">
      <c r="A1175" s="3">
        <v>41353</v>
      </c>
      <c r="B1175" s="2" t="s">
        <v>7</v>
      </c>
      <c r="C1175" s="2">
        <v>1.0320677E-2</v>
      </c>
      <c r="D1175" s="2">
        <v>1.0549975E-2</v>
      </c>
      <c r="E1175" s="2">
        <v>0</v>
      </c>
      <c r="F1175" s="2">
        <f>VLOOKUP(B1175,CostData!$A$21:$D$24,2,FALSE)</f>
        <v>11202.43902</v>
      </c>
      <c r="G1175" s="2">
        <f t="shared" si="126"/>
        <v>3</v>
      </c>
      <c r="H1175" s="2">
        <f>VLOOKUP(B1175,CostData!$H$5:$I$8,2,FALSE)</f>
        <v>5</v>
      </c>
      <c r="I1175" s="2">
        <f>VLOOKUP(G1175,CostData!$A$4:$E$15,Production!H1175,FALSE)</f>
        <v>8.0999999999999996E-3</v>
      </c>
      <c r="J1175" s="2">
        <f>VLOOKUP(Production!G1175,CostData!$A$33:$E$44,Production!H1175,FALSE)</f>
        <v>31</v>
      </c>
      <c r="K1175" s="2">
        <f>VLOOKUP(Production!B1175,CostData!$A$21:$D$24,4,FALSE)</f>
        <v>11053.74907</v>
      </c>
      <c r="L1175" s="2">
        <f>VLOOKUP(Production!B1175,CostData!$A$21:$D$24,3,FALSE)</f>
        <v>4602.4390240000002</v>
      </c>
      <c r="M1175" s="4">
        <f t="shared" si="127"/>
        <v>9573.0215796019838</v>
      </c>
      <c r="N1175" s="4">
        <f t="shared" si="128"/>
        <v>2775.596391477</v>
      </c>
      <c r="O1175" s="4">
        <f t="shared" si="129"/>
        <v>3847.5232128908392</v>
      </c>
      <c r="P1175" s="2">
        <f t="shared" si="130"/>
        <v>156.92905788999909</v>
      </c>
      <c r="Q1175" s="2">
        <f t="shared" si="131"/>
        <v>3.3292506451612907</v>
      </c>
      <c r="R1175" s="5">
        <f t="shared" si="132"/>
        <v>0.97826554091360407</v>
      </c>
    </row>
    <row r="1176" spans="1:18" x14ac:dyDescent="0.3">
      <c r="A1176" s="3">
        <v>41354</v>
      </c>
      <c r="B1176" s="2" t="s">
        <v>7</v>
      </c>
      <c r="C1176" s="2">
        <v>1.1772377000000001E-2</v>
      </c>
      <c r="D1176" s="2">
        <v>1.1995535E-2</v>
      </c>
      <c r="E1176" s="2">
        <v>0</v>
      </c>
      <c r="F1176" s="2">
        <f>VLOOKUP(B1176,CostData!$A$21:$D$24,2,FALSE)</f>
        <v>11202.43902</v>
      </c>
      <c r="G1176" s="2">
        <f t="shared" si="126"/>
        <v>3</v>
      </c>
      <c r="H1176" s="2">
        <f>VLOOKUP(B1176,CostData!$H$5:$I$8,2,FALSE)</f>
        <v>5</v>
      </c>
      <c r="I1176" s="2">
        <f>VLOOKUP(G1176,CostData!$A$4:$E$15,Production!H1176,FALSE)</f>
        <v>8.0999999999999996E-3</v>
      </c>
      <c r="J1176" s="2">
        <f>VLOOKUP(Production!G1176,CostData!$A$33:$E$44,Production!H1176,FALSE)</f>
        <v>31</v>
      </c>
      <c r="K1176" s="2">
        <f>VLOOKUP(Production!B1176,CostData!$A$21:$D$24,4,FALSE)</f>
        <v>11053.74907</v>
      </c>
      <c r="L1176" s="2">
        <f>VLOOKUP(Production!B1176,CostData!$A$21:$D$24,3,FALSE)</f>
        <v>4602.4390240000002</v>
      </c>
      <c r="M1176" s="4">
        <f t="shared" si="127"/>
        <v>10884.719197331831</v>
      </c>
      <c r="N1176" s="4">
        <f t="shared" si="128"/>
        <v>2775.596391477</v>
      </c>
      <c r="O1176" s="4">
        <f t="shared" si="129"/>
        <v>4388.7134321132444</v>
      </c>
      <c r="P1176" s="2">
        <f t="shared" si="130"/>
        <v>153.3167772398223</v>
      </c>
      <c r="Q1176" s="2">
        <f t="shared" si="131"/>
        <v>3.7975409677419356</v>
      </c>
      <c r="R1176" s="5">
        <f t="shared" si="132"/>
        <v>0.9813965779767222</v>
      </c>
    </row>
    <row r="1177" spans="1:18" x14ac:dyDescent="0.3">
      <c r="A1177" s="3">
        <v>41355</v>
      </c>
      <c r="B1177" s="2" t="s">
        <v>7</v>
      </c>
      <c r="C1177" s="2">
        <v>1.0388725E-2</v>
      </c>
      <c r="D1177" s="2">
        <v>1.0584639E-2</v>
      </c>
      <c r="E1177" s="2">
        <v>0</v>
      </c>
      <c r="F1177" s="2">
        <f>VLOOKUP(B1177,CostData!$A$21:$D$24,2,FALSE)</f>
        <v>11202.43902</v>
      </c>
      <c r="G1177" s="2">
        <f t="shared" si="126"/>
        <v>3</v>
      </c>
      <c r="H1177" s="2">
        <f>VLOOKUP(B1177,CostData!$H$5:$I$8,2,FALSE)</f>
        <v>5</v>
      </c>
      <c r="I1177" s="2">
        <f>VLOOKUP(G1177,CostData!$A$4:$E$15,Production!H1177,FALSE)</f>
        <v>8.0999999999999996E-3</v>
      </c>
      <c r="J1177" s="2">
        <f>VLOOKUP(Production!G1177,CostData!$A$33:$E$44,Production!H1177,FALSE)</f>
        <v>31</v>
      </c>
      <c r="K1177" s="2">
        <f>VLOOKUP(Production!B1177,CostData!$A$21:$D$24,4,FALSE)</f>
        <v>11053.74907</v>
      </c>
      <c r="L1177" s="2">
        <f>VLOOKUP(Production!B1177,CostData!$A$21:$D$24,3,FALSE)</f>
        <v>4602.4390240000002</v>
      </c>
      <c r="M1177" s="4">
        <f t="shared" si="127"/>
        <v>9604.4756086433154</v>
      </c>
      <c r="N1177" s="4">
        <f t="shared" si="128"/>
        <v>2775.596391477</v>
      </c>
      <c r="O1177" s="4">
        <f t="shared" si="129"/>
        <v>3872.8913413179562</v>
      </c>
      <c r="P1177" s="2">
        <f t="shared" si="130"/>
        <v>156.44810447324645</v>
      </c>
      <c r="Q1177" s="2">
        <f t="shared" si="131"/>
        <v>3.3512016129032256</v>
      </c>
      <c r="R1177" s="5">
        <f t="shared" si="132"/>
        <v>0.98149072443566565</v>
      </c>
    </row>
    <row r="1178" spans="1:18" x14ac:dyDescent="0.3">
      <c r="A1178" s="3">
        <v>41356</v>
      </c>
      <c r="B1178" s="2" t="s">
        <v>7</v>
      </c>
      <c r="C1178" s="2">
        <v>1.0871644E-2</v>
      </c>
      <c r="D1178" s="2">
        <v>1.1080637000000001E-2</v>
      </c>
      <c r="E1178" s="2">
        <v>0</v>
      </c>
      <c r="F1178" s="2">
        <f>VLOOKUP(B1178,CostData!$A$21:$D$24,2,FALSE)</f>
        <v>11202.43902</v>
      </c>
      <c r="G1178" s="2">
        <f t="shared" si="126"/>
        <v>3</v>
      </c>
      <c r="H1178" s="2">
        <f>VLOOKUP(B1178,CostData!$H$5:$I$8,2,FALSE)</f>
        <v>5</v>
      </c>
      <c r="I1178" s="2">
        <f>VLOOKUP(G1178,CostData!$A$4:$E$15,Production!H1178,FALSE)</f>
        <v>8.0999999999999996E-3</v>
      </c>
      <c r="J1178" s="2">
        <f>VLOOKUP(Production!G1178,CostData!$A$33:$E$44,Production!H1178,FALSE)</f>
        <v>31</v>
      </c>
      <c r="K1178" s="2">
        <f>VLOOKUP(Production!B1178,CostData!$A$21:$D$24,4,FALSE)</f>
        <v>11053.74907</v>
      </c>
      <c r="L1178" s="2">
        <f>VLOOKUP(Production!B1178,CostData!$A$21:$D$24,3,FALSE)</f>
        <v>4602.4390240000002</v>
      </c>
      <c r="M1178" s="4">
        <f t="shared" si="127"/>
        <v>10054.542983915715</v>
      </c>
      <c r="N1178" s="4">
        <f t="shared" si="128"/>
        <v>2775.596391477</v>
      </c>
      <c r="O1178" s="4">
        <f t="shared" si="129"/>
        <v>4052.9223666514717</v>
      </c>
      <c r="P1178" s="2">
        <f t="shared" si="130"/>
        <v>155.29446827033874</v>
      </c>
      <c r="Q1178" s="2">
        <f t="shared" si="131"/>
        <v>3.5069819354838705</v>
      </c>
      <c r="R1178" s="5">
        <f t="shared" si="132"/>
        <v>0.98113890022748684</v>
      </c>
    </row>
    <row r="1179" spans="1:18" x14ac:dyDescent="0.3">
      <c r="A1179" s="3">
        <v>41357</v>
      </c>
      <c r="B1179" s="2" t="s">
        <v>7</v>
      </c>
      <c r="C1179" s="2">
        <v>1.161238E-2</v>
      </c>
      <c r="D1179" s="2">
        <v>1.1866042E-2</v>
      </c>
      <c r="E1179" s="2">
        <v>0</v>
      </c>
      <c r="F1179" s="2">
        <f>VLOOKUP(B1179,CostData!$A$21:$D$24,2,FALSE)</f>
        <v>11202.43902</v>
      </c>
      <c r="G1179" s="2">
        <f t="shared" si="126"/>
        <v>3</v>
      </c>
      <c r="H1179" s="2">
        <f>VLOOKUP(B1179,CostData!$H$5:$I$8,2,FALSE)</f>
        <v>5</v>
      </c>
      <c r="I1179" s="2">
        <f>VLOOKUP(G1179,CostData!$A$4:$E$15,Production!H1179,FALSE)</f>
        <v>8.0999999999999996E-3</v>
      </c>
      <c r="J1179" s="2">
        <f>VLOOKUP(Production!G1179,CostData!$A$33:$E$44,Production!H1179,FALSE)</f>
        <v>31</v>
      </c>
      <c r="K1179" s="2">
        <f>VLOOKUP(Production!B1179,CostData!$A$21:$D$24,4,FALSE)</f>
        <v>11053.74907</v>
      </c>
      <c r="L1179" s="2">
        <f>VLOOKUP(Production!B1179,CostData!$A$21:$D$24,3,FALSE)</f>
        <v>4602.4390240000002</v>
      </c>
      <c r="M1179" s="4">
        <f t="shared" si="127"/>
        <v>10767.217565014464</v>
      </c>
      <c r="N1179" s="4">
        <f t="shared" si="128"/>
        <v>2775.596391477</v>
      </c>
      <c r="O1179" s="4">
        <f t="shared" si="129"/>
        <v>4329.0669407548867</v>
      </c>
      <c r="P1179" s="2">
        <f t="shared" si="130"/>
        <v>153.90368638682469</v>
      </c>
      <c r="Q1179" s="2">
        <f t="shared" si="131"/>
        <v>3.7459290322580645</v>
      </c>
      <c r="R1179" s="5">
        <f t="shared" si="132"/>
        <v>0.97862286346196992</v>
      </c>
    </row>
    <row r="1180" spans="1:18" x14ac:dyDescent="0.3">
      <c r="A1180" s="3">
        <v>41358</v>
      </c>
      <c r="B1180" s="2" t="s">
        <v>7</v>
      </c>
      <c r="C1180" s="2">
        <v>1.0835735000000001E-2</v>
      </c>
      <c r="D1180" s="2">
        <v>1.1042163000000001E-2</v>
      </c>
      <c r="E1180" s="2">
        <v>0</v>
      </c>
      <c r="F1180" s="2">
        <f>VLOOKUP(B1180,CostData!$A$21:$D$24,2,FALSE)</f>
        <v>11202.43902</v>
      </c>
      <c r="G1180" s="2">
        <f t="shared" si="126"/>
        <v>3</v>
      </c>
      <c r="H1180" s="2">
        <f>VLOOKUP(B1180,CostData!$H$5:$I$8,2,FALSE)</f>
        <v>5</v>
      </c>
      <c r="I1180" s="2">
        <f>VLOOKUP(G1180,CostData!$A$4:$E$15,Production!H1180,FALSE)</f>
        <v>8.0999999999999996E-3</v>
      </c>
      <c r="J1180" s="2">
        <f>VLOOKUP(Production!G1180,CostData!$A$33:$E$44,Production!H1180,FALSE)</f>
        <v>31</v>
      </c>
      <c r="K1180" s="2">
        <f>VLOOKUP(Production!B1180,CostData!$A$21:$D$24,4,FALSE)</f>
        <v>11053.74907</v>
      </c>
      <c r="L1180" s="2">
        <f>VLOOKUP(Production!B1180,CostData!$A$21:$D$24,3,FALSE)</f>
        <v>4602.4390240000002</v>
      </c>
      <c r="M1180" s="4">
        <f t="shared" si="127"/>
        <v>10019.63177016842</v>
      </c>
      <c r="N1180" s="4">
        <f t="shared" si="128"/>
        <v>2775.596391477</v>
      </c>
      <c r="O1180" s="4">
        <f t="shared" si="129"/>
        <v>4039.5355790355343</v>
      </c>
      <c r="P1180" s="2">
        <f t="shared" si="130"/>
        <v>155.36337627932903</v>
      </c>
      <c r="Q1180" s="2">
        <f t="shared" si="131"/>
        <v>3.4953983870967744</v>
      </c>
      <c r="R1180" s="5">
        <f t="shared" si="132"/>
        <v>0.98130547429883075</v>
      </c>
    </row>
    <row r="1181" spans="1:18" x14ac:dyDescent="0.3">
      <c r="A1181" s="3">
        <v>41359</v>
      </c>
      <c r="B1181" s="2" t="s">
        <v>7</v>
      </c>
      <c r="C1181" s="2">
        <v>1.1083206E-2</v>
      </c>
      <c r="D1181" s="2">
        <v>1.1283998E-2</v>
      </c>
      <c r="E1181" s="2">
        <v>0</v>
      </c>
      <c r="F1181" s="2">
        <f>VLOOKUP(B1181,CostData!$A$21:$D$24,2,FALSE)</f>
        <v>11202.43902</v>
      </c>
      <c r="G1181" s="2">
        <f t="shared" si="126"/>
        <v>3</v>
      </c>
      <c r="H1181" s="2">
        <f>VLOOKUP(B1181,CostData!$H$5:$I$8,2,FALSE)</f>
        <v>5</v>
      </c>
      <c r="I1181" s="2">
        <f>VLOOKUP(G1181,CostData!$A$4:$E$15,Production!H1181,FALSE)</f>
        <v>8.0999999999999996E-3</v>
      </c>
      <c r="J1181" s="2">
        <f>VLOOKUP(Production!G1181,CostData!$A$33:$E$44,Production!H1181,FALSE)</f>
        <v>31</v>
      </c>
      <c r="K1181" s="2">
        <f>VLOOKUP(Production!B1181,CostData!$A$21:$D$24,4,FALSE)</f>
        <v>11053.74907</v>
      </c>
      <c r="L1181" s="2">
        <f>VLOOKUP(Production!B1181,CostData!$A$21:$D$24,3,FALSE)</f>
        <v>4602.4390240000002</v>
      </c>
      <c r="M1181" s="4">
        <f t="shared" si="127"/>
        <v>10239.072259240958</v>
      </c>
      <c r="N1181" s="4">
        <f t="shared" si="128"/>
        <v>2775.596391477</v>
      </c>
      <c r="O1181" s="4">
        <f t="shared" si="129"/>
        <v>4131.792164239906</v>
      </c>
      <c r="P1181" s="2">
        <f t="shared" si="130"/>
        <v>154.7066869907305</v>
      </c>
      <c r="Q1181" s="2">
        <f t="shared" si="131"/>
        <v>3.5752277419354836</v>
      </c>
      <c r="R1181" s="5">
        <f t="shared" si="132"/>
        <v>0.98220559769684468</v>
      </c>
    </row>
    <row r="1182" spans="1:18" x14ac:dyDescent="0.3">
      <c r="A1182" s="3">
        <v>41360</v>
      </c>
      <c r="B1182" s="2" t="s">
        <v>7</v>
      </c>
      <c r="C1182" s="2">
        <v>1.0969111E-2</v>
      </c>
      <c r="D1182" s="2">
        <v>1.1205853E-2</v>
      </c>
      <c r="E1182" s="2">
        <v>0</v>
      </c>
      <c r="F1182" s="2">
        <f>VLOOKUP(B1182,CostData!$A$21:$D$24,2,FALSE)</f>
        <v>11202.43902</v>
      </c>
      <c r="G1182" s="2">
        <f t="shared" si="126"/>
        <v>3</v>
      </c>
      <c r="H1182" s="2">
        <f>VLOOKUP(B1182,CostData!$H$5:$I$8,2,FALSE)</f>
        <v>5</v>
      </c>
      <c r="I1182" s="2">
        <f>VLOOKUP(G1182,CostData!$A$4:$E$15,Production!H1182,FALSE)</f>
        <v>8.0999999999999996E-3</v>
      </c>
      <c r="J1182" s="2">
        <f>VLOOKUP(Production!G1182,CostData!$A$33:$E$44,Production!H1182,FALSE)</f>
        <v>31</v>
      </c>
      <c r="K1182" s="2">
        <f>VLOOKUP(Production!B1182,CostData!$A$21:$D$24,4,FALSE)</f>
        <v>11053.74907</v>
      </c>
      <c r="L1182" s="2">
        <f>VLOOKUP(Production!B1182,CostData!$A$21:$D$24,3,FALSE)</f>
        <v>4602.4390240000002</v>
      </c>
      <c r="M1182" s="4">
        <f t="shared" si="127"/>
        <v>10168.163676866308</v>
      </c>
      <c r="N1182" s="4">
        <f t="shared" si="128"/>
        <v>2775.596391477</v>
      </c>
      <c r="O1182" s="4">
        <f t="shared" si="129"/>
        <v>4089.2578265240008</v>
      </c>
      <c r="P1182" s="2">
        <f t="shared" si="130"/>
        <v>155.28166225017969</v>
      </c>
      <c r="Q1182" s="2">
        <f t="shared" si="131"/>
        <v>3.5384229032258063</v>
      </c>
      <c r="R1182" s="5">
        <f t="shared" si="132"/>
        <v>0.97887336198324215</v>
      </c>
    </row>
    <row r="1183" spans="1:18" x14ac:dyDescent="0.3">
      <c r="A1183" s="3">
        <v>41361</v>
      </c>
      <c r="B1183" s="2" t="s">
        <v>7</v>
      </c>
      <c r="C1183" s="2">
        <v>1.1671842E-2</v>
      </c>
      <c r="D1183" s="2">
        <v>1.1911870999999999E-2</v>
      </c>
      <c r="E1183" s="2">
        <v>0</v>
      </c>
      <c r="F1183" s="2">
        <f>VLOOKUP(B1183,CostData!$A$21:$D$24,2,FALSE)</f>
        <v>11202.43902</v>
      </c>
      <c r="G1183" s="2">
        <f t="shared" si="126"/>
        <v>3</v>
      </c>
      <c r="H1183" s="2">
        <f>VLOOKUP(B1183,CostData!$H$5:$I$8,2,FALSE)</f>
        <v>5</v>
      </c>
      <c r="I1183" s="2">
        <f>VLOOKUP(G1183,CostData!$A$4:$E$15,Production!H1183,FALSE)</f>
        <v>8.0999999999999996E-3</v>
      </c>
      <c r="J1183" s="2">
        <f>VLOOKUP(Production!G1183,CostData!$A$33:$E$44,Production!H1183,FALSE)</f>
        <v>31</v>
      </c>
      <c r="K1183" s="2">
        <f>VLOOKUP(Production!B1183,CostData!$A$21:$D$24,4,FALSE)</f>
        <v>11053.74907</v>
      </c>
      <c r="L1183" s="2">
        <f>VLOOKUP(Production!B1183,CostData!$A$21:$D$24,3,FALSE)</f>
        <v>4602.4390240000002</v>
      </c>
      <c r="M1183" s="4">
        <f t="shared" si="127"/>
        <v>10808.802687820118</v>
      </c>
      <c r="N1183" s="4">
        <f t="shared" si="128"/>
        <v>2775.596391477</v>
      </c>
      <c r="O1183" s="4">
        <f t="shared" si="129"/>
        <v>4351.2342293237389</v>
      </c>
      <c r="P1183" s="2">
        <f t="shared" si="130"/>
        <v>153.66583362438303</v>
      </c>
      <c r="Q1183" s="2">
        <f t="shared" si="131"/>
        <v>3.7651103225806448</v>
      </c>
      <c r="R1183" s="5">
        <f t="shared" si="132"/>
        <v>0.97984959709520025</v>
      </c>
    </row>
    <row r="1184" spans="1:18" x14ac:dyDescent="0.3">
      <c r="A1184" s="3">
        <v>41362</v>
      </c>
      <c r="B1184" s="2" t="s">
        <v>7</v>
      </c>
      <c r="C1184" s="2">
        <v>1.1337526000000001E-2</v>
      </c>
      <c r="D1184" s="2">
        <v>1.1554831E-2</v>
      </c>
      <c r="E1184" s="2">
        <v>0</v>
      </c>
      <c r="F1184" s="2">
        <f>VLOOKUP(B1184,CostData!$A$21:$D$24,2,FALSE)</f>
        <v>11202.43902</v>
      </c>
      <c r="G1184" s="2">
        <f t="shared" si="126"/>
        <v>3</v>
      </c>
      <c r="H1184" s="2">
        <f>VLOOKUP(B1184,CostData!$H$5:$I$8,2,FALSE)</f>
        <v>5</v>
      </c>
      <c r="I1184" s="2">
        <f>VLOOKUP(G1184,CostData!$A$4:$E$15,Production!H1184,FALSE)</f>
        <v>8.0999999999999996E-3</v>
      </c>
      <c r="J1184" s="2">
        <f>VLOOKUP(Production!G1184,CostData!$A$33:$E$44,Production!H1184,FALSE)</f>
        <v>31</v>
      </c>
      <c r="K1184" s="2">
        <f>VLOOKUP(Production!B1184,CostData!$A$21:$D$24,4,FALSE)</f>
        <v>11053.74907</v>
      </c>
      <c r="L1184" s="2">
        <f>VLOOKUP(Production!B1184,CostData!$A$21:$D$24,3,FALSE)</f>
        <v>4602.4390240000002</v>
      </c>
      <c r="M1184" s="4">
        <f t="shared" si="127"/>
        <v>10484.825462776354</v>
      </c>
      <c r="N1184" s="4">
        <f t="shared" si="128"/>
        <v>2775.596391477</v>
      </c>
      <c r="O1184" s="4">
        <f t="shared" si="129"/>
        <v>4226.6020399391846</v>
      </c>
      <c r="P1184" s="2">
        <f t="shared" si="130"/>
        <v>154.24020984994905</v>
      </c>
      <c r="Q1184" s="2">
        <f t="shared" si="131"/>
        <v>3.6572664516129034</v>
      </c>
      <c r="R1184" s="5">
        <f t="shared" si="132"/>
        <v>0.98119358041671056</v>
      </c>
    </row>
    <row r="1185" spans="1:18" x14ac:dyDescent="0.3">
      <c r="A1185" s="3">
        <v>41363</v>
      </c>
      <c r="B1185" s="2" t="s">
        <v>7</v>
      </c>
      <c r="C1185" s="2">
        <v>1.1404266999999999E-2</v>
      </c>
      <c r="D1185" s="2">
        <v>1.1656611000000001E-2</v>
      </c>
      <c r="E1185" s="2">
        <v>0</v>
      </c>
      <c r="F1185" s="2">
        <f>VLOOKUP(B1185,CostData!$A$21:$D$24,2,FALSE)</f>
        <v>11202.43902</v>
      </c>
      <c r="G1185" s="2">
        <f t="shared" si="126"/>
        <v>3</v>
      </c>
      <c r="H1185" s="2">
        <f>VLOOKUP(B1185,CostData!$H$5:$I$8,2,FALSE)</f>
        <v>5</v>
      </c>
      <c r="I1185" s="2">
        <f>VLOOKUP(G1185,CostData!$A$4:$E$15,Production!H1185,FALSE)</f>
        <v>8.0999999999999996E-3</v>
      </c>
      <c r="J1185" s="2">
        <f>VLOOKUP(Production!G1185,CostData!$A$33:$E$44,Production!H1185,FALSE)</f>
        <v>31</v>
      </c>
      <c r="K1185" s="2">
        <f>VLOOKUP(Production!B1185,CostData!$A$21:$D$24,4,FALSE)</f>
        <v>11053.74907</v>
      </c>
      <c r="L1185" s="2">
        <f>VLOOKUP(Production!B1185,CostData!$A$21:$D$24,3,FALSE)</f>
        <v>4602.4390240000002</v>
      </c>
      <c r="M1185" s="4">
        <f t="shared" si="127"/>
        <v>10577.180386496259</v>
      </c>
      <c r="N1185" s="4">
        <f t="shared" si="128"/>
        <v>2775.596391477</v>
      </c>
      <c r="O1185" s="4">
        <f t="shared" si="129"/>
        <v>4251.482921954148</v>
      </c>
      <c r="P1185" s="2">
        <f t="shared" si="130"/>
        <v>154.36555194584102</v>
      </c>
      <c r="Q1185" s="2">
        <f t="shared" si="131"/>
        <v>3.6787958064516126</v>
      </c>
      <c r="R1185" s="5">
        <f t="shared" si="132"/>
        <v>0.97835185544065928</v>
      </c>
    </row>
    <row r="1186" spans="1:18" x14ac:dyDescent="0.3">
      <c r="A1186" s="3">
        <v>41364</v>
      </c>
      <c r="B1186" s="2" t="s">
        <v>7</v>
      </c>
      <c r="C1186" s="2">
        <v>1.1456667E-2</v>
      </c>
      <c r="D1186" s="2">
        <v>1.1679168E-2</v>
      </c>
      <c r="E1186" s="2">
        <v>0</v>
      </c>
      <c r="F1186" s="2">
        <f>VLOOKUP(B1186,CostData!$A$21:$D$24,2,FALSE)</f>
        <v>11202.43902</v>
      </c>
      <c r="G1186" s="2">
        <f t="shared" si="126"/>
        <v>3</v>
      </c>
      <c r="H1186" s="2">
        <f>VLOOKUP(B1186,CostData!$H$5:$I$8,2,FALSE)</f>
        <v>5</v>
      </c>
      <c r="I1186" s="2">
        <f>VLOOKUP(G1186,CostData!$A$4:$E$15,Production!H1186,FALSE)</f>
        <v>8.0999999999999996E-3</v>
      </c>
      <c r="J1186" s="2">
        <f>VLOOKUP(Production!G1186,CostData!$A$33:$E$44,Production!H1186,FALSE)</f>
        <v>31</v>
      </c>
      <c r="K1186" s="2">
        <f>VLOOKUP(Production!B1186,CostData!$A$21:$D$24,4,FALSE)</f>
        <v>11053.74907</v>
      </c>
      <c r="L1186" s="2">
        <f>VLOOKUP(Production!B1186,CostData!$A$21:$D$24,3,FALSE)</f>
        <v>4602.4390240000002</v>
      </c>
      <c r="M1186" s="4">
        <f t="shared" si="127"/>
        <v>10597.648553271163</v>
      </c>
      <c r="N1186" s="4">
        <f t="shared" si="128"/>
        <v>2775.596391477</v>
      </c>
      <c r="O1186" s="4">
        <f t="shared" si="129"/>
        <v>4271.0175141476138</v>
      </c>
      <c r="P1186" s="2">
        <f t="shared" si="130"/>
        <v>154.00868733372261</v>
      </c>
      <c r="Q1186" s="2">
        <f t="shared" si="131"/>
        <v>3.6956990322580645</v>
      </c>
      <c r="R1186" s="5">
        <f t="shared" si="132"/>
        <v>0.98094889978464217</v>
      </c>
    </row>
    <row r="1187" spans="1:18" x14ac:dyDescent="0.3">
      <c r="A1187" s="3">
        <v>41365</v>
      </c>
      <c r="B1187" s="2" t="s">
        <v>7</v>
      </c>
      <c r="C1187" s="2">
        <v>1.1703236000000001E-2</v>
      </c>
      <c r="D1187" s="2">
        <v>1.1948402E-2</v>
      </c>
      <c r="E1187" s="2">
        <v>0.32528834400000001</v>
      </c>
      <c r="F1187" s="2">
        <f>VLOOKUP(B1187,CostData!$A$21:$D$24,2,FALSE)</f>
        <v>11202.43902</v>
      </c>
      <c r="G1187" s="2">
        <f t="shared" si="126"/>
        <v>4</v>
      </c>
      <c r="H1187" s="2">
        <f>VLOOKUP(B1187,CostData!$H$5:$I$8,2,FALSE)</f>
        <v>5</v>
      </c>
      <c r="I1187" s="2">
        <f>VLOOKUP(G1187,CostData!$A$4:$E$15,Production!H1187,FALSE)</f>
        <v>8.3000000000000001E-3</v>
      </c>
      <c r="J1187" s="2">
        <f>VLOOKUP(Production!G1187,CostData!$A$33:$E$44,Production!H1187,FALSE)</f>
        <v>31</v>
      </c>
      <c r="K1187" s="2">
        <f>VLOOKUP(Production!B1187,CostData!$A$21:$D$24,4,FALSE)</f>
        <v>11053.74907</v>
      </c>
      <c r="L1187" s="2">
        <f>VLOOKUP(Production!B1187,CostData!$A$21:$D$24,3,FALSE)</f>
        <v>4602.4390240000002</v>
      </c>
      <c r="M1187" s="4">
        <f t="shared" si="127"/>
        <v>11109.653317690023</v>
      </c>
      <c r="N1187" s="4">
        <f t="shared" si="128"/>
        <v>2844.1296357110004</v>
      </c>
      <c r="O1187" s="4">
        <f t="shared" si="129"/>
        <v>4470.6646960989783</v>
      </c>
      <c r="P1187" s="2">
        <f t="shared" si="130"/>
        <v>157.43036925428146</v>
      </c>
      <c r="Q1187" s="2">
        <f t="shared" si="131"/>
        <v>3.775237419354839</v>
      </c>
      <c r="R1187" s="5">
        <f t="shared" si="132"/>
        <v>0.97948127289322873</v>
      </c>
    </row>
    <row r="1188" spans="1:18" x14ac:dyDescent="0.3">
      <c r="A1188" s="3">
        <v>41366</v>
      </c>
      <c r="B1188" s="2" t="s">
        <v>7</v>
      </c>
      <c r="C1188" s="2">
        <v>1.1266939E-2</v>
      </c>
      <c r="D1188" s="2">
        <v>1.1479380000000001E-2</v>
      </c>
      <c r="E1188" s="2">
        <v>0.32619188900000001</v>
      </c>
      <c r="F1188" s="2">
        <f>VLOOKUP(B1188,CostData!$A$21:$D$24,2,FALSE)</f>
        <v>11202.43902</v>
      </c>
      <c r="G1188" s="2">
        <f t="shared" si="126"/>
        <v>4</v>
      </c>
      <c r="H1188" s="2">
        <f>VLOOKUP(B1188,CostData!$H$5:$I$8,2,FALSE)</f>
        <v>5</v>
      </c>
      <c r="I1188" s="2">
        <f>VLOOKUP(G1188,CostData!$A$4:$E$15,Production!H1188,FALSE)</f>
        <v>8.3000000000000001E-3</v>
      </c>
      <c r="J1188" s="2">
        <f>VLOOKUP(Production!G1188,CostData!$A$33:$E$44,Production!H1188,FALSE)</f>
        <v>31</v>
      </c>
      <c r="K1188" s="2">
        <f>VLOOKUP(Production!B1188,CostData!$A$21:$D$24,4,FALSE)</f>
        <v>11053.74907</v>
      </c>
      <c r="L1188" s="2">
        <f>VLOOKUP(Production!B1188,CostData!$A$21:$D$24,3,FALSE)</f>
        <v>4602.4390240000002</v>
      </c>
      <c r="M1188" s="4">
        <f t="shared" si="127"/>
        <v>10673.555518304833</v>
      </c>
      <c r="N1188" s="4">
        <f t="shared" si="128"/>
        <v>2844.1296357110004</v>
      </c>
      <c r="O1188" s="4">
        <f t="shared" si="129"/>
        <v>4303.9981779740856</v>
      </c>
      <c r="P1188" s="2">
        <f t="shared" si="130"/>
        <v>158.17679790393751</v>
      </c>
      <c r="Q1188" s="2">
        <f t="shared" si="131"/>
        <v>3.6344964516129035</v>
      </c>
      <c r="R1188" s="5">
        <f t="shared" si="132"/>
        <v>0.9814936869412807</v>
      </c>
    </row>
    <row r="1189" spans="1:18" x14ac:dyDescent="0.3">
      <c r="A1189" s="3">
        <v>41367</v>
      </c>
      <c r="B1189" s="2" t="s">
        <v>7</v>
      </c>
      <c r="C1189" s="2">
        <v>1.1451295E-2</v>
      </c>
      <c r="D1189" s="2">
        <v>1.1689322E-2</v>
      </c>
      <c r="E1189" s="2">
        <v>0</v>
      </c>
      <c r="F1189" s="2">
        <f>VLOOKUP(B1189,CostData!$A$21:$D$24,2,FALSE)</f>
        <v>11202.43902</v>
      </c>
      <c r="G1189" s="2">
        <f t="shared" si="126"/>
        <v>4</v>
      </c>
      <c r="H1189" s="2">
        <f>VLOOKUP(B1189,CostData!$H$5:$I$8,2,FALSE)</f>
        <v>5</v>
      </c>
      <c r="I1189" s="2">
        <f>VLOOKUP(G1189,CostData!$A$4:$E$15,Production!H1189,FALSE)</f>
        <v>8.3000000000000001E-3</v>
      </c>
      <c r="J1189" s="2">
        <f>VLOOKUP(Production!G1189,CostData!$A$33:$E$44,Production!H1189,FALSE)</f>
        <v>31</v>
      </c>
      <c r="K1189" s="2">
        <f>VLOOKUP(Production!B1189,CostData!$A$21:$D$24,4,FALSE)</f>
        <v>11053.74907</v>
      </c>
      <c r="L1189" s="2">
        <f>VLOOKUP(Production!B1189,CostData!$A$21:$D$24,3,FALSE)</f>
        <v>4602.4390240000002</v>
      </c>
      <c r="M1189" s="4">
        <f t="shared" si="127"/>
        <v>10868.76010188199</v>
      </c>
      <c r="N1189" s="4">
        <f t="shared" si="128"/>
        <v>2844.1296357110004</v>
      </c>
      <c r="O1189" s="4">
        <f t="shared" si="129"/>
        <v>4374.4226196168947</v>
      </c>
      <c r="P1189" s="2">
        <f t="shared" si="130"/>
        <v>157.94992930677174</v>
      </c>
      <c r="Q1189" s="2">
        <f t="shared" si="131"/>
        <v>3.6939661290322583</v>
      </c>
      <c r="R1189" s="5">
        <f t="shared" si="132"/>
        <v>0.9796372278905483</v>
      </c>
    </row>
    <row r="1190" spans="1:18" x14ac:dyDescent="0.3">
      <c r="A1190" s="3">
        <v>41368</v>
      </c>
      <c r="B1190" s="2" t="s">
        <v>7</v>
      </c>
      <c r="C1190" s="2">
        <v>1.0434877E-2</v>
      </c>
      <c r="D1190" s="2">
        <v>1.0639723E-2</v>
      </c>
      <c r="E1190" s="2">
        <v>0</v>
      </c>
      <c r="F1190" s="2">
        <f>VLOOKUP(B1190,CostData!$A$21:$D$24,2,FALSE)</f>
        <v>11202.43902</v>
      </c>
      <c r="G1190" s="2">
        <f t="shared" si="126"/>
        <v>4</v>
      </c>
      <c r="H1190" s="2">
        <f>VLOOKUP(B1190,CostData!$H$5:$I$8,2,FALSE)</f>
        <v>5</v>
      </c>
      <c r="I1190" s="2">
        <f>VLOOKUP(G1190,CostData!$A$4:$E$15,Production!H1190,FALSE)</f>
        <v>8.3000000000000001E-3</v>
      </c>
      <c r="J1190" s="2">
        <f>VLOOKUP(Production!G1190,CostData!$A$33:$E$44,Production!H1190,FALSE)</f>
        <v>31</v>
      </c>
      <c r="K1190" s="2">
        <f>VLOOKUP(Production!B1190,CostData!$A$21:$D$24,4,FALSE)</f>
        <v>11053.74907</v>
      </c>
      <c r="L1190" s="2">
        <f>VLOOKUP(Production!B1190,CostData!$A$21:$D$24,3,FALSE)</f>
        <v>4602.4390240000002</v>
      </c>
      <c r="M1190" s="4">
        <f t="shared" si="127"/>
        <v>9892.8403920668916</v>
      </c>
      <c r="N1190" s="4">
        <f t="shared" si="128"/>
        <v>2844.1296357110004</v>
      </c>
      <c r="O1190" s="4">
        <f t="shared" si="129"/>
        <v>3986.1484645815244</v>
      </c>
      <c r="P1190" s="2">
        <f t="shared" si="130"/>
        <v>160.26176918385733</v>
      </c>
      <c r="Q1190" s="2">
        <f t="shared" si="131"/>
        <v>3.3660893548387096</v>
      </c>
      <c r="R1190" s="5">
        <f t="shared" si="132"/>
        <v>0.98074705516299632</v>
      </c>
    </row>
    <row r="1191" spans="1:18" x14ac:dyDescent="0.3">
      <c r="A1191" s="3">
        <v>41369</v>
      </c>
      <c r="B1191" s="2" t="s">
        <v>7</v>
      </c>
      <c r="C1191" s="2">
        <v>1.0537876999999999E-2</v>
      </c>
      <c r="D1191" s="2">
        <v>1.0730373E-2</v>
      </c>
      <c r="E1191" s="2">
        <v>0.32637625599999998</v>
      </c>
      <c r="F1191" s="2">
        <f>VLOOKUP(B1191,CostData!$A$21:$D$24,2,FALSE)</f>
        <v>11202.43902</v>
      </c>
      <c r="G1191" s="2">
        <f t="shared" si="126"/>
        <v>4</v>
      </c>
      <c r="H1191" s="2">
        <f>VLOOKUP(B1191,CostData!$H$5:$I$8,2,FALSE)</f>
        <v>5</v>
      </c>
      <c r="I1191" s="2">
        <f>VLOOKUP(G1191,CostData!$A$4:$E$15,Production!H1191,FALSE)</f>
        <v>8.3000000000000001E-3</v>
      </c>
      <c r="J1191" s="2">
        <f>VLOOKUP(Production!G1191,CostData!$A$33:$E$44,Production!H1191,FALSE)</f>
        <v>31</v>
      </c>
      <c r="K1191" s="2">
        <f>VLOOKUP(Production!B1191,CostData!$A$21:$D$24,4,FALSE)</f>
        <v>11053.74907</v>
      </c>
      <c r="L1191" s="2">
        <f>VLOOKUP(Production!B1191,CostData!$A$21:$D$24,3,FALSE)</f>
        <v>4602.4390240000002</v>
      </c>
      <c r="M1191" s="4">
        <f t="shared" si="127"/>
        <v>9977.1269831314203</v>
      </c>
      <c r="N1191" s="4">
        <f t="shared" si="128"/>
        <v>2844.1296357110004</v>
      </c>
      <c r="O1191" s="4">
        <f t="shared" si="129"/>
        <v>4025.4947157976999</v>
      </c>
      <c r="P1191" s="2">
        <f t="shared" si="130"/>
        <v>159.86855165077483</v>
      </c>
      <c r="Q1191" s="2">
        <f t="shared" si="131"/>
        <v>3.3993151612903221</v>
      </c>
      <c r="R1191" s="5">
        <f t="shared" si="132"/>
        <v>0.98206064225353584</v>
      </c>
    </row>
    <row r="1192" spans="1:18" x14ac:dyDescent="0.3">
      <c r="A1192" s="3">
        <v>41370</v>
      </c>
      <c r="B1192" s="2" t="s">
        <v>7</v>
      </c>
      <c r="C1192" s="2">
        <v>1.0789274999999999E-2</v>
      </c>
      <c r="D1192" s="2">
        <v>1.0998376000000001E-2</v>
      </c>
      <c r="E1192" s="2">
        <v>0</v>
      </c>
      <c r="F1192" s="2">
        <f>VLOOKUP(B1192,CostData!$A$21:$D$24,2,FALSE)</f>
        <v>11202.43902</v>
      </c>
      <c r="G1192" s="2">
        <f t="shared" si="126"/>
        <v>4</v>
      </c>
      <c r="H1192" s="2">
        <f>VLOOKUP(B1192,CostData!$H$5:$I$8,2,FALSE)</f>
        <v>5</v>
      </c>
      <c r="I1192" s="2">
        <f>VLOOKUP(G1192,CostData!$A$4:$E$15,Production!H1192,FALSE)</f>
        <v>8.3000000000000001E-3</v>
      </c>
      <c r="J1192" s="2">
        <f>VLOOKUP(Production!G1192,CostData!$A$33:$E$44,Production!H1192,FALSE)</f>
        <v>31</v>
      </c>
      <c r="K1192" s="2">
        <f>VLOOKUP(Production!B1192,CostData!$A$21:$D$24,4,FALSE)</f>
        <v>11053.74907</v>
      </c>
      <c r="L1192" s="2">
        <f>VLOOKUP(Production!B1192,CostData!$A$21:$D$24,3,FALSE)</f>
        <v>4602.4390240000002</v>
      </c>
      <c r="M1192" s="4">
        <f t="shared" si="127"/>
        <v>10226.316826099617</v>
      </c>
      <c r="N1192" s="4">
        <f t="shared" si="128"/>
        <v>2844.1296357110004</v>
      </c>
      <c r="O1192" s="4">
        <f t="shared" si="129"/>
        <v>4121.5293649554105</v>
      </c>
      <c r="P1192" s="2">
        <f t="shared" si="130"/>
        <v>159.34319800696554</v>
      </c>
      <c r="Q1192" s="2">
        <f t="shared" si="131"/>
        <v>3.4804112903225803</v>
      </c>
      <c r="R1192" s="5">
        <f t="shared" si="132"/>
        <v>0.98098801132094393</v>
      </c>
    </row>
    <row r="1193" spans="1:18" x14ac:dyDescent="0.3">
      <c r="A1193" s="3">
        <v>41371</v>
      </c>
      <c r="B1193" s="2" t="s">
        <v>7</v>
      </c>
      <c r="C1193" s="2">
        <v>1.0898896E-2</v>
      </c>
      <c r="D1193" s="2">
        <v>1.1104081999999999E-2</v>
      </c>
      <c r="E1193" s="2">
        <v>0</v>
      </c>
      <c r="F1193" s="2">
        <f>VLOOKUP(B1193,CostData!$A$21:$D$24,2,FALSE)</f>
        <v>11202.43902</v>
      </c>
      <c r="G1193" s="2">
        <f t="shared" si="126"/>
        <v>4</v>
      </c>
      <c r="H1193" s="2">
        <f>VLOOKUP(B1193,CostData!$H$5:$I$8,2,FALSE)</f>
        <v>5</v>
      </c>
      <c r="I1193" s="2">
        <f>VLOOKUP(G1193,CostData!$A$4:$E$15,Production!H1193,FALSE)</f>
        <v>8.3000000000000001E-3</v>
      </c>
      <c r="J1193" s="2">
        <f>VLOOKUP(Production!G1193,CostData!$A$33:$E$44,Production!H1193,FALSE)</f>
        <v>31</v>
      </c>
      <c r="K1193" s="2">
        <f>VLOOKUP(Production!B1193,CostData!$A$21:$D$24,4,FALSE)</f>
        <v>11053.74907</v>
      </c>
      <c r="L1193" s="2">
        <f>VLOOKUP(Production!B1193,CostData!$A$21:$D$24,3,FALSE)</f>
        <v>4602.4390240000002</v>
      </c>
      <c r="M1193" s="4">
        <f t="shared" si="127"/>
        <v>10324.60252268061</v>
      </c>
      <c r="N1193" s="4">
        <f t="shared" si="128"/>
        <v>2844.1296357110004</v>
      </c>
      <c r="O1193" s="4">
        <f t="shared" si="129"/>
        <v>4163.4048543201534</v>
      </c>
      <c r="P1193" s="2">
        <f t="shared" si="130"/>
        <v>159.02653821737323</v>
      </c>
      <c r="Q1193" s="2">
        <f t="shared" si="131"/>
        <v>3.5157729032258067</v>
      </c>
      <c r="R1193" s="5">
        <f t="shared" si="132"/>
        <v>0.98152157017572461</v>
      </c>
    </row>
    <row r="1194" spans="1:18" x14ac:dyDescent="0.3">
      <c r="A1194" s="3">
        <v>41372</v>
      </c>
      <c r="B1194" s="2" t="s">
        <v>7</v>
      </c>
      <c r="C1194" s="2">
        <v>1.0601006E-2</v>
      </c>
      <c r="D1194" s="2">
        <v>1.0817168E-2</v>
      </c>
      <c r="E1194" s="2">
        <v>0</v>
      </c>
      <c r="F1194" s="2">
        <f>VLOOKUP(B1194,CostData!$A$21:$D$24,2,FALSE)</f>
        <v>11202.43902</v>
      </c>
      <c r="G1194" s="2">
        <f t="shared" si="126"/>
        <v>4</v>
      </c>
      <c r="H1194" s="2">
        <f>VLOOKUP(B1194,CostData!$H$5:$I$8,2,FALSE)</f>
        <v>5</v>
      </c>
      <c r="I1194" s="2">
        <f>VLOOKUP(G1194,CostData!$A$4:$E$15,Production!H1194,FALSE)</f>
        <v>8.3000000000000001E-3</v>
      </c>
      <c r="J1194" s="2">
        <f>VLOOKUP(Production!G1194,CostData!$A$33:$E$44,Production!H1194,FALSE)</f>
        <v>31</v>
      </c>
      <c r="K1194" s="2">
        <f>VLOOKUP(Production!B1194,CostData!$A$21:$D$24,4,FALSE)</f>
        <v>11053.74907</v>
      </c>
      <c r="L1194" s="2">
        <f>VLOOKUP(Production!B1194,CostData!$A$21:$D$24,3,FALSE)</f>
        <v>4602.4390240000002</v>
      </c>
      <c r="M1194" s="4">
        <f t="shared" si="127"/>
        <v>10057.829185794915</v>
      </c>
      <c r="N1194" s="4">
        <f t="shared" si="128"/>
        <v>2844.1296357110004</v>
      </c>
      <c r="O1194" s="4">
        <f t="shared" si="129"/>
        <v>4049.6101477688262</v>
      </c>
      <c r="P1194" s="2">
        <f t="shared" si="130"/>
        <v>159.90528605751888</v>
      </c>
      <c r="Q1194" s="2">
        <f t="shared" si="131"/>
        <v>3.4196793548387094</v>
      </c>
      <c r="R1194" s="5">
        <f t="shared" si="132"/>
        <v>0.98001676594095599</v>
      </c>
    </row>
    <row r="1195" spans="1:18" x14ac:dyDescent="0.3">
      <c r="A1195" s="3">
        <v>41373</v>
      </c>
      <c r="B1195" s="2" t="s">
        <v>7</v>
      </c>
      <c r="C1195" s="2">
        <v>1.0944872E-2</v>
      </c>
      <c r="D1195" s="2">
        <v>1.1173631E-2</v>
      </c>
      <c r="E1195" s="2">
        <v>0</v>
      </c>
      <c r="F1195" s="2">
        <f>VLOOKUP(B1195,CostData!$A$21:$D$24,2,FALSE)</f>
        <v>11202.43902</v>
      </c>
      <c r="G1195" s="2">
        <f t="shared" si="126"/>
        <v>4</v>
      </c>
      <c r="H1195" s="2">
        <f>VLOOKUP(B1195,CostData!$H$5:$I$8,2,FALSE)</f>
        <v>5</v>
      </c>
      <c r="I1195" s="2">
        <f>VLOOKUP(G1195,CostData!$A$4:$E$15,Production!H1195,FALSE)</f>
        <v>8.3000000000000001E-3</v>
      </c>
      <c r="J1195" s="2">
        <f>VLOOKUP(Production!G1195,CostData!$A$33:$E$44,Production!H1195,FALSE)</f>
        <v>31</v>
      </c>
      <c r="K1195" s="2">
        <f>VLOOKUP(Production!B1195,CostData!$A$21:$D$24,4,FALSE)</f>
        <v>11053.74907</v>
      </c>
      <c r="L1195" s="2">
        <f>VLOOKUP(Production!B1195,CostData!$A$21:$D$24,3,FALSE)</f>
        <v>4602.4390240000002</v>
      </c>
      <c r="M1195" s="4">
        <f t="shared" si="127"/>
        <v>10389.269352486974</v>
      </c>
      <c r="N1195" s="4">
        <f t="shared" si="128"/>
        <v>2844.1296357110004</v>
      </c>
      <c r="O1195" s="4">
        <f t="shared" si="129"/>
        <v>4180.9677984552491</v>
      </c>
      <c r="P1195" s="2">
        <f t="shared" si="130"/>
        <v>159.10982592261675</v>
      </c>
      <c r="Q1195" s="2">
        <f t="shared" si="131"/>
        <v>3.5306038709677416</v>
      </c>
      <c r="R1195" s="5">
        <f t="shared" si="132"/>
        <v>0.97952688790241949</v>
      </c>
    </row>
    <row r="1196" spans="1:18" x14ac:dyDescent="0.3">
      <c r="A1196" s="3">
        <v>41374</v>
      </c>
      <c r="B1196" s="2" t="s">
        <v>7</v>
      </c>
      <c r="C1196" s="2">
        <v>1.1217687E-2</v>
      </c>
      <c r="D1196" s="2">
        <v>1.1456495000000001E-2</v>
      </c>
      <c r="E1196" s="2">
        <v>0</v>
      </c>
      <c r="F1196" s="2">
        <f>VLOOKUP(B1196,CostData!$A$21:$D$24,2,FALSE)</f>
        <v>11202.43902</v>
      </c>
      <c r="G1196" s="2">
        <f t="shared" si="126"/>
        <v>4</v>
      </c>
      <c r="H1196" s="2">
        <f>VLOOKUP(B1196,CostData!$H$5:$I$8,2,FALSE)</f>
        <v>5</v>
      </c>
      <c r="I1196" s="2">
        <f>VLOOKUP(G1196,CostData!$A$4:$E$15,Production!H1196,FALSE)</f>
        <v>8.3000000000000001E-3</v>
      </c>
      <c r="J1196" s="2">
        <f>VLOOKUP(Production!G1196,CostData!$A$33:$E$44,Production!H1196,FALSE)</f>
        <v>31</v>
      </c>
      <c r="K1196" s="2">
        <f>VLOOKUP(Production!B1196,CostData!$A$21:$D$24,4,FALSE)</f>
        <v>11053.74907</v>
      </c>
      <c r="L1196" s="2">
        <f>VLOOKUP(Production!B1196,CostData!$A$21:$D$24,3,FALSE)</f>
        <v>4602.4390240000002</v>
      </c>
      <c r="M1196" s="4">
        <f t="shared" si="127"/>
        <v>10652.276989496097</v>
      </c>
      <c r="N1196" s="4">
        <f t="shared" si="128"/>
        <v>2844.1296357110004</v>
      </c>
      <c r="O1196" s="4">
        <f t="shared" si="129"/>
        <v>4285.1837938488525</v>
      </c>
      <c r="P1196" s="2">
        <f t="shared" si="130"/>
        <v>158.51387562387814</v>
      </c>
      <c r="Q1196" s="2">
        <f t="shared" si="131"/>
        <v>3.6186087096774195</v>
      </c>
      <c r="R1196" s="5">
        <f t="shared" si="132"/>
        <v>0.97915523028640084</v>
      </c>
    </row>
    <row r="1197" spans="1:18" x14ac:dyDescent="0.3">
      <c r="A1197" s="3">
        <v>41375</v>
      </c>
      <c r="B1197" s="2" t="s">
        <v>7</v>
      </c>
      <c r="C1197" s="2">
        <v>1.1744569999999999E-2</v>
      </c>
      <c r="D1197" s="2">
        <v>1.1948935000000001E-2</v>
      </c>
      <c r="E1197" s="2">
        <v>0</v>
      </c>
      <c r="F1197" s="2">
        <f>VLOOKUP(B1197,CostData!$A$21:$D$24,2,FALSE)</f>
        <v>11202.43902</v>
      </c>
      <c r="G1197" s="2">
        <f t="shared" si="126"/>
        <v>4</v>
      </c>
      <c r="H1197" s="2">
        <f>VLOOKUP(B1197,CostData!$H$5:$I$8,2,FALSE)</f>
        <v>5</v>
      </c>
      <c r="I1197" s="2">
        <f>VLOOKUP(G1197,CostData!$A$4:$E$15,Production!H1197,FALSE)</f>
        <v>8.3000000000000001E-3</v>
      </c>
      <c r="J1197" s="2">
        <f>VLOOKUP(Production!G1197,CostData!$A$33:$E$44,Production!H1197,FALSE)</f>
        <v>31</v>
      </c>
      <c r="K1197" s="2">
        <f>VLOOKUP(Production!B1197,CostData!$A$21:$D$24,4,FALSE)</f>
        <v>11053.74907</v>
      </c>
      <c r="L1197" s="2">
        <f>VLOOKUP(Production!B1197,CostData!$A$21:$D$24,3,FALSE)</f>
        <v>4602.4390240000002</v>
      </c>
      <c r="M1197" s="4">
        <f t="shared" si="127"/>
        <v>11110.148902389828</v>
      </c>
      <c r="N1197" s="4">
        <f t="shared" si="128"/>
        <v>2844.1296357110004</v>
      </c>
      <c r="O1197" s="4">
        <f t="shared" si="129"/>
        <v>4486.4543849122738</v>
      </c>
      <c r="P1197" s="2">
        <f t="shared" si="130"/>
        <v>157.01496881548752</v>
      </c>
      <c r="Q1197" s="2">
        <f t="shared" si="131"/>
        <v>3.788570967741935</v>
      </c>
      <c r="R1197" s="5">
        <f t="shared" si="132"/>
        <v>0.98289680209993602</v>
      </c>
    </row>
    <row r="1198" spans="1:18" x14ac:dyDescent="0.3">
      <c r="A1198" s="3">
        <v>41376</v>
      </c>
      <c r="B1198" s="2" t="s">
        <v>7</v>
      </c>
      <c r="C1198" s="2">
        <v>1.1410727000000001E-2</v>
      </c>
      <c r="D1198" s="2">
        <v>1.1636697999999999E-2</v>
      </c>
      <c r="E1198" s="2">
        <v>0</v>
      </c>
      <c r="F1198" s="2">
        <f>VLOOKUP(B1198,CostData!$A$21:$D$24,2,FALSE)</f>
        <v>11202.43902</v>
      </c>
      <c r="G1198" s="2">
        <f t="shared" si="126"/>
        <v>4</v>
      </c>
      <c r="H1198" s="2">
        <f>VLOOKUP(B1198,CostData!$H$5:$I$8,2,FALSE)</f>
        <v>5</v>
      </c>
      <c r="I1198" s="2">
        <f>VLOOKUP(G1198,CostData!$A$4:$E$15,Production!H1198,FALSE)</f>
        <v>8.3000000000000001E-3</v>
      </c>
      <c r="J1198" s="2">
        <f>VLOOKUP(Production!G1198,CostData!$A$33:$E$44,Production!H1198,FALSE)</f>
        <v>31</v>
      </c>
      <c r="K1198" s="2">
        <f>VLOOKUP(Production!B1198,CostData!$A$21:$D$24,4,FALSE)</f>
        <v>11053.74907</v>
      </c>
      <c r="L1198" s="2">
        <f>VLOOKUP(Production!B1198,CostData!$A$21:$D$24,3,FALSE)</f>
        <v>4602.4390240000002</v>
      </c>
      <c r="M1198" s="4">
        <f t="shared" si="127"/>
        <v>10819.830178349943</v>
      </c>
      <c r="N1198" s="4">
        <f t="shared" si="128"/>
        <v>2844.1296357110004</v>
      </c>
      <c r="O1198" s="4">
        <f t="shared" si="129"/>
        <v>4358.925544671868</v>
      </c>
      <c r="P1198" s="2">
        <f t="shared" si="130"/>
        <v>157.94686314669357</v>
      </c>
      <c r="Q1198" s="2">
        <f t="shared" si="131"/>
        <v>3.6808796774193553</v>
      </c>
      <c r="R1198" s="5">
        <f t="shared" si="132"/>
        <v>0.98058117517529475</v>
      </c>
    </row>
    <row r="1199" spans="1:18" x14ac:dyDescent="0.3">
      <c r="A1199" s="3">
        <v>41377</v>
      </c>
      <c r="B1199" s="2" t="s">
        <v>7</v>
      </c>
      <c r="C1199" s="2">
        <v>1.1077567E-2</v>
      </c>
      <c r="D1199" s="2">
        <v>1.1313225999999999E-2</v>
      </c>
      <c r="E1199" s="2">
        <v>0</v>
      </c>
      <c r="F1199" s="2">
        <f>VLOOKUP(B1199,CostData!$A$21:$D$24,2,FALSE)</f>
        <v>11202.43902</v>
      </c>
      <c r="G1199" s="2">
        <f t="shared" si="126"/>
        <v>4</v>
      </c>
      <c r="H1199" s="2">
        <f>VLOOKUP(B1199,CostData!$H$5:$I$8,2,FALSE)</f>
        <v>5</v>
      </c>
      <c r="I1199" s="2">
        <f>VLOOKUP(G1199,CostData!$A$4:$E$15,Production!H1199,FALSE)</f>
        <v>8.3000000000000001E-3</v>
      </c>
      <c r="J1199" s="2">
        <f>VLOOKUP(Production!G1199,CostData!$A$33:$E$44,Production!H1199,FALSE)</f>
        <v>31</v>
      </c>
      <c r="K1199" s="2">
        <f>VLOOKUP(Production!B1199,CostData!$A$21:$D$24,4,FALSE)</f>
        <v>11053.74907</v>
      </c>
      <c r="L1199" s="2">
        <f>VLOOKUP(Production!B1199,CostData!$A$21:$D$24,3,FALSE)</f>
        <v>4602.4390240000002</v>
      </c>
      <c r="M1199" s="4">
        <f t="shared" si="127"/>
        <v>10519.065123911714</v>
      </c>
      <c r="N1199" s="4">
        <f t="shared" si="128"/>
        <v>2844.1296357110004</v>
      </c>
      <c r="O1199" s="4">
        <f t="shared" si="129"/>
        <v>4231.6576120972932</v>
      </c>
      <c r="P1199" s="2">
        <f t="shared" si="130"/>
        <v>158.83318396286845</v>
      </c>
      <c r="Q1199" s="2">
        <f t="shared" si="131"/>
        <v>3.5734087096774196</v>
      </c>
      <c r="R1199" s="5">
        <f t="shared" si="132"/>
        <v>0.97916960202156311</v>
      </c>
    </row>
    <row r="1200" spans="1:18" x14ac:dyDescent="0.3">
      <c r="A1200" s="3">
        <v>41378</v>
      </c>
      <c r="B1200" s="2" t="s">
        <v>7</v>
      </c>
      <c r="C1200" s="2">
        <v>1.1518973E-2</v>
      </c>
      <c r="D1200" s="2">
        <v>1.1733680999999999E-2</v>
      </c>
      <c r="E1200" s="2">
        <v>0</v>
      </c>
      <c r="F1200" s="2">
        <f>VLOOKUP(B1200,CostData!$A$21:$D$24,2,FALSE)</f>
        <v>11202.43902</v>
      </c>
      <c r="G1200" s="2">
        <f t="shared" si="126"/>
        <v>4</v>
      </c>
      <c r="H1200" s="2">
        <f>VLOOKUP(B1200,CostData!$H$5:$I$8,2,FALSE)</f>
        <v>5</v>
      </c>
      <c r="I1200" s="2">
        <f>VLOOKUP(G1200,CostData!$A$4:$E$15,Production!H1200,FALSE)</f>
        <v>8.3000000000000001E-3</v>
      </c>
      <c r="J1200" s="2">
        <f>VLOOKUP(Production!G1200,CostData!$A$33:$E$44,Production!H1200,FALSE)</f>
        <v>31</v>
      </c>
      <c r="K1200" s="2">
        <f>VLOOKUP(Production!B1200,CostData!$A$21:$D$24,4,FALSE)</f>
        <v>11053.74907</v>
      </c>
      <c r="L1200" s="2">
        <f>VLOOKUP(Production!B1200,CostData!$A$21:$D$24,3,FALSE)</f>
        <v>4602.4390240000002</v>
      </c>
      <c r="M1200" s="4">
        <f t="shared" si="127"/>
        <v>10910.005208258506</v>
      </c>
      <c r="N1200" s="4">
        <f t="shared" si="128"/>
        <v>2844.1296357110004</v>
      </c>
      <c r="O1200" s="4">
        <f t="shared" si="129"/>
        <v>4400.2757806829959</v>
      </c>
      <c r="P1200" s="2">
        <f t="shared" si="130"/>
        <v>157.60442033028903</v>
      </c>
      <c r="Q1200" s="2">
        <f t="shared" si="131"/>
        <v>3.715797741935484</v>
      </c>
      <c r="R1200" s="5">
        <f t="shared" si="132"/>
        <v>0.98170156492238037</v>
      </c>
    </row>
    <row r="1201" spans="1:18" x14ac:dyDescent="0.3">
      <c r="A1201" s="3">
        <v>41379</v>
      </c>
      <c r="B1201" s="2" t="s">
        <v>7</v>
      </c>
      <c r="C1201" s="2">
        <v>1.103493E-2</v>
      </c>
      <c r="D1201" s="2">
        <v>1.1255533E-2</v>
      </c>
      <c r="E1201" s="2">
        <v>0</v>
      </c>
      <c r="F1201" s="2">
        <f>VLOOKUP(B1201,CostData!$A$21:$D$24,2,FALSE)</f>
        <v>11202.43902</v>
      </c>
      <c r="G1201" s="2">
        <f t="shared" si="126"/>
        <v>4</v>
      </c>
      <c r="H1201" s="2">
        <f>VLOOKUP(B1201,CostData!$H$5:$I$8,2,FALSE)</f>
        <v>5</v>
      </c>
      <c r="I1201" s="2">
        <f>VLOOKUP(G1201,CostData!$A$4:$E$15,Production!H1201,FALSE)</f>
        <v>8.3000000000000001E-3</v>
      </c>
      <c r="J1201" s="2">
        <f>VLOOKUP(Production!G1201,CostData!$A$33:$E$44,Production!H1201,FALSE)</f>
        <v>31</v>
      </c>
      <c r="K1201" s="2">
        <f>VLOOKUP(Production!B1201,CostData!$A$21:$D$24,4,FALSE)</f>
        <v>11053.74907</v>
      </c>
      <c r="L1201" s="2">
        <f>VLOOKUP(Production!B1201,CostData!$A$21:$D$24,3,FALSE)</f>
        <v>4602.4390240000002</v>
      </c>
      <c r="M1201" s="4">
        <f t="shared" si="127"/>
        <v>10465.422031818105</v>
      </c>
      <c r="N1201" s="4">
        <f t="shared" si="128"/>
        <v>2844.1296357110004</v>
      </c>
      <c r="O1201" s="4">
        <f t="shared" si="129"/>
        <v>4215.3701741059913</v>
      </c>
      <c r="P1201" s="2">
        <f t="shared" si="130"/>
        <v>158.81316729363118</v>
      </c>
      <c r="Q1201" s="2">
        <f t="shared" si="131"/>
        <v>3.5596548387096774</v>
      </c>
      <c r="R1201" s="5">
        <f t="shared" si="132"/>
        <v>0.98040048392199641</v>
      </c>
    </row>
    <row r="1202" spans="1:18" x14ac:dyDescent="0.3">
      <c r="A1202" s="3">
        <v>41380</v>
      </c>
      <c r="B1202" s="2" t="s">
        <v>7</v>
      </c>
      <c r="C1202" s="2">
        <v>1.1010242999999999E-2</v>
      </c>
      <c r="D1202" s="2">
        <v>1.1222724E-2</v>
      </c>
      <c r="E1202" s="2">
        <v>0</v>
      </c>
      <c r="F1202" s="2">
        <f>VLOOKUP(B1202,CostData!$A$21:$D$24,2,FALSE)</f>
        <v>11202.43902</v>
      </c>
      <c r="G1202" s="2">
        <f t="shared" si="126"/>
        <v>4</v>
      </c>
      <c r="H1202" s="2">
        <f>VLOOKUP(B1202,CostData!$H$5:$I$8,2,FALSE)</f>
        <v>5</v>
      </c>
      <c r="I1202" s="2">
        <f>VLOOKUP(G1202,CostData!$A$4:$E$15,Production!H1202,FALSE)</f>
        <v>8.3000000000000001E-3</v>
      </c>
      <c r="J1202" s="2">
        <f>VLOOKUP(Production!G1202,CostData!$A$33:$E$44,Production!H1202,FALSE)</f>
        <v>31</v>
      </c>
      <c r="K1202" s="2">
        <f>VLOOKUP(Production!B1202,CostData!$A$21:$D$24,4,FALSE)</f>
        <v>11053.74907</v>
      </c>
      <c r="L1202" s="2">
        <f>VLOOKUP(Production!B1202,CostData!$A$21:$D$24,3,FALSE)</f>
        <v>4602.4390240000002</v>
      </c>
      <c r="M1202" s="4">
        <f t="shared" si="127"/>
        <v>10434.916143608109</v>
      </c>
      <c r="N1202" s="4">
        <f t="shared" si="128"/>
        <v>2844.1296357110004</v>
      </c>
      <c r="O1202" s="4">
        <f t="shared" si="129"/>
        <v>4205.9396798945954</v>
      </c>
      <c r="P1202" s="2">
        <f t="shared" si="130"/>
        <v>158.80653550710647</v>
      </c>
      <c r="Q1202" s="2">
        <f t="shared" si="131"/>
        <v>3.5516912903225806</v>
      </c>
      <c r="R1202" s="5">
        <f t="shared" si="132"/>
        <v>0.98106689605839004</v>
      </c>
    </row>
    <row r="1203" spans="1:18" x14ac:dyDescent="0.3">
      <c r="A1203" s="3">
        <v>41381</v>
      </c>
      <c r="B1203" s="2" t="s">
        <v>7</v>
      </c>
      <c r="C1203" s="2">
        <v>1.0281530000000001E-2</v>
      </c>
      <c r="D1203" s="2">
        <v>1.0507292E-2</v>
      </c>
      <c r="E1203" s="2">
        <v>0</v>
      </c>
      <c r="F1203" s="2">
        <f>VLOOKUP(B1203,CostData!$A$21:$D$24,2,FALSE)</f>
        <v>11202.43902</v>
      </c>
      <c r="G1203" s="2">
        <f t="shared" si="126"/>
        <v>4</v>
      </c>
      <c r="H1203" s="2">
        <f>VLOOKUP(B1203,CostData!$H$5:$I$8,2,FALSE)</f>
        <v>5</v>
      </c>
      <c r="I1203" s="2">
        <f>VLOOKUP(G1203,CostData!$A$4:$E$15,Production!H1203,FALSE)</f>
        <v>8.3000000000000001E-3</v>
      </c>
      <c r="J1203" s="2">
        <f>VLOOKUP(Production!G1203,CostData!$A$33:$E$44,Production!H1203,FALSE)</f>
        <v>31</v>
      </c>
      <c r="K1203" s="2">
        <f>VLOOKUP(Production!B1203,CostData!$A$21:$D$24,4,FALSE)</f>
        <v>11053.74907</v>
      </c>
      <c r="L1203" s="2">
        <f>VLOOKUP(Production!B1203,CostData!$A$21:$D$24,3,FALSE)</f>
        <v>4602.4390240000002</v>
      </c>
      <c r="M1203" s="4">
        <f t="shared" si="127"/>
        <v>9769.7057253127077</v>
      </c>
      <c r="N1203" s="4">
        <f t="shared" si="128"/>
        <v>2844.1296357110004</v>
      </c>
      <c r="O1203" s="4">
        <f t="shared" si="129"/>
        <v>3927.5695365694187</v>
      </c>
      <c r="P1203" s="2">
        <f t="shared" si="130"/>
        <v>160.88466305689059</v>
      </c>
      <c r="Q1203" s="2">
        <f t="shared" si="131"/>
        <v>3.3166225806451615</v>
      </c>
      <c r="R1203" s="5">
        <f t="shared" si="132"/>
        <v>0.97851377881189572</v>
      </c>
    </row>
    <row r="1204" spans="1:18" x14ac:dyDescent="0.3">
      <c r="A1204" s="3">
        <v>41382</v>
      </c>
      <c r="B1204" s="2" t="s">
        <v>7</v>
      </c>
      <c r="C1204" s="2">
        <v>1.0862004E-2</v>
      </c>
      <c r="D1204" s="2">
        <v>1.1055079000000001E-2</v>
      </c>
      <c r="E1204" s="2">
        <v>0</v>
      </c>
      <c r="F1204" s="2">
        <f>VLOOKUP(B1204,CostData!$A$21:$D$24,2,FALSE)</f>
        <v>11202.43902</v>
      </c>
      <c r="G1204" s="2">
        <f t="shared" si="126"/>
        <v>4</v>
      </c>
      <c r="H1204" s="2">
        <f>VLOOKUP(B1204,CostData!$H$5:$I$8,2,FALSE)</f>
        <v>5</v>
      </c>
      <c r="I1204" s="2">
        <f>VLOOKUP(G1204,CostData!$A$4:$E$15,Production!H1204,FALSE)</f>
        <v>8.3000000000000001E-3</v>
      </c>
      <c r="J1204" s="2">
        <f>VLOOKUP(Production!G1204,CostData!$A$33:$E$44,Production!H1204,FALSE)</f>
        <v>31</v>
      </c>
      <c r="K1204" s="2">
        <f>VLOOKUP(Production!B1204,CostData!$A$21:$D$24,4,FALSE)</f>
        <v>11053.74907</v>
      </c>
      <c r="L1204" s="2">
        <f>VLOOKUP(Production!B1204,CostData!$A$21:$D$24,3,FALSE)</f>
        <v>4602.4390240000002</v>
      </c>
      <c r="M1204" s="4">
        <f t="shared" si="127"/>
        <v>10279.039413778954</v>
      </c>
      <c r="N1204" s="4">
        <f t="shared" si="128"/>
        <v>2844.1296357110004</v>
      </c>
      <c r="O1204" s="4">
        <f t="shared" si="129"/>
        <v>4149.3120203408598</v>
      </c>
      <c r="P1204" s="2">
        <f t="shared" si="130"/>
        <v>159.01744346467572</v>
      </c>
      <c r="Q1204" s="2">
        <f t="shared" si="131"/>
        <v>3.5038722580645163</v>
      </c>
      <c r="R1204" s="5">
        <f t="shared" si="132"/>
        <v>0.98253517681782276</v>
      </c>
    </row>
    <row r="1205" spans="1:18" x14ac:dyDescent="0.3">
      <c r="A1205" s="3">
        <v>41383</v>
      </c>
      <c r="B1205" s="2" t="s">
        <v>7</v>
      </c>
      <c r="C1205" s="2">
        <v>1.1135865999999999E-2</v>
      </c>
      <c r="D1205" s="2">
        <v>1.1378819E-2</v>
      </c>
      <c r="E1205" s="2">
        <v>0</v>
      </c>
      <c r="F1205" s="2">
        <f>VLOOKUP(B1205,CostData!$A$21:$D$24,2,FALSE)</f>
        <v>11202.43902</v>
      </c>
      <c r="G1205" s="2">
        <f t="shared" si="126"/>
        <v>4</v>
      </c>
      <c r="H1205" s="2">
        <f>VLOOKUP(B1205,CostData!$H$5:$I$8,2,FALSE)</f>
        <v>5</v>
      </c>
      <c r="I1205" s="2">
        <f>VLOOKUP(G1205,CostData!$A$4:$E$15,Production!H1205,FALSE)</f>
        <v>8.3000000000000001E-3</v>
      </c>
      <c r="J1205" s="2">
        <f>VLOOKUP(Production!G1205,CostData!$A$33:$E$44,Production!H1205,FALSE)</f>
        <v>31</v>
      </c>
      <c r="K1205" s="2">
        <f>VLOOKUP(Production!B1205,CostData!$A$21:$D$24,4,FALSE)</f>
        <v>11053.74907</v>
      </c>
      <c r="L1205" s="2">
        <f>VLOOKUP(Production!B1205,CostData!$A$21:$D$24,3,FALSE)</f>
        <v>4602.4390240000002</v>
      </c>
      <c r="M1205" s="4">
        <f t="shared" si="127"/>
        <v>10580.053655270742</v>
      </c>
      <c r="N1205" s="4">
        <f t="shared" si="128"/>
        <v>2844.1296357110004</v>
      </c>
      <c r="O1205" s="4">
        <f t="shared" si="129"/>
        <v>4253.9279722880865</v>
      </c>
      <c r="P1205" s="2">
        <f t="shared" si="130"/>
        <v>158.74931741518645</v>
      </c>
      <c r="Q1205" s="2">
        <f t="shared" si="131"/>
        <v>3.5922148387096775</v>
      </c>
      <c r="R1205" s="5">
        <f t="shared" si="132"/>
        <v>0.97864866292363029</v>
      </c>
    </row>
    <row r="1206" spans="1:18" x14ac:dyDescent="0.3">
      <c r="A1206" s="3">
        <v>41384</v>
      </c>
      <c r="B1206" s="2" t="s">
        <v>7</v>
      </c>
      <c r="C1206" s="2">
        <v>1.1375476000000001E-2</v>
      </c>
      <c r="D1206" s="2">
        <v>1.1598621999999999E-2</v>
      </c>
      <c r="E1206" s="2">
        <v>0</v>
      </c>
      <c r="F1206" s="2">
        <f>VLOOKUP(B1206,CostData!$A$21:$D$24,2,FALSE)</f>
        <v>11202.43902</v>
      </c>
      <c r="G1206" s="2">
        <f t="shared" si="126"/>
        <v>4</v>
      </c>
      <c r="H1206" s="2">
        <f>VLOOKUP(B1206,CostData!$H$5:$I$8,2,FALSE)</f>
        <v>5</v>
      </c>
      <c r="I1206" s="2">
        <f>VLOOKUP(G1206,CostData!$A$4:$E$15,Production!H1206,FALSE)</f>
        <v>8.3000000000000001E-3</v>
      </c>
      <c r="J1206" s="2">
        <f>VLOOKUP(Production!G1206,CostData!$A$33:$E$44,Production!H1206,FALSE)</f>
        <v>31</v>
      </c>
      <c r="K1206" s="2">
        <f>VLOOKUP(Production!B1206,CostData!$A$21:$D$24,4,FALSE)</f>
        <v>11053.74907</v>
      </c>
      <c r="L1206" s="2">
        <f>VLOOKUP(Production!B1206,CostData!$A$21:$D$24,3,FALSE)</f>
        <v>4602.4390240000002</v>
      </c>
      <c r="M1206" s="4">
        <f t="shared" si="127"/>
        <v>10784.427020695526</v>
      </c>
      <c r="N1206" s="4">
        <f t="shared" si="128"/>
        <v>2844.1296357110004</v>
      </c>
      <c r="O1206" s="4">
        <f t="shared" si="129"/>
        <v>4345.4595766949606</v>
      </c>
      <c r="P1206" s="2">
        <f t="shared" si="130"/>
        <v>158.00671754836006</v>
      </c>
      <c r="Q1206" s="2">
        <f t="shared" si="131"/>
        <v>3.6695083870967742</v>
      </c>
      <c r="R1206" s="5">
        <f t="shared" si="132"/>
        <v>0.98076099040041143</v>
      </c>
    </row>
    <row r="1207" spans="1:18" x14ac:dyDescent="0.3">
      <c r="A1207" s="3">
        <v>41385</v>
      </c>
      <c r="B1207" s="2" t="s">
        <v>7</v>
      </c>
      <c r="C1207" s="2">
        <v>1.0154454E-2</v>
      </c>
      <c r="D1207" s="2">
        <v>1.0350686E-2</v>
      </c>
      <c r="E1207" s="2">
        <v>0</v>
      </c>
      <c r="F1207" s="2">
        <f>VLOOKUP(B1207,CostData!$A$21:$D$24,2,FALSE)</f>
        <v>11202.43902</v>
      </c>
      <c r="G1207" s="2">
        <f t="shared" si="126"/>
        <v>4</v>
      </c>
      <c r="H1207" s="2">
        <f>VLOOKUP(B1207,CostData!$H$5:$I$8,2,FALSE)</f>
        <v>5</v>
      </c>
      <c r="I1207" s="2">
        <f>VLOOKUP(G1207,CostData!$A$4:$E$15,Production!H1207,FALSE)</f>
        <v>8.3000000000000001E-3</v>
      </c>
      <c r="J1207" s="2">
        <f>VLOOKUP(Production!G1207,CostData!$A$33:$E$44,Production!H1207,FALSE)</f>
        <v>31</v>
      </c>
      <c r="K1207" s="2">
        <f>VLOOKUP(Production!B1207,CostData!$A$21:$D$24,4,FALSE)</f>
        <v>11053.74907</v>
      </c>
      <c r="L1207" s="2">
        <f>VLOOKUP(Production!B1207,CostData!$A$21:$D$24,3,FALSE)</f>
        <v>4602.4390240000002</v>
      </c>
      <c r="M1207" s="4">
        <f t="shared" si="127"/>
        <v>9624.0930846039209</v>
      </c>
      <c r="N1207" s="4">
        <f t="shared" si="128"/>
        <v>2844.1296357110004</v>
      </c>
      <c r="O1207" s="4">
        <f t="shared" si="129"/>
        <v>3879.0261946320707</v>
      </c>
      <c r="P1207" s="2">
        <f t="shared" si="130"/>
        <v>160.98599604613889</v>
      </c>
      <c r="Q1207" s="2">
        <f t="shared" si="131"/>
        <v>3.2756303225806449</v>
      </c>
      <c r="R1207" s="5">
        <f t="shared" si="132"/>
        <v>0.98104164303699293</v>
      </c>
    </row>
    <row r="1208" spans="1:18" x14ac:dyDescent="0.3">
      <c r="A1208" s="3">
        <v>41386</v>
      </c>
      <c r="B1208" s="2" t="s">
        <v>7</v>
      </c>
      <c r="C1208" s="2">
        <v>1.1692984999999999E-2</v>
      </c>
      <c r="D1208" s="2">
        <v>1.1947513999999999E-2</v>
      </c>
      <c r="E1208" s="2">
        <v>0</v>
      </c>
      <c r="F1208" s="2">
        <f>VLOOKUP(B1208,CostData!$A$21:$D$24,2,FALSE)</f>
        <v>11202.43902</v>
      </c>
      <c r="G1208" s="2">
        <f t="shared" si="126"/>
        <v>4</v>
      </c>
      <c r="H1208" s="2">
        <f>VLOOKUP(B1208,CostData!$H$5:$I$8,2,FALSE)</f>
        <v>5</v>
      </c>
      <c r="I1208" s="2">
        <f>VLOOKUP(G1208,CostData!$A$4:$E$15,Production!H1208,FALSE)</f>
        <v>8.3000000000000001E-3</v>
      </c>
      <c r="J1208" s="2">
        <f>VLOOKUP(Production!G1208,CostData!$A$33:$E$44,Production!H1208,FALSE)</f>
        <v>31</v>
      </c>
      <c r="K1208" s="2">
        <f>VLOOKUP(Production!B1208,CostData!$A$21:$D$24,4,FALSE)</f>
        <v>11053.74907</v>
      </c>
      <c r="L1208" s="2">
        <f>VLOOKUP(Production!B1208,CostData!$A$21:$D$24,3,FALSE)</f>
        <v>4602.4390240000002</v>
      </c>
      <c r="M1208" s="4">
        <f t="shared" si="127"/>
        <v>11108.827653124492</v>
      </c>
      <c r="N1208" s="4">
        <f t="shared" si="128"/>
        <v>2844.1296357110004</v>
      </c>
      <c r="O1208" s="4">
        <f t="shared" si="129"/>
        <v>4466.7487890968714</v>
      </c>
      <c r="P1208" s="2">
        <f t="shared" si="130"/>
        <v>157.52783466268335</v>
      </c>
      <c r="Q1208" s="2">
        <f t="shared" si="131"/>
        <v>3.7719306451612904</v>
      </c>
      <c r="R1208" s="5">
        <f t="shared" si="132"/>
        <v>0.97869607016154159</v>
      </c>
    </row>
    <row r="1209" spans="1:18" x14ac:dyDescent="0.3">
      <c r="A1209" s="3">
        <v>41387</v>
      </c>
      <c r="B1209" s="2" t="s">
        <v>7</v>
      </c>
      <c r="C1209" s="2">
        <v>1.1386055000000001E-2</v>
      </c>
      <c r="D1209" s="2">
        <v>1.1602054000000001E-2</v>
      </c>
      <c r="E1209" s="2">
        <v>0</v>
      </c>
      <c r="F1209" s="2">
        <f>VLOOKUP(B1209,CostData!$A$21:$D$24,2,FALSE)</f>
        <v>11202.43902</v>
      </c>
      <c r="G1209" s="2">
        <f t="shared" si="126"/>
        <v>4</v>
      </c>
      <c r="H1209" s="2">
        <f>VLOOKUP(B1209,CostData!$H$5:$I$8,2,FALSE)</f>
        <v>5</v>
      </c>
      <c r="I1209" s="2">
        <f>VLOOKUP(G1209,CostData!$A$4:$E$15,Production!H1209,FALSE)</f>
        <v>8.3000000000000001E-3</v>
      </c>
      <c r="J1209" s="2">
        <f>VLOOKUP(Production!G1209,CostData!$A$33:$E$44,Production!H1209,FALSE)</f>
        <v>31</v>
      </c>
      <c r="K1209" s="2">
        <f>VLOOKUP(Production!B1209,CostData!$A$21:$D$24,4,FALSE)</f>
        <v>11053.74907</v>
      </c>
      <c r="L1209" s="2">
        <f>VLOOKUP(Production!B1209,CostData!$A$21:$D$24,3,FALSE)</f>
        <v>4602.4390240000002</v>
      </c>
      <c r="M1209" s="4">
        <f t="shared" si="127"/>
        <v>10787.618102665007</v>
      </c>
      <c r="N1209" s="4">
        <f t="shared" si="128"/>
        <v>2844.1296357110004</v>
      </c>
      <c r="O1209" s="4">
        <f t="shared" si="129"/>
        <v>4349.5007804970573</v>
      </c>
      <c r="P1209" s="2">
        <f t="shared" si="130"/>
        <v>157.92342930780734</v>
      </c>
      <c r="Q1209" s="2">
        <f t="shared" si="131"/>
        <v>3.6729209677419354</v>
      </c>
      <c r="R1209" s="5">
        <f t="shared" si="132"/>
        <v>0.98138269309899784</v>
      </c>
    </row>
    <row r="1210" spans="1:18" x14ac:dyDescent="0.3">
      <c r="A1210" s="3">
        <v>41388</v>
      </c>
      <c r="B1210" s="2" t="s">
        <v>7</v>
      </c>
      <c r="C1210" s="2">
        <v>1.1364258E-2</v>
      </c>
      <c r="D1210" s="2">
        <v>1.1606548E-2</v>
      </c>
      <c r="E1210" s="2">
        <v>0</v>
      </c>
      <c r="F1210" s="2">
        <f>VLOOKUP(B1210,CostData!$A$21:$D$24,2,FALSE)</f>
        <v>11202.43902</v>
      </c>
      <c r="G1210" s="2">
        <f t="shared" si="126"/>
        <v>4</v>
      </c>
      <c r="H1210" s="2">
        <f>VLOOKUP(B1210,CostData!$H$5:$I$8,2,FALSE)</f>
        <v>5</v>
      </c>
      <c r="I1210" s="2">
        <f>VLOOKUP(G1210,CostData!$A$4:$E$15,Production!H1210,FALSE)</f>
        <v>8.3000000000000001E-3</v>
      </c>
      <c r="J1210" s="2">
        <f>VLOOKUP(Production!G1210,CostData!$A$33:$E$44,Production!H1210,FALSE)</f>
        <v>31</v>
      </c>
      <c r="K1210" s="2">
        <f>VLOOKUP(Production!B1210,CostData!$A$21:$D$24,4,FALSE)</f>
        <v>11053.74907</v>
      </c>
      <c r="L1210" s="2">
        <f>VLOOKUP(Production!B1210,CostData!$A$21:$D$24,3,FALSE)</f>
        <v>4602.4390240000002</v>
      </c>
      <c r="M1210" s="4">
        <f t="shared" si="127"/>
        <v>10791.796634824344</v>
      </c>
      <c r="N1210" s="4">
        <f t="shared" si="128"/>
        <v>2844.1296357110004</v>
      </c>
      <c r="O1210" s="4">
        <f t="shared" si="129"/>
        <v>4341.1742733343481</v>
      </c>
      <c r="P1210" s="2">
        <f t="shared" si="130"/>
        <v>158.18983116952899</v>
      </c>
      <c r="Q1210" s="2">
        <f t="shared" si="131"/>
        <v>3.6658896774193552</v>
      </c>
      <c r="R1210" s="5">
        <f t="shared" si="132"/>
        <v>0.97912471477307472</v>
      </c>
    </row>
    <row r="1211" spans="1:18" x14ac:dyDescent="0.3">
      <c r="A1211" s="3">
        <v>41389</v>
      </c>
      <c r="B1211" s="2" t="s">
        <v>7</v>
      </c>
      <c r="C1211" s="2">
        <v>1.0941668E-2</v>
      </c>
      <c r="D1211" s="2">
        <v>1.1137899999999999E-2</v>
      </c>
      <c r="E1211" s="2">
        <v>0</v>
      </c>
      <c r="F1211" s="2">
        <f>VLOOKUP(B1211,CostData!$A$21:$D$24,2,FALSE)</f>
        <v>11202.43902</v>
      </c>
      <c r="G1211" s="2">
        <f t="shared" si="126"/>
        <v>4</v>
      </c>
      <c r="H1211" s="2">
        <f>VLOOKUP(B1211,CostData!$H$5:$I$8,2,FALSE)</f>
        <v>5</v>
      </c>
      <c r="I1211" s="2">
        <f>VLOOKUP(G1211,CostData!$A$4:$E$15,Production!H1211,FALSE)</f>
        <v>8.3000000000000001E-3</v>
      </c>
      <c r="J1211" s="2">
        <f>VLOOKUP(Production!G1211,CostData!$A$33:$E$44,Production!H1211,FALSE)</f>
        <v>31</v>
      </c>
      <c r="K1211" s="2">
        <f>VLOOKUP(Production!B1211,CostData!$A$21:$D$24,4,FALSE)</f>
        <v>11053.74907</v>
      </c>
      <c r="L1211" s="2">
        <f>VLOOKUP(Production!B1211,CostData!$A$21:$D$24,3,FALSE)</f>
        <v>4602.4390240000002</v>
      </c>
      <c r="M1211" s="4">
        <f t="shared" si="127"/>
        <v>10356.046581551213</v>
      </c>
      <c r="N1211" s="4">
        <f t="shared" si="128"/>
        <v>2844.1296357110004</v>
      </c>
      <c r="O1211" s="4">
        <f t="shared" si="129"/>
        <v>4179.7438626407193</v>
      </c>
      <c r="P1211" s="2">
        <f t="shared" si="130"/>
        <v>158.84159599709051</v>
      </c>
      <c r="Q1211" s="2">
        <f t="shared" si="131"/>
        <v>3.529570322580645</v>
      </c>
      <c r="R1211" s="5">
        <f t="shared" si="132"/>
        <v>0.98238159796730085</v>
      </c>
    </row>
    <row r="1212" spans="1:18" x14ac:dyDescent="0.3">
      <c r="A1212" s="3">
        <v>41390</v>
      </c>
      <c r="B1212" s="2" t="s">
        <v>7</v>
      </c>
      <c r="C1212" s="2">
        <v>1.039547E-2</v>
      </c>
      <c r="D1212" s="2">
        <v>1.0581238E-2</v>
      </c>
      <c r="E1212" s="2">
        <v>0</v>
      </c>
      <c r="F1212" s="2">
        <f>VLOOKUP(B1212,CostData!$A$21:$D$24,2,FALSE)</f>
        <v>11202.43902</v>
      </c>
      <c r="G1212" s="2">
        <f t="shared" si="126"/>
        <v>4</v>
      </c>
      <c r="H1212" s="2">
        <f>VLOOKUP(B1212,CostData!$H$5:$I$8,2,FALSE)</f>
        <v>5</v>
      </c>
      <c r="I1212" s="2">
        <f>VLOOKUP(G1212,CostData!$A$4:$E$15,Production!H1212,FALSE)</f>
        <v>8.3000000000000001E-3</v>
      </c>
      <c r="J1212" s="2">
        <f>VLOOKUP(Production!G1212,CostData!$A$33:$E$44,Production!H1212,FALSE)</f>
        <v>31</v>
      </c>
      <c r="K1212" s="2">
        <f>VLOOKUP(Production!B1212,CostData!$A$21:$D$24,4,FALSE)</f>
        <v>11053.74907</v>
      </c>
      <c r="L1212" s="2">
        <f>VLOOKUP(Production!B1212,CostData!$A$21:$D$24,3,FALSE)</f>
        <v>4602.4390240000002</v>
      </c>
      <c r="M1212" s="4">
        <f t="shared" si="127"/>
        <v>9838.4608964418603</v>
      </c>
      <c r="N1212" s="4">
        <f t="shared" si="128"/>
        <v>2844.1296357110004</v>
      </c>
      <c r="O1212" s="4">
        <f t="shared" si="129"/>
        <v>3971.0948944681668</v>
      </c>
      <c r="P1212" s="2">
        <f t="shared" si="130"/>
        <v>160.20137066069191</v>
      </c>
      <c r="Q1212" s="2">
        <f t="shared" si="131"/>
        <v>3.3533774193548389</v>
      </c>
      <c r="R1212" s="5">
        <f t="shared" si="132"/>
        <v>0.9824436422278755</v>
      </c>
    </row>
    <row r="1213" spans="1:18" x14ac:dyDescent="0.3">
      <c r="A1213" s="3">
        <v>41391</v>
      </c>
      <c r="B1213" s="2" t="s">
        <v>7</v>
      </c>
      <c r="C1213" s="2">
        <v>1.0881759E-2</v>
      </c>
      <c r="D1213" s="2">
        <v>1.1088386E-2</v>
      </c>
      <c r="E1213" s="2">
        <v>0</v>
      </c>
      <c r="F1213" s="2">
        <f>VLOOKUP(B1213,CostData!$A$21:$D$24,2,FALSE)</f>
        <v>11202.43902</v>
      </c>
      <c r="G1213" s="2">
        <f t="shared" si="126"/>
        <v>4</v>
      </c>
      <c r="H1213" s="2">
        <f>VLOOKUP(B1213,CostData!$H$5:$I$8,2,FALSE)</f>
        <v>5</v>
      </c>
      <c r="I1213" s="2">
        <f>VLOOKUP(G1213,CostData!$A$4:$E$15,Production!H1213,FALSE)</f>
        <v>8.3000000000000001E-3</v>
      </c>
      <c r="J1213" s="2">
        <f>VLOOKUP(Production!G1213,CostData!$A$33:$E$44,Production!H1213,FALSE)</f>
        <v>31</v>
      </c>
      <c r="K1213" s="2">
        <f>VLOOKUP(Production!B1213,CostData!$A$21:$D$24,4,FALSE)</f>
        <v>11053.74907</v>
      </c>
      <c r="L1213" s="2">
        <f>VLOOKUP(Production!B1213,CostData!$A$21:$D$24,3,FALSE)</f>
        <v>4602.4390240000002</v>
      </c>
      <c r="M1213" s="4">
        <f t="shared" si="127"/>
        <v>10310.008343603404</v>
      </c>
      <c r="N1213" s="4">
        <f t="shared" si="128"/>
        <v>2844.1296357110004</v>
      </c>
      <c r="O1213" s="4">
        <f t="shared" si="129"/>
        <v>4156.8584785231469</v>
      </c>
      <c r="P1213" s="2">
        <f t="shared" si="130"/>
        <v>159.08270398046449</v>
      </c>
      <c r="Q1213" s="2">
        <f t="shared" si="131"/>
        <v>3.5102448387096774</v>
      </c>
      <c r="R1213" s="5">
        <f t="shared" si="132"/>
        <v>0.98136545751563831</v>
      </c>
    </row>
    <row r="1214" spans="1:18" x14ac:dyDescent="0.3">
      <c r="A1214" s="3">
        <v>41392</v>
      </c>
      <c r="B1214" s="2" t="s">
        <v>7</v>
      </c>
      <c r="C1214" s="2">
        <v>1.1430409000000001E-2</v>
      </c>
      <c r="D1214" s="2">
        <v>1.1682570999999999E-2</v>
      </c>
      <c r="E1214" s="2">
        <v>0</v>
      </c>
      <c r="F1214" s="2">
        <f>VLOOKUP(B1214,CostData!$A$21:$D$24,2,FALSE)</f>
        <v>11202.43902</v>
      </c>
      <c r="G1214" s="2">
        <f t="shared" si="126"/>
        <v>4</v>
      </c>
      <c r="H1214" s="2">
        <f>VLOOKUP(B1214,CostData!$H$5:$I$8,2,FALSE)</f>
        <v>5</v>
      </c>
      <c r="I1214" s="2">
        <f>VLOOKUP(G1214,CostData!$A$4:$E$15,Production!H1214,FALSE)</f>
        <v>8.3000000000000001E-3</v>
      </c>
      <c r="J1214" s="2">
        <f>VLOOKUP(Production!G1214,CostData!$A$33:$E$44,Production!H1214,FALSE)</f>
        <v>31</v>
      </c>
      <c r="K1214" s="2">
        <f>VLOOKUP(Production!B1214,CostData!$A$21:$D$24,4,FALSE)</f>
        <v>11053.74907</v>
      </c>
      <c r="L1214" s="2">
        <f>VLOOKUP(Production!B1214,CostData!$A$21:$D$24,3,FALSE)</f>
        <v>4602.4390240000002</v>
      </c>
      <c r="M1214" s="4">
        <f t="shared" si="127"/>
        <v>10862.483005618595</v>
      </c>
      <c r="N1214" s="4">
        <f t="shared" si="128"/>
        <v>2844.1296357110004</v>
      </c>
      <c r="O1214" s="4">
        <f t="shared" si="129"/>
        <v>4366.444116676108</v>
      </c>
      <c r="P1214" s="2">
        <f t="shared" si="130"/>
        <v>158.11382390608858</v>
      </c>
      <c r="Q1214" s="2">
        <f t="shared" si="131"/>
        <v>3.6872287096774192</v>
      </c>
      <c r="R1214" s="5">
        <f t="shared" si="132"/>
        <v>0.97841553883986676</v>
      </c>
    </row>
    <row r="1215" spans="1:18" x14ac:dyDescent="0.3">
      <c r="A1215" s="3">
        <v>41393</v>
      </c>
      <c r="B1215" s="2" t="s">
        <v>7</v>
      </c>
      <c r="C1215" s="2">
        <v>1.0562399E-2</v>
      </c>
      <c r="D1215" s="2">
        <v>1.0768444E-2</v>
      </c>
      <c r="E1215" s="2">
        <v>0</v>
      </c>
      <c r="F1215" s="2">
        <f>VLOOKUP(B1215,CostData!$A$21:$D$24,2,FALSE)</f>
        <v>11202.43902</v>
      </c>
      <c r="G1215" s="2">
        <f t="shared" si="126"/>
        <v>4</v>
      </c>
      <c r="H1215" s="2">
        <f>VLOOKUP(B1215,CostData!$H$5:$I$8,2,FALSE)</f>
        <v>5</v>
      </c>
      <c r="I1215" s="2">
        <f>VLOOKUP(G1215,CostData!$A$4:$E$15,Production!H1215,FALSE)</f>
        <v>8.3000000000000001E-3</v>
      </c>
      <c r="J1215" s="2">
        <f>VLOOKUP(Production!G1215,CostData!$A$33:$E$44,Production!H1215,FALSE)</f>
        <v>31</v>
      </c>
      <c r="K1215" s="2">
        <f>VLOOKUP(Production!B1215,CostData!$A$21:$D$24,4,FALSE)</f>
        <v>11053.74907</v>
      </c>
      <c r="L1215" s="2">
        <f>VLOOKUP(Production!B1215,CostData!$A$21:$D$24,3,FALSE)</f>
        <v>4602.4390240000002</v>
      </c>
      <c r="M1215" s="4">
        <f t="shared" si="127"/>
        <v>10012.525491773646</v>
      </c>
      <c r="N1215" s="4">
        <f t="shared" si="128"/>
        <v>2844.1296357110004</v>
      </c>
      <c r="O1215" s="4">
        <f t="shared" si="129"/>
        <v>4034.8621796066618</v>
      </c>
      <c r="P1215" s="2">
        <f t="shared" si="130"/>
        <v>159.92121966885844</v>
      </c>
      <c r="Q1215" s="2">
        <f t="shared" si="131"/>
        <v>3.4072254838709681</v>
      </c>
      <c r="R1215" s="5">
        <f t="shared" si="132"/>
        <v>0.98086585211382438</v>
      </c>
    </row>
    <row r="1216" spans="1:18" x14ac:dyDescent="0.3">
      <c r="A1216" s="3">
        <v>41394</v>
      </c>
      <c r="B1216" s="2" t="s">
        <v>7</v>
      </c>
      <c r="C1216" s="2">
        <v>1.1570789E-2</v>
      </c>
      <c r="D1216" s="2">
        <v>1.1792763E-2</v>
      </c>
      <c r="E1216" s="2">
        <v>0</v>
      </c>
      <c r="F1216" s="2">
        <f>VLOOKUP(B1216,CostData!$A$21:$D$24,2,FALSE)</f>
        <v>11202.43902</v>
      </c>
      <c r="G1216" s="2">
        <f t="shared" si="126"/>
        <v>4</v>
      </c>
      <c r="H1216" s="2">
        <f>VLOOKUP(B1216,CostData!$H$5:$I$8,2,FALSE)</f>
        <v>5</v>
      </c>
      <c r="I1216" s="2">
        <f>VLOOKUP(G1216,CostData!$A$4:$E$15,Production!H1216,FALSE)</f>
        <v>8.3000000000000001E-3</v>
      </c>
      <c r="J1216" s="2">
        <f>VLOOKUP(Production!G1216,CostData!$A$33:$E$44,Production!H1216,FALSE)</f>
        <v>31</v>
      </c>
      <c r="K1216" s="2">
        <f>VLOOKUP(Production!B1216,CostData!$A$21:$D$24,4,FALSE)</f>
        <v>11053.74907</v>
      </c>
      <c r="L1216" s="2">
        <f>VLOOKUP(Production!B1216,CostData!$A$21:$D$24,3,FALSE)</f>
        <v>4602.4390240000002</v>
      </c>
      <c r="M1216" s="4">
        <f t="shared" si="127"/>
        <v>10964.939795939417</v>
      </c>
      <c r="N1216" s="4">
        <f t="shared" si="128"/>
        <v>2844.1296357110004</v>
      </c>
      <c r="O1216" s="4">
        <f t="shared" si="129"/>
        <v>4420.0696190618046</v>
      </c>
      <c r="P1216" s="2">
        <f t="shared" si="130"/>
        <v>157.54447731016634</v>
      </c>
      <c r="Q1216" s="2">
        <f t="shared" si="131"/>
        <v>3.7325125806451611</v>
      </c>
      <c r="R1216" s="5">
        <f t="shared" si="132"/>
        <v>0.98117709988744795</v>
      </c>
    </row>
    <row r="1217" spans="1:18" x14ac:dyDescent="0.3">
      <c r="A1217" s="3">
        <v>41395</v>
      </c>
      <c r="B1217" s="2" t="s">
        <v>7</v>
      </c>
      <c r="C1217" s="2">
        <v>1.0855282000000001E-2</v>
      </c>
      <c r="D1217" s="2">
        <v>1.1052529E-2</v>
      </c>
      <c r="E1217" s="2">
        <v>0</v>
      </c>
      <c r="F1217" s="2">
        <f>VLOOKUP(B1217,CostData!$A$21:$D$24,2,FALSE)</f>
        <v>11202.43902</v>
      </c>
      <c r="G1217" s="2">
        <f t="shared" si="126"/>
        <v>5</v>
      </c>
      <c r="H1217" s="2">
        <f>VLOOKUP(B1217,CostData!$H$5:$I$8,2,FALSE)</f>
        <v>5</v>
      </c>
      <c r="I1217" s="2">
        <f>VLOOKUP(G1217,CostData!$A$4:$E$15,Production!H1217,FALSE)</f>
        <v>8.2000000000000007E-3</v>
      </c>
      <c r="J1217" s="2">
        <f>VLOOKUP(Production!G1217,CostData!$A$33:$E$44,Production!H1217,FALSE)</f>
        <v>31</v>
      </c>
      <c r="K1217" s="2">
        <f>VLOOKUP(Production!B1217,CostData!$A$21:$D$24,4,FALSE)</f>
        <v>11053.74907</v>
      </c>
      <c r="L1217" s="2">
        <f>VLOOKUP(Production!B1217,CostData!$A$21:$D$24,3,FALSE)</f>
        <v>4602.4390240000002</v>
      </c>
      <c r="M1217" s="4">
        <f t="shared" si="127"/>
        <v>10152.85313542109</v>
      </c>
      <c r="N1217" s="4">
        <f t="shared" si="128"/>
        <v>2809.8630135940002</v>
      </c>
      <c r="O1217" s="4">
        <f t="shared" si="129"/>
        <v>4096.7834264526318</v>
      </c>
      <c r="P1217" s="2">
        <f t="shared" si="130"/>
        <v>157.15390512625763</v>
      </c>
      <c r="Q1217" s="2">
        <f t="shared" si="131"/>
        <v>3.5017038709677424</v>
      </c>
      <c r="R1217" s="5">
        <f t="shared" si="132"/>
        <v>0.98215367722627112</v>
      </c>
    </row>
    <row r="1218" spans="1:18" x14ac:dyDescent="0.3">
      <c r="A1218" s="3">
        <v>41396</v>
      </c>
      <c r="B1218" s="2" t="s">
        <v>7</v>
      </c>
      <c r="C1218" s="2">
        <v>1.1554465E-2</v>
      </c>
      <c r="D1218" s="2">
        <v>1.1806759999999999E-2</v>
      </c>
      <c r="E1218" s="2">
        <v>0</v>
      </c>
      <c r="F1218" s="2">
        <f>VLOOKUP(B1218,CostData!$A$21:$D$24,2,FALSE)</f>
        <v>11202.43902</v>
      </c>
      <c r="G1218" s="2">
        <f t="shared" si="126"/>
        <v>5</v>
      </c>
      <c r="H1218" s="2">
        <f>VLOOKUP(B1218,CostData!$H$5:$I$8,2,FALSE)</f>
        <v>5</v>
      </c>
      <c r="I1218" s="2">
        <f>VLOOKUP(G1218,CostData!$A$4:$E$15,Production!H1218,FALSE)</f>
        <v>8.2000000000000007E-3</v>
      </c>
      <c r="J1218" s="2">
        <f>VLOOKUP(Production!G1218,CostData!$A$33:$E$44,Production!H1218,FALSE)</f>
        <v>31</v>
      </c>
      <c r="K1218" s="2">
        <f>VLOOKUP(Production!B1218,CostData!$A$21:$D$24,4,FALSE)</f>
        <v>11053.74907</v>
      </c>
      <c r="L1218" s="2">
        <f>VLOOKUP(Production!B1218,CostData!$A$21:$D$24,3,FALSE)</f>
        <v>4602.4390240000002</v>
      </c>
      <c r="M1218" s="4">
        <f t="shared" si="127"/>
        <v>10845.689731749566</v>
      </c>
      <c r="N1218" s="4">
        <f t="shared" si="128"/>
        <v>2809.8630135940002</v>
      </c>
      <c r="O1218" s="4">
        <f t="shared" si="129"/>
        <v>4360.6550906302573</v>
      </c>
      <c r="P1218" s="2">
        <f t="shared" si="130"/>
        <v>155.92420623519845</v>
      </c>
      <c r="Q1218" s="2">
        <f t="shared" si="131"/>
        <v>3.7272467741935484</v>
      </c>
      <c r="R1218" s="5">
        <f t="shared" si="132"/>
        <v>0.97863130952098631</v>
      </c>
    </row>
    <row r="1219" spans="1:18" x14ac:dyDescent="0.3">
      <c r="A1219" s="3">
        <v>41397</v>
      </c>
      <c r="B1219" s="2" t="s">
        <v>7</v>
      </c>
      <c r="C1219" s="2">
        <v>1.1553814000000001E-2</v>
      </c>
      <c r="D1219" s="2">
        <v>1.1796032E-2</v>
      </c>
      <c r="E1219" s="2">
        <v>0</v>
      </c>
      <c r="F1219" s="2">
        <f>VLOOKUP(B1219,CostData!$A$21:$D$24,2,FALSE)</f>
        <v>11202.43902</v>
      </c>
      <c r="G1219" s="2">
        <f t="shared" ref="G1219:G1282" si="133">MONTH(A1219)</f>
        <v>5</v>
      </c>
      <c r="H1219" s="2">
        <f>VLOOKUP(B1219,CostData!$H$5:$I$8,2,FALSE)</f>
        <v>5</v>
      </c>
      <c r="I1219" s="2">
        <f>VLOOKUP(G1219,CostData!$A$4:$E$15,Production!H1219,FALSE)</f>
        <v>8.2000000000000007E-3</v>
      </c>
      <c r="J1219" s="2">
        <f>VLOOKUP(Production!G1219,CostData!$A$33:$E$44,Production!H1219,FALSE)</f>
        <v>31</v>
      </c>
      <c r="K1219" s="2">
        <f>VLOOKUP(Production!B1219,CostData!$A$21:$D$24,4,FALSE)</f>
        <v>11053.74907</v>
      </c>
      <c r="L1219" s="2">
        <f>VLOOKUP(Production!B1219,CostData!$A$21:$D$24,3,FALSE)</f>
        <v>4602.4390240000002</v>
      </c>
      <c r="M1219" s="4">
        <f t="shared" ref="M1219:M1282" si="134">D1219*F1219*I1219*10000</f>
        <v>10835.834990953428</v>
      </c>
      <c r="N1219" s="4">
        <f t="shared" ref="N1219:N1282" si="135">I1219*J1219*K1219</f>
        <v>2809.8630135940002</v>
      </c>
      <c r="O1219" s="4">
        <f t="shared" ref="O1219:O1282" si="136">C1219*I1219*L1219*10000</f>
        <v>4360.4094032302783</v>
      </c>
      <c r="P1219" s="2">
        <f t="shared" ref="P1219:P1282" si="137">(M1219+N1219+O1219)/C1219/10000</f>
        <v>155.84557106231506</v>
      </c>
      <c r="Q1219" s="2">
        <f t="shared" ref="Q1219:Q1282" si="138">C1219*10000/J1219</f>
        <v>3.7270367741935488</v>
      </c>
      <c r="R1219" s="5">
        <f t="shared" ref="R1219:R1282" si="139">C1219/D1219</f>
        <v>0.97946614590397862</v>
      </c>
    </row>
    <row r="1220" spans="1:18" x14ac:dyDescent="0.3">
      <c r="A1220" s="3">
        <v>41398</v>
      </c>
      <c r="B1220" s="2" t="s">
        <v>7</v>
      </c>
      <c r="C1220" s="2">
        <v>1.1045127E-2</v>
      </c>
      <c r="D1220" s="2">
        <v>1.1242824E-2</v>
      </c>
      <c r="E1220" s="2">
        <v>0</v>
      </c>
      <c r="F1220" s="2">
        <f>VLOOKUP(B1220,CostData!$A$21:$D$24,2,FALSE)</f>
        <v>11202.43902</v>
      </c>
      <c r="G1220" s="2">
        <f t="shared" si="133"/>
        <v>5</v>
      </c>
      <c r="H1220" s="2">
        <f>VLOOKUP(B1220,CostData!$H$5:$I$8,2,FALSE)</f>
        <v>5</v>
      </c>
      <c r="I1220" s="2">
        <f>VLOOKUP(G1220,CostData!$A$4:$E$15,Production!H1220,FALSE)</f>
        <v>8.2000000000000007E-3</v>
      </c>
      <c r="J1220" s="2">
        <f>VLOOKUP(Production!G1220,CostData!$A$33:$E$44,Production!H1220,FALSE)</f>
        <v>31</v>
      </c>
      <c r="K1220" s="2">
        <f>VLOOKUP(Production!B1220,CostData!$A$21:$D$24,4,FALSE)</f>
        <v>11053.74907</v>
      </c>
      <c r="L1220" s="2">
        <f>VLOOKUP(Production!B1220,CostData!$A$21:$D$24,3,FALSE)</f>
        <v>4602.4390240000002</v>
      </c>
      <c r="M1220" s="4">
        <f t="shared" si="134"/>
        <v>10327.658122352583</v>
      </c>
      <c r="N1220" s="4">
        <f t="shared" si="135"/>
        <v>2809.8630135940002</v>
      </c>
      <c r="O1220" s="4">
        <f t="shared" si="136"/>
        <v>4168.4309294465565</v>
      </c>
      <c r="P1220" s="2">
        <f t="shared" si="137"/>
        <v>156.68404777412826</v>
      </c>
      <c r="Q1220" s="2">
        <f t="shared" si="138"/>
        <v>3.562944193548387</v>
      </c>
      <c r="R1220" s="5">
        <f t="shared" si="139"/>
        <v>0.98241571690528995</v>
      </c>
    </row>
    <row r="1221" spans="1:18" x14ac:dyDescent="0.3">
      <c r="A1221" s="3">
        <v>41399</v>
      </c>
      <c r="B1221" s="2" t="s">
        <v>7</v>
      </c>
      <c r="C1221" s="2">
        <v>1.1005979000000001E-2</v>
      </c>
      <c r="D1221" s="2">
        <v>1.1251252E-2</v>
      </c>
      <c r="E1221" s="2">
        <v>0</v>
      </c>
      <c r="F1221" s="2">
        <f>VLOOKUP(B1221,CostData!$A$21:$D$24,2,FALSE)</f>
        <v>11202.43902</v>
      </c>
      <c r="G1221" s="2">
        <f t="shared" si="133"/>
        <v>5</v>
      </c>
      <c r="H1221" s="2">
        <f>VLOOKUP(B1221,CostData!$H$5:$I$8,2,FALSE)</f>
        <v>5</v>
      </c>
      <c r="I1221" s="2">
        <f>VLOOKUP(G1221,CostData!$A$4:$E$15,Production!H1221,FALSE)</f>
        <v>8.2000000000000007E-3</v>
      </c>
      <c r="J1221" s="2">
        <f>VLOOKUP(Production!G1221,CostData!$A$33:$E$44,Production!H1221,FALSE)</f>
        <v>31</v>
      </c>
      <c r="K1221" s="2">
        <f>VLOOKUP(Production!B1221,CostData!$A$21:$D$24,4,FALSE)</f>
        <v>11053.74907</v>
      </c>
      <c r="L1221" s="2">
        <f>VLOOKUP(Production!B1221,CostData!$A$21:$D$24,3,FALSE)</f>
        <v>4602.4390240000002</v>
      </c>
      <c r="M1221" s="4">
        <f t="shared" si="134"/>
        <v>10335.400083149549</v>
      </c>
      <c r="N1221" s="4">
        <f t="shared" si="135"/>
        <v>2809.8630135940002</v>
      </c>
      <c r="O1221" s="4">
        <f t="shared" si="136"/>
        <v>4153.6564742478095</v>
      </c>
      <c r="P1221" s="2">
        <f t="shared" si="137"/>
        <v>157.1774720903189</v>
      </c>
      <c r="Q1221" s="2">
        <f t="shared" si="138"/>
        <v>3.5503158064516129</v>
      </c>
      <c r="R1221" s="5">
        <f t="shared" si="139"/>
        <v>0.97820038161086442</v>
      </c>
    </row>
    <row r="1222" spans="1:18" x14ac:dyDescent="0.3">
      <c r="A1222" s="3">
        <v>41400</v>
      </c>
      <c r="B1222" s="2" t="s">
        <v>7</v>
      </c>
      <c r="C1222" s="2">
        <v>1.0675284E-2</v>
      </c>
      <c r="D1222" s="2">
        <v>1.0895228E-2</v>
      </c>
      <c r="E1222" s="2">
        <v>0</v>
      </c>
      <c r="F1222" s="2">
        <f>VLOOKUP(B1222,CostData!$A$21:$D$24,2,FALSE)</f>
        <v>11202.43902</v>
      </c>
      <c r="G1222" s="2">
        <f t="shared" si="133"/>
        <v>5</v>
      </c>
      <c r="H1222" s="2">
        <f>VLOOKUP(B1222,CostData!$H$5:$I$8,2,FALSE)</f>
        <v>5</v>
      </c>
      <c r="I1222" s="2">
        <f>VLOOKUP(G1222,CostData!$A$4:$E$15,Production!H1222,FALSE)</f>
        <v>8.2000000000000007E-3</v>
      </c>
      <c r="J1222" s="2">
        <f>VLOOKUP(Production!G1222,CostData!$A$33:$E$44,Production!H1222,FALSE)</f>
        <v>31</v>
      </c>
      <c r="K1222" s="2">
        <f>VLOOKUP(Production!B1222,CostData!$A$21:$D$24,4,FALSE)</f>
        <v>11053.74907</v>
      </c>
      <c r="L1222" s="2">
        <f>VLOOKUP(Production!B1222,CostData!$A$21:$D$24,3,FALSE)</f>
        <v>4602.4390240000002</v>
      </c>
      <c r="M1222" s="4">
        <f t="shared" si="134"/>
        <v>10008.356436877719</v>
      </c>
      <c r="N1222" s="4">
        <f t="shared" si="135"/>
        <v>2809.8630135940002</v>
      </c>
      <c r="O1222" s="4">
        <f t="shared" si="136"/>
        <v>4028.8521812583913</v>
      </c>
      <c r="P1222" s="2">
        <f t="shared" si="137"/>
        <v>157.81380272159609</v>
      </c>
      <c r="Q1222" s="2">
        <f t="shared" si="138"/>
        <v>3.4436400000000003</v>
      </c>
      <c r="R1222" s="5">
        <f t="shared" si="139"/>
        <v>0.97981281346292159</v>
      </c>
    </row>
    <row r="1223" spans="1:18" x14ac:dyDescent="0.3">
      <c r="A1223" s="3">
        <v>41401</v>
      </c>
      <c r="B1223" s="2" t="s">
        <v>7</v>
      </c>
      <c r="C1223" s="2">
        <v>1.1248658999999999E-2</v>
      </c>
      <c r="D1223" s="2">
        <v>1.1495668000000001E-2</v>
      </c>
      <c r="E1223" s="2">
        <v>0</v>
      </c>
      <c r="F1223" s="2">
        <f>VLOOKUP(B1223,CostData!$A$21:$D$24,2,FALSE)</f>
        <v>11202.43902</v>
      </c>
      <c r="G1223" s="2">
        <f t="shared" si="133"/>
        <v>5</v>
      </c>
      <c r="H1223" s="2">
        <f>VLOOKUP(B1223,CostData!$H$5:$I$8,2,FALSE)</f>
        <v>5</v>
      </c>
      <c r="I1223" s="2">
        <f>VLOOKUP(G1223,CostData!$A$4:$E$15,Production!H1223,FALSE)</f>
        <v>8.2000000000000007E-3</v>
      </c>
      <c r="J1223" s="2">
        <f>VLOOKUP(Production!G1223,CostData!$A$33:$E$44,Production!H1223,FALSE)</f>
        <v>31</v>
      </c>
      <c r="K1223" s="2">
        <f>VLOOKUP(Production!B1223,CostData!$A$21:$D$24,4,FALSE)</f>
        <v>11053.74907</v>
      </c>
      <c r="L1223" s="2">
        <f>VLOOKUP(Production!B1223,CostData!$A$21:$D$24,3,FALSE)</f>
        <v>4602.4390240000002</v>
      </c>
      <c r="M1223" s="4">
        <f t="shared" si="134"/>
        <v>10559.92062066156</v>
      </c>
      <c r="N1223" s="4">
        <f t="shared" si="135"/>
        <v>2809.8630135940002</v>
      </c>
      <c r="O1223" s="4">
        <f t="shared" si="136"/>
        <v>4245.2439062400435</v>
      </c>
      <c r="P1223" s="2">
        <f t="shared" si="137"/>
        <v>156.59668890750095</v>
      </c>
      <c r="Q1223" s="2">
        <f t="shared" si="138"/>
        <v>3.6285996774193547</v>
      </c>
      <c r="R1223" s="5">
        <f t="shared" si="139"/>
        <v>0.97851286241043134</v>
      </c>
    </row>
    <row r="1224" spans="1:18" x14ac:dyDescent="0.3">
      <c r="A1224" s="3">
        <v>41402</v>
      </c>
      <c r="B1224" s="2" t="s">
        <v>7</v>
      </c>
      <c r="C1224" s="2">
        <v>1.1040016999999999E-2</v>
      </c>
      <c r="D1224" s="2">
        <v>1.1266758E-2</v>
      </c>
      <c r="E1224" s="2">
        <v>0</v>
      </c>
      <c r="F1224" s="2">
        <f>VLOOKUP(B1224,CostData!$A$21:$D$24,2,FALSE)</f>
        <v>11202.43902</v>
      </c>
      <c r="G1224" s="2">
        <f t="shared" si="133"/>
        <v>5</v>
      </c>
      <c r="H1224" s="2">
        <f>VLOOKUP(B1224,CostData!$H$5:$I$8,2,FALSE)</f>
        <v>5</v>
      </c>
      <c r="I1224" s="2">
        <f>VLOOKUP(G1224,CostData!$A$4:$E$15,Production!H1224,FALSE)</f>
        <v>8.2000000000000007E-3</v>
      </c>
      <c r="J1224" s="2">
        <f>VLOOKUP(Production!G1224,CostData!$A$33:$E$44,Production!H1224,FALSE)</f>
        <v>31</v>
      </c>
      <c r="K1224" s="2">
        <f>VLOOKUP(Production!B1224,CostData!$A$21:$D$24,4,FALSE)</f>
        <v>11053.74907</v>
      </c>
      <c r="L1224" s="2">
        <f>VLOOKUP(Production!B1224,CostData!$A$21:$D$24,3,FALSE)</f>
        <v>4602.4390240000002</v>
      </c>
      <c r="M1224" s="4">
        <f t="shared" si="134"/>
        <v>10349.643894743967</v>
      </c>
      <c r="N1224" s="4">
        <f t="shared" si="135"/>
        <v>2809.8630135940002</v>
      </c>
      <c r="O1224" s="4">
        <f t="shared" si="136"/>
        <v>4166.5024154467201</v>
      </c>
      <c r="P1224" s="2">
        <f t="shared" si="137"/>
        <v>156.93824858951476</v>
      </c>
      <c r="Q1224" s="2">
        <f t="shared" si="138"/>
        <v>3.5612958064516125</v>
      </c>
      <c r="R1224" s="5">
        <f t="shared" si="139"/>
        <v>0.9798752223132865</v>
      </c>
    </row>
    <row r="1225" spans="1:18" x14ac:dyDescent="0.3">
      <c r="A1225" s="3">
        <v>41403</v>
      </c>
      <c r="B1225" s="2" t="s">
        <v>7</v>
      </c>
      <c r="C1225" s="2">
        <v>1.1045275E-2</v>
      </c>
      <c r="D1225" s="2">
        <v>1.1250669E-2</v>
      </c>
      <c r="E1225" s="2">
        <v>0</v>
      </c>
      <c r="F1225" s="2">
        <f>VLOOKUP(B1225,CostData!$A$21:$D$24,2,FALSE)</f>
        <v>11202.43902</v>
      </c>
      <c r="G1225" s="2">
        <f t="shared" si="133"/>
        <v>5</v>
      </c>
      <c r="H1225" s="2">
        <f>VLOOKUP(B1225,CostData!$H$5:$I$8,2,FALSE)</f>
        <v>5</v>
      </c>
      <c r="I1225" s="2">
        <f>VLOOKUP(G1225,CostData!$A$4:$E$15,Production!H1225,FALSE)</f>
        <v>8.2000000000000007E-3</v>
      </c>
      <c r="J1225" s="2">
        <f>VLOOKUP(Production!G1225,CostData!$A$33:$E$44,Production!H1225,FALSE)</f>
        <v>31</v>
      </c>
      <c r="K1225" s="2">
        <f>VLOOKUP(Production!B1225,CostData!$A$21:$D$24,4,FALSE)</f>
        <v>11053.74907</v>
      </c>
      <c r="L1225" s="2">
        <f>VLOOKUP(Production!B1225,CostData!$A$21:$D$24,3,FALSE)</f>
        <v>4602.4390240000002</v>
      </c>
      <c r="M1225" s="4">
        <f t="shared" si="134"/>
        <v>10334.864539349759</v>
      </c>
      <c r="N1225" s="4">
        <f t="shared" si="135"/>
        <v>2809.8630135940002</v>
      </c>
      <c r="O1225" s="4">
        <f t="shared" si="136"/>
        <v>4168.4867846465513</v>
      </c>
      <c r="P1225" s="2">
        <f t="shared" si="137"/>
        <v>156.74769833788937</v>
      </c>
      <c r="Q1225" s="2">
        <f t="shared" si="138"/>
        <v>3.5629919354838711</v>
      </c>
      <c r="R1225" s="5">
        <f t="shared" si="139"/>
        <v>0.98174384118846625</v>
      </c>
    </row>
    <row r="1226" spans="1:18" x14ac:dyDescent="0.3">
      <c r="A1226" s="3">
        <v>41404</v>
      </c>
      <c r="B1226" s="2" t="s">
        <v>7</v>
      </c>
      <c r="C1226" s="2">
        <v>1.0212798E-2</v>
      </c>
      <c r="D1226" s="2">
        <v>1.040221E-2</v>
      </c>
      <c r="E1226" s="2">
        <v>0</v>
      </c>
      <c r="F1226" s="2">
        <f>VLOOKUP(B1226,CostData!$A$21:$D$24,2,FALSE)</f>
        <v>11202.43902</v>
      </c>
      <c r="G1226" s="2">
        <f t="shared" si="133"/>
        <v>5</v>
      </c>
      <c r="H1226" s="2">
        <f>VLOOKUP(B1226,CostData!$H$5:$I$8,2,FALSE)</f>
        <v>5</v>
      </c>
      <c r="I1226" s="2">
        <f>VLOOKUP(G1226,CostData!$A$4:$E$15,Production!H1226,FALSE)</f>
        <v>8.2000000000000007E-3</v>
      </c>
      <c r="J1226" s="2">
        <f>VLOOKUP(Production!G1226,CostData!$A$33:$E$44,Production!H1226,FALSE)</f>
        <v>31</v>
      </c>
      <c r="K1226" s="2">
        <f>VLOOKUP(Production!B1226,CostData!$A$21:$D$24,4,FALSE)</f>
        <v>11053.74907</v>
      </c>
      <c r="L1226" s="2">
        <f>VLOOKUP(Production!B1226,CostData!$A$21:$D$24,3,FALSE)</f>
        <v>4602.4390240000002</v>
      </c>
      <c r="M1226" s="4">
        <f t="shared" si="134"/>
        <v>9555.4701022552053</v>
      </c>
      <c r="N1226" s="4">
        <f t="shared" si="135"/>
        <v>2809.8630135940002</v>
      </c>
      <c r="O1226" s="4">
        <f t="shared" si="136"/>
        <v>3854.3099648731909</v>
      </c>
      <c r="P1226" s="2">
        <f t="shared" si="137"/>
        <v>158.81684021090396</v>
      </c>
      <c r="Q1226" s="2">
        <f t="shared" si="138"/>
        <v>3.2944509677419358</v>
      </c>
      <c r="R1226" s="5">
        <f t="shared" si="139"/>
        <v>0.98179117706718089</v>
      </c>
    </row>
    <row r="1227" spans="1:18" x14ac:dyDescent="0.3">
      <c r="A1227" s="3">
        <v>41405</v>
      </c>
      <c r="B1227" s="2" t="s">
        <v>7</v>
      </c>
      <c r="C1227" s="2">
        <v>1.0867253E-2</v>
      </c>
      <c r="D1227" s="2">
        <v>1.1069829999999999E-2</v>
      </c>
      <c r="E1227" s="2">
        <v>0</v>
      </c>
      <c r="F1227" s="2">
        <f>VLOOKUP(B1227,CostData!$A$21:$D$24,2,FALSE)</f>
        <v>11202.43902</v>
      </c>
      <c r="G1227" s="2">
        <f t="shared" si="133"/>
        <v>5</v>
      </c>
      <c r="H1227" s="2">
        <f>VLOOKUP(B1227,CostData!$H$5:$I$8,2,FALSE)</f>
        <v>5</v>
      </c>
      <c r="I1227" s="2">
        <f>VLOOKUP(G1227,CostData!$A$4:$E$15,Production!H1227,FALSE)</f>
        <v>8.2000000000000007E-3</v>
      </c>
      <c r="J1227" s="2">
        <f>VLOOKUP(Production!G1227,CostData!$A$33:$E$44,Production!H1227,FALSE)</f>
        <v>31</v>
      </c>
      <c r="K1227" s="2">
        <f>VLOOKUP(Production!B1227,CostData!$A$21:$D$24,4,FALSE)</f>
        <v>11053.74907</v>
      </c>
      <c r="L1227" s="2">
        <f>VLOOKUP(Production!B1227,CostData!$A$21:$D$24,3,FALSE)</f>
        <v>4602.4390240000002</v>
      </c>
      <c r="M1227" s="4">
        <f t="shared" si="134"/>
        <v>10168.745834014861</v>
      </c>
      <c r="N1227" s="4">
        <f t="shared" si="135"/>
        <v>2809.8630135940002</v>
      </c>
      <c r="O1227" s="4">
        <f t="shared" si="136"/>
        <v>4101.3012818522484</v>
      </c>
      <c r="P1227" s="2">
        <f t="shared" si="137"/>
        <v>157.16860672573935</v>
      </c>
      <c r="Q1227" s="2">
        <f t="shared" si="138"/>
        <v>3.505565483870968</v>
      </c>
      <c r="R1227" s="5">
        <f t="shared" si="139"/>
        <v>0.98170008030836975</v>
      </c>
    </row>
    <row r="1228" spans="1:18" x14ac:dyDescent="0.3">
      <c r="A1228" s="3">
        <v>41406</v>
      </c>
      <c r="B1228" s="2" t="s">
        <v>7</v>
      </c>
      <c r="C1228" s="2">
        <v>1.164486E-2</v>
      </c>
      <c r="D1228" s="2">
        <v>1.1903998000000001E-2</v>
      </c>
      <c r="E1228" s="2">
        <v>0</v>
      </c>
      <c r="F1228" s="2">
        <f>VLOOKUP(B1228,CostData!$A$21:$D$24,2,FALSE)</f>
        <v>11202.43902</v>
      </c>
      <c r="G1228" s="2">
        <f t="shared" si="133"/>
        <v>5</v>
      </c>
      <c r="H1228" s="2">
        <f>VLOOKUP(B1228,CostData!$H$5:$I$8,2,FALSE)</f>
        <v>5</v>
      </c>
      <c r="I1228" s="2">
        <f>VLOOKUP(G1228,CostData!$A$4:$E$15,Production!H1228,FALSE)</f>
        <v>8.2000000000000007E-3</v>
      </c>
      <c r="J1228" s="2">
        <f>VLOOKUP(Production!G1228,CostData!$A$33:$E$44,Production!H1228,FALSE)</f>
        <v>31</v>
      </c>
      <c r="K1228" s="2">
        <f>VLOOKUP(Production!B1228,CostData!$A$21:$D$24,4,FALSE)</f>
        <v>11053.74907</v>
      </c>
      <c r="L1228" s="2">
        <f>VLOOKUP(Production!B1228,CostData!$A$21:$D$24,3,FALSE)</f>
        <v>4602.4390240000002</v>
      </c>
      <c r="M1228" s="4">
        <f t="shared" si="134"/>
        <v>10935.012558514562</v>
      </c>
      <c r="N1228" s="4">
        <f t="shared" si="135"/>
        <v>2809.8630135940002</v>
      </c>
      <c r="O1228" s="4">
        <f t="shared" si="136"/>
        <v>4394.770163627365</v>
      </c>
      <c r="P1228" s="2">
        <f t="shared" si="137"/>
        <v>155.7738412976706</v>
      </c>
      <c r="Q1228" s="2">
        <f t="shared" si="138"/>
        <v>3.7564064516129032</v>
      </c>
      <c r="R1228" s="5">
        <f t="shared" si="139"/>
        <v>0.97823101112752198</v>
      </c>
    </row>
    <row r="1229" spans="1:18" x14ac:dyDescent="0.3">
      <c r="A1229" s="3">
        <v>41407</v>
      </c>
      <c r="B1229" s="2" t="s">
        <v>7</v>
      </c>
      <c r="C1229" s="2">
        <v>1.1353352000000001E-2</v>
      </c>
      <c r="D1229" s="2">
        <v>1.1559431E-2</v>
      </c>
      <c r="E1229" s="2">
        <v>0</v>
      </c>
      <c r="F1229" s="2">
        <f>VLOOKUP(B1229,CostData!$A$21:$D$24,2,FALSE)</f>
        <v>11202.43902</v>
      </c>
      <c r="G1229" s="2">
        <f t="shared" si="133"/>
        <v>5</v>
      </c>
      <c r="H1229" s="2">
        <f>VLOOKUP(B1229,CostData!$H$5:$I$8,2,FALSE)</f>
        <v>5</v>
      </c>
      <c r="I1229" s="2">
        <f>VLOOKUP(G1229,CostData!$A$4:$E$15,Production!H1229,FALSE)</f>
        <v>8.2000000000000007E-3</v>
      </c>
      <c r="J1229" s="2">
        <f>VLOOKUP(Production!G1229,CostData!$A$33:$E$44,Production!H1229,FALSE)</f>
        <v>31</v>
      </c>
      <c r="K1229" s="2">
        <f>VLOOKUP(Production!B1229,CostData!$A$21:$D$24,4,FALSE)</f>
        <v>11053.74907</v>
      </c>
      <c r="L1229" s="2">
        <f>VLOOKUP(Production!B1229,CostData!$A$21:$D$24,3,FALSE)</f>
        <v>4602.4390240000002</v>
      </c>
      <c r="M1229" s="4">
        <f t="shared" si="134"/>
        <v>10618.493312438606</v>
      </c>
      <c r="N1229" s="4">
        <f t="shared" si="135"/>
        <v>2809.8630135940002</v>
      </c>
      <c r="O1229" s="4">
        <f t="shared" si="136"/>
        <v>4284.7550444366934</v>
      </c>
      <c r="P1229" s="2">
        <f t="shared" si="137"/>
        <v>156.01657880834927</v>
      </c>
      <c r="Q1229" s="2">
        <f t="shared" si="138"/>
        <v>3.6623716129032262</v>
      </c>
      <c r="R1229" s="5">
        <f t="shared" si="139"/>
        <v>0.98217221937654198</v>
      </c>
    </row>
    <row r="1230" spans="1:18" x14ac:dyDescent="0.3">
      <c r="A1230" s="3">
        <v>41408</v>
      </c>
      <c r="B1230" s="2" t="s">
        <v>7</v>
      </c>
      <c r="C1230" s="2">
        <v>1.1243974E-2</v>
      </c>
      <c r="D1230" s="2">
        <v>1.1465187999999999E-2</v>
      </c>
      <c r="E1230" s="2">
        <v>0</v>
      </c>
      <c r="F1230" s="2">
        <f>VLOOKUP(B1230,CostData!$A$21:$D$24,2,FALSE)</f>
        <v>11202.43902</v>
      </c>
      <c r="G1230" s="2">
        <f t="shared" si="133"/>
        <v>5</v>
      </c>
      <c r="H1230" s="2">
        <f>VLOOKUP(B1230,CostData!$H$5:$I$8,2,FALSE)</f>
        <v>5</v>
      </c>
      <c r="I1230" s="2">
        <f>VLOOKUP(G1230,CostData!$A$4:$E$15,Production!H1230,FALSE)</f>
        <v>8.2000000000000007E-3</v>
      </c>
      <c r="J1230" s="2">
        <f>VLOOKUP(Production!G1230,CostData!$A$33:$E$44,Production!H1230,FALSE)</f>
        <v>31</v>
      </c>
      <c r="K1230" s="2">
        <f>VLOOKUP(Production!B1230,CostData!$A$21:$D$24,4,FALSE)</f>
        <v>11053.74907</v>
      </c>
      <c r="L1230" s="2">
        <f>VLOOKUP(Production!B1230,CostData!$A$21:$D$24,3,FALSE)</f>
        <v>4602.4390240000002</v>
      </c>
      <c r="M1230" s="4">
        <f t="shared" si="134"/>
        <v>10531.921692672533</v>
      </c>
      <c r="N1230" s="4">
        <f t="shared" si="135"/>
        <v>2809.8630135940002</v>
      </c>
      <c r="O1230" s="4">
        <f t="shared" si="136"/>
        <v>4243.4757872401933</v>
      </c>
      <c r="P1230" s="2">
        <f t="shared" si="137"/>
        <v>156.39719990020188</v>
      </c>
      <c r="Q1230" s="2">
        <f t="shared" si="138"/>
        <v>3.6270883870967743</v>
      </c>
      <c r="R1230" s="5">
        <f t="shared" si="139"/>
        <v>0.98070559331430074</v>
      </c>
    </row>
    <row r="1231" spans="1:18" x14ac:dyDescent="0.3">
      <c r="A1231" s="3">
        <v>41409</v>
      </c>
      <c r="B1231" s="2" t="s">
        <v>7</v>
      </c>
      <c r="C1231" s="2">
        <v>1.1669505E-2</v>
      </c>
      <c r="D1231" s="2">
        <v>1.1917644E-2</v>
      </c>
      <c r="E1231" s="2">
        <v>0</v>
      </c>
      <c r="F1231" s="2">
        <f>VLOOKUP(B1231,CostData!$A$21:$D$24,2,FALSE)</f>
        <v>11202.43902</v>
      </c>
      <c r="G1231" s="2">
        <f t="shared" si="133"/>
        <v>5</v>
      </c>
      <c r="H1231" s="2">
        <f>VLOOKUP(B1231,CostData!$H$5:$I$8,2,FALSE)</f>
        <v>5</v>
      </c>
      <c r="I1231" s="2">
        <f>VLOOKUP(G1231,CostData!$A$4:$E$15,Production!H1231,FALSE)</f>
        <v>8.2000000000000007E-3</v>
      </c>
      <c r="J1231" s="2">
        <f>VLOOKUP(Production!G1231,CostData!$A$33:$E$44,Production!H1231,FALSE)</f>
        <v>31</v>
      </c>
      <c r="K1231" s="2">
        <f>VLOOKUP(Production!B1231,CostData!$A$21:$D$24,4,FALSE)</f>
        <v>11053.74907</v>
      </c>
      <c r="L1231" s="2">
        <f>VLOOKUP(Production!B1231,CostData!$A$21:$D$24,3,FALSE)</f>
        <v>4602.4390240000002</v>
      </c>
      <c r="M1231" s="4">
        <f t="shared" si="134"/>
        <v>10947.547774109649</v>
      </c>
      <c r="N1231" s="4">
        <f t="shared" si="135"/>
        <v>2809.8630135940002</v>
      </c>
      <c r="O1231" s="4">
        <f t="shared" si="136"/>
        <v>4404.0711866265765</v>
      </c>
      <c r="P1231" s="2">
        <f t="shared" si="137"/>
        <v>155.6319824562415</v>
      </c>
      <c r="Q1231" s="2">
        <f t="shared" si="138"/>
        <v>3.7643564516129029</v>
      </c>
      <c r="R1231" s="5">
        <f t="shared" si="139"/>
        <v>0.97917885447828445</v>
      </c>
    </row>
    <row r="1232" spans="1:18" x14ac:dyDescent="0.3">
      <c r="A1232" s="3">
        <v>41410</v>
      </c>
      <c r="B1232" s="2" t="s">
        <v>7</v>
      </c>
      <c r="C1232" s="2">
        <v>1.1514452E-2</v>
      </c>
      <c r="D1232" s="2">
        <v>1.1765869999999999E-2</v>
      </c>
      <c r="E1232" s="2">
        <v>0</v>
      </c>
      <c r="F1232" s="2">
        <f>VLOOKUP(B1232,CostData!$A$21:$D$24,2,FALSE)</f>
        <v>11202.43902</v>
      </c>
      <c r="G1232" s="2">
        <f t="shared" si="133"/>
        <v>5</v>
      </c>
      <c r="H1232" s="2">
        <f>VLOOKUP(B1232,CostData!$H$5:$I$8,2,FALSE)</f>
        <v>5</v>
      </c>
      <c r="I1232" s="2">
        <f>VLOOKUP(G1232,CostData!$A$4:$E$15,Production!H1232,FALSE)</f>
        <v>8.2000000000000007E-3</v>
      </c>
      <c r="J1232" s="2">
        <f>VLOOKUP(Production!G1232,CostData!$A$33:$E$44,Production!H1232,FALSE)</f>
        <v>31</v>
      </c>
      <c r="K1232" s="2">
        <f>VLOOKUP(Production!B1232,CostData!$A$21:$D$24,4,FALSE)</f>
        <v>11053.74907</v>
      </c>
      <c r="L1232" s="2">
        <f>VLOOKUP(Production!B1232,CostData!$A$21:$D$24,3,FALSE)</f>
        <v>4602.4390240000002</v>
      </c>
      <c r="M1232" s="4">
        <f t="shared" si="134"/>
        <v>10808.128177764289</v>
      </c>
      <c r="N1232" s="4">
        <f t="shared" si="135"/>
        <v>2809.8630135940002</v>
      </c>
      <c r="O1232" s="4">
        <f t="shared" si="136"/>
        <v>4345.5541844315385</v>
      </c>
      <c r="P1232" s="2">
        <f t="shared" si="137"/>
        <v>156.00868695956896</v>
      </c>
      <c r="Q1232" s="2">
        <f t="shared" si="138"/>
        <v>3.7143393548387098</v>
      </c>
      <c r="R1232" s="5">
        <f t="shared" si="139"/>
        <v>0.9786315844047232</v>
      </c>
    </row>
    <row r="1233" spans="1:18" x14ac:dyDescent="0.3">
      <c r="A1233" s="3">
        <v>41411</v>
      </c>
      <c r="B1233" s="2" t="s">
        <v>7</v>
      </c>
      <c r="C1233" s="2">
        <v>1.0919837999999999E-2</v>
      </c>
      <c r="D1233" s="2">
        <v>1.1141491999999999E-2</v>
      </c>
      <c r="E1233" s="2">
        <v>0</v>
      </c>
      <c r="F1233" s="2">
        <f>VLOOKUP(B1233,CostData!$A$21:$D$24,2,FALSE)</f>
        <v>11202.43902</v>
      </c>
      <c r="G1233" s="2">
        <f t="shared" si="133"/>
        <v>5</v>
      </c>
      <c r="H1233" s="2">
        <f>VLOOKUP(B1233,CostData!$H$5:$I$8,2,FALSE)</f>
        <v>5</v>
      </c>
      <c r="I1233" s="2">
        <f>VLOOKUP(G1233,CostData!$A$4:$E$15,Production!H1233,FALSE)</f>
        <v>8.2000000000000007E-3</v>
      </c>
      <c r="J1233" s="2">
        <f>VLOOKUP(Production!G1233,CostData!$A$33:$E$44,Production!H1233,FALSE)</f>
        <v>31</v>
      </c>
      <c r="K1233" s="2">
        <f>VLOOKUP(Production!B1233,CostData!$A$21:$D$24,4,FALSE)</f>
        <v>11053.74907</v>
      </c>
      <c r="L1233" s="2">
        <f>VLOOKUP(Production!B1233,CostData!$A$21:$D$24,3,FALSE)</f>
        <v>4602.4390240000002</v>
      </c>
      <c r="M1233" s="4">
        <f t="shared" si="134"/>
        <v>10234.574547189064</v>
      </c>
      <c r="N1233" s="4">
        <f t="shared" si="135"/>
        <v>2809.8630135940002</v>
      </c>
      <c r="O1233" s="4">
        <f t="shared" si="136"/>
        <v>4121.1468608505656</v>
      </c>
      <c r="P1233" s="2">
        <f t="shared" si="137"/>
        <v>157.19632856855233</v>
      </c>
      <c r="Q1233" s="2">
        <f t="shared" si="138"/>
        <v>3.5225283870967741</v>
      </c>
      <c r="R1233" s="5">
        <f t="shared" si="139"/>
        <v>0.9801055370322036</v>
      </c>
    </row>
    <row r="1234" spans="1:18" x14ac:dyDescent="0.3">
      <c r="A1234" s="3">
        <v>41412</v>
      </c>
      <c r="B1234" s="2" t="s">
        <v>7</v>
      </c>
      <c r="C1234" s="2">
        <v>1.1025373999999999E-2</v>
      </c>
      <c r="D1234" s="2">
        <v>1.122713E-2</v>
      </c>
      <c r="E1234" s="2">
        <v>0.32306316699999998</v>
      </c>
      <c r="F1234" s="2">
        <f>VLOOKUP(B1234,CostData!$A$21:$D$24,2,FALSE)</f>
        <v>11202.43902</v>
      </c>
      <c r="G1234" s="2">
        <f t="shared" si="133"/>
        <v>5</v>
      </c>
      <c r="H1234" s="2">
        <f>VLOOKUP(B1234,CostData!$H$5:$I$8,2,FALSE)</f>
        <v>5</v>
      </c>
      <c r="I1234" s="2">
        <f>VLOOKUP(G1234,CostData!$A$4:$E$15,Production!H1234,FALSE)</f>
        <v>8.2000000000000007E-3</v>
      </c>
      <c r="J1234" s="2">
        <f>VLOOKUP(Production!G1234,CostData!$A$33:$E$44,Production!H1234,FALSE)</f>
        <v>31</v>
      </c>
      <c r="K1234" s="2">
        <f>VLOOKUP(Production!B1234,CostData!$A$21:$D$24,4,FALSE)</f>
        <v>11053.74907</v>
      </c>
      <c r="L1234" s="2">
        <f>VLOOKUP(Production!B1234,CostData!$A$21:$D$24,3,FALSE)</f>
        <v>4602.4390240000002</v>
      </c>
      <c r="M1234" s="4">
        <f t="shared" si="134"/>
        <v>10313.241613958235</v>
      </c>
      <c r="N1234" s="4">
        <f t="shared" si="135"/>
        <v>2809.8630135940002</v>
      </c>
      <c r="O1234" s="4">
        <f t="shared" si="136"/>
        <v>4160.9761472471882</v>
      </c>
      <c r="P1234" s="2">
        <f t="shared" si="137"/>
        <v>156.76638973697786</v>
      </c>
      <c r="Q1234" s="2">
        <f t="shared" si="138"/>
        <v>3.556572258064516</v>
      </c>
      <c r="R1234" s="5">
        <f t="shared" si="139"/>
        <v>0.98202960150991381</v>
      </c>
    </row>
    <row r="1235" spans="1:18" x14ac:dyDescent="0.3">
      <c r="A1235" s="3">
        <v>41413</v>
      </c>
      <c r="B1235" s="2" t="s">
        <v>7</v>
      </c>
      <c r="C1235" s="2">
        <v>1.0340557E-2</v>
      </c>
      <c r="D1235" s="2">
        <v>1.0534325000000001E-2</v>
      </c>
      <c r="E1235" s="2">
        <v>0</v>
      </c>
      <c r="F1235" s="2">
        <f>VLOOKUP(B1235,CostData!$A$21:$D$24,2,FALSE)</f>
        <v>11202.43902</v>
      </c>
      <c r="G1235" s="2">
        <f t="shared" si="133"/>
        <v>5</v>
      </c>
      <c r="H1235" s="2">
        <f>VLOOKUP(B1235,CostData!$H$5:$I$8,2,FALSE)</f>
        <v>5</v>
      </c>
      <c r="I1235" s="2">
        <f>VLOOKUP(G1235,CostData!$A$4:$E$15,Production!H1235,FALSE)</f>
        <v>8.2000000000000007E-3</v>
      </c>
      <c r="J1235" s="2">
        <f>VLOOKUP(Production!G1235,CostData!$A$33:$E$44,Production!H1235,FALSE)</f>
        <v>31</v>
      </c>
      <c r="K1235" s="2">
        <f>VLOOKUP(Production!B1235,CostData!$A$21:$D$24,4,FALSE)</f>
        <v>11053.74907</v>
      </c>
      <c r="L1235" s="2">
        <f>VLOOKUP(Production!B1235,CostData!$A$21:$D$24,3,FALSE)</f>
        <v>4602.4390240000002</v>
      </c>
      <c r="M1235" s="4">
        <f t="shared" si="134"/>
        <v>9676.8309412076433</v>
      </c>
      <c r="N1235" s="4">
        <f t="shared" si="135"/>
        <v>2809.8630135940002</v>
      </c>
      <c r="O1235" s="4">
        <f t="shared" si="136"/>
        <v>3902.5262114691027</v>
      </c>
      <c r="P1235" s="2">
        <f t="shared" si="137"/>
        <v>158.4945585259164</v>
      </c>
      <c r="Q1235" s="2">
        <f t="shared" si="138"/>
        <v>3.3356635483870969</v>
      </c>
      <c r="R1235" s="5">
        <f t="shared" si="139"/>
        <v>0.98160603550773307</v>
      </c>
    </row>
    <row r="1236" spans="1:18" x14ac:dyDescent="0.3">
      <c r="A1236" s="3">
        <v>41414</v>
      </c>
      <c r="B1236" s="2" t="s">
        <v>7</v>
      </c>
      <c r="C1236" s="2">
        <v>1.0246616E-2</v>
      </c>
      <c r="D1236" s="2">
        <v>1.0430312000000001E-2</v>
      </c>
      <c r="E1236" s="2">
        <v>0</v>
      </c>
      <c r="F1236" s="2">
        <f>VLOOKUP(B1236,CostData!$A$21:$D$24,2,FALSE)</f>
        <v>11202.43902</v>
      </c>
      <c r="G1236" s="2">
        <f t="shared" si="133"/>
        <v>5</v>
      </c>
      <c r="H1236" s="2">
        <f>VLOOKUP(B1236,CostData!$H$5:$I$8,2,FALSE)</f>
        <v>5</v>
      </c>
      <c r="I1236" s="2">
        <f>VLOOKUP(G1236,CostData!$A$4:$E$15,Production!H1236,FALSE)</f>
        <v>8.2000000000000007E-3</v>
      </c>
      <c r="J1236" s="2">
        <f>VLOOKUP(Production!G1236,CostData!$A$33:$E$44,Production!H1236,FALSE)</f>
        <v>31</v>
      </c>
      <c r="K1236" s="2">
        <f>VLOOKUP(Production!B1236,CostData!$A$21:$D$24,4,FALSE)</f>
        <v>11053.74907</v>
      </c>
      <c r="L1236" s="2">
        <f>VLOOKUP(Production!B1236,CostData!$A$21:$D$24,3,FALSE)</f>
        <v>4602.4390240000002</v>
      </c>
      <c r="M1236" s="4">
        <f t="shared" si="134"/>
        <v>9581.284599445089</v>
      </c>
      <c r="N1236" s="4">
        <f t="shared" si="135"/>
        <v>2809.8630135940002</v>
      </c>
      <c r="O1236" s="4">
        <f t="shared" si="136"/>
        <v>3867.0728780721092</v>
      </c>
      <c r="P1236" s="2">
        <f t="shared" si="137"/>
        <v>158.66916932488928</v>
      </c>
      <c r="Q1236" s="2">
        <f t="shared" si="138"/>
        <v>3.3053599999999999</v>
      </c>
      <c r="R1236" s="5">
        <f t="shared" si="139"/>
        <v>0.98238825454118717</v>
      </c>
    </row>
    <row r="1237" spans="1:18" x14ac:dyDescent="0.3">
      <c r="A1237" s="3">
        <v>41415</v>
      </c>
      <c r="B1237" s="2" t="s">
        <v>7</v>
      </c>
      <c r="C1237" s="2">
        <v>1.1434144E-2</v>
      </c>
      <c r="D1237" s="2">
        <v>1.1643947999999999E-2</v>
      </c>
      <c r="E1237" s="2">
        <v>0</v>
      </c>
      <c r="F1237" s="2">
        <f>VLOOKUP(B1237,CostData!$A$21:$D$24,2,FALSE)</f>
        <v>11202.43902</v>
      </c>
      <c r="G1237" s="2">
        <f t="shared" si="133"/>
        <v>5</v>
      </c>
      <c r="H1237" s="2">
        <f>VLOOKUP(B1237,CostData!$H$5:$I$8,2,FALSE)</f>
        <v>5</v>
      </c>
      <c r="I1237" s="2">
        <f>VLOOKUP(G1237,CostData!$A$4:$E$15,Production!H1237,FALSE)</f>
        <v>8.2000000000000007E-3</v>
      </c>
      <c r="J1237" s="2">
        <f>VLOOKUP(Production!G1237,CostData!$A$33:$E$44,Production!H1237,FALSE)</f>
        <v>31</v>
      </c>
      <c r="K1237" s="2">
        <f>VLOOKUP(Production!B1237,CostData!$A$21:$D$24,4,FALSE)</f>
        <v>11053.74907</v>
      </c>
      <c r="L1237" s="2">
        <f>VLOOKUP(Production!B1237,CostData!$A$21:$D$24,3,FALSE)</f>
        <v>4602.4390240000002</v>
      </c>
      <c r="M1237" s="4">
        <f t="shared" si="134"/>
        <v>10696.13062860818</v>
      </c>
      <c r="N1237" s="4">
        <f t="shared" si="135"/>
        <v>2809.8630135940002</v>
      </c>
      <c r="O1237" s="4">
        <f t="shared" si="136"/>
        <v>4315.2459452341081</v>
      </c>
      <c r="P1237" s="2">
        <f t="shared" si="137"/>
        <v>155.85984912763288</v>
      </c>
      <c r="Q1237" s="2">
        <f t="shared" si="138"/>
        <v>3.6884335483870969</v>
      </c>
      <c r="R1237" s="5">
        <f t="shared" si="139"/>
        <v>0.98198171273179857</v>
      </c>
    </row>
    <row r="1238" spans="1:18" x14ac:dyDescent="0.3">
      <c r="A1238" s="3">
        <v>41416</v>
      </c>
      <c r="B1238" s="2" t="s">
        <v>7</v>
      </c>
      <c r="C1238" s="2">
        <v>1.06242E-2</v>
      </c>
      <c r="D1238" s="2">
        <v>1.0841837999999999E-2</v>
      </c>
      <c r="E1238" s="2">
        <v>0</v>
      </c>
      <c r="F1238" s="2">
        <f>VLOOKUP(B1238,CostData!$A$21:$D$24,2,FALSE)</f>
        <v>11202.43902</v>
      </c>
      <c r="G1238" s="2">
        <f t="shared" si="133"/>
        <v>5</v>
      </c>
      <c r="H1238" s="2">
        <f>VLOOKUP(B1238,CostData!$H$5:$I$8,2,FALSE)</f>
        <v>5</v>
      </c>
      <c r="I1238" s="2">
        <f>VLOOKUP(G1238,CostData!$A$4:$E$15,Production!H1238,FALSE)</f>
        <v>8.2000000000000007E-3</v>
      </c>
      <c r="J1238" s="2">
        <f>VLOOKUP(Production!G1238,CostData!$A$33:$E$44,Production!H1238,FALSE)</f>
        <v>31</v>
      </c>
      <c r="K1238" s="2">
        <f>VLOOKUP(Production!B1238,CostData!$A$21:$D$24,4,FALSE)</f>
        <v>11053.74907</v>
      </c>
      <c r="L1238" s="2">
        <f>VLOOKUP(Production!B1238,CostData!$A$21:$D$24,3,FALSE)</f>
        <v>4602.4390240000002</v>
      </c>
      <c r="M1238" s="4">
        <f t="shared" si="134"/>
        <v>9959.3123828969383</v>
      </c>
      <c r="N1238" s="4">
        <f t="shared" si="135"/>
        <v>2809.8630135940002</v>
      </c>
      <c r="O1238" s="4">
        <f t="shared" si="136"/>
        <v>4009.573079660026</v>
      </c>
      <c r="P1238" s="2">
        <f t="shared" si="137"/>
        <v>157.92952388086601</v>
      </c>
      <c r="Q1238" s="2">
        <f t="shared" si="138"/>
        <v>3.427161290322581</v>
      </c>
      <c r="R1238" s="5">
        <f t="shared" si="139"/>
        <v>0.97992609740156611</v>
      </c>
    </row>
    <row r="1239" spans="1:18" x14ac:dyDescent="0.3">
      <c r="A1239" s="3">
        <v>41417</v>
      </c>
      <c r="B1239" s="2" t="s">
        <v>7</v>
      </c>
      <c r="C1239" s="2">
        <v>1.0900992E-2</v>
      </c>
      <c r="D1239" s="2">
        <v>1.1107214000000001E-2</v>
      </c>
      <c r="E1239" s="2">
        <v>0</v>
      </c>
      <c r="F1239" s="2">
        <f>VLOOKUP(B1239,CostData!$A$21:$D$24,2,FALSE)</f>
        <v>11202.43902</v>
      </c>
      <c r="G1239" s="2">
        <f t="shared" si="133"/>
        <v>5</v>
      </c>
      <c r="H1239" s="2">
        <f>VLOOKUP(B1239,CostData!$H$5:$I$8,2,FALSE)</f>
        <v>5</v>
      </c>
      <c r="I1239" s="2">
        <f>VLOOKUP(G1239,CostData!$A$4:$E$15,Production!H1239,FALSE)</f>
        <v>8.2000000000000007E-3</v>
      </c>
      <c r="J1239" s="2">
        <f>VLOOKUP(Production!G1239,CostData!$A$33:$E$44,Production!H1239,FALSE)</f>
        <v>31</v>
      </c>
      <c r="K1239" s="2">
        <f>VLOOKUP(Production!B1239,CostData!$A$21:$D$24,4,FALSE)</f>
        <v>11053.74907</v>
      </c>
      <c r="L1239" s="2">
        <f>VLOOKUP(Production!B1239,CostData!$A$21:$D$24,3,FALSE)</f>
        <v>4602.4390240000002</v>
      </c>
      <c r="M1239" s="4">
        <f t="shared" si="134"/>
        <v>10203.086776401404</v>
      </c>
      <c r="N1239" s="4">
        <f t="shared" si="135"/>
        <v>2809.8630135940002</v>
      </c>
      <c r="O1239" s="4">
        <f t="shared" si="136"/>
        <v>4114.0343804511685</v>
      </c>
      <c r="P1239" s="2">
        <f t="shared" si="137"/>
        <v>157.11399632663316</v>
      </c>
      <c r="Q1239" s="2">
        <f t="shared" si="138"/>
        <v>3.5164490322580644</v>
      </c>
      <c r="R1239" s="5">
        <f t="shared" si="139"/>
        <v>0.98143350798859186</v>
      </c>
    </row>
    <row r="1240" spans="1:18" x14ac:dyDescent="0.3">
      <c r="A1240" s="3">
        <v>41418</v>
      </c>
      <c r="B1240" s="2" t="s">
        <v>7</v>
      </c>
      <c r="C1240" s="2">
        <v>1.1134229000000001E-2</v>
      </c>
      <c r="D1240" s="2">
        <v>1.1340189000000001E-2</v>
      </c>
      <c r="E1240" s="2">
        <v>0</v>
      </c>
      <c r="F1240" s="2">
        <f>VLOOKUP(B1240,CostData!$A$21:$D$24,2,FALSE)</f>
        <v>11202.43902</v>
      </c>
      <c r="G1240" s="2">
        <f t="shared" si="133"/>
        <v>5</v>
      </c>
      <c r="H1240" s="2">
        <f>VLOOKUP(B1240,CostData!$H$5:$I$8,2,FALSE)</f>
        <v>5</v>
      </c>
      <c r="I1240" s="2">
        <f>VLOOKUP(G1240,CostData!$A$4:$E$15,Production!H1240,FALSE)</f>
        <v>8.2000000000000007E-3</v>
      </c>
      <c r="J1240" s="2">
        <f>VLOOKUP(Production!G1240,CostData!$A$33:$E$44,Production!H1240,FALSE)</f>
        <v>31</v>
      </c>
      <c r="K1240" s="2">
        <f>VLOOKUP(Production!B1240,CostData!$A$21:$D$24,4,FALSE)</f>
        <v>11053.74907</v>
      </c>
      <c r="L1240" s="2">
        <f>VLOOKUP(Production!B1240,CostData!$A$21:$D$24,3,FALSE)</f>
        <v>4602.4390240000002</v>
      </c>
      <c r="M1240" s="4">
        <f t="shared" si="134"/>
        <v>10417.097611317535</v>
      </c>
      <c r="N1240" s="4">
        <f t="shared" si="135"/>
        <v>2809.8630135940002</v>
      </c>
      <c r="O1240" s="4">
        <f t="shared" si="136"/>
        <v>4202.0580242437054</v>
      </c>
      <c r="P1240" s="2">
        <f t="shared" si="137"/>
        <v>156.53547856034973</v>
      </c>
      <c r="Q1240" s="2">
        <f t="shared" si="138"/>
        <v>3.5916867741935485</v>
      </c>
      <c r="R1240" s="5">
        <f t="shared" si="139"/>
        <v>0.98183804520365581</v>
      </c>
    </row>
    <row r="1241" spans="1:18" x14ac:dyDescent="0.3">
      <c r="A1241" s="3">
        <v>41419</v>
      </c>
      <c r="B1241" s="2" t="s">
        <v>7</v>
      </c>
      <c r="C1241" s="2">
        <v>1.0479862E-2</v>
      </c>
      <c r="D1241" s="2">
        <v>1.0701280000000001E-2</v>
      </c>
      <c r="E1241" s="2">
        <v>0</v>
      </c>
      <c r="F1241" s="2">
        <f>VLOOKUP(B1241,CostData!$A$21:$D$24,2,FALSE)</f>
        <v>11202.43902</v>
      </c>
      <c r="G1241" s="2">
        <f t="shared" si="133"/>
        <v>5</v>
      </c>
      <c r="H1241" s="2">
        <f>VLOOKUP(B1241,CostData!$H$5:$I$8,2,FALSE)</f>
        <v>5</v>
      </c>
      <c r="I1241" s="2">
        <f>VLOOKUP(G1241,CostData!$A$4:$E$15,Production!H1241,FALSE)</f>
        <v>8.2000000000000007E-3</v>
      </c>
      <c r="J1241" s="2">
        <f>VLOOKUP(Production!G1241,CostData!$A$33:$E$44,Production!H1241,FALSE)</f>
        <v>31</v>
      </c>
      <c r="K1241" s="2">
        <f>VLOOKUP(Production!B1241,CostData!$A$21:$D$24,4,FALSE)</f>
        <v>11053.74907</v>
      </c>
      <c r="L1241" s="2">
        <f>VLOOKUP(Production!B1241,CostData!$A$21:$D$24,3,FALSE)</f>
        <v>4602.4390240000002</v>
      </c>
      <c r="M1241" s="4">
        <f t="shared" si="134"/>
        <v>9830.1958041475409</v>
      </c>
      <c r="N1241" s="4">
        <f t="shared" si="135"/>
        <v>2809.8630135940002</v>
      </c>
      <c r="O1241" s="4">
        <f t="shared" si="136"/>
        <v>3955.0999184646448</v>
      </c>
      <c r="P1241" s="2">
        <f t="shared" si="137"/>
        <v>158.35283648015772</v>
      </c>
      <c r="Q1241" s="2">
        <f t="shared" si="138"/>
        <v>3.3806006451612904</v>
      </c>
      <c r="R1241" s="5">
        <f t="shared" si="139"/>
        <v>0.97930920413258971</v>
      </c>
    </row>
    <row r="1242" spans="1:18" x14ac:dyDescent="0.3">
      <c r="A1242" s="3">
        <v>41420</v>
      </c>
      <c r="B1242" s="2" t="s">
        <v>7</v>
      </c>
      <c r="C1242" s="2">
        <v>1.1665417000000001E-2</v>
      </c>
      <c r="D1242" s="2">
        <v>1.188006E-2</v>
      </c>
      <c r="E1242" s="2">
        <v>0</v>
      </c>
      <c r="F1242" s="2">
        <f>VLOOKUP(B1242,CostData!$A$21:$D$24,2,FALSE)</f>
        <v>11202.43902</v>
      </c>
      <c r="G1242" s="2">
        <f t="shared" si="133"/>
        <v>5</v>
      </c>
      <c r="H1242" s="2">
        <f>VLOOKUP(B1242,CostData!$H$5:$I$8,2,FALSE)</f>
        <v>5</v>
      </c>
      <c r="I1242" s="2">
        <f>VLOOKUP(G1242,CostData!$A$4:$E$15,Production!H1242,FALSE)</f>
        <v>8.2000000000000007E-3</v>
      </c>
      <c r="J1242" s="2">
        <f>VLOOKUP(Production!G1242,CostData!$A$33:$E$44,Production!H1242,FALSE)</f>
        <v>31</v>
      </c>
      <c r="K1242" s="2">
        <f>VLOOKUP(Production!B1242,CostData!$A$21:$D$24,4,FALSE)</f>
        <v>11053.74907</v>
      </c>
      <c r="L1242" s="2">
        <f>VLOOKUP(Production!B1242,CostData!$A$21:$D$24,3,FALSE)</f>
        <v>4602.4390240000002</v>
      </c>
      <c r="M1242" s="4">
        <f t="shared" si="134"/>
        <v>10913.02311172318</v>
      </c>
      <c r="N1242" s="4">
        <f t="shared" si="135"/>
        <v>2809.8630135940002</v>
      </c>
      <c r="O1242" s="4">
        <f t="shared" si="136"/>
        <v>4402.5283754267084</v>
      </c>
      <c r="P1242" s="2">
        <f t="shared" si="137"/>
        <v>155.37733885332935</v>
      </c>
      <c r="Q1242" s="2">
        <f t="shared" si="138"/>
        <v>3.7630377419354839</v>
      </c>
      <c r="R1242" s="5">
        <f t="shared" si="139"/>
        <v>0.98193249865741428</v>
      </c>
    </row>
    <row r="1243" spans="1:18" x14ac:dyDescent="0.3">
      <c r="A1243" s="3">
        <v>41421</v>
      </c>
      <c r="B1243" s="2" t="s">
        <v>7</v>
      </c>
      <c r="C1243" s="2">
        <v>1.1516607E-2</v>
      </c>
      <c r="D1243" s="2">
        <v>1.1726245E-2</v>
      </c>
      <c r="E1243" s="2">
        <v>0</v>
      </c>
      <c r="F1243" s="2">
        <f>VLOOKUP(B1243,CostData!$A$21:$D$24,2,FALSE)</f>
        <v>11202.43902</v>
      </c>
      <c r="G1243" s="2">
        <f t="shared" si="133"/>
        <v>5</v>
      </c>
      <c r="H1243" s="2">
        <f>VLOOKUP(B1243,CostData!$H$5:$I$8,2,FALSE)</f>
        <v>5</v>
      </c>
      <c r="I1243" s="2">
        <f>VLOOKUP(G1243,CostData!$A$4:$E$15,Production!H1243,FALSE)</f>
        <v>8.2000000000000007E-3</v>
      </c>
      <c r="J1243" s="2">
        <f>VLOOKUP(Production!G1243,CostData!$A$33:$E$44,Production!H1243,FALSE)</f>
        <v>31</v>
      </c>
      <c r="K1243" s="2">
        <f>VLOOKUP(Production!B1243,CostData!$A$21:$D$24,4,FALSE)</f>
        <v>11053.74907</v>
      </c>
      <c r="L1243" s="2">
        <f>VLOOKUP(Production!B1243,CostData!$A$21:$D$24,3,FALSE)</f>
        <v>4602.4390240000002</v>
      </c>
      <c r="M1243" s="4">
        <f t="shared" si="134"/>
        <v>10771.728652778555</v>
      </c>
      <c r="N1243" s="4">
        <f t="shared" si="135"/>
        <v>2809.8630135940002</v>
      </c>
      <c r="O1243" s="4">
        <f t="shared" si="136"/>
        <v>4346.3674814314691</v>
      </c>
      <c r="P1243" s="2">
        <f t="shared" si="137"/>
        <v>155.67049520578433</v>
      </c>
      <c r="Q1243" s="2">
        <f t="shared" si="138"/>
        <v>3.7150345161290326</v>
      </c>
      <c r="R1243" s="5">
        <f t="shared" si="139"/>
        <v>0.98212232475101791</v>
      </c>
    </row>
    <row r="1244" spans="1:18" x14ac:dyDescent="0.3">
      <c r="A1244" s="3">
        <v>41422</v>
      </c>
      <c r="B1244" s="2" t="s">
        <v>7</v>
      </c>
      <c r="C1244" s="2">
        <v>1.1062954E-2</v>
      </c>
      <c r="D1244" s="2">
        <v>1.1308752E-2</v>
      </c>
      <c r="E1244" s="2">
        <v>0</v>
      </c>
      <c r="F1244" s="2">
        <f>VLOOKUP(B1244,CostData!$A$21:$D$24,2,FALSE)</f>
        <v>11202.43902</v>
      </c>
      <c r="G1244" s="2">
        <f t="shared" si="133"/>
        <v>5</v>
      </c>
      <c r="H1244" s="2">
        <f>VLOOKUP(B1244,CostData!$H$5:$I$8,2,FALSE)</f>
        <v>5</v>
      </c>
      <c r="I1244" s="2">
        <f>VLOOKUP(G1244,CostData!$A$4:$E$15,Production!H1244,FALSE)</f>
        <v>8.2000000000000007E-3</v>
      </c>
      <c r="J1244" s="2">
        <f>VLOOKUP(Production!G1244,CostData!$A$33:$E$44,Production!H1244,FALSE)</f>
        <v>31</v>
      </c>
      <c r="K1244" s="2">
        <f>VLOOKUP(Production!B1244,CostData!$A$21:$D$24,4,FALSE)</f>
        <v>11053.74907</v>
      </c>
      <c r="L1244" s="2">
        <f>VLOOKUP(Production!B1244,CostData!$A$21:$D$24,3,FALSE)</f>
        <v>4602.4390240000002</v>
      </c>
      <c r="M1244" s="4">
        <f t="shared" si="134"/>
        <v>10388.21958312885</v>
      </c>
      <c r="N1244" s="4">
        <f t="shared" si="135"/>
        <v>2809.8630135940002</v>
      </c>
      <c r="O1244" s="4">
        <f t="shared" si="136"/>
        <v>4175.1588392459862</v>
      </c>
      <c r="P1244" s="2">
        <f t="shared" si="137"/>
        <v>157.03980542600863</v>
      </c>
      <c r="Q1244" s="2">
        <f t="shared" si="138"/>
        <v>3.5686948387096771</v>
      </c>
      <c r="R1244" s="5">
        <f t="shared" si="139"/>
        <v>0.97826479880361683</v>
      </c>
    </row>
    <row r="1245" spans="1:18" x14ac:dyDescent="0.3">
      <c r="A1245" s="3">
        <v>41423</v>
      </c>
      <c r="B1245" s="2" t="s">
        <v>7</v>
      </c>
      <c r="C1245" s="2">
        <v>1.0148051999999999E-2</v>
      </c>
      <c r="D1245" s="2">
        <v>1.0353967E-2</v>
      </c>
      <c r="E1245" s="2">
        <v>0</v>
      </c>
      <c r="F1245" s="2">
        <f>VLOOKUP(B1245,CostData!$A$21:$D$24,2,FALSE)</f>
        <v>11202.43902</v>
      </c>
      <c r="G1245" s="2">
        <f t="shared" si="133"/>
        <v>5</v>
      </c>
      <c r="H1245" s="2">
        <f>VLOOKUP(B1245,CostData!$H$5:$I$8,2,FALSE)</f>
        <v>5</v>
      </c>
      <c r="I1245" s="2">
        <f>VLOOKUP(G1245,CostData!$A$4:$E$15,Production!H1245,FALSE)</f>
        <v>8.2000000000000007E-3</v>
      </c>
      <c r="J1245" s="2">
        <f>VLOOKUP(Production!G1245,CostData!$A$33:$E$44,Production!H1245,FALSE)</f>
        <v>31</v>
      </c>
      <c r="K1245" s="2">
        <f>VLOOKUP(Production!B1245,CostData!$A$21:$D$24,4,FALSE)</f>
        <v>11053.74907</v>
      </c>
      <c r="L1245" s="2">
        <f>VLOOKUP(Production!B1245,CostData!$A$21:$D$24,3,FALSE)</f>
        <v>4602.4390240000002</v>
      </c>
      <c r="M1245" s="4">
        <f t="shared" si="134"/>
        <v>9511.1540824725726</v>
      </c>
      <c r="N1245" s="4">
        <f t="shared" si="135"/>
        <v>2809.8630135940002</v>
      </c>
      <c r="O1245" s="4">
        <f t="shared" si="136"/>
        <v>3829.8748244752628</v>
      </c>
      <c r="P1245" s="2">
        <f t="shared" si="137"/>
        <v>159.15263264853036</v>
      </c>
      <c r="Q1245" s="2">
        <f t="shared" si="138"/>
        <v>3.2735651612903225</v>
      </c>
      <c r="R1245" s="5">
        <f t="shared" si="139"/>
        <v>0.98011245351660858</v>
      </c>
    </row>
    <row r="1246" spans="1:18" x14ac:dyDescent="0.3">
      <c r="A1246" s="3">
        <v>41424</v>
      </c>
      <c r="B1246" s="2" t="s">
        <v>7</v>
      </c>
      <c r="C1246" s="2">
        <v>1.0425979E-2</v>
      </c>
      <c r="D1246" s="2">
        <v>1.0611054999999999E-2</v>
      </c>
      <c r="E1246" s="2">
        <v>0</v>
      </c>
      <c r="F1246" s="2">
        <f>VLOOKUP(B1246,CostData!$A$21:$D$24,2,FALSE)</f>
        <v>11202.43902</v>
      </c>
      <c r="G1246" s="2">
        <f t="shared" si="133"/>
        <v>5</v>
      </c>
      <c r="H1246" s="2">
        <f>VLOOKUP(B1246,CostData!$H$5:$I$8,2,FALSE)</f>
        <v>5</v>
      </c>
      <c r="I1246" s="2">
        <f>VLOOKUP(G1246,CostData!$A$4:$E$15,Production!H1246,FALSE)</f>
        <v>8.2000000000000007E-3</v>
      </c>
      <c r="J1246" s="2">
        <f>VLOOKUP(Production!G1246,CostData!$A$33:$E$44,Production!H1246,FALSE)</f>
        <v>31</v>
      </c>
      <c r="K1246" s="2">
        <f>VLOOKUP(Production!B1246,CostData!$A$21:$D$24,4,FALSE)</f>
        <v>11053.74907</v>
      </c>
      <c r="L1246" s="2">
        <f>VLOOKUP(Production!B1246,CostData!$A$21:$D$24,3,FALSE)</f>
        <v>4602.4390240000002</v>
      </c>
      <c r="M1246" s="4">
        <f t="shared" si="134"/>
        <v>9747.3151191800207</v>
      </c>
      <c r="N1246" s="4">
        <f t="shared" si="135"/>
        <v>2809.8630135940002</v>
      </c>
      <c r="O1246" s="4">
        <f t="shared" si="136"/>
        <v>3934.7644742663688</v>
      </c>
      <c r="P1246" s="2">
        <f t="shared" si="137"/>
        <v>158.18123753213382</v>
      </c>
      <c r="Q1246" s="2">
        <f t="shared" si="138"/>
        <v>3.3632190322580642</v>
      </c>
      <c r="R1246" s="5">
        <f t="shared" si="139"/>
        <v>0.98255819049095505</v>
      </c>
    </row>
    <row r="1247" spans="1:18" x14ac:dyDescent="0.3">
      <c r="A1247" s="3">
        <v>41425</v>
      </c>
      <c r="B1247" s="2" t="s">
        <v>7</v>
      </c>
      <c r="C1247" s="2">
        <v>1.0560854999999999E-2</v>
      </c>
      <c r="D1247" s="2">
        <v>1.0780107000000001E-2</v>
      </c>
      <c r="E1247" s="2">
        <v>0</v>
      </c>
      <c r="F1247" s="2">
        <f>VLOOKUP(B1247,CostData!$A$21:$D$24,2,FALSE)</f>
        <v>11202.43902</v>
      </c>
      <c r="G1247" s="2">
        <f t="shared" si="133"/>
        <v>5</v>
      </c>
      <c r="H1247" s="2">
        <f>VLOOKUP(B1247,CostData!$H$5:$I$8,2,FALSE)</f>
        <v>5</v>
      </c>
      <c r="I1247" s="2">
        <f>VLOOKUP(G1247,CostData!$A$4:$E$15,Production!H1247,FALSE)</f>
        <v>8.2000000000000007E-3</v>
      </c>
      <c r="J1247" s="2">
        <f>VLOOKUP(Production!G1247,CostData!$A$33:$E$44,Production!H1247,FALSE)</f>
        <v>31</v>
      </c>
      <c r="K1247" s="2">
        <f>VLOOKUP(Production!B1247,CostData!$A$21:$D$24,4,FALSE)</f>
        <v>11053.74907</v>
      </c>
      <c r="L1247" s="2">
        <f>VLOOKUP(Production!B1247,CostData!$A$21:$D$24,3,FALSE)</f>
        <v>4602.4390240000002</v>
      </c>
      <c r="M1247" s="4">
        <f t="shared" si="134"/>
        <v>9902.6062863191619</v>
      </c>
      <c r="N1247" s="4">
        <f t="shared" si="135"/>
        <v>2809.8630135940002</v>
      </c>
      <c r="O1247" s="4">
        <f t="shared" si="136"/>
        <v>3985.6666766620529</v>
      </c>
      <c r="P1247" s="2">
        <f t="shared" si="137"/>
        <v>158.11348585484049</v>
      </c>
      <c r="Q1247" s="2">
        <f t="shared" si="138"/>
        <v>3.4067274193548385</v>
      </c>
      <c r="R1247" s="5">
        <f t="shared" si="139"/>
        <v>0.97966142636617604</v>
      </c>
    </row>
    <row r="1248" spans="1:18" x14ac:dyDescent="0.3">
      <c r="A1248" s="3">
        <v>41426</v>
      </c>
      <c r="B1248" s="2" t="s">
        <v>7</v>
      </c>
      <c r="C1248" s="2">
        <v>1.0471483E-2</v>
      </c>
      <c r="D1248" s="2">
        <v>1.0676547E-2</v>
      </c>
      <c r="E1248" s="2">
        <v>0</v>
      </c>
      <c r="F1248" s="2">
        <f>VLOOKUP(B1248,CostData!$A$21:$D$24,2,FALSE)</f>
        <v>11202.43902</v>
      </c>
      <c r="G1248" s="2">
        <f t="shared" si="133"/>
        <v>6</v>
      </c>
      <c r="H1248" s="2">
        <f>VLOOKUP(B1248,CostData!$H$5:$I$8,2,FALSE)</f>
        <v>5</v>
      </c>
      <c r="I1248" s="2">
        <f>VLOOKUP(G1248,CostData!$A$4:$E$15,Production!H1248,FALSE)</f>
        <v>8.3000000000000001E-3</v>
      </c>
      <c r="J1248" s="2">
        <f>VLOOKUP(Production!G1248,CostData!$A$33:$E$44,Production!H1248,FALSE)</f>
        <v>31</v>
      </c>
      <c r="K1248" s="2">
        <f>VLOOKUP(Production!B1248,CostData!$A$21:$D$24,4,FALSE)</f>
        <v>11053.74907</v>
      </c>
      <c r="L1248" s="2">
        <f>VLOOKUP(Production!B1248,CostData!$A$21:$D$24,3,FALSE)</f>
        <v>4602.4390240000002</v>
      </c>
      <c r="M1248" s="4">
        <f t="shared" si="134"/>
        <v>9927.0794370681069</v>
      </c>
      <c r="N1248" s="4">
        <f t="shared" si="135"/>
        <v>2844.1296357110004</v>
      </c>
      <c r="O1248" s="4">
        <f t="shared" si="136"/>
        <v>4000.1320458632654</v>
      </c>
      <c r="P1248" s="2">
        <f t="shared" si="137"/>
        <v>160.16204312839329</v>
      </c>
      <c r="Q1248" s="2">
        <f t="shared" si="138"/>
        <v>3.3778977419354841</v>
      </c>
      <c r="R1248" s="5">
        <f t="shared" si="139"/>
        <v>0.98079304104594867</v>
      </c>
    </row>
    <row r="1249" spans="1:18" x14ac:dyDescent="0.3">
      <c r="A1249" s="3">
        <v>41427</v>
      </c>
      <c r="B1249" s="2" t="s">
        <v>7</v>
      </c>
      <c r="C1249" s="2">
        <v>1.0625994999999999E-2</v>
      </c>
      <c r="D1249" s="2">
        <v>1.0846756000000001E-2</v>
      </c>
      <c r="E1249" s="2">
        <v>0</v>
      </c>
      <c r="F1249" s="2">
        <f>VLOOKUP(B1249,CostData!$A$21:$D$24,2,FALSE)</f>
        <v>11202.43902</v>
      </c>
      <c r="G1249" s="2">
        <f t="shared" si="133"/>
        <v>6</v>
      </c>
      <c r="H1249" s="2">
        <f>VLOOKUP(B1249,CostData!$H$5:$I$8,2,FALSE)</f>
        <v>5</v>
      </c>
      <c r="I1249" s="2">
        <f>VLOOKUP(G1249,CostData!$A$4:$E$15,Production!H1249,FALSE)</f>
        <v>8.3000000000000001E-3</v>
      </c>
      <c r="J1249" s="2">
        <f>VLOOKUP(Production!G1249,CostData!$A$33:$E$44,Production!H1249,FALSE)</f>
        <v>31</v>
      </c>
      <c r="K1249" s="2">
        <f>VLOOKUP(Production!B1249,CostData!$A$21:$D$24,4,FALSE)</f>
        <v>11053.74907</v>
      </c>
      <c r="L1249" s="2">
        <f>VLOOKUP(Production!B1249,CostData!$A$21:$D$24,3,FALSE)</f>
        <v>4602.4390240000002</v>
      </c>
      <c r="M1249" s="4">
        <f t="shared" si="134"/>
        <v>10085.340180349989</v>
      </c>
      <c r="N1249" s="4">
        <f t="shared" si="135"/>
        <v>2844.1296357110004</v>
      </c>
      <c r="O1249" s="4">
        <f t="shared" si="136"/>
        <v>4059.156006716797</v>
      </c>
      <c r="P1249" s="2">
        <f t="shared" si="137"/>
        <v>159.87797681796187</v>
      </c>
      <c r="Q1249" s="2">
        <f t="shared" si="138"/>
        <v>3.4277403225806449</v>
      </c>
      <c r="R1249" s="5">
        <f t="shared" si="139"/>
        <v>0.97964727887305647</v>
      </c>
    </row>
    <row r="1250" spans="1:18" x14ac:dyDescent="0.3">
      <c r="A1250" s="3">
        <v>41428</v>
      </c>
      <c r="B1250" s="2" t="s">
        <v>7</v>
      </c>
      <c r="C1250" s="2">
        <v>1.1178429E-2</v>
      </c>
      <c r="D1250" s="2">
        <v>1.1421697999999999E-2</v>
      </c>
      <c r="E1250" s="2">
        <v>0</v>
      </c>
      <c r="F1250" s="2">
        <f>VLOOKUP(B1250,CostData!$A$21:$D$24,2,FALSE)</f>
        <v>11202.43902</v>
      </c>
      <c r="G1250" s="2">
        <f t="shared" si="133"/>
        <v>6</v>
      </c>
      <c r="H1250" s="2">
        <f>VLOOKUP(B1250,CostData!$H$5:$I$8,2,FALSE)</f>
        <v>5</v>
      </c>
      <c r="I1250" s="2">
        <f>VLOOKUP(G1250,CostData!$A$4:$E$15,Production!H1250,FALSE)</f>
        <v>8.3000000000000001E-3</v>
      </c>
      <c r="J1250" s="2">
        <f>VLOOKUP(Production!G1250,CostData!$A$33:$E$44,Production!H1250,FALSE)</f>
        <v>31</v>
      </c>
      <c r="K1250" s="2">
        <f>VLOOKUP(Production!B1250,CostData!$A$21:$D$24,4,FALSE)</f>
        <v>11053.74907</v>
      </c>
      <c r="L1250" s="2">
        <f>VLOOKUP(Production!B1250,CostData!$A$21:$D$24,3,FALSE)</f>
        <v>4602.4390240000002</v>
      </c>
      <c r="M1250" s="4">
        <f t="shared" si="134"/>
        <v>10619.922654038042</v>
      </c>
      <c r="N1250" s="4">
        <f t="shared" si="135"/>
        <v>2844.1296357110004</v>
      </c>
      <c r="O1250" s="4">
        <f t="shared" si="136"/>
        <v>4270.1871420989037</v>
      </c>
      <c r="P1250" s="2">
        <f t="shared" si="137"/>
        <v>158.64697473900799</v>
      </c>
      <c r="Q1250" s="2">
        <f t="shared" si="138"/>
        <v>3.6059448387096773</v>
      </c>
      <c r="R1250" s="5">
        <f t="shared" si="139"/>
        <v>0.97870115284084735</v>
      </c>
    </row>
    <row r="1251" spans="1:18" x14ac:dyDescent="0.3">
      <c r="A1251" s="3">
        <v>41429</v>
      </c>
      <c r="B1251" s="2" t="s">
        <v>7</v>
      </c>
      <c r="C1251" s="2">
        <v>1.0709656999999999E-2</v>
      </c>
      <c r="D1251" s="2">
        <v>1.0910918E-2</v>
      </c>
      <c r="E1251" s="2">
        <v>0</v>
      </c>
      <c r="F1251" s="2">
        <f>VLOOKUP(B1251,CostData!$A$21:$D$24,2,FALSE)</f>
        <v>11202.43902</v>
      </c>
      <c r="G1251" s="2">
        <f t="shared" si="133"/>
        <v>6</v>
      </c>
      <c r="H1251" s="2">
        <f>VLOOKUP(B1251,CostData!$H$5:$I$8,2,FALSE)</f>
        <v>5</v>
      </c>
      <c r="I1251" s="2">
        <f>VLOOKUP(G1251,CostData!$A$4:$E$15,Production!H1251,FALSE)</f>
        <v>8.3000000000000001E-3</v>
      </c>
      <c r="J1251" s="2">
        <f>VLOOKUP(Production!G1251,CostData!$A$33:$E$44,Production!H1251,FALSE)</f>
        <v>31</v>
      </c>
      <c r="K1251" s="2">
        <f>VLOOKUP(Production!B1251,CostData!$A$21:$D$24,4,FALSE)</f>
        <v>11053.74907</v>
      </c>
      <c r="L1251" s="2">
        <f>VLOOKUP(Production!B1251,CostData!$A$21:$D$24,3,FALSE)</f>
        <v>4602.4390240000002</v>
      </c>
      <c r="M1251" s="4">
        <f t="shared" si="134"/>
        <v>10144.99816441929</v>
      </c>
      <c r="N1251" s="4">
        <f t="shared" si="135"/>
        <v>2844.1296357110004</v>
      </c>
      <c r="O1251" s="4">
        <f t="shared" si="136"/>
        <v>4091.1150947677456</v>
      </c>
      <c r="P1251" s="2">
        <f t="shared" si="137"/>
        <v>159.48449978274783</v>
      </c>
      <c r="Q1251" s="2">
        <f t="shared" si="138"/>
        <v>3.4547280645161287</v>
      </c>
      <c r="R1251" s="5">
        <f t="shared" si="139"/>
        <v>0.98155416437003729</v>
      </c>
    </row>
    <row r="1252" spans="1:18" x14ac:dyDescent="0.3">
      <c r="A1252" s="3">
        <v>41430</v>
      </c>
      <c r="B1252" s="2" t="s">
        <v>7</v>
      </c>
      <c r="C1252" s="2">
        <v>1.1709603000000001E-2</v>
      </c>
      <c r="D1252" s="2">
        <v>1.1958188E-2</v>
      </c>
      <c r="E1252" s="2">
        <v>0</v>
      </c>
      <c r="F1252" s="2">
        <f>VLOOKUP(B1252,CostData!$A$21:$D$24,2,FALSE)</f>
        <v>11202.43902</v>
      </c>
      <c r="G1252" s="2">
        <f t="shared" si="133"/>
        <v>6</v>
      </c>
      <c r="H1252" s="2">
        <f>VLOOKUP(B1252,CostData!$H$5:$I$8,2,FALSE)</f>
        <v>5</v>
      </c>
      <c r="I1252" s="2">
        <f>VLOOKUP(G1252,CostData!$A$4:$E$15,Production!H1252,FALSE)</f>
        <v>8.3000000000000001E-3</v>
      </c>
      <c r="J1252" s="2">
        <f>VLOOKUP(Production!G1252,CostData!$A$33:$E$44,Production!H1252,FALSE)</f>
        <v>31</v>
      </c>
      <c r="K1252" s="2">
        <f>VLOOKUP(Production!B1252,CostData!$A$21:$D$24,4,FALSE)</f>
        <v>11053.74907</v>
      </c>
      <c r="L1252" s="2">
        <f>VLOOKUP(Production!B1252,CostData!$A$21:$D$24,3,FALSE)</f>
        <v>4602.4390240000002</v>
      </c>
      <c r="M1252" s="4">
        <f t="shared" si="134"/>
        <v>11118.752364354747</v>
      </c>
      <c r="N1252" s="4">
        <f t="shared" si="135"/>
        <v>2844.1296357110004</v>
      </c>
      <c r="O1252" s="4">
        <f t="shared" si="136"/>
        <v>4473.096905628041</v>
      </c>
      <c r="P1252" s="2">
        <f t="shared" si="137"/>
        <v>157.44324470858481</v>
      </c>
      <c r="Q1252" s="2">
        <f t="shared" si="138"/>
        <v>3.777291290322581</v>
      </c>
      <c r="R1252" s="5">
        <f t="shared" si="139"/>
        <v>0.97921215154001595</v>
      </c>
    </row>
    <row r="1253" spans="1:18" x14ac:dyDescent="0.3">
      <c r="A1253" s="3">
        <v>41431</v>
      </c>
      <c r="B1253" s="2" t="s">
        <v>7</v>
      </c>
      <c r="C1253" s="2">
        <v>1.0317226000000001E-2</v>
      </c>
      <c r="D1253" s="2">
        <v>1.0538221E-2</v>
      </c>
      <c r="E1253" s="2">
        <v>0</v>
      </c>
      <c r="F1253" s="2">
        <f>VLOOKUP(B1253,CostData!$A$21:$D$24,2,FALSE)</f>
        <v>11202.43902</v>
      </c>
      <c r="G1253" s="2">
        <f t="shared" si="133"/>
        <v>6</v>
      </c>
      <c r="H1253" s="2">
        <f>VLOOKUP(B1253,CostData!$H$5:$I$8,2,FALSE)</f>
        <v>5</v>
      </c>
      <c r="I1253" s="2">
        <f>VLOOKUP(G1253,CostData!$A$4:$E$15,Production!H1253,FALSE)</f>
        <v>8.3000000000000001E-3</v>
      </c>
      <c r="J1253" s="2">
        <f>VLOOKUP(Production!G1253,CostData!$A$33:$E$44,Production!H1253,FALSE)</f>
        <v>31</v>
      </c>
      <c r="K1253" s="2">
        <f>VLOOKUP(Production!B1253,CostData!$A$21:$D$24,4,FALSE)</f>
        <v>11053.74907</v>
      </c>
      <c r="L1253" s="2">
        <f>VLOOKUP(Production!B1253,CostData!$A$21:$D$24,3,FALSE)</f>
        <v>4602.4390240000002</v>
      </c>
      <c r="M1253" s="4">
        <f t="shared" si="134"/>
        <v>9798.4635849380247</v>
      </c>
      <c r="N1253" s="4">
        <f t="shared" si="135"/>
        <v>2844.1296357110004</v>
      </c>
      <c r="O1253" s="4">
        <f t="shared" si="136"/>
        <v>3941.2054956316765</v>
      </c>
      <c r="P1253" s="2">
        <f t="shared" si="137"/>
        <v>160.73893037024391</v>
      </c>
      <c r="Q1253" s="2">
        <f t="shared" si="138"/>
        <v>3.3281374193548392</v>
      </c>
      <c r="R1253" s="5">
        <f t="shared" si="139"/>
        <v>0.97902919287800094</v>
      </c>
    </row>
    <row r="1254" spans="1:18" x14ac:dyDescent="0.3">
      <c r="A1254" s="3">
        <v>41432</v>
      </c>
      <c r="B1254" s="2" t="s">
        <v>7</v>
      </c>
      <c r="C1254" s="2">
        <v>1.1779731E-2</v>
      </c>
      <c r="D1254" s="2">
        <v>1.2032889999999999E-2</v>
      </c>
      <c r="E1254" s="2">
        <v>0</v>
      </c>
      <c r="F1254" s="2">
        <f>VLOOKUP(B1254,CostData!$A$21:$D$24,2,FALSE)</f>
        <v>11202.43902</v>
      </c>
      <c r="G1254" s="2">
        <f t="shared" si="133"/>
        <v>6</v>
      </c>
      <c r="H1254" s="2">
        <f>VLOOKUP(B1254,CostData!$H$5:$I$8,2,FALSE)</f>
        <v>5</v>
      </c>
      <c r="I1254" s="2">
        <f>VLOOKUP(G1254,CostData!$A$4:$E$15,Production!H1254,FALSE)</f>
        <v>8.3000000000000001E-3</v>
      </c>
      <c r="J1254" s="2">
        <f>VLOOKUP(Production!G1254,CostData!$A$33:$E$44,Production!H1254,FALSE)</f>
        <v>31</v>
      </c>
      <c r="K1254" s="2">
        <f>VLOOKUP(Production!B1254,CostData!$A$21:$D$24,4,FALSE)</f>
        <v>11053.74907</v>
      </c>
      <c r="L1254" s="2">
        <f>VLOOKUP(Production!B1254,CostData!$A$21:$D$24,3,FALSE)</f>
        <v>4602.4390240000002</v>
      </c>
      <c r="M1254" s="4">
        <f t="shared" si="134"/>
        <v>11188.210466127526</v>
      </c>
      <c r="N1254" s="4">
        <f t="shared" si="135"/>
        <v>2844.1296357110004</v>
      </c>
      <c r="O1254" s="4">
        <f t="shared" si="136"/>
        <v>4499.885972669671</v>
      </c>
      <c r="P1254" s="2">
        <f t="shared" si="137"/>
        <v>157.32299892508752</v>
      </c>
      <c r="Q1254" s="2">
        <f t="shared" si="138"/>
        <v>3.7999132258064514</v>
      </c>
      <c r="R1254" s="5">
        <f t="shared" si="139"/>
        <v>0.97896108083760436</v>
      </c>
    </row>
    <row r="1255" spans="1:18" x14ac:dyDescent="0.3">
      <c r="A1255" s="3">
        <v>41433</v>
      </c>
      <c r="B1255" s="2" t="s">
        <v>7</v>
      </c>
      <c r="C1255" s="2">
        <v>1.1269418999999999E-2</v>
      </c>
      <c r="D1255" s="2">
        <v>1.1492179E-2</v>
      </c>
      <c r="E1255" s="2">
        <v>0</v>
      </c>
      <c r="F1255" s="2">
        <f>VLOOKUP(B1255,CostData!$A$21:$D$24,2,FALSE)</f>
        <v>11202.43902</v>
      </c>
      <c r="G1255" s="2">
        <f t="shared" si="133"/>
        <v>6</v>
      </c>
      <c r="H1255" s="2">
        <f>VLOOKUP(B1255,CostData!$H$5:$I$8,2,FALSE)</f>
        <v>5</v>
      </c>
      <c r="I1255" s="2">
        <f>VLOOKUP(G1255,CostData!$A$4:$E$15,Production!H1255,FALSE)</f>
        <v>8.3000000000000001E-3</v>
      </c>
      <c r="J1255" s="2">
        <f>VLOOKUP(Production!G1255,CostData!$A$33:$E$44,Production!H1255,FALSE)</f>
        <v>31</v>
      </c>
      <c r="K1255" s="2">
        <f>VLOOKUP(Production!B1255,CostData!$A$21:$D$24,4,FALSE)</f>
        <v>11053.74907</v>
      </c>
      <c r="L1255" s="2">
        <f>VLOOKUP(Production!B1255,CostData!$A$21:$D$24,3,FALSE)</f>
        <v>4602.4390240000002</v>
      </c>
      <c r="M1255" s="4">
        <f t="shared" si="134"/>
        <v>10685.45605971724</v>
      </c>
      <c r="N1255" s="4">
        <f t="shared" si="135"/>
        <v>2844.1296357110004</v>
      </c>
      <c r="O1255" s="4">
        <f t="shared" si="136"/>
        <v>4304.9455440227857</v>
      </c>
      <c r="P1255" s="2">
        <f t="shared" si="137"/>
        <v>158.25599562365218</v>
      </c>
      <c r="Q1255" s="2">
        <f t="shared" si="138"/>
        <v>3.6352964516129029</v>
      </c>
      <c r="R1255" s="5">
        <f t="shared" si="139"/>
        <v>0.98061638267207629</v>
      </c>
    </row>
    <row r="1256" spans="1:18" x14ac:dyDescent="0.3">
      <c r="A1256" s="3">
        <v>41434</v>
      </c>
      <c r="B1256" s="2" t="s">
        <v>7</v>
      </c>
      <c r="C1256" s="2">
        <v>1.0350764E-2</v>
      </c>
      <c r="D1256" s="2">
        <v>1.0572036999999999E-2</v>
      </c>
      <c r="E1256" s="2">
        <v>0</v>
      </c>
      <c r="F1256" s="2">
        <f>VLOOKUP(B1256,CostData!$A$21:$D$24,2,FALSE)</f>
        <v>11202.43902</v>
      </c>
      <c r="G1256" s="2">
        <f t="shared" si="133"/>
        <v>6</v>
      </c>
      <c r="H1256" s="2">
        <f>VLOOKUP(B1256,CostData!$H$5:$I$8,2,FALSE)</f>
        <v>5</v>
      </c>
      <c r="I1256" s="2">
        <f>VLOOKUP(G1256,CostData!$A$4:$E$15,Production!H1256,FALSE)</f>
        <v>8.3000000000000001E-3</v>
      </c>
      <c r="J1256" s="2">
        <f>VLOOKUP(Production!G1256,CostData!$A$33:$E$44,Production!H1256,FALSE)</f>
        <v>31</v>
      </c>
      <c r="K1256" s="2">
        <f>VLOOKUP(Production!B1256,CostData!$A$21:$D$24,4,FALSE)</f>
        <v>11053.74907</v>
      </c>
      <c r="L1256" s="2">
        <f>VLOOKUP(Production!B1256,CostData!$A$21:$D$24,3,FALSE)</f>
        <v>4602.4390240000002</v>
      </c>
      <c r="M1256" s="4">
        <f t="shared" si="134"/>
        <v>9829.905784203751</v>
      </c>
      <c r="N1256" s="4">
        <f t="shared" si="135"/>
        <v>2844.1296357110004</v>
      </c>
      <c r="O1256" s="4">
        <f t="shared" si="136"/>
        <v>3954.0170934305902</v>
      </c>
      <c r="P1256" s="2">
        <f t="shared" si="137"/>
        <v>160.64565391835174</v>
      </c>
      <c r="Q1256" s="2">
        <f t="shared" si="138"/>
        <v>3.3389561290322578</v>
      </c>
      <c r="R1256" s="5">
        <f t="shared" si="139"/>
        <v>0.97906997487806757</v>
      </c>
    </row>
    <row r="1257" spans="1:18" x14ac:dyDescent="0.3">
      <c r="A1257" s="3">
        <v>41435</v>
      </c>
      <c r="B1257" s="2" t="s">
        <v>7</v>
      </c>
      <c r="C1257" s="2">
        <v>1.0193142000000001E-2</v>
      </c>
      <c r="D1257" s="2">
        <v>1.0415305E-2</v>
      </c>
      <c r="E1257" s="2">
        <v>0</v>
      </c>
      <c r="F1257" s="2">
        <f>VLOOKUP(B1257,CostData!$A$21:$D$24,2,FALSE)</f>
        <v>11202.43902</v>
      </c>
      <c r="G1257" s="2">
        <f t="shared" si="133"/>
        <v>6</v>
      </c>
      <c r="H1257" s="2">
        <f>VLOOKUP(B1257,CostData!$H$5:$I$8,2,FALSE)</f>
        <v>5</v>
      </c>
      <c r="I1257" s="2">
        <f>VLOOKUP(G1257,CostData!$A$4:$E$15,Production!H1257,FALSE)</f>
        <v>8.3000000000000001E-3</v>
      </c>
      <c r="J1257" s="2">
        <f>VLOOKUP(Production!G1257,CostData!$A$33:$E$44,Production!H1257,FALSE)</f>
        <v>31</v>
      </c>
      <c r="K1257" s="2">
        <f>VLOOKUP(Production!B1257,CostData!$A$21:$D$24,4,FALSE)</f>
        <v>11053.74907</v>
      </c>
      <c r="L1257" s="2">
        <f>VLOOKUP(Production!B1257,CostData!$A$21:$D$24,3,FALSE)</f>
        <v>4602.4390240000002</v>
      </c>
      <c r="M1257" s="4">
        <f t="shared" si="134"/>
        <v>9684.1759883876912</v>
      </c>
      <c r="N1257" s="4">
        <f t="shared" si="135"/>
        <v>2844.1296357110004</v>
      </c>
      <c r="O1257" s="4">
        <f t="shared" si="136"/>
        <v>3893.8051049917931</v>
      </c>
      <c r="P1257" s="2">
        <f t="shared" si="137"/>
        <v>161.10940796361399</v>
      </c>
      <c r="Q1257" s="2">
        <f t="shared" si="138"/>
        <v>3.2881103225806454</v>
      </c>
      <c r="R1257" s="5">
        <f t="shared" si="139"/>
        <v>0.97866956368536506</v>
      </c>
    </row>
    <row r="1258" spans="1:18" x14ac:dyDescent="0.3">
      <c r="A1258" s="3">
        <v>41436</v>
      </c>
      <c r="B1258" s="2" t="s">
        <v>7</v>
      </c>
      <c r="C1258" s="2">
        <v>1.0432668000000001E-2</v>
      </c>
      <c r="D1258" s="2">
        <v>1.0660754E-2</v>
      </c>
      <c r="E1258" s="2">
        <v>0</v>
      </c>
      <c r="F1258" s="2">
        <f>VLOOKUP(B1258,CostData!$A$21:$D$24,2,FALSE)</f>
        <v>11202.43902</v>
      </c>
      <c r="G1258" s="2">
        <f t="shared" si="133"/>
        <v>6</v>
      </c>
      <c r="H1258" s="2">
        <f>VLOOKUP(B1258,CostData!$H$5:$I$8,2,FALSE)</f>
        <v>5</v>
      </c>
      <c r="I1258" s="2">
        <f>VLOOKUP(G1258,CostData!$A$4:$E$15,Production!H1258,FALSE)</f>
        <v>8.3000000000000001E-3</v>
      </c>
      <c r="J1258" s="2">
        <f>VLOOKUP(Production!G1258,CostData!$A$33:$E$44,Production!H1258,FALSE)</f>
        <v>31</v>
      </c>
      <c r="K1258" s="2">
        <f>VLOOKUP(Production!B1258,CostData!$A$21:$D$24,4,FALSE)</f>
        <v>11053.74907</v>
      </c>
      <c r="L1258" s="2">
        <f>VLOOKUP(Production!B1258,CostData!$A$21:$D$24,3,FALSE)</f>
        <v>4602.4390240000002</v>
      </c>
      <c r="M1258" s="4">
        <f t="shared" si="134"/>
        <v>9912.3950671543498</v>
      </c>
      <c r="N1258" s="4">
        <f t="shared" si="135"/>
        <v>2844.1296357110004</v>
      </c>
      <c r="O1258" s="4">
        <f t="shared" si="136"/>
        <v>3985.3046211937913</v>
      </c>
      <c r="P1258" s="2">
        <f t="shared" si="137"/>
        <v>160.47505129137761</v>
      </c>
      <c r="Q1258" s="2">
        <f t="shared" si="138"/>
        <v>3.3653767741935487</v>
      </c>
      <c r="R1258" s="5">
        <f t="shared" si="139"/>
        <v>0.97860507802731411</v>
      </c>
    </row>
    <row r="1259" spans="1:18" x14ac:dyDescent="0.3">
      <c r="A1259" s="3">
        <v>41437</v>
      </c>
      <c r="B1259" s="2" t="s">
        <v>7</v>
      </c>
      <c r="C1259" s="2">
        <v>1.1599539000000001E-2</v>
      </c>
      <c r="D1259" s="2">
        <v>1.1854263E-2</v>
      </c>
      <c r="E1259" s="2">
        <v>0</v>
      </c>
      <c r="F1259" s="2">
        <f>VLOOKUP(B1259,CostData!$A$21:$D$24,2,FALSE)</f>
        <v>11202.43902</v>
      </c>
      <c r="G1259" s="2">
        <f t="shared" si="133"/>
        <v>6</v>
      </c>
      <c r="H1259" s="2">
        <f>VLOOKUP(B1259,CostData!$H$5:$I$8,2,FALSE)</f>
        <v>5</v>
      </c>
      <c r="I1259" s="2">
        <f>VLOOKUP(G1259,CostData!$A$4:$E$15,Production!H1259,FALSE)</f>
        <v>8.3000000000000001E-3</v>
      </c>
      <c r="J1259" s="2">
        <f>VLOOKUP(Production!G1259,CostData!$A$33:$E$44,Production!H1259,FALSE)</f>
        <v>31</v>
      </c>
      <c r="K1259" s="2">
        <f>VLOOKUP(Production!B1259,CostData!$A$21:$D$24,4,FALSE)</f>
        <v>11053.74907</v>
      </c>
      <c r="L1259" s="2">
        <f>VLOOKUP(Production!B1259,CostData!$A$21:$D$24,3,FALSE)</f>
        <v>4602.4390240000002</v>
      </c>
      <c r="M1259" s="4">
        <f t="shared" si="134"/>
        <v>11022.122645917007</v>
      </c>
      <c r="N1259" s="4">
        <f t="shared" si="135"/>
        <v>2844.1296357110004</v>
      </c>
      <c r="O1259" s="4">
        <f t="shared" si="136"/>
        <v>4431.0521891828257</v>
      </c>
      <c r="P1259" s="2">
        <f t="shared" si="137"/>
        <v>157.7416522398936</v>
      </c>
      <c r="Q1259" s="2">
        <f t="shared" si="138"/>
        <v>3.7417867741935482</v>
      </c>
      <c r="R1259" s="5">
        <f t="shared" si="139"/>
        <v>0.97851203402522791</v>
      </c>
    </row>
    <row r="1260" spans="1:18" x14ac:dyDescent="0.3">
      <c r="A1260" s="3">
        <v>41438</v>
      </c>
      <c r="B1260" s="2" t="s">
        <v>7</v>
      </c>
      <c r="C1260" s="2">
        <v>1.0703417999999999E-2</v>
      </c>
      <c r="D1260" s="2">
        <v>1.0896795000000001E-2</v>
      </c>
      <c r="E1260" s="2">
        <v>0</v>
      </c>
      <c r="F1260" s="2">
        <f>VLOOKUP(B1260,CostData!$A$21:$D$24,2,FALSE)</f>
        <v>11202.43902</v>
      </c>
      <c r="G1260" s="2">
        <f t="shared" si="133"/>
        <v>6</v>
      </c>
      <c r="H1260" s="2">
        <f>VLOOKUP(B1260,CostData!$H$5:$I$8,2,FALSE)</f>
        <v>5</v>
      </c>
      <c r="I1260" s="2">
        <f>VLOOKUP(G1260,CostData!$A$4:$E$15,Production!H1260,FALSE)</f>
        <v>8.3000000000000001E-3</v>
      </c>
      <c r="J1260" s="2">
        <f>VLOOKUP(Production!G1260,CostData!$A$33:$E$44,Production!H1260,FALSE)</f>
        <v>31</v>
      </c>
      <c r="K1260" s="2">
        <f>VLOOKUP(Production!B1260,CostData!$A$21:$D$24,4,FALSE)</f>
        <v>11053.74907</v>
      </c>
      <c r="L1260" s="2">
        <f>VLOOKUP(Production!B1260,CostData!$A$21:$D$24,3,FALSE)</f>
        <v>4602.4390240000002</v>
      </c>
      <c r="M1260" s="4">
        <f t="shared" si="134"/>
        <v>10131.866564578097</v>
      </c>
      <c r="N1260" s="4">
        <f t="shared" si="135"/>
        <v>2844.1296357110004</v>
      </c>
      <c r="O1260" s="4">
        <f t="shared" si="136"/>
        <v>4088.731781550875</v>
      </c>
      <c r="P1260" s="2">
        <f t="shared" si="137"/>
        <v>159.43251008079824</v>
      </c>
      <c r="Q1260" s="2">
        <f t="shared" si="138"/>
        <v>3.4527154838709673</v>
      </c>
      <c r="R1260" s="5">
        <f t="shared" si="139"/>
        <v>0.98225377278364867</v>
      </c>
    </row>
    <row r="1261" spans="1:18" x14ac:dyDescent="0.3">
      <c r="A1261" s="3">
        <v>41439</v>
      </c>
      <c r="B1261" s="2" t="s">
        <v>7</v>
      </c>
      <c r="C1261" s="2">
        <v>1.1759505E-2</v>
      </c>
      <c r="D1261" s="2">
        <v>1.1973032999999999E-2</v>
      </c>
      <c r="E1261" s="2">
        <v>0.32342306199999998</v>
      </c>
      <c r="F1261" s="2">
        <f>VLOOKUP(B1261,CostData!$A$21:$D$24,2,FALSE)</f>
        <v>11202.43902</v>
      </c>
      <c r="G1261" s="2">
        <f t="shared" si="133"/>
        <v>6</v>
      </c>
      <c r="H1261" s="2">
        <f>VLOOKUP(B1261,CostData!$H$5:$I$8,2,FALSE)</f>
        <v>5</v>
      </c>
      <c r="I1261" s="2">
        <f>VLOOKUP(G1261,CostData!$A$4:$E$15,Production!H1261,FALSE)</f>
        <v>8.3000000000000001E-3</v>
      </c>
      <c r="J1261" s="2">
        <f>VLOOKUP(Production!G1261,CostData!$A$33:$E$44,Production!H1261,FALSE)</f>
        <v>31</v>
      </c>
      <c r="K1261" s="2">
        <f>VLOOKUP(Production!B1261,CostData!$A$21:$D$24,4,FALSE)</f>
        <v>11053.74907</v>
      </c>
      <c r="L1261" s="2">
        <f>VLOOKUP(Production!B1261,CostData!$A$21:$D$24,3,FALSE)</f>
        <v>4602.4390240000002</v>
      </c>
      <c r="M1261" s="4">
        <f t="shared" si="134"/>
        <v>11132.555281556655</v>
      </c>
      <c r="N1261" s="4">
        <f t="shared" si="135"/>
        <v>2844.1296357110004</v>
      </c>
      <c r="O1261" s="4">
        <f t="shared" si="136"/>
        <v>4492.1595913386191</v>
      </c>
      <c r="P1261" s="2">
        <f t="shared" si="137"/>
        <v>157.05460823909064</v>
      </c>
      <c r="Q1261" s="2">
        <f t="shared" si="138"/>
        <v>3.7933887096774193</v>
      </c>
      <c r="R1261" s="5">
        <f t="shared" si="139"/>
        <v>0.98216592236904388</v>
      </c>
    </row>
    <row r="1262" spans="1:18" x14ac:dyDescent="0.3">
      <c r="A1262" s="3">
        <v>41440</v>
      </c>
      <c r="B1262" s="2" t="s">
        <v>7</v>
      </c>
      <c r="C1262" s="2">
        <v>1.055788E-2</v>
      </c>
      <c r="D1262" s="2">
        <v>1.0774405000000001E-2</v>
      </c>
      <c r="E1262" s="2">
        <v>0</v>
      </c>
      <c r="F1262" s="2">
        <f>VLOOKUP(B1262,CostData!$A$21:$D$24,2,FALSE)</f>
        <v>11202.43902</v>
      </c>
      <c r="G1262" s="2">
        <f t="shared" si="133"/>
        <v>6</v>
      </c>
      <c r="H1262" s="2">
        <f>VLOOKUP(B1262,CostData!$H$5:$I$8,2,FALSE)</f>
        <v>5</v>
      </c>
      <c r="I1262" s="2">
        <f>VLOOKUP(G1262,CostData!$A$4:$E$15,Production!H1262,FALSE)</f>
        <v>8.3000000000000001E-3</v>
      </c>
      <c r="J1262" s="2">
        <f>VLOOKUP(Production!G1262,CostData!$A$33:$E$44,Production!H1262,FALSE)</f>
        <v>31</v>
      </c>
      <c r="K1262" s="2">
        <f>VLOOKUP(Production!B1262,CostData!$A$21:$D$24,4,FALSE)</f>
        <v>11053.74907</v>
      </c>
      <c r="L1262" s="2">
        <f>VLOOKUP(Production!B1262,CostData!$A$21:$D$24,3,FALSE)</f>
        <v>4602.4390240000002</v>
      </c>
      <c r="M1262" s="4">
        <f t="shared" si="134"/>
        <v>10018.068044110498</v>
      </c>
      <c r="N1262" s="4">
        <f t="shared" si="135"/>
        <v>2844.1296357110004</v>
      </c>
      <c r="O1262" s="4">
        <f t="shared" si="136"/>
        <v>4033.1359105848569</v>
      </c>
      <c r="P1262" s="2">
        <f t="shared" si="137"/>
        <v>160.02581569790863</v>
      </c>
      <c r="Q1262" s="2">
        <f t="shared" si="138"/>
        <v>3.4057677419354837</v>
      </c>
      <c r="R1262" s="5">
        <f t="shared" si="139"/>
        <v>0.97990376266717272</v>
      </c>
    </row>
    <row r="1263" spans="1:18" x14ac:dyDescent="0.3">
      <c r="A1263" s="3">
        <v>41441</v>
      </c>
      <c r="B1263" s="2" t="s">
        <v>7</v>
      </c>
      <c r="C1263" s="2">
        <v>1.0477442E-2</v>
      </c>
      <c r="D1263" s="2">
        <v>1.068889E-2</v>
      </c>
      <c r="E1263" s="2">
        <v>0</v>
      </c>
      <c r="F1263" s="2">
        <f>VLOOKUP(B1263,CostData!$A$21:$D$24,2,FALSE)</f>
        <v>11202.43902</v>
      </c>
      <c r="G1263" s="2">
        <f t="shared" si="133"/>
        <v>6</v>
      </c>
      <c r="H1263" s="2">
        <f>VLOOKUP(B1263,CostData!$H$5:$I$8,2,FALSE)</f>
        <v>5</v>
      </c>
      <c r="I1263" s="2">
        <f>VLOOKUP(G1263,CostData!$A$4:$E$15,Production!H1263,FALSE)</f>
        <v>8.3000000000000001E-3</v>
      </c>
      <c r="J1263" s="2">
        <f>VLOOKUP(Production!G1263,CostData!$A$33:$E$44,Production!H1263,FALSE)</f>
        <v>31</v>
      </c>
      <c r="K1263" s="2">
        <f>VLOOKUP(Production!B1263,CostData!$A$21:$D$24,4,FALSE)</f>
        <v>11053.74907</v>
      </c>
      <c r="L1263" s="2">
        <f>VLOOKUP(Production!B1263,CostData!$A$21:$D$24,3,FALSE)</f>
        <v>4602.4390240000002</v>
      </c>
      <c r="M1263" s="4">
        <f t="shared" si="134"/>
        <v>9938.5559885684852</v>
      </c>
      <c r="N1263" s="4">
        <f t="shared" si="135"/>
        <v>2844.1296357110004</v>
      </c>
      <c r="O1263" s="4">
        <f t="shared" si="136"/>
        <v>4002.4083983972187</v>
      </c>
      <c r="P1263" s="2">
        <f t="shared" si="137"/>
        <v>160.2022136956397</v>
      </c>
      <c r="Q1263" s="2">
        <f t="shared" si="138"/>
        <v>3.37982</v>
      </c>
      <c r="R1263" s="5">
        <f t="shared" si="139"/>
        <v>0.98021796463430722</v>
      </c>
    </row>
    <row r="1264" spans="1:18" x14ac:dyDescent="0.3">
      <c r="A1264" s="3">
        <v>41442</v>
      </c>
      <c r="B1264" s="2" t="s">
        <v>7</v>
      </c>
      <c r="C1264" s="2">
        <v>1.0793158000000001E-2</v>
      </c>
      <c r="D1264" s="2">
        <v>1.0987021E-2</v>
      </c>
      <c r="E1264" s="2">
        <v>0.327920606</v>
      </c>
      <c r="F1264" s="2">
        <f>VLOOKUP(B1264,CostData!$A$21:$D$24,2,FALSE)</f>
        <v>11202.43902</v>
      </c>
      <c r="G1264" s="2">
        <f t="shared" si="133"/>
        <v>6</v>
      </c>
      <c r="H1264" s="2">
        <f>VLOOKUP(B1264,CostData!$H$5:$I$8,2,FALSE)</f>
        <v>5</v>
      </c>
      <c r="I1264" s="2">
        <f>VLOOKUP(G1264,CostData!$A$4:$E$15,Production!H1264,FALSE)</f>
        <v>8.3000000000000001E-3</v>
      </c>
      <c r="J1264" s="2">
        <f>VLOOKUP(Production!G1264,CostData!$A$33:$E$44,Production!H1264,FALSE)</f>
        <v>31</v>
      </c>
      <c r="K1264" s="2">
        <f>VLOOKUP(Production!B1264,CostData!$A$21:$D$24,4,FALSE)</f>
        <v>11053.74907</v>
      </c>
      <c r="L1264" s="2">
        <f>VLOOKUP(Production!B1264,CostData!$A$21:$D$24,3,FALSE)</f>
        <v>4602.4390240000002</v>
      </c>
      <c r="M1264" s="4">
        <f t="shared" si="134"/>
        <v>10215.75891940863</v>
      </c>
      <c r="N1264" s="4">
        <f t="shared" si="135"/>
        <v>2844.1296357110004</v>
      </c>
      <c r="O1264" s="4">
        <f t="shared" si="136"/>
        <v>4123.0126804260171</v>
      </c>
      <c r="P1264" s="2">
        <f t="shared" si="137"/>
        <v>159.20179465125634</v>
      </c>
      <c r="Q1264" s="2">
        <f t="shared" si="138"/>
        <v>3.4816638709677421</v>
      </c>
      <c r="R1264" s="5">
        <f t="shared" si="139"/>
        <v>0.9823552717338031</v>
      </c>
    </row>
    <row r="1265" spans="1:18" x14ac:dyDescent="0.3">
      <c r="A1265" s="3">
        <v>41443</v>
      </c>
      <c r="B1265" s="2" t="s">
        <v>7</v>
      </c>
      <c r="C1265" s="2">
        <v>1.101715E-2</v>
      </c>
      <c r="D1265" s="2">
        <v>1.1263578E-2</v>
      </c>
      <c r="E1265" s="2">
        <v>0</v>
      </c>
      <c r="F1265" s="2">
        <f>VLOOKUP(B1265,CostData!$A$21:$D$24,2,FALSE)</f>
        <v>11202.43902</v>
      </c>
      <c r="G1265" s="2">
        <f t="shared" si="133"/>
        <v>6</v>
      </c>
      <c r="H1265" s="2">
        <f>VLOOKUP(B1265,CostData!$H$5:$I$8,2,FALSE)</f>
        <v>5</v>
      </c>
      <c r="I1265" s="2">
        <f>VLOOKUP(G1265,CostData!$A$4:$E$15,Production!H1265,FALSE)</f>
        <v>8.3000000000000001E-3</v>
      </c>
      <c r="J1265" s="2">
        <f>VLOOKUP(Production!G1265,CostData!$A$33:$E$44,Production!H1265,FALSE)</f>
        <v>31</v>
      </c>
      <c r="K1265" s="2">
        <f>VLOOKUP(Production!B1265,CostData!$A$21:$D$24,4,FALSE)</f>
        <v>11053.74907</v>
      </c>
      <c r="L1265" s="2">
        <f>VLOOKUP(Production!B1265,CostData!$A$21:$D$24,3,FALSE)</f>
        <v>4602.4390240000002</v>
      </c>
      <c r="M1265" s="4">
        <f t="shared" si="134"/>
        <v>10472.902292437126</v>
      </c>
      <c r="N1265" s="4">
        <f t="shared" si="135"/>
        <v>2844.1296357110004</v>
      </c>
      <c r="O1265" s="4">
        <f t="shared" si="136"/>
        <v>4208.5781707407132</v>
      </c>
      <c r="P1265" s="2">
        <f t="shared" si="137"/>
        <v>159.07571467111586</v>
      </c>
      <c r="Q1265" s="2">
        <f t="shared" si="138"/>
        <v>3.5539193548387096</v>
      </c>
      <c r="R1265" s="5">
        <f t="shared" si="139"/>
        <v>0.9781216945450194</v>
      </c>
    </row>
    <row r="1266" spans="1:18" x14ac:dyDescent="0.3">
      <c r="A1266" s="3">
        <v>41444</v>
      </c>
      <c r="B1266" s="2" t="s">
        <v>7</v>
      </c>
      <c r="C1266" s="2">
        <v>1.120082E-2</v>
      </c>
      <c r="D1266" s="2">
        <v>1.1394491E-2</v>
      </c>
      <c r="E1266" s="2">
        <v>0</v>
      </c>
      <c r="F1266" s="2">
        <f>VLOOKUP(B1266,CostData!$A$21:$D$24,2,FALSE)</f>
        <v>11202.43902</v>
      </c>
      <c r="G1266" s="2">
        <f t="shared" si="133"/>
        <v>6</v>
      </c>
      <c r="H1266" s="2">
        <f>VLOOKUP(B1266,CostData!$H$5:$I$8,2,FALSE)</f>
        <v>5</v>
      </c>
      <c r="I1266" s="2">
        <f>VLOOKUP(G1266,CostData!$A$4:$E$15,Production!H1266,FALSE)</f>
        <v>8.3000000000000001E-3</v>
      </c>
      <c r="J1266" s="2">
        <f>VLOOKUP(Production!G1266,CostData!$A$33:$E$44,Production!H1266,FALSE)</f>
        <v>31</v>
      </c>
      <c r="K1266" s="2">
        <f>VLOOKUP(Production!B1266,CostData!$A$21:$D$24,4,FALSE)</f>
        <v>11053.74907</v>
      </c>
      <c r="L1266" s="2">
        <f>VLOOKUP(Production!B1266,CostData!$A$21:$D$24,3,FALSE)</f>
        <v>4602.4390240000002</v>
      </c>
      <c r="M1266" s="4">
        <f t="shared" si="134"/>
        <v>10594.625519089423</v>
      </c>
      <c r="N1266" s="4">
        <f t="shared" si="135"/>
        <v>2844.1296357110004</v>
      </c>
      <c r="O1266" s="4">
        <f t="shared" si="136"/>
        <v>4278.740558710374</v>
      </c>
      <c r="P1266" s="2">
        <f t="shared" si="137"/>
        <v>158.1803449525195</v>
      </c>
      <c r="Q1266" s="2">
        <f t="shared" si="138"/>
        <v>3.613167741935484</v>
      </c>
      <c r="R1266" s="5">
        <f t="shared" si="139"/>
        <v>0.9830031021131177</v>
      </c>
    </row>
    <row r="1267" spans="1:18" x14ac:dyDescent="0.3">
      <c r="A1267" s="3">
        <v>41445</v>
      </c>
      <c r="B1267" s="2" t="s">
        <v>7</v>
      </c>
      <c r="C1267" s="2">
        <v>1.1157903E-2</v>
      </c>
      <c r="D1267" s="2">
        <v>1.1365718E-2</v>
      </c>
      <c r="E1267" s="2">
        <v>0</v>
      </c>
      <c r="F1267" s="2">
        <f>VLOOKUP(B1267,CostData!$A$21:$D$24,2,FALSE)</f>
        <v>11202.43902</v>
      </c>
      <c r="G1267" s="2">
        <f t="shared" si="133"/>
        <v>6</v>
      </c>
      <c r="H1267" s="2">
        <f>VLOOKUP(B1267,CostData!$H$5:$I$8,2,FALSE)</f>
        <v>5</v>
      </c>
      <c r="I1267" s="2">
        <f>VLOOKUP(G1267,CostData!$A$4:$E$15,Production!H1267,FALSE)</f>
        <v>8.3000000000000001E-3</v>
      </c>
      <c r="J1267" s="2">
        <f>VLOOKUP(Production!G1267,CostData!$A$33:$E$44,Production!H1267,FALSE)</f>
        <v>31</v>
      </c>
      <c r="K1267" s="2">
        <f>VLOOKUP(Production!B1267,CostData!$A$21:$D$24,4,FALSE)</f>
        <v>11053.74907</v>
      </c>
      <c r="L1267" s="2">
        <f>VLOOKUP(Production!B1267,CostData!$A$21:$D$24,3,FALSE)</f>
        <v>4602.4390240000002</v>
      </c>
      <c r="M1267" s="4">
        <f t="shared" si="134"/>
        <v>10567.872313521857</v>
      </c>
      <c r="N1267" s="4">
        <f t="shared" si="135"/>
        <v>2844.1296357110004</v>
      </c>
      <c r="O1267" s="4">
        <f t="shared" si="136"/>
        <v>4262.3461600361543</v>
      </c>
      <c r="P1267" s="2">
        <f t="shared" si="137"/>
        <v>158.40205914381056</v>
      </c>
      <c r="Q1267" s="2">
        <f t="shared" si="138"/>
        <v>3.5993235483870967</v>
      </c>
      <c r="R1267" s="5">
        <f t="shared" si="139"/>
        <v>0.98171562940414325</v>
      </c>
    </row>
    <row r="1268" spans="1:18" x14ac:dyDescent="0.3">
      <c r="A1268" s="3">
        <v>41446</v>
      </c>
      <c r="B1268" s="2" t="s">
        <v>7</v>
      </c>
      <c r="C1268" s="2">
        <v>1.0921615000000001E-2</v>
      </c>
      <c r="D1268" s="2">
        <v>1.1134563E-2</v>
      </c>
      <c r="E1268" s="2">
        <v>0</v>
      </c>
      <c r="F1268" s="2">
        <f>VLOOKUP(B1268,CostData!$A$21:$D$24,2,FALSE)</f>
        <v>11202.43902</v>
      </c>
      <c r="G1268" s="2">
        <f t="shared" si="133"/>
        <v>6</v>
      </c>
      <c r="H1268" s="2">
        <f>VLOOKUP(B1268,CostData!$H$5:$I$8,2,FALSE)</f>
        <v>5</v>
      </c>
      <c r="I1268" s="2">
        <f>VLOOKUP(G1268,CostData!$A$4:$E$15,Production!H1268,FALSE)</f>
        <v>8.3000000000000001E-3</v>
      </c>
      <c r="J1268" s="2">
        <f>VLOOKUP(Production!G1268,CostData!$A$33:$E$44,Production!H1268,FALSE)</f>
        <v>31</v>
      </c>
      <c r="K1268" s="2">
        <f>VLOOKUP(Production!B1268,CostData!$A$21:$D$24,4,FALSE)</f>
        <v>11053.74907</v>
      </c>
      <c r="L1268" s="2">
        <f>VLOOKUP(Production!B1268,CostData!$A$21:$D$24,3,FALSE)</f>
        <v>4602.4390240000002</v>
      </c>
      <c r="M1268" s="4">
        <f t="shared" si="134"/>
        <v>10352.943830813407</v>
      </c>
      <c r="N1268" s="4">
        <f t="shared" si="135"/>
        <v>2844.1296357110004</v>
      </c>
      <c r="O1268" s="4">
        <f t="shared" si="136"/>
        <v>4172.0835677316127</v>
      </c>
      <c r="P1268" s="2">
        <f t="shared" si="137"/>
        <v>159.0346943584444</v>
      </c>
      <c r="Q1268" s="2">
        <f t="shared" si="138"/>
        <v>3.5231016129032264</v>
      </c>
      <c r="R1268" s="5">
        <f t="shared" si="139"/>
        <v>0.98087504646567636</v>
      </c>
    </row>
    <row r="1269" spans="1:18" x14ac:dyDescent="0.3">
      <c r="A1269" s="3">
        <v>41447</v>
      </c>
      <c r="B1269" s="2" t="s">
        <v>7</v>
      </c>
      <c r="C1269" s="2">
        <v>1.0876574E-2</v>
      </c>
      <c r="D1269" s="2">
        <v>1.1078568E-2</v>
      </c>
      <c r="E1269" s="2">
        <v>0</v>
      </c>
      <c r="F1269" s="2">
        <f>VLOOKUP(B1269,CostData!$A$21:$D$24,2,FALSE)</f>
        <v>11202.43902</v>
      </c>
      <c r="G1269" s="2">
        <f t="shared" si="133"/>
        <v>6</v>
      </c>
      <c r="H1269" s="2">
        <f>VLOOKUP(B1269,CostData!$H$5:$I$8,2,FALSE)</f>
        <v>5</v>
      </c>
      <c r="I1269" s="2">
        <f>VLOOKUP(G1269,CostData!$A$4:$E$15,Production!H1269,FALSE)</f>
        <v>8.3000000000000001E-3</v>
      </c>
      <c r="J1269" s="2">
        <f>VLOOKUP(Production!G1269,CostData!$A$33:$E$44,Production!H1269,FALSE)</f>
        <v>31</v>
      </c>
      <c r="K1269" s="2">
        <f>VLOOKUP(Production!B1269,CostData!$A$21:$D$24,4,FALSE)</f>
        <v>11053.74907</v>
      </c>
      <c r="L1269" s="2">
        <f>VLOOKUP(Production!B1269,CostData!$A$21:$D$24,3,FALSE)</f>
        <v>4602.4390240000002</v>
      </c>
      <c r="M1269" s="4">
        <f t="shared" si="134"/>
        <v>10300.879543260638</v>
      </c>
      <c r="N1269" s="4">
        <f t="shared" si="135"/>
        <v>2844.1296357110004</v>
      </c>
      <c r="O1269" s="4">
        <f t="shared" si="136"/>
        <v>4154.8777958769742</v>
      </c>
      <c r="P1269" s="2">
        <f t="shared" si="137"/>
        <v>159.05639932986816</v>
      </c>
      <c r="Q1269" s="2">
        <f t="shared" si="138"/>
        <v>3.508572258064516</v>
      </c>
      <c r="R1269" s="5">
        <f t="shared" si="139"/>
        <v>0.98176713813554239</v>
      </c>
    </row>
    <row r="1270" spans="1:18" x14ac:dyDescent="0.3">
      <c r="A1270" s="3">
        <v>41448</v>
      </c>
      <c r="B1270" s="2" t="s">
        <v>7</v>
      </c>
      <c r="C1270" s="2">
        <v>1.1539291E-2</v>
      </c>
      <c r="D1270" s="2">
        <v>1.1778047999999999E-2</v>
      </c>
      <c r="E1270" s="2">
        <v>0</v>
      </c>
      <c r="F1270" s="2">
        <f>VLOOKUP(B1270,CostData!$A$21:$D$24,2,FALSE)</f>
        <v>11202.43902</v>
      </c>
      <c r="G1270" s="2">
        <f t="shared" si="133"/>
        <v>6</v>
      </c>
      <c r="H1270" s="2">
        <f>VLOOKUP(B1270,CostData!$H$5:$I$8,2,FALSE)</f>
        <v>5</v>
      </c>
      <c r="I1270" s="2">
        <f>VLOOKUP(G1270,CostData!$A$4:$E$15,Production!H1270,FALSE)</f>
        <v>8.3000000000000001E-3</v>
      </c>
      <c r="J1270" s="2">
        <f>VLOOKUP(Production!G1270,CostData!$A$33:$E$44,Production!H1270,FALSE)</f>
        <v>31</v>
      </c>
      <c r="K1270" s="2">
        <f>VLOOKUP(Production!B1270,CostData!$A$21:$D$24,4,FALSE)</f>
        <v>11053.74907</v>
      </c>
      <c r="L1270" s="2">
        <f>VLOOKUP(Production!B1270,CostData!$A$21:$D$24,3,FALSE)</f>
        <v>4602.4390240000002</v>
      </c>
      <c r="M1270" s="4">
        <f t="shared" si="134"/>
        <v>10951.257753054535</v>
      </c>
      <c r="N1270" s="4">
        <f t="shared" si="135"/>
        <v>2844.1296357110004</v>
      </c>
      <c r="O1270" s="4">
        <f t="shared" si="136"/>
        <v>4408.0373062384351</v>
      </c>
      <c r="P1270" s="2">
        <f t="shared" si="137"/>
        <v>157.75167378137851</v>
      </c>
      <c r="Q1270" s="2">
        <f t="shared" si="138"/>
        <v>3.722351935483871</v>
      </c>
      <c r="R1270" s="5">
        <f t="shared" si="139"/>
        <v>0.97972864433902807</v>
      </c>
    </row>
    <row r="1271" spans="1:18" x14ac:dyDescent="0.3">
      <c r="A1271" s="3">
        <v>41449</v>
      </c>
      <c r="B1271" s="2" t="s">
        <v>7</v>
      </c>
      <c r="C1271" s="2">
        <v>1.1519168E-2</v>
      </c>
      <c r="D1271" s="2">
        <v>1.1767352E-2</v>
      </c>
      <c r="E1271" s="2">
        <v>0</v>
      </c>
      <c r="F1271" s="2">
        <f>VLOOKUP(B1271,CostData!$A$21:$D$24,2,FALSE)</f>
        <v>11202.43902</v>
      </c>
      <c r="G1271" s="2">
        <f t="shared" si="133"/>
        <v>6</v>
      </c>
      <c r="H1271" s="2">
        <f>VLOOKUP(B1271,CostData!$H$5:$I$8,2,FALSE)</f>
        <v>5</v>
      </c>
      <c r="I1271" s="2">
        <f>VLOOKUP(G1271,CostData!$A$4:$E$15,Production!H1271,FALSE)</f>
        <v>8.3000000000000001E-3</v>
      </c>
      <c r="J1271" s="2">
        <f>VLOOKUP(Production!G1271,CostData!$A$33:$E$44,Production!H1271,FALSE)</f>
        <v>31</v>
      </c>
      <c r="K1271" s="2">
        <f>VLOOKUP(Production!B1271,CostData!$A$21:$D$24,4,FALSE)</f>
        <v>11053.74907</v>
      </c>
      <c r="L1271" s="2">
        <f>VLOOKUP(Production!B1271,CostData!$A$21:$D$24,3,FALSE)</f>
        <v>4602.4390240000002</v>
      </c>
      <c r="M1271" s="4">
        <f t="shared" si="134"/>
        <v>10941.312586170628</v>
      </c>
      <c r="N1271" s="4">
        <f t="shared" si="135"/>
        <v>2844.1296357110004</v>
      </c>
      <c r="O1271" s="4">
        <f t="shared" si="136"/>
        <v>4400.3502711585988</v>
      </c>
      <c r="P1271" s="2">
        <f t="shared" si="137"/>
        <v>157.87418408204681</v>
      </c>
      <c r="Q1271" s="2">
        <f t="shared" si="138"/>
        <v>3.7158606451612899</v>
      </c>
      <c r="R1271" s="5">
        <f t="shared" si="139"/>
        <v>0.97890910376438134</v>
      </c>
    </row>
    <row r="1272" spans="1:18" x14ac:dyDescent="0.3">
      <c r="A1272" s="3">
        <v>41450</v>
      </c>
      <c r="B1272" s="2" t="s">
        <v>7</v>
      </c>
      <c r="C1272" s="2">
        <v>1.1208083000000001E-2</v>
      </c>
      <c r="D1272" s="2">
        <v>1.1455553E-2</v>
      </c>
      <c r="E1272" s="2">
        <v>0</v>
      </c>
      <c r="F1272" s="2">
        <f>VLOOKUP(B1272,CostData!$A$21:$D$24,2,FALSE)</f>
        <v>11202.43902</v>
      </c>
      <c r="G1272" s="2">
        <f t="shared" si="133"/>
        <v>6</v>
      </c>
      <c r="H1272" s="2">
        <f>VLOOKUP(B1272,CostData!$H$5:$I$8,2,FALSE)</f>
        <v>5</v>
      </c>
      <c r="I1272" s="2">
        <f>VLOOKUP(G1272,CostData!$A$4:$E$15,Production!H1272,FALSE)</f>
        <v>8.3000000000000001E-3</v>
      </c>
      <c r="J1272" s="2">
        <f>VLOOKUP(Production!G1272,CostData!$A$33:$E$44,Production!H1272,FALSE)</f>
        <v>31</v>
      </c>
      <c r="K1272" s="2">
        <f>VLOOKUP(Production!B1272,CostData!$A$21:$D$24,4,FALSE)</f>
        <v>11053.74907</v>
      </c>
      <c r="L1272" s="2">
        <f>VLOOKUP(Production!B1272,CostData!$A$21:$D$24,3,FALSE)</f>
        <v>4602.4390240000002</v>
      </c>
      <c r="M1272" s="4">
        <f t="shared" si="134"/>
        <v>10651.401115598877</v>
      </c>
      <c r="N1272" s="4">
        <f t="shared" si="135"/>
        <v>2844.1296357110004</v>
      </c>
      <c r="O1272" s="4">
        <f t="shared" si="136"/>
        <v>4281.5150424247731</v>
      </c>
      <c r="P1272" s="2">
        <f t="shared" si="137"/>
        <v>158.60915549728398</v>
      </c>
      <c r="Q1272" s="2">
        <f t="shared" si="138"/>
        <v>3.6155106451612906</v>
      </c>
      <c r="R1272" s="5">
        <f t="shared" si="139"/>
        <v>0.97839737636410917</v>
      </c>
    </row>
    <row r="1273" spans="1:18" x14ac:dyDescent="0.3">
      <c r="A1273" s="3">
        <v>41451</v>
      </c>
      <c r="B1273" s="2" t="s">
        <v>7</v>
      </c>
      <c r="C1273" s="2">
        <v>1.0539682999999999E-2</v>
      </c>
      <c r="D1273" s="2">
        <v>1.0763732E-2</v>
      </c>
      <c r="E1273" s="2">
        <v>0</v>
      </c>
      <c r="F1273" s="2">
        <f>VLOOKUP(B1273,CostData!$A$21:$D$24,2,FALSE)</f>
        <v>11202.43902</v>
      </c>
      <c r="G1273" s="2">
        <f t="shared" si="133"/>
        <v>6</v>
      </c>
      <c r="H1273" s="2">
        <f>VLOOKUP(B1273,CostData!$H$5:$I$8,2,FALSE)</f>
        <v>5</v>
      </c>
      <c r="I1273" s="2">
        <f>VLOOKUP(G1273,CostData!$A$4:$E$15,Production!H1273,FALSE)</f>
        <v>8.3000000000000001E-3</v>
      </c>
      <c r="J1273" s="2">
        <f>VLOOKUP(Production!G1273,CostData!$A$33:$E$44,Production!H1273,FALSE)</f>
        <v>31</v>
      </c>
      <c r="K1273" s="2">
        <f>VLOOKUP(Production!B1273,CostData!$A$21:$D$24,4,FALSE)</f>
        <v>11053.74907</v>
      </c>
      <c r="L1273" s="2">
        <f>VLOOKUP(Production!B1273,CostData!$A$21:$D$24,3,FALSE)</f>
        <v>4602.4390240000002</v>
      </c>
      <c r="M1273" s="4">
        <f t="shared" si="134"/>
        <v>10008.144262682679</v>
      </c>
      <c r="N1273" s="4">
        <f t="shared" si="135"/>
        <v>2844.1296357110004</v>
      </c>
      <c r="O1273" s="4">
        <f t="shared" si="136"/>
        <v>4026.184612202519</v>
      </c>
      <c r="P1273" s="2">
        <f t="shared" si="137"/>
        <v>160.14199393469613</v>
      </c>
      <c r="Q1273" s="2">
        <f t="shared" si="138"/>
        <v>3.3998977419354839</v>
      </c>
      <c r="R1273" s="5">
        <f t="shared" si="139"/>
        <v>0.97918482176999566</v>
      </c>
    </row>
    <row r="1274" spans="1:18" x14ac:dyDescent="0.3">
      <c r="A1274" s="3">
        <v>41452</v>
      </c>
      <c r="B1274" s="2" t="s">
        <v>7</v>
      </c>
      <c r="C1274" s="2">
        <v>1.0917865000000001E-2</v>
      </c>
      <c r="D1274" s="2">
        <v>1.1145242E-2</v>
      </c>
      <c r="E1274" s="2">
        <v>0</v>
      </c>
      <c r="F1274" s="2">
        <f>VLOOKUP(B1274,CostData!$A$21:$D$24,2,FALSE)</f>
        <v>11202.43902</v>
      </c>
      <c r="G1274" s="2">
        <f t="shared" si="133"/>
        <v>6</v>
      </c>
      <c r="H1274" s="2">
        <f>VLOOKUP(B1274,CostData!$H$5:$I$8,2,FALSE)</f>
        <v>5</v>
      </c>
      <c r="I1274" s="2">
        <f>VLOOKUP(G1274,CostData!$A$4:$E$15,Production!H1274,FALSE)</f>
        <v>8.3000000000000001E-3</v>
      </c>
      <c r="J1274" s="2">
        <f>VLOOKUP(Production!G1274,CostData!$A$33:$E$44,Production!H1274,FALSE)</f>
        <v>31</v>
      </c>
      <c r="K1274" s="2">
        <f>VLOOKUP(Production!B1274,CostData!$A$21:$D$24,4,FALSE)</f>
        <v>11053.74907</v>
      </c>
      <c r="L1274" s="2">
        <f>VLOOKUP(Production!B1274,CostData!$A$21:$D$24,3,FALSE)</f>
        <v>4602.4390240000002</v>
      </c>
      <c r="M1274" s="4">
        <f t="shared" si="134"/>
        <v>10362.873191055854</v>
      </c>
      <c r="N1274" s="4">
        <f t="shared" si="135"/>
        <v>2844.1296357110004</v>
      </c>
      <c r="O1274" s="4">
        <f t="shared" si="136"/>
        <v>4170.6510585853921</v>
      </c>
      <c r="P1274" s="2">
        <f t="shared" si="137"/>
        <v>159.16714380835671</v>
      </c>
      <c r="Q1274" s="2">
        <f t="shared" si="138"/>
        <v>3.5218919354838709</v>
      </c>
      <c r="R1274" s="5">
        <f t="shared" si="139"/>
        <v>0.97959873818800891</v>
      </c>
    </row>
    <row r="1275" spans="1:18" x14ac:dyDescent="0.3">
      <c r="A1275" s="3">
        <v>41453</v>
      </c>
      <c r="B1275" s="2" t="s">
        <v>7</v>
      </c>
      <c r="C1275" s="2">
        <v>1.0598076999999999E-2</v>
      </c>
      <c r="D1275" s="2">
        <v>1.0814842E-2</v>
      </c>
      <c r="E1275" s="2">
        <v>0</v>
      </c>
      <c r="F1275" s="2">
        <f>VLOOKUP(B1275,CostData!$A$21:$D$24,2,FALSE)</f>
        <v>11202.43902</v>
      </c>
      <c r="G1275" s="2">
        <f t="shared" si="133"/>
        <v>6</v>
      </c>
      <c r="H1275" s="2">
        <f>VLOOKUP(B1275,CostData!$H$5:$I$8,2,FALSE)</f>
        <v>5</v>
      </c>
      <c r="I1275" s="2">
        <f>VLOOKUP(G1275,CostData!$A$4:$E$15,Production!H1275,FALSE)</f>
        <v>8.3000000000000001E-3</v>
      </c>
      <c r="J1275" s="2">
        <f>VLOOKUP(Production!G1275,CostData!$A$33:$E$44,Production!H1275,FALSE)</f>
        <v>31</v>
      </c>
      <c r="K1275" s="2">
        <f>VLOOKUP(Production!B1275,CostData!$A$21:$D$24,4,FALSE)</f>
        <v>11053.74907</v>
      </c>
      <c r="L1275" s="2">
        <f>VLOOKUP(Production!B1275,CostData!$A$21:$D$24,3,FALSE)</f>
        <v>4602.4390240000002</v>
      </c>
      <c r="M1275" s="4">
        <f t="shared" si="134"/>
        <v>10055.666465322591</v>
      </c>
      <c r="N1275" s="4">
        <f t="shared" si="135"/>
        <v>2844.1296357110004</v>
      </c>
      <c r="O1275" s="4">
        <f t="shared" si="136"/>
        <v>4048.4912626250184</v>
      </c>
      <c r="P1275" s="2">
        <f t="shared" si="137"/>
        <v>159.91851506323846</v>
      </c>
      <c r="Q1275" s="2">
        <f t="shared" si="138"/>
        <v>3.4187345161290321</v>
      </c>
      <c r="R1275" s="5">
        <f t="shared" si="139"/>
        <v>0.97995671134169127</v>
      </c>
    </row>
    <row r="1276" spans="1:18" x14ac:dyDescent="0.3">
      <c r="A1276" s="3">
        <v>41454</v>
      </c>
      <c r="B1276" s="2" t="s">
        <v>7</v>
      </c>
      <c r="C1276" s="2">
        <v>1.0150818000000001E-2</v>
      </c>
      <c r="D1276" s="2">
        <v>1.037659E-2</v>
      </c>
      <c r="E1276" s="2">
        <v>0</v>
      </c>
      <c r="F1276" s="2">
        <f>VLOOKUP(B1276,CostData!$A$21:$D$24,2,FALSE)</f>
        <v>11202.43902</v>
      </c>
      <c r="G1276" s="2">
        <f t="shared" si="133"/>
        <v>6</v>
      </c>
      <c r="H1276" s="2">
        <f>VLOOKUP(B1276,CostData!$H$5:$I$8,2,FALSE)</f>
        <v>5</v>
      </c>
      <c r="I1276" s="2">
        <f>VLOOKUP(G1276,CostData!$A$4:$E$15,Production!H1276,FALSE)</f>
        <v>8.3000000000000001E-3</v>
      </c>
      <c r="J1276" s="2">
        <f>VLOOKUP(Production!G1276,CostData!$A$33:$E$44,Production!H1276,FALSE)</f>
        <v>31</v>
      </c>
      <c r="K1276" s="2">
        <f>VLOOKUP(Production!B1276,CostData!$A$21:$D$24,4,FALSE)</f>
        <v>11053.74907</v>
      </c>
      <c r="L1276" s="2">
        <f>VLOOKUP(Production!B1276,CostData!$A$21:$D$24,3,FALSE)</f>
        <v>4602.4390240000002</v>
      </c>
      <c r="M1276" s="4">
        <f t="shared" si="134"/>
        <v>9648.1786869749703</v>
      </c>
      <c r="N1276" s="4">
        <f t="shared" si="135"/>
        <v>2844.1296357110004</v>
      </c>
      <c r="O1276" s="4">
        <f t="shared" si="136"/>
        <v>3877.6372337638959</v>
      </c>
      <c r="P1276" s="2">
        <f t="shared" si="137"/>
        <v>161.26725507688016</v>
      </c>
      <c r="Q1276" s="2">
        <f t="shared" si="138"/>
        <v>3.2744574193548392</v>
      </c>
      <c r="R1276" s="5">
        <f t="shared" si="139"/>
        <v>0.978242177825278</v>
      </c>
    </row>
    <row r="1277" spans="1:18" x14ac:dyDescent="0.3">
      <c r="A1277" s="3">
        <v>41455</v>
      </c>
      <c r="B1277" s="2" t="s">
        <v>7</v>
      </c>
      <c r="C1277" s="2">
        <v>1.1109038999999999E-2</v>
      </c>
      <c r="D1277" s="2">
        <v>1.1315351E-2</v>
      </c>
      <c r="E1277" s="2">
        <v>0</v>
      </c>
      <c r="F1277" s="2">
        <f>VLOOKUP(B1277,CostData!$A$21:$D$24,2,FALSE)</f>
        <v>11202.43902</v>
      </c>
      <c r="G1277" s="2">
        <f t="shared" si="133"/>
        <v>6</v>
      </c>
      <c r="H1277" s="2">
        <f>VLOOKUP(B1277,CostData!$H$5:$I$8,2,FALSE)</f>
        <v>5</v>
      </c>
      <c r="I1277" s="2">
        <f>VLOOKUP(G1277,CostData!$A$4:$E$15,Production!H1277,FALSE)</f>
        <v>8.3000000000000001E-3</v>
      </c>
      <c r="J1277" s="2">
        <f>VLOOKUP(Production!G1277,CostData!$A$33:$E$44,Production!H1277,FALSE)</f>
        <v>31</v>
      </c>
      <c r="K1277" s="2">
        <f>VLOOKUP(Production!B1277,CostData!$A$21:$D$24,4,FALSE)</f>
        <v>11053.74907</v>
      </c>
      <c r="L1277" s="2">
        <f>VLOOKUP(Production!B1277,CostData!$A$21:$D$24,3,FALSE)</f>
        <v>4602.4390240000002</v>
      </c>
      <c r="M1277" s="4">
        <f t="shared" si="134"/>
        <v>10521.040954093869</v>
      </c>
      <c r="N1277" s="4">
        <f t="shared" si="135"/>
        <v>2844.1296357110004</v>
      </c>
      <c r="O1277" s="4">
        <f t="shared" si="136"/>
        <v>4243.6799928572491</v>
      </c>
      <c r="P1277" s="2">
        <f t="shared" si="137"/>
        <v>158.50921562758145</v>
      </c>
      <c r="Q1277" s="2">
        <f t="shared" si="138"/>
        <v>3.5835609677419353</v>
      </c>
      <c r="R1277" s="5">
        <f t="shared" si="139"/>
        <v>0.98176707023935894</v>
      </c>
    </row>
    <row r="1278" spans="1:18" x14ac:dyDescent="0.3">
      <c r="A1278" s="3">
        <v>41456</v>
      </c>
      <c r="B1278" s="2" t="s">
        <v>7</v>
      </c>
      <c r="C1278" s="2">
        <v>1.143826E-2</v>
      </c>
      <c r="D1278" s="2">
        <v>1.1671235E-2</v>
      </c>
      <c r="E1278" s="2">
        <v>0</v>
      </c>
      <c r="F1278" s="2">
        <f>VLOOKUP(B1278,CostData!$A$21:$D$24,2,FALSE)</f>
        <v>11202.43902</v>
      </c>
      <c r="G1278" s="2">
        <f t="shared" si="133"/>
        <v>7</v>
      </c>
      <c r="H1278" s="2">
        <f>VLOOKUP(B1278,CostData!$H$5:$I$8,2,FALSE)</f>
        <v>5</v>
      </c>
      <c r="I1278" s="2">
        <f>VLOOKUP(G1278,CostData!$A$4:$E$15,Production!H1278,FALSE)</f>
        <v>8.2000000000000007E-3</v>
      </c>
      <c r="J1278" s="2">
        <f>VLOOKUP(Production!G1278,CostData!$A$33:$E$44,Production!H1278,FALSE)</f>
        <v>31</v>
      </c>
      <c r="K1278" s="2">
        <f>VLOOKUP(Production!B1278,CostData!$A$21:$D$24,4,FALSE)</f>
        <v>11053.74907</v>
      </c>
      <c r="L1278" s="2">
        <f>VLOOKUP(Production!B1278,CostData!$A$21:$D$24,3,FALSE)</f>
        <v>4602.4390240000002</v>
      </c>
      <c r="M1278" s="4">
        <f t="shared" si="134"/>
        <v>10721.196466798358</v>
      </c>
      <c r="N1278" s="4">
        <f t="shared" si="135"/>
        <v>2809.8630135940002</v>
      </c>
      <c r="O1278" s="4">
        <f t="shared" si="136"/>
        <v>4316.7993236339771</v>
      </c>
      <c r="P1278" s="2">
        <f t="shared" si="137"/>
        <v>156.0364846054062</v>
      </c>
      <c r="Q1278" s="2">
        <f t="shared" si="138"/>
        <v>3.6897612903225809</v>
      </c>
      <c r="R1278" s="5">
        <f t="shared" si="139"/>
        <v>0.98003853062679314</v>
      </c>
    </row>
    <row r="1279" spans="1:18" x14ac:dyDescent="0.3">
      <c r="A1279" s="3">
        <v>41457</v>
      </c>
      <c r="B1279" s="2" t="s">
        <v>7</v>
      </c>
      <c r="C1279" s="2">
        <v>1.05177E-2</v>
      </c>
      <c r="D1279" s="2">
        <v>1.0719316E-2</v>
      </c>
      <c r="E1279" s="2">
        <v>0</v>
      </c>
      <c r="F1279" s="2">
        <f>VLOOKUP(B1279,CostData!$A$21:$D$24,2,FALSE)</f>
        <v>11202.43902</v>
      </c>
      <c r="G1279" s="2">
        <f t="shared" si="133"/>
        <v>7</v>
      </c>
      <c r="H1279" s="2">
        <f>VLOOKUP(B1279,CostData!$H$5:$I$8,2,FALSE)</f>
        <v>5</v>
      </c>
      <c r="I1279" s="2">
        <f>VLOOKUP(G1279,CostData!$A$4:$E$15,Production!H1279,FALSE)</f>
        <v>8.2000000000000007E-3</v>
      </c>
      <c r="J1279" s="2">
        <f>VLOOKUP(Production!G1279,CostData!$A$33:$E$44,Production!H1279,FALSE)</f>
        <v>31</v>
      </c>
      <c r="K1279" s="2">
        <f>VLOOKUP(Production!B1279,CostData!$A$21:$D$24,4,FALSE)</f>
        <v>11053.74907</v>
      </c>
      <c r="L1279" s="2">
        <f>VLOOKUP(Production!B1279,CostData!$A$21:$D$24,3,FALSE)</f>
        <v>4602.4390240000002</v>
      </c>
      <c r="M1279" s="4">
        <f t="shared" si="134"/>
        <v>9846.7636737410467</v>
      </c>
      <c r="N1279" s="4">
        <f t="shared" si="135"/>
        <v>2809.8630135940002</v>
      </c>
      <c r="O1279" s="4">
        <f t="shared" si="136"/>
        <v>3969.3799796634344</v>
      </c>
      <c r="P1279" s="2">
        <f t="shared" si="137"/>
        <v>158.07644890991833</v>
      </c>
      <c r="Q1279" s="2">
        <f t="shared" si="138"/>
        <v>3.3928064516129028</v>
      </c>
      <c r="R1279" s="5">
        <f t="shared" si="139"/>
        <v>0.98119133720845619</v>
      </c>
    </row>
    <row r="1280" spans="1:18" x14ac:dyDescent="0.3">
      <c r="A1280" s="3">
        <v>41458</v>
      </c>
      <c r="B1280" s="2" t="s">
        <v>7</v>
      </c>
      <c r="C1280" s="2">
        <v>1.0160934999999999E-2</v>
      </c>
      <c r="D1280" s="2">
        <v>1.0364468E-2</v>
      </c>
      <c r="E1280" s="2">
        <v>0</v>
      </c>
      <c r="F1280" s="2">
        <f>VLOOKUP(B1280,CostData!$A$21:$D$24,2,FALSE)</f>
        <v>11202.43902</v>
      </c>
      <c r="G1280" s="2">
        <f t="shared" si="133"/>
        <v>7</v>
      </c>
      <c r="H1280" s="2">
        <f>VLOOKUP(B1280,CostData!$H$5:$I$8,2,FALSE)</f>
        <v>5</v>
      </c>
      <c r="I1280" s="2">
        <f>VLOOKUP(G1280,CostData!$A$4:$E$15,Production!H1280,FALSE)</f>
        <v>8.2000000000000007E-3</v>
      </c>
      <c r="J1280" s="2">
        <f>VLOOKUP(Production!G1280,CostData!$A$33:$E$44,Production!H1280,FALSE)</f>
        <v>31</v>
      </c>
      <c r="K1280" s="2">
        <f>VLOOKUP(Production!B1280,CostData!$A$21:$D$24,4,FALSE)</f>
        <v>11053.74907</v>
      </c>
      <c r="L1280" s="2">
        <f>VLOOKUP(Production!B1280,CostData!$A$21:$D$24,3,FALSE)</f>
        <v>4602.4390240000002</v>
      </c>
      <c r="M1280" s="4">
        <f t="shared" si="134"/>
        <v>9520.8003010687917</v>
      </c>
      <c r="N1280" s="4">
        <f t="shared" si="135"/>
        <v>2809.8630135940002</v>
      </c>
      <c r="O1280" s="4">
        <f t="shared" si="136"/>
        <v>3834.73686867485</v>
      </c>
      <c r="P1280" s="2">
        <f t="shared" si="137"/>
        <v>159.09362852274563</v>
      </c>
      <c r="Q1280" s="2">
        <f t="shared" si="138"/>
        <v>3.2777209677419354</v>
      </c>
      <c r="R1280" s="5">
        <f t="shared" si="139"/>
        <v>0.98036242670632001</v>
      </c>
    </row>
    <row r="1281" spans="1:18" x14ac:dyDescent="0.3">
      <c r="A1281" s="3">
        <v>41459</v>
      </c>
      <c r="B1281" s="2" t="s">
        <v>7</v>
      </c>
      <c r="C1281" s="2">
        <v>1.0350022E-2</v>
      </c>
      <c r="D1281" s="2">
        <v>1.0577329E-2</v>
      </c>
      <c r="E1281" s="2">
        <v>0.32282238699999999</v>
      </c>
      <c r="F1281" s="2">
        <f>VLOOKUP(B1281,CostData!$A$21:$D$24,2,FALSE)</f>
        <v>11202.43902</v>
      </c>
      <c r="G1281" s="2">
        <f t="shared" si="133"/>
        <v>7</v>
      </c>
      <c r="H1281" s="2">
        <f>VLOOKUP(B1281,CostData!$H$5:$I$8,2,FALSE)</f>
        <v>5</v>
      </c>
      <c r="I1281" s="2">
        <f>VLOOKUP(G1281,CostData!$A$4:$E$15,Production!H1281,FALSE)</f>
        <v>8.2000000000000007E-3</v>
      </c>
      <c r="J1281" s="2">
        <f>VLOOKUP(Production!G1281,CostData!$A$33:$E$44,Production!H1281,FALSE)</f>
        <v>31</v>
      </c>
      <c r="K1281" s="2">
        <f>VLOOKUP(Production!B1281,CostData!$A$21:$D$24,4,FALSE)</f>
        <v>11053.74907</v>
      </c>
      <c r="L1281" s="2">
        <f>VLOOKUP(Production!B1281,CostData!$A$21:$D$24,3,FALSE)</f>
        <v>4602.4390240000002</v>
      </c>
      <c r="M1281" s="4">
        <f t="shared" si="134"/>
        <v>9716.3344155921623</v>
      </c>
      <c r="N1281" s="4">
        <f t="shared" si="135"/>
        <v>2809.8630135940002</v>
      </c>
      <c r="O1281" s="4">
        <f t="shared" si="136"/>
        <v>3906.0983024688003</v>
      </c>
      <c r="P1281" s="2">
        <f t="shared" si="137"/>
        <v>158.76580486162214</v>
      </c>
      <c r="Q1281" s="2">
        <f t="shared" si="138"/>
        <v>3.3387167741935482</v>
      </c>
      <c r="R1281" s="5">
        <f t="shared" si="139"/>
        <v>0.97850998111148857</v>
      </c>
    </row>
    <row r="1282" spans="1:18" x14ac:dyDescent="0.3">
      <c r="A1282" s="3">
        <v>41460</v>
      </c>
      <c r="B1282" s="2" t="s">
        <v>7</v>
      </c>
      <c r="C1282" s="2">
        <v>1.1219063E-2</v>
      </c>
      <c r="D1282" s="2">
        <v>1.145672E-2</v>
      </c>
      <c r="E1282" s="2">
        <v>0</v>
      </c>
      <c r="F1282" s="2">
        <f>VLOOKUP(B1282,CostData!$A$21:$D$24,2,FALSE)</f>
        <v>11202.43902</v>
      </c>
      <c r="G1282" s="2">
        <f t="shared" si="133"/>
        <v>7</v>
      </c>
      <c r="H1282" s="2">
        <f>VLOOKUP(B1282,CostData!$H$5:$I$8,2,FALSE)</f>
        <v>5</v>
      </c>
      <c r="I1282" s="2">
        <f>VLOOKUP(G1282,CostData!$A$4:$E$15,Production!H1282,FALSE)</f>
        <v>8.2000000000000007E-3</v>
      </c>
      <c r="J1282" s="2">
        <f>VLOOKUP(Production!G1282,CostData!$A$33:$E$44,Production!H1282,FALSE)</f>
        <v>31</v>
      </c>
      <c r="K1282" s="2">
        <f>VLOOKUP(Production!B1282,CostData!$A$21:$D$24,4,FALSE)</f>
        <v>11053.74907</v>
      </c>
      <c r="L1282" s="2">
        <f>VLOOKUP(Production!B1282,CostData!$A$21:$D$24,3,FALSE)</f>
        <v>4602.4390240000002</v>
      </c>
      <c r="M1282" s="4">
        <f t="shared" si="134"/>
        <v>10524.142987875583</v>
      </c>
      <c r="N1282" s="4">
        <f t="shared" si="135"/>
        <v>2809.8630135940002</v>
      </c>
      <c r="O1282" s="4">
        <f t="shared" si="136"/>
        <v>4234.0743758409908</v>
      </c>
      <c r="P1282" s="2">
        <f t="shared" si="137"/>
        <v>156.59133367296872</v>
      </c>
      <c r="Q1282" s="2">
        <f t="shared" si="138"/>
        <v>3.6190525806451612</v>
      </c>
      <c r="R1282" s="5">
        <f t="shared" si="139"/>
        <v>0.97925610471408919</v>
      </c>
    </row>
    <row r="1283" spans="1:18" x14ac:dyDescent="0.3">
      <c r="A1283" s="3">
        <v>41461</v>
      </c>
      <c r="B1283" s="2" t="s">
        <v>7</v>
      </c>
      <c r="C1283" s="2">
        <v>1.1699945999999999E-2</v>
      </c>
      <c r="D1283" s="2">
        <v>1.1904675999999999E-2</v>
      </c>
      <c r="E1283" s="2">
        <v>0</v>
      </c>
      <c r="F1283" s="2">
        <f>VLOOKUP(B1283,CostData!$A$21:$D$24,2,FALSE)</f>
        <v>11202.43902</v>
      </c>
      <c r="G1283" s="2">
        <f t="shared" ref="G1283:G1346" si="140">MONTH(A1283)</f>
        <v>7</v>
      </c>
      <c r="H1283" s="2">
        <f>VLOOKUP(B1283,CostData!$H$5:$I$8,2,FALSE)</f>
        <v>5</v>
      </c>
      <c r="I1283" s="2">
        <f>VLOOKUP(G1283,CostData!$A$4:$E$15,Production!H1283,FALSE)</f>
        <v>8.2000000000000007E-3</v>
      </c>
      <c r="J1283" s="2">
        <f>VLOOKUP(Production!G1283,CostData!$A$33:$E$44,Production!H1283,FALSE)</f>
        <v>31</v>
      </c>
      <c r="K1283" s="2">
        <f>VLOOKUP(Production!B1283,CostData!$A$21:$D$24,4,FALSE)</f>
        <v>11053.74907</v>
      </c>
      <c r="L1283" s="2">
        <f>VLOOKUP(Production!B1283,CostData!$A$21:$D$24,3,FALSE)</f>
        <v>4602.4390240000002</v>
      </c>
      <c r="M1283" s="4">
        <f t="shared" ref="M1283:M1346" si="141">D1283*F1283*I1283*10000</f>
        <v>10935.635369314316</v>
      </c>
      <c r="N1283" s="4">
        <f t="shared" ref="N1283:N1346" si="142">I1283*J1283*K1283</f>
        <v>2809.8630135940002</v>
      </c>
      <c r="O1283" s="4">
        <f t="shared" ref="O1283:O1346" si="143">C1283*I1283*L1283*10000</f>
        <v>4415.5596200256023</v>
      </c>
      <c r="P1283" s="2">
        <f t="shared" ref="P1283:P1346" si="144">(M1283+N1283+O1283)/C1283/10000</f>
        <v>155.22343438964521</v>
      </c>
      <c r="Q1283" s="2">
        <f t="shared" ref="Q1283:Q1346" si="145">C1283*10000/J1283</f>
        <v>3.774176129032258</v>
      </c>
      <c r="R1283" s="5">
        <f t="shared" ref="R1283:R1346" si="146">C1283/D1283</f>
        <v>0.98280255590324339</v>
      </c>
    </row>
    <row r="1284" spans="1:18" x14ac:dyDescent="0.3">
      <c r="A1284" s="3">
        <v>41462</v>
      </c>
      <c r="B1284" s="2" t="s">
        <v>7</v>
      </c>
      <c r="C1284" s="2">
        <v>1.1066542E-2</v>
      </c>
      <c r="D1284" s="2">
        <v>1.1270176999999999E-2</v>
      </c>
      <c r="E1284" s="2">
        <v>0</v>
      </c>
      <c r="F1284" s="2">
        <f>VLOOKUP(B1284,CostData!$A$21:$D$24,2,FALSE)</f>
        <v>11202.43902</v>
      </c>
      <c r="G1284" s="2">
        <f t="shared" si="140"/>
        <v>7</v>
      </c>
      <c r="H1284" s="2">
        <f>VLOOKUP(B1284,CostData!$H$5:$I$8,2,FALSE)</f>
        <v>5</v>
      </c>
      <c r="I1284" s="2">
        <f>VLOOKUP(G1284,CostData!$A$4:$E$15,Production!H1284,FALSE)</f>
        <v>8.2000000000000007E-3</v>
      </c>
      <c r="J1284" s="2">
        <f>VLOOKUP(Production!G1284,CostData!$A$33:$E$44,Production!H1284,FALSE)</f>
        <v>31</v>
      </c>
      <c r="K1284" s="2">
        <f>VLOOKUP(Production!B1284,CostData!$A$21:$D$24,4,FALSE)</f>
        <v>11053.74907</v>
      </c>
      <c r="L1284" s="2">
        <f>VLOOKUP(Production!B1284,CostData!$A$21:$D$24,3,FALSE)</f>
        <v>4602.4390240000002</v>
      </c>
      <c r="M1284" s="4">
        <f t="shared" si="141"/>
        <v>10352.784588142737</v>
      </c>
      <c r="N1284" s="4">
        <f t="shared" si="142"/>
        <v>2809.8630135940002</v>
      </c>
      <c r="O1284" s="4">
        <f t="shared" si="143"/>
        <v>4176.5129504458719</v>
      </c>
      <c r="P1284" s="2">
        <f t="shared" si="144"/>
        <v>156.68092663618509</v>
      </c>
      <c r="Q1284" s="2">
        <f t="shared" si="145"/>
        <v>3.569852258064516</v>
      </c>
      <c r="R1284" s="5">
        <f t="shared" si="146"/>
        <v>0.98193151713588889</v>
      </c>
    </row>
    <row r="1285" spans="1:18" x14ac:dyDescent="0.3">
      <c r="A1285" s="3">
        <v>41463</v>
      </c>
      <c r="B1285" s="2" t="s">
        <v>7</v>
      </c>
      <c r="C1285" s="2">
        <v>1.0584138E-2</v>
      </c>
      <c r="D1285" s="2">
        <v>1.0787612E-2</v>
      </c>
      <c r="E1285" s="2">
        <v>0</v>
      </c>
      <c r="F1285" s="2">
        <f>VLOOKUP(B1285,CostData!$A$21:$D$24,2,FALSE)</f>
        <v>11202.43902</v>
      </c>
      <c r="G1285" s="2">
        <f t="shared" si="140"/>
        <v>7</v>
      </c>
      <c r="H1285" s="2">
        <f>VLOOKUP(B1285,CostData!$H$5:$I$8,2,FALSE)</f>
        <v>5</v>
      </c>
      <c r="I1285" s="2">
        <f>VLOOKUP(G1285,CostData!$A$4:$E$15,Production!H1285,FALSE)</f>
        <v>8.2000000000000007E-3</v>
      </c>
      <c r="J1285" s="2">
        <f>VLOOKUP(Production!G1285,CostData!$A$33:$E$44,Production!H1285,FALSE)</f>
        <v>31</v>
      </c>
      <c r="K1285" s="2">
        <f>VLOOKUP(Production!B1285,CostData!$A$21:$D$24,4,FALSE)</f>
        <v>11053.74907</v>
      </c>
      <c r="L1285" s="2">
        <f>VLOOKUP(Production!B1285,CostData!$A$21:$D$24,3,FALSE)</f>
        <v>4602.4390240000002</v>
      </c>
      <c r="M1285" s="4">
        <f t="shared" si="141"/>
        <v>9909.5003793164597</v>
      </c>
      <c r="N1285" s="4">
        <f t="shared" si="142"/>
        <v>2809.8630135940002</v>
      </c>
      <c r="O1285" s="4">
        <f t="shared" si="143"/>
        <v>3994.4536808613079</v>
      </c>
      <c r="P1285" s="2">
        <f t="shared" si="144"/>
        <v>157.91382419401339</v>
      </c>
      <c r="Q1285" s="2">
        <f t="shared" si="145"/>
        <v>3.414238064516129</v>
      </c>
      <c r="R1285" s="5">
        <f t="shared" si="146"/>
        <v>0.98113817960823946</v>
      </c>
    </row>
    <row r="1286" spans="1:18" x14ac:dyDescent="0.3">
      <c r="A1286" s="3">
        <v>41464</v>
      </c>
      <c r="B1286" s="2" t="s">
        <v>7</v>
      </c>
      <c r="C1286" s="2">
        <v>1.0520742E-2</v>
      </c>
      <c r="D1286" s="2">
        <v>1.0755114E-2</v>
      </c>
      <c r="E1286" s="2">
        <v>0</v>
      </c>
      <c r="F1286" s="2">
        <f>VLOOKUP(B1286,CostData!$A$21:$D$24,2,FALSE)</f>
        <v>11202.43902</v>
      </c>
      <c r="G1286" s="2">
        <f t="shared" si="140"/>
        <v>7</v>
      </c>
      <c r="H1286" s="2">
        <f>VLOOKUP(B1286,CostData!$H$5:$I$8,2,FALSE)</f>
        <v>5</v>
      </c>
      <c r="I1286" s="2">
        <f>VLOOKUP(G1286,CostData!$A$4:$E$15,Production!H1286,FALSE)</f>
        <v>8.2000000000000007E-3</v>
      </c>
      <c r="J1286" s="2">
        <f>VLOOKUP(Production!G1286,CostData!$A$33:$E$44,Production!H1286,FALSE)</f>
        <v>31</v>
      </c>
      <c r="K1286" s="2">
        <f>VLOOKUP(Production!B1286,CostData!$A$21:$D$24,4,FALSE)</f>
        <v>11053.74907</v>
      </c>
      <c r="L1286" s="2">
        <f>VLOOKUP(Production!B1286,CostData!$A$21:$D$24,3,FALSE)</f>
        <v>4602.4390240000002</v>
      </c>
      <c r="M1286" s="4">
        <f t="shared" si="141"/>
        <v>9879.6477165281594</v>
      </c>
      <c r="N1286" s="4">
        <f t="shared" si="142"/>
        <v>2809.8630135940002</v>
      </c>
      <c r="O1286" s="4">
        <f t="shared" si="143"/>
        <v>3970.5280304633366</v>
      </c>
      <c r="P1286" s="2">
        <f t="shared" si="144"/>
        <v>158.35421836773011</v>
      </c>
      <c r="Q1286" s="2">
        <f t="shared" si="145"/>
        <v>3.3937877419354838</v>
      </c>
      <c r="R1286" s="5">
        <f t="shared" si="146"/>
        <v>0.9782083202465357</v>
      </c>
    </row>
    <row r="1287" spans="1:18" x14ac:dyDescent="0.3">
      <c r="A1287" s="3">
        <v>41465</v>
      </c>
      <c r="B1287" s="2" t="s">
        <v>7</v>
      </c>
      <c r="C1287" s="2">
        <v>1.0140164E-2</v>
      </c>
      <c r="D1287" s="2">
        <v>1.0339630000000001E-2</v>
      </c>
      <c r="E1287" s="2">
        <v>0</v>
      </c>
      <c r="F1287" s="2">
        <f>VLOOKUP(B1287,CostData!$A$21:$D$24,2,FALSE)</f>
        <v>11202.43902</v>
      </c>
      <c r="G1287" s="2">
        <f t="shared" si="140"/>
        <v>7</v>
      </c>
      <c r="H1287" s="2">
        <f>VLOOKUP(B1287,CostData!$H$5:$I$8,2,FALSE)</f>
        <v>5</v>
      </c>
      <c r="I1287" s="2">
        <f>VLOOKUP(G1287,CostData!$A$4:$E$15,Production!H1287,FALSE)</f>
        <v>8.2000000000000007E-3</v>
      </c>
      <c r="J1287" s="2">
        <f>VLOOKUP(Production!G1287,CostData!$A$33:$E$44,Production!H1287,FALSE)</f>
        <v>31</v>
      </c>
      <c r="K1287" s="2">
        <f>VLOOKUP(Production!B1287,CostData!$A$21:$D$24,4,FALSE)</f>
        <v>11053.74907</v>
      </c>
      <c r="L1287" s="2">
        <f>VLOOKUP(Production!B1287,CostData!$A$21:$D$24,3,FALSE)</f>
        <v>4602.4390240000002</v>
      </c>
      <c r="M1287" s="4">
        <f t="shared" si="141"/>
        <v>9497.984114277735</v>
      </c>
      <c r="N1287" s="4">
        <f t="shared" si="142"/>
        <v>2809.8630135940002</v>
      </c>
      <c r="O1287" s="4">
        <f t="shared" si="143"/>
        <v>3826.8978932755153</v>
      </c>
      <c r="P1287" s="2">
        <f t="shared" si="144"/>
        <v>159.11719989092137</v>
      </c>
      <c r="Q1287" s="2">
        <f t="shared" si="145"/>
        <v>3.2710206451612902</v>
      </c>
      <c r="R1287" s="5">
        <f t="shared" si="146"/>
        <v>0.98070859402125599</v>
      </c>
    </row>
    <row r="1288" spans="1:18" x14ac:dyDescent="0.3">
      <c r="A1288" s="3">
        <v>41466</v>
      </c>
      <c r="B1288" s="2" t="s">
        <v>7</v>
      </c>
      <c r="C1288" s="2">
        <v>1.0192845000000001E-2</v>
      </c>
      <c r="D1288" s="2">
        <v>1.0415224000000001E-2</v>
      </c>
      <c r="E1288" s="2">
        <v>0</v>
      </c>
      <c r="F1288" s="2">
        <f>VLOOKUP(B1288,CostData!$A$21:$D$24,2,FALSE)</f>
        <v>11202.43902</v>
      </c>
      <c r="G1288" s="2">
        <f t="shared" si="140"/>
        <v>7</v>
      </c>
      <c r="H1288" s="2">
        <f>VLOOKUP(B1288,CostData!$H$5:$I$8,2,FALSE)</f>
        <v>5</v>
      </c>
      <c r="I1288" s="2">
        <f>VLOOKUP(G1288,CostData!$A$4:$E$15,Production!H1288,FALSE)</f>
        <v>8.2000000000000007E-3</v>
      </c>
      <c r="J1288" s="2">
        <f>VLOOKUP(Production!G1288,CostData!$A$33:$E$44,Production!H1288,FALSE)</f>
        <v>31</v>
      </c>
      <c r="K1288" s="2">
        <f>VLOOKUP(Production!B1288,CostData!$A$21:$D$24,4,FALSE)</f>
        <v>11053.74907</v>
      </c>
      <c r="L1288" s="2">
        <f>VLOOKUP(Production!B1288,CostData!$A$21:$D$24,3,FALSE)</f>
        <v>4602.4390240000002</v>
      </c>
      <c r="M1288" s="4">
        <f t="shared" si="141"/>
        <v>9567.4247626505203</v>
      </c>
      <c r="N1288" s="4">
        <f t="shared" si="142"/>
        <v>2809.8630135940002</v>
      </c>
      <c r="O1288" s="4">
        <f t="shared" si="143"/>
        <v>3846.7797026738299</v>
      </c>
      <c r="P1288" s="2">
        <f t="shared" si="144"/>
        <v>159.1711389599111</v>
      </c>
      <c r="Q1288" s="2">
        <f t="shared" si="145"/>
        <v>3.2880145161290328</v>
      </c>
      <c r="R1288" s="5">
        <f t="shared" si="146"/>
        <v>0.97864865892466646</v>
      </c>
    </row>
    <row r="1289" spans="1:18" x14ac:dyDescent="0.3">
      <c r="A1289" s="3">
        <v>41467</v>
      </c>
      <c r="B1289" s="2" t="s">
        <v>7</v>
      </c>
      <c r="C1289" s="2">
        <v>1.0819059000000001E-2</v>
      </c>
      <c r="D1289" s="2">
        <v>1.1042519000000001E-2</v>
      </c>
      <c r="E1289" s="2">
        <v>0</v>
      </c>
      <c r="F1289" s="2">
        <f>VLOOKUP(B1289,CostData!$A$21:$D$24,2,FALSE)</f>
        <v>11202.43902</v>
      </c>
      <c r="G1289" s="2">
        <f t="shared" si="140"/>
        <v>7</v>
      </c>
      <c r="H1289" s="2">
        <f>VLOOKUP(B1289,CostData!$H$5:$I$8,2,FALSE)</f>
        <v>5</v>
      </c>
      <c r="I1289" s="2">
        <f>VLOOKUP(G1289,CostData!$A$4:$E$15,Production!H1289,FALSE)</f>
        <v>8.2000000000000007E-3</v>
      </c>
      <c r="J1289" s="2">
        <f>VLOOKUP(Production!G1289,CostData!$A$33:$E$44,Production!H1289,FALSE)</f>
        <v>31</v>
      </c>
      <c r="K1289" s="2">
        <f>VLOOKUP(Production!B1289,CostData!$A$21:$D$24,4,FALSE)</f>
        <v>11053.74907</v>
      </c>
      <c r="L1289" s="2">
        <f>VLOOKUP(Production!B1289,CostData!$A$21:$D$24,3,FALSE)</f>
        <v>4602.4390240000002</v>
      </c>
      <c r="M1289" s="4">
        <f t="shared" si="141"/>
        <v>10143.657949424694</v>
      </c>
      <c r="N1289" s="4">
        <f t="shared" si="142"/>
        <v>2809.8630135940002</v>
      </c>
      <c r="O1289" s="4">
        <f t="shared" si="143"/>
        <v>4083.1128662537913</v>
      </c>
      <c r="P1289" s="2">
        <f t="shared" si="144"/>
        <v>157.46872097908411</v>
      </c>
      <c r="Q1289" s="2">
        <f t="shared" si="145"/>
        <v>3.4900190322580644</v>
      </c>
      <c r="R1289" s="5">
        <f t="shared" si="146"/>
        <v>0.97976367529908714</v>
      </c>
    </row>
    <row r="1290" spans="1:18" x14ac:dyDescent="0.3">
      <c r="A1290" s="3">
        <v>41468</v>
      </c>
      <c r="B1290" s="2" t="s">
        <v>7</v>
      </c>
      <c r="C1290" s="2">
        <v>1.0546032E-2</v>
      </c>
      <c r="D1290" s="2">
        <v>1.0769373E-2</v>
      </c>
      <c r="E1290" s="2">
        <v>0</v>
      </c>
      <c r="F1290" s="2">
        <f>VLOOKUP(B1290,CostData!$A$21:$D$24,2,FALSE)</f>
        <v>11202.43902</v>
      </c>
      <c r="G1290" s="2">
        <f t="shared" si="140"/>
        <v>7</v>
      </c>
      <c r="H1290" s="2">
        <f>VLOOKUP(B1290,CostData!$H$5:$I$8,2,FALSE)</f>
        <v>5</v>
      </c>
      <c r="I1290" s="2">
        <f>VLOOKUP(G1290,CostData!$A$4:$E$15,Production!H1290,FALSE)</f>
        <v>8.2000000000000007E-3</v>
      </c>
      <c r="J1290" s="2">
        <f>VLOOKUP(Production!G1290,CostData!$A$33:$E$44,Production!H1290,FALSE)</f>
        <v>31</v>
      </c>
      <c r="K1290" s="2">
        <f>VLOOKUP(Production!B1290,CostData!$A$21:$D$24,4,FALSE)</f>
        <v>11053.74907</v>
      </c>
      <c r="L1290" s="2">
        <f>VLOOKUP(Production!B1290,CostData!$A$21:$D$24,3,FALSE)</f>
        <v>4602.4390240000002</v>
      </c>
      <c r="M1290" s="4">
        <f t="shared" si="141"/>
        <v>9892.7460339230274</v>
      </c>
      <c r="N1290" s="4">
        <f t="shared" si="142"/>
        <v>2809.8630135940002</v>
      </c>
      <c r="O1290" s="4">
        <f t="shared" si="143"/>
        <v>3980.0724764625279</v>
      </c>
      <c r="P1290" s="2">
        <f t="shared" si="144"/>
        <v>158.18917981644239</v>
      </c>
      <c r="Q1290" s="2">
        <f t="shared" si="145"/>
        <v>3.401945806451613</v>
      </c>
      <c r="R1290" s="5">
        <f t="shared" si="146"/>
        <v>0.97926146675391412</v>
      </c>
    </row>
    <row r="1291" spans="1:18" x14ac:dyDescent="0.3">
      <c r="A1291" s="3">
        <v>41469</v>
      </c>
      <c r="B1291" s="2" t="s">
        <v>7</v>
      </c>
      <c r="C1291" s="2">
        <v>1.0367619999999999E-2</v>
      </c>
      <c r="D1291" s="2">
        <v>1.0566392000000001E-2</v>
      </c>
      <c r="E1291" s="2">
        <v>0</v>
      </c>
      <c r="F1291" s="2">
        <f>VLOOKUP(B1291,CostData!$A$21:$D$24,2,FALSE)</f>
        <v>11202.43902</v>
      </c>
      <c r="G1291" s="2">
        <f t="shared" si="140"/>
        <v>7</v>
      </c>
      <c r="H1291" s="2">
        <f>VLOOKUP(B1291,CostData!$H$5:$I$8,2,FALSE)</f>
        <v>5</v>
      </c>
      <c r="I1291" s="2">
        <f>VLOOKUP(G1291,CostData!$A$4:$E$15,Production!H1291,FALSE)</f>
        <v>8.2000000000000007E-3</v>
      </c>
      <c r="J1291" s="2">
        <f>VLOOKUP(Production!G1291,CostData!$A$33:$E$44,Production!H1291,FALSE)</f>
        <v>31</v>
      </c>
      <c r="K1291" s="2">
        <f>VLOOKUP(Production!B1291,CostData!$A$21:$D$24,4,FALSE)</f>
        <v>11053.74907</v>
      </c>
      <c r="L1291" s="2">
        <f>VLOOKUP(Production!B1291,CostData!$A$21:$D$24,3,FALSE)</f>
        <v>4602.4390240000002</v>
      </c>
      <c r="M1291" s="4">
        <f t="shared" si="141"/>
        <v>9706.2876873960995</v>
      </c>
      <c r="N1291" s="4">
        <f t="shared" si="142"/>
        <v>2809.8630135940002</v>
      </c>
      <c r="O1291" s="4">
        <f t="shared" si="143"/>
        <v>3912.7397876682362</v>
      </c>
      <c r="P1291" s="2">
        <f t="shared" si="144"/>
        <v>158.46347077398997</v>
      </c>
      <c r="Q1291" s="2">
        <f t="shared" si="145"/>
        <v>3.3443935483870968</v>
      </c>
      <c r="R1291" s="5">
        <f t="shared" si="146"/>
        <v>0.98118828073007314</v>
      </c>
    </row>
    <row r="1292" spans="1:18" x14ac:dyDescent="0.3">
      <c r="A1292" s="3">
        <v>41470</v>
      </c>
      <c r="B1292" s="2" t="s">
        <v>7</v>
      </c>
      <c r="C1292" s="2">
        <v>1.0388283E-2</v>
      </c>
      <c r="D1292" s="2">
        <v>1.0605302E-2</v>
      </c>
      <c r="E1292" s="2">
        <v>0</v>
      </c>
      <c r="F1292" s="2">
        <f>VLOOKUP(B1292,CostData!$A$21:$D$24,2,FALSE)</f>
        <v>11202.43902</v>
      </c>
      <c r="G1292" s="2">
        <f t="shared" si="140"/>
        <v>7</v>
      </c>
      <c r="H1292" s="2">
        <f>VLOOKUP(B1292,CostData!$H$5:$I$8,2,FALSE)</f>
        <v>5</v>
      </c>
      <c r="I1292" s="2">
        <f>VLOOKUP(G1292,CostData!$A$4:$E$15,Production!H1292,FALSE)</f>
        <v>8.2000000000000007E-3</v>
      </c>
      <c r="J1292" s="2">
        <f>VLOOKUP(Production!G1292,CostData!$A$33:$E$44,Production!H1292,FALSE)</f>
        <v>31</v>
      </c>
      <c r="K1292" s="2">
        <f>VLOOKUP(Production!B1292,CostData!$A$21:$D$24,4,FALSE)</f>
        <v>11053.74907</v>
      </c>
      <c r="L1292" s="2">
        <f>VLOOKUP(Production!B1292,CostData!$A$21:$D$24,3,FALSE)</f>
        <v>4602.4390240000002</v>
      </c>
      <c r="M1292" s="4">
        <f t="shared" si="141"/>
        <v>9742.0304133820919</v>
      </c>
      <c r="N1292" s="4">
        <f t="shared" si="142"/>
        <v>2809.8630135940002</v>
      </c>
      <c r="O1292" s="4">
        <f t="shared" si="143"/>
        <v>3920.5380038675753</v>
      </c>
      <c r="P1292" s="2">
        <f t="shared" si="144"/>
        <v>158.5674112925463</v>
      </c>
      <c r="Q1292" s="2">
        <f t="shared" si="145"/>
        <v>3.3510590322580645</v>
      </c>
      <c r="R1292" s="5">
        <f t="shared" si="146"/>
        <v>0.97953674492249254</v>
      </c>
    </row>
    <row r="1293" spans="1:18" x14ac:dyDescent="0.3">
      <c r="A1293" s="3">
        <v>41471</v>
      </c>
      <c r="B1293" s="2" t="s">
        <v>7</v>
      </c>
      <c r="C1293" s="2">
        <v>1.0305862000000001E-2</v>
      </c>
      <c r="D1293" s="2">
        <v>1.0521271E-2</v>
      </c>
      <c r="E1293" s="2">
        <v>0</v>
      </c>
      <c r="F1293" s="2">
        <f>VLOOKUP(B1293,CostData!$A$21:$D$24,2,FALSE)</f>
        <v>11202.43902</v>
      </c>
      <c r="G1293" s="2">
        <f t="shared" si="140"/>
        <v>7</v>
      </c>
      <c r="H1293" s="2">
        <f>VLOOKUP(B1293,CostData!$H$5:$I$8,2,FALSE)</f>
        <v>5</v>
      </c>
      <c r="I1293" s="2">
        <f>VLOOKUP(G1293,CostData!$A$4:$E$15,Production!H1293,FALSE)</f>
        <v>8.2000000000000007E-3</v>
      </c>
      <c r="J1293" s="2">
        <f>VLOOKUP(Production!G1293,CostData!$A$33:$E$44,Production!H1293,FALSE)</f>
        <v>31</v>
      </c>
      <c r="K1293" s="2">
        <f>VLOOKUP(Production!B1293,CostData!$A$21:$D$24,4,FALSE)</f>
        <v>11053.74907</v>
      </c>
      <c r="L1293" s="2">
        <f>VLOOKUP(Production!B1293,CostData!$A$21:$D$24,3,FALSE)</f>
        <v>4602.4390240000002</v>
      </c>
      <c r="M1293" s="4">
        <f t="shared" si="141"/>
        <v>9664.8395368123438</v>
      </c>
      <c r="N1293" s="4">
        <f t="shared" si="142"/>
        <v>2809.8630135940002</v>
      </c>
      <c r="O1293" s="4">
        <f t="shared" si="143"/>
        <v>3889.4323184702134</v>
      </c>
      <c r="P1293" s="2">
        <f t="shared" si="144"/>
        <v>158.78472726373164</v>
      </c>
      <c r="Q1293" s="2">
        <f t="shared" si="145"/>
        <v>3.3244716129032259</v>
      </c>
      <c r="R1293" s="5">
        <f t="shared" si="146"/>
        <v>0.97952633289267055</v>
      </c>
    </row>
    <row r="1294" spans="1:18" x14ac:dyDescent="0.3">
      <c r="A1294" s="3">
        <v>41472</v>
      </c>
      <c r="B1294" s="2" t="s">
        <v>7</v>
      </c>
      <c r="C1294" s="2">
        <v>1.1297720000000001E-2</v>
      </c>
      <c r="D1294" s="2">
        <v>1.1504057999999999E-2</v>
      </c>
      <c r="E1294" s="2">
        <v>0</v>
      </c>
      <c r="F1294" s="2">
        <f>VLOOKUP(B1294,CostData!$A$21:$D$24,2,FALSE)</f>
        <v>11202.43902</v>
      </c>
      <c r="G1294" s="2">
        <f t="shared" si="140"/>
        <v>7</v>
      </c>
      <c r="H1294" s="2">
        <f>VLOOKUP(B1294,CostData!$H$5:$I$8,2,FALSE)</f>
        <v>5</v>
      </c>
      <c r="I1294" s="2">
        <f>VLOOKUP(G1294,CostData!$A$4:$E$15,Production!H1294,FALSE)</f>
        <v>8.2000000000000007E-3</v>
      </c>
      <c r="J1294" s="2">
        <f>VLOOKUP(Production!G1294,CostData!$A$33:$E$44,Production!H1294,FALSE)</f>
        <v>31</v>
      </c>
      <c r="K1294" s="2">
        <f>VLOOKUP(Production!B1294,CostData!$A$21:$D$24,4,FALSE)</f>
        <v>11053.74907</v>
      </c>
      <c r="L1294" s="2">
        <f>VLOOKUP(Production!B1294,CostData!$A$21:$D$24,3,FALSE)</f>
        <v>4602.4390240000002</v>
      </c>
      <c r="M1294" s="4">
        <f t="shared" si="141"/>
        <v>10567.627674658537</v>
      </c>
      <c r="N1294" s="4">
        <f t="shared" si="142"/>
        <v>2809.8630135940002</v>
      </c>
      <c r="O1294" s="4">
        <f t="shared" si="143"/>
        <v>4263.7595276384736</v>
      </c>
      <c r="P1294" s="2">
        <f t="shared" si="144"/>
        <v>156.14876467013707</v>
      </c>
      <c r="Q1294" s="2">
        <f t="shared" si="145"/>
        <v>3.6444258064516131</v>
      </c>
      <c r="R1294" s="5">
        <f t="shared" si="146"/>
        <v>0.98206389432320329</v>
      </c>
    </row>
    <row r="1295" spans="1:18" x14ac:dyDescent="0.3">
      <c r="A1295" s="3">
        <v>41473</v>
      </c>
      <c r="B1295" s="2" t="s">
        <v>7</v>
      </c>
      <c r="C1295" s="2">
        <v>1.0662827E-2</v>
      </c>
      <c r="D1295" s="2">
        <v>1.0851314000000001E-2</v>
      </c>
      <c r="E1295" s="2">
        <v>0</v>
      </c>
      <c r="F1295" s="2">
        <f>VLOOKUP(B1295,CostData!$A$21:$D$24,2,FALSE)</f>
        <v>11202.43902</v>
      </c>
      <c r="G1295" s="2">
        <f t="shared" si="140"/>
        <v>7</v>
      </c>
      <c r="H1295" s="2">
        <f>VLOOKUP(B1295,CostData!$H$5:$I$8,2,FALSE)</f>
        <v>5</v>
      </c>
      <c r="I1295" s="2">
        <f>VLOOKUP(G1295,CostData!$A$4:$E$15,Production!H1295,FALSE)</f>
        <v>8.2000000000000007E-3</v>
      </c>
      <c r="J1295" s="2">
        <f>VLOOKUP(Production!G1295,CostData!$A$33:$E$44,Production!H1295,FALSE)</f>
        <v>31</v>
      </c>
      <c r="K1295" s="2">
        <f>VLOOKUP(Production!B1295,CostData!$A$21:$D$24,4,FALSE)</f>
        <v>11053.74907</v>
      </c>
      <c r="L1295" s="2">
        <f>VLOOKUP(Production!B1295,CostData!$A$21:$D$24,3,FALSE)</f>
        <v>4602.4390240000002</v>
      </c>
      <c r="M1295" s="4">
        <f t="shared" si="141"/>
        <v>9968.0170364935275</v>
      </c>
      <c r="N1295" s="4">
        <f t="shared" si="142"/>
        <v>2809.8630135940002</v>
      </c>
      <c r="O1295" s="4">
        <f t="shared" si="143"/>
        <v>4024.15090945879</v>
      </c>
      <c r="P1295" s="2">
        <f t="shared" si="144"/>
        <v>157.57576259603874</v>
      </c>
      <c r="Q1295" s="2">
        <f t="shared" si="145"/>
        <v>3.4396216129032258</v>
      </c>
      <c r="R1295" s="5">
        <f t="shared" si="146"/>
        <v>0.98263002987472292</v>
      </c>
    </row>
    <row r="1296" spans="1:18" x14ac:dyDescent="0.3">
      <c r="A1296" s="3">
        <v>41474</v>
      </c>
      <c r="B1296" s="2" t="s">
        <v>7</v>
      </c>
      <c r="C1296" s="2">
        <v>1.140392E-2</v>
      </c>
      <c r="D1296" s="2">
        <v>1.1603894E-2</v>
      </c>
      <c r="E1296" s="2">
        <v>0</v>
      </c>
      <c r="F1296" s="2">
        <f>VLOOKUP(B1296,CostData!$A$21:$D$24,2,FALSE)</f>
        <v>11202.43902</v>
      </c>
      <c r="G1296" s="2">
        <f t="shared" si="140"/>
        <v>7</v>
      </c>
      <c r="H1296" s="2">
        <f>VLOOKUP(B1296,CostData!$H$5:$I$8,2,FALSE)</f>
        <v>5</v>
      </c>
      <c r="I1296" s="2">
        <f>VLOOKUP(G1296,CostData!$A$4:$E$15,Production!H1296,FALSE)</f>
        <v>8.2000000000000007E-3</v>
      </c>
      <c r="J1296" s="2">
        <f>VLOOKUP(Production!G1296,CostData!$A$33:$E$44,Production!H1296,FALSE)</f>
        <v>31</v>
      </c>
      <c r="K1296" s="2">
        <f>VLOOKUP(Production!B1296,CostData!$A$21:$D$24,4,FALSE)</f>
        <v>11053.74907</v>
      </c>
      <c r="L1296" s="2">
        <f>VLOOKUP(Production!B1296,CostData!$A$21:$D$24,3,FALSE)</f>
        <v>4602.4390240000002</v>
      </c>
      <c r="M1296" s="4">
        <f t="shared" si="141"/>
        <v>10659.337024222597</v>
      </c>
      <c r="N1296" s="4">
        <f t="shared" si="142"/>
        <v>2809.8630135940002</v>
      </c>
      <c r="O1296" s="4">
        <f t="shared" si="143"/>
        <v>4303.8394076350751</v>
      </c>
      <c r="P1296" s="2">
        <f t="shared" si="144"/>
        <v>155.85026416751145</v>
      </c>
      <c r="Q1296" s="2">
        <f t="shared" si="145"/>
        <v>3.6786838709677419</v>
      </c>
      <c r="R1296" s="5">
        <f t="shared" si="146"/>
        <v>0.98276664712724882</v>
      </c>
    </row>
    <row r="1297" spans="1:18" x14ac:dyDescent="0.3">
      <c r="A1297" s="3">
        <v>41475</v>
      </c>
      <c r="B1297" s="2" t="s">
        <v>7</v>
      </c>
      <c r="C1297" s="2">
        <v>1.0785886E-2</v>
      </c>
      <c r="D1297" s="2">
        <v>1.0979941999999999E-2</v>
      </c>
      <c r="E1297" s="2">
        <v>0</v>
      </c>
      <c r="F1297" s="2">
        <f>VLOOKUP(B1297,CostData!$A$21:$D$24,2,FALSE)</f>
        <v>11202.43902</v>
      </c>
      <c r="G1297" s="2">
        <f t="shared" si="140"/>
        <v>7</v>
      </c>
      <c r="H1297" s="2">
        <f>VLOOKUP(B1297,CostData!$H$5:$I$8,2,FALSE)</f>
        <v>5</v>
      </c>
      <c r="I1297" s="2">
        <f>VLOOKUP(G1297,CostData!$A$4:$E$15,Production!H1297,FALSE)</f>
        <v>8.2000000000000007E-3</v>
      </c>
      <c r="J1297" s="2">
        <f>VLOOKUP(Production!G1297,CostData!$A$33:$E$44,Production!H1297,FALSE)</f>
        <v>31</v>
      </c>
      <c r="K1297" s="2">
        <f>VLOOKUP(Production!B1297,CostData!$A$21:$D$24,4,FALSE)</f>
        <v>11053.74907</v>
      </c>
      <c r="L1297" s="2">
        <f>VLOOKUP(Production!B1297,CostData!$A$21:$D$24,3,FALSE)</f>
        <v>4602.4390240000002</v>
      </c>
      <c r="M1297" s="4">
        <f t="shared" si="141"/>
        <v>10086.174717247222</v>
      </c>
      <c r="N1297" s="4">
        <f t="shared" si="142"/>
        <v>2809.8630135940002</v>
      </c>
      <c r="O1297" s="4">
        <f t="shared" si="143"/>
        <v>4070.5933760548519</v>
      </c>
      <c r="P1297" s="2">
        <f t="shared" si="144"/>
        <v>157.30400921070438</v>
      </c>
      <c r="Q1297" s="2">
        <f t="shared" si="145"/>
        <v>3.479318064516129</v>
      </c>
      <c r="R1297" s="5">
        <f t="shared" si="146"/>
        <v>0.98232631829931349</v>
      </c>
    </row>
    <row r="1298" spans="1:18" x14ac:dyDescent="0.3">
      <c r="A1298" s="3">
        <v>41476</v>
      </c>
      <c r="B1298" s="2" t="s">
        <v>7</v>
      </c>
      <c r="C1298" s="2">
        <v>1.0826861E-2</v>
      </c>
      <c r="D1298" s="2">
        <v>1.1025541999999999E-2</v>
      </c>
      <c r="E1298" s="2">
        <v>0</v>
      </c>
      <c r="F1298" s="2">
        <f>VLOOKUP(B1298,CostData!$A$21:$D$24,2,FALSE)</f>
        <v>11202.43902</v>
      </c>
      <c r="G1298" s="2">
        <f t="shared" si="140"/>
        <v>7</v>
      </c>
      <c r="H1298" s="2">
        <f>VLOOKUP(B1298,CostData!$H$5:$I$8,2,FALSE)</f>
        <v>5</v>
      </c>
      <c r="I1298" s="2">
        <f>VLOOKUP(G1298,CostData!$A$4:$E$15,Production!H1298,FALSE)</f>
        <v>8.2000000000000007E-3</v>
      </c>
      <c r="J1298" s="2">
        <f>VLOOKUP(Production!G1298,CostData!$A$33:$E$44,Production!H1298,FALSE)</f>
        <v>31</v>
      </c>
      <c r="K1298" s="2">
        <f>VLOOKUP(Production!B1298,CostData!$A$21:$D$24,4,FALSE)</f>
        <v>11053.74907</v>
      </c>
      <c r="L1298" s="2">
        <f>VLOOKUP(Production!B1298,CostData!$A$21:$D$24,3,FALSE)</f>
        <v>4602.4390240000002</v>
      </c>
      <c r="M1298" s="4">
        <f t="shared" si="141"/>
        <v>10128.062877230806</v>
      </c>
      <c r="N1298" s="4">
        <f t="shared" si="142"/>
        <v>2809.8630135940002</v>
      </c>
      <c r="O1298" s="4">
        <f t="shared" si="143"/>
        <v>4086.0573410535412</v>
      </c>
      <c r="P1298" s="2">
        <f t="shared" si="144"/>
        <v>157.23840208051391</v>
      </c>
      <c r="Q1298" s="2">
        <f t="shared" si="145"/>
        <v>3.4925358064516128</v>
      </c>
      <c r="R1298" s="5">
        <f t="shared" si="146"/>
        <v>0.98197993350349588</v>
      </c>
    </row>
    <row r="1299" spans="1:18" x14ac:dyDescent="0.3">
      <c r="A1299" s="3">
        <v>41477</v>
      </c>
      <c r="B1299" s="2" t="s">
        <v>7</v>
      </c>
      <c r="C1299" s="2">
        <v>1.0418313E-2</v>
      </c>
      <c r="D1299" s="2">
        <v>1.0649857E-2</v>
      </c>
      <c r="E1299" s="2">
        <v>0</v>
      </c>
      <c r="F1299" s="2">
        <f>VLOOKUP(B1299,CostData!$A$21:$D$24,2,FALSE)</f>
        <v>11202.43902</v>
      </c>
      <c r="G1299" s="2">
        <f t="shared" si="140"/>
        <v>7</v>
      </c>
      <c r="H1299" s="2">
        <f>VLOOKUP(B1299,CostData!$H$5:$I$8,2,FALSE)</f>
        <v>5</v>
      </c>
      <c r="I1299" s="2">
        <f>VLOOKUP(G1299,CostData!$A$4:$E$15,Production!H1299,FALSE)</f>
        <v>8.2000000000000007E-3</v>
      </c>
      <c r="J1299" s="2">
        <f>VLOOKUP(Production!G1299,CostData!$A$33:$E$44,Production!H1299,FALSE)</f>
        <v>31</v>
      </c>
      <c r="K1299" s="2">
        <f>VLOOKUP(Production!B1299,CostData!$A$21:$D$24,4,FALSE)</f>
        <v>11053.74907</v>
      </c>
      <c r="L1299" s="2">
        <f>VLOOKUP(Production!B1299,CostData!$A$21:$D$24,3,FALSE)</f>
        <v>4602.4390240000002</v>
      </c>
      <c r="M1299" s="4">
        <f t="shared" si="141"/>
        <v>9782.9586363660528</v>
      </c>
      <c r="N1299" s="4">
        <f t="shared" si="142"/>
        <v>2809.8630135940002</v>
      </c>
      <c r="O1299" s="4">
        <f t="shared" si="143"/>
        <v>3931.8713258666144</v>
      </c>
      <c r="P1299" s="2">
        <f t="shared" si="144"/>
        <v>158.61198426104752</v>
      </c>
      <c r="Q1299" s="2">
        <f t="shared" si="145"/>
        <v>3.3607461290322584</v>
      </c>
      <c r="R1299" s="5">
        <f t="shared" si="146"/>
        <v>0.97825848741443189</v>
      </c>
    </row>
    <row r="1300" spans="1:18" x14ac:dyDescent="0.3">
      <c r="A1300" s="3">
        <v>41478</v>
      </c>
      <c r="B1300" s="2" t="s">
        <v>7</v>
      </c>
      <c r="C1300" s="2">
        <v>1.1538926999999999E-2</v>
      </c>
      <c r="D1300" s="2">
        <v>1.1752604999999999E-2</v>
      </c>
      <c r="E1300" s="2">
        <v>0.32640061599999998</v>
      </c>
      <c r="F1300" s="2">
        <f>VLOOKUP(B1300,CostData!$A$21:$D$24,2,FALSE)</f>
        <v>11202.43902</v>
      </c>
      <c r="G1300" s="2">
        <f t="shared" si="140"/>
        <v>7</v>
      </c>
      <c r="H1300" s="2">
        <f>VLOOKUP(B1300,CostData!$H$5:$I$8,2,FALSE)</f>
        <v>5</v>
      </c>
      <c r="I1300" s="2">
        <f>VLOOKUP(G1300,CostData!$A$4:$E$15,Production!H1300,FALSE)</f>
        <v>8.2000000000000007E-3</v>
      </c>
      <c r="J1300" s="2">
        <f>VLOOKUP(Production!G1300,CostData!$A$33:$E$44,Production!H1300,FALSE)</f>
        <v>31</v>
      </c>
      <c r="K1300" s="2">
        <f>VLOOKUP(Production!B1300,CostData!$A$21:$D$24,4,FALSE)</f>
        <v>11053.74907</v>
      </c>
      <c r="L1300" s="2">
        <f>VLOOKUP(Production!B1300,CostData!$A$21:$D$24,3,FALSE)</f>
        <v>4602.4390240000002</v>
      </c>
      <c r="M1300" s="4">
        <f t="shared" si="141"/>
        <v>10795.942948769063</v>
      </c>
      <c r="N1300" s="4">
        <f t="shared" si="142"/>
        <v>2809.8630135940002</v>
      </c>
      <c r="O1300" s="4">
        <f t="shared" si="143"/>
        <v>4354.7910494307544</v>
      </c>
      <c r="P1300" s="2">
        <f t="shared" si="144"/>
        <v>155.65222842465181</v>
      </c>
      <c r="Q1300" s="2">
        <f t="shared" si="145"/>
        <v>3.7222345161290322</v>
      </c>
      <c r="R1300" s="5">
        <f t="shared" si="146"/>
        <v>0.98181866913760818</v>
      </c>
    </row>
    <row r="1301" spans="1:18" x14ac:dyDescent="0.3">
      <c r="A1301" s="3">
        <v>41479</v>
      </c>
      <c r="B1301" s="2" t="s">
        <v>7</v>
      </c>
      <c r="C1301" s="2">
        <v>1.1246002E-2</v>
      </c>
      <c r="D1301" s="2">
        <v>1.1483594E-2</v>
      </c>
      <c r="E1301" s="2">
        <v>0</v>
      </c>
      <c r="F1301" s="2">
        <f>VLOOKUP(B1301,CostData!$A$21:$D$24,2,FALSE)</f>
        <v>11202.43902</v>
      </c>
      <c r="G1301" s="2">
        <f t="shared" si="140"/>
        <v>7</v>
      </c>
      <c r="H1301" s="2">
        <f>VLOOKUP(B1301,CostData!$H$5:$I$8,2,FALSE)</f>
        <v>5</v>
      </c>
      <c r="I1301" s="2">
        <f>VLOOKUP(G1301,CostData!$A$4:$E$15,Production!H1301,FALSE)</f>
        <v>8.2000000000000007E-3</v>
      </c>
      <c r="J1301" s="2">
        <f>VLOOKUP(Production!G1301,CostData!$A$33:$E$44,Production!H1301,FALSE)</f>
        <v>31</v>
      </c>
      <c r="K1301" s="2">
        <f>VLOOKUP(Production!B1301,CostData!$A$21:$D$24,4,FALSE)</f>
        <v>11053.74907</v>
      </c>
      <c r="L1301" s="2">
        <f>VLOOKUP(Production!B1301,CostData!$A$21:$D$24,3,FALSE)</f>
        <v>4602.4390240000002</v>
      </c>
      <c r="M1301" s="4">
        <f t="shared" si="141"/>
        <v>10548.829444265906</v>
      </c>
      <c r="N1301" s="4">
        <f t="shared" si="142"/>
        <v>2809.8630135940002</v>
      </c>
      <c r="O1301" s="4">
        <f t="shared" si="143"/>
        <v>4244.2411544401284</v>
      </c>
      <c r="P1301" s="2">
        <f t="shared" si="144"/>
        <v>156.52614691247641</v>
      </c>
      <c r="Q1301" s="2">
        <f t="shared" si="145"/>
        <v>3.6277425806451613</v>
      </c>
      <c r="R1301" s="5">
        <f t="shared" si="146"/>
        <v>0.97931030999528546</v>
      </c>
    </row>
    <row r="1302" spans="1:18" x14ac:dyDescent="0.3">
      <c r="A1302" s="3">
        <v>41480</v>
      </c>
      <c r="B1302" s="2" t="s">
        <v>7</v>
      </c>
      <c r="C1302" s="2">
        <v>1.112614E-2</v>
      </c>
      <c r="D1302" s="2">
        <v>1.1359556E-2</v>
      </c>
      <c r="E1302" s="2">
        <v>0</v>
      </c>
      <c r="F1302" s="2">
        <f>VLOOKUP(B1302,CostData!$A$21:$D$24,2,FALSE)</f>
        <v>11202.43902</v>
      </c>
      <c r="G1302" s="2">
        <f t="shared" si="140"/>
        <v>7</v>
      </c>
      <c r="H1302" s="2">
        <f>VLOOKUP(B1302,CostData!$H$5:$I$8,2,FALSE)</f>
        <v>5</v>
      </c>
      <c r="I1302" s="2">
        <f>VLOOKUP(G1302,CostData!$A$4:$E$15,Production!H1302,FALSE)</f>
        <v>8.2000000000000007E-3</v>
      </c>
      <c r="J1302" s="2">
        <f>VLOOKUP(Production!G1302,CostData!$A$33:$E$44,Production!H1302,FALSE)</f>
        <v>31</v>
      </c>
      <c r="K1302" s="2">
        <f>VLOOKUP(Production!B1302,CostData!$A$21:$D$24,4,FALSE)</f>
        <v>11053.74907</v>
      </c>
      <c r="L1302" s="2">
        <f>VLOOKUP(Production!B1302,CostData!$A$21:$D$24,3,FALSE)</f>
        <v>4602.4390240000002</v>
      </c>
      <c r="M1302" s="4">
        <f t="shared" si="141"/>
        <v>10434.888137510561</v>
      </c>
      <c r="N1302" s="4">
        <f t="shared" si="142"/>
        <v>2809.8630135940002</v>
      </c>
      <c r="O1302" s="4">
        <f t="shared" si="143"/>
        <v>4199.0052356439637</v>
      </c>
      <c r="P1302" s="2">
        <f t="shared" si="144"/>
        <v>156.78174449313534</v>
      </c>
      <c r="Q1302" s="2">
        <f t="shared" si="145"/>
        <v>3.5890774193548385</v>
      </c>
      <c r="R1302" s="5">
        <f t="shared" si="146"/>
        <v>0.97945201379349689</v>
      </c>
    </row>
    <row r="1303" spans="1:18" x14ac:dyDescent="0.3">
      <c r="A1303" s="3">
        <v>41481</v>
      </c>
      <c r="B1303" s="2" t="s">
        <v>7</v>
      </c>
      <c r="C1303" s="2">
        <v>1.1476365000000001E-2</v>
      </c>
      <c r="D1303" s="2">
        <v>1.1685775000000001E-2</v>
      </c>
      <c r="E1303" s="2">
        <v>0</v>
      </c>
      <c r="F1303" s="2">
        <f>VLOOKUP(B1303,CostData!$A$21:$D$24,2,FALSE)</f>
        <v>11202.43902</v>
      </c>
      <c r="G1303" s="2">
        <f t="shared" si="140"/>
        <v>7</v>
      </c>
      <c r="H1303" s="2">
        <f>VLOOKUP(B1303,CostData!$H$5:$I$8,2,FALSE)</f>
        <v>5</v>
      </c>
      <c r="I1303" s="2">
        <f>VLOOKUP(G1303,CostData!$A$4:$E$15,Production!H1303,FALSE)</f>
        <v>8.2000000000000007E-3</v>
      </c>
      <c r="J1303" s="2">
        <f>VLOOKUP(Production!G1303,CostData!$A$33:$E$44,Production!H1303,FALSE)</f>
        <v>31</v>
      </c>
      <c r="K1303" s="2">
        <f>VLOOKUP(Production!B1303,CostData!$A$21:$D$24,4,FALSE)</f>
        <v>11053.74907</v>
      </c>
      <c r="L1303" s="2">
        <f>VLOOKUP(Production!B1303,CostData!$A$21:$D$24,3,FALSE)</f>
        <v>4602.4390240000002</v>
      </c>
      <c r="M1303" s="4">
        <f t="shared" si="141"/>
        <v>10734.552910793123</v>
      </c>
      <c r="N1303" s="4">
        <f t="shared" si="142"/>
        <v>2809.8630135940002</v>
      </c>
      <c r="O1303" s="4">
        <f t="shared" si="143"/>
        <v>4331.1801506327565</v>
      </c>
      <c r="P1303" s="2">
        <f t="shared" si="144"/>
        <v>155.76008670881308</v>
      </c>
      <c r="Q1303" s="2">
        <f t="shared" si="145"/>
        <v>3.7020532258064516</v>
      </c>
      <c r="R1303" s="5">
        <f t="shared" si="146"/>
        <v>0.98207992195639571</v>
      </c>
    </row>
    <row r="1304" spans="1:18" x14ac:dyDescent="0.3">
      <c r="A1304" s="3">
        <v>41482</v>
      </c>
      <c r="B1304" s="2" t="s">
        <v>7</v>
      </c>
      <c r="C1304" s="2">
        <v>1.1377837E-2</v>
      </c>
      <c r="D1304" s="2">
        <v>1.1616110000000001E-2</v>
      </c>
      <c r="E1304" s="2">
        <v>0</v>
      </c>
      <c r="F1304" s="2">
        <f>VLOOKUP(B1304,CostData!$A$21:$D$24,2,FALSE)</f>
        <v>11202.43902</v>
      </c>
      <c r="G1304" s="2">
        <f t="shared" si="140"/>
        <v>7</v>
      </c>
      <c r="H1304" s="2">
        <f>VLOOKUP(B1304,CostData!$H$5:$I$8,2,FALSE)</f>
        <v>5</v>
      </c>
      <c r="I1304" s="2">
        <f>VLOOKUP(G1304,CostData!$A$4:$E$15,Production!H1304,FALSE)</f>
        <v>8.2000000000000007E-3</v>
      </c>
      <c r="J1304" s="2">
        <f>VLOOKUP(Production!G1304,CostData!$A$33:$E$44,Production!H1304,FALSE)</f>
        <v>31</v>
      </c>
      <c r="K1304" s="2">
        <f>VLOOKUP(Production!B1304,CostData!$A$21:$D$24,4,FALSE)</f>
        <v>11053.74907</v>
      </c>
      <c r="L1304" s="2">
        <f>VLOOKUP(Production!B1304,CostData!$A$21:$D$24,3,FALSE)</f>
        <v>4602.4390240000002</v>
      </c>
      <c r="M1304" s="4">
        <f t="shared" si="141"/>
        <v>10670.558641818201</v>
      </c>
      <c r="N1304" s="4">
        <f t="shared" si="142"/>
        <v>2809.8630135940002</v>
      </c>
      <c r="O1304" s="4">
        <f t="shared" si="143"/>
        <v>4293.99568343591</v>
      </c>
      <c r="P1304" s="2">
        <f t="shared" si="144"/>
        <v>156.21965175672767</v>
      </c>
      <c r="Q1304" s="2">
        <f t="shared" si="145"/>
        <v>3.6702699999999999</v>
      </c>
      <c r="R1304" s="5">
        <f t="shared" si="146"/>
        <v>0.97948771146278735</v>
      </c>
    </row>
    <row r="1305" spans="1:18" x14ac:dyDescent="0.3">
      <c r="A1305" s="3">
        <v>41483</v>
      </c>
      <c r="B1305" s="2" t="s">
        <v>7</v>
      </c>
      <c r="C1305" s="2">
        <v>1.0454264E-2</v>
      </c>
      <c r="D1305" s="2">
        <v>1.0640230000000001E-2</v>
      </c>
      <c r="E1305" s="2">
        <v>0</v>
      </c>
      <c r="F1305" s="2">
        <f>VLOOKUP(B1305,CostData!$A$21:$D$24,2,FALSE)</f>
        <v>11202.43902</v>
      </c>
      <c r="G1305" s="2">
        <f t="shared" si="140"/>
        <v>7</v>
      </c>
      <c r="H1305" s="2">
        <f>VLOOKUP(B1305,CostData!$H$5:$I$8,2,FALSE)</f>
        <v>5</v>
      </c>
      <c r="I1305" s="2">
        <f>VLOOKUP(G1305,CostData!$A$4:$E$15,Production!H1305,FALSE)</f>
        <v>8.2000000000000007E-3</v>
      </c>
      <c r="J1305" s="2">
        <f>VLOOKUP(Production!G1305,CostData!$A$33:$E$44,Production!H1305,FALSE)</f>
        <v>31</v>
      </c>
      <c r="K1305" s="2">
        <f>VLOOKUP(Production!B1305,CostData!$A$21:$D$24,4,FALSE)</f>
        <v>11053.74907</v>
      </c>
      <c r="L1305" s="2">
        <f>VLOOKUP(Production!B1305,CostData!$A$21:$D$24,3,FALSE)</f>
        <v>4602.4390240000002</v>
      </c>
      <c r="M1305" s="4">
        <f t="shared" si="141"/>
        <v>9774.1152741695187</v>
      </c>
      <c r="N1305" s="4">
        <f t="shared" si="142"/>
        <v>2809.8630135940002</v>
      </c>
      <c r="O1305" s="4">
        <f t="shared" si="143"/>
        <v>3945.4392332654643</v>
      </c>
      <c r="P1305" s="2">
        <f t="shared" si="144"/>
        <v>158.11172858298761</v>
      </c>
      <c r="Q1305" s="2">
        <f t="shared" si="145"/>
        <v>3.3723432258064512</v>
      </c>
      <c r="R1305" s="5">
        <f t="shared" si="146"/>
        <v>0.98252237028710832</v>
      </c>
    </row>
    <row r="1306" spans="1:18" x14ac:dyDescent="0.3">
      <c r="A1306" s="3">
        <v>41484</v>
      </c>
      <c r="B1306" s="2" t="s">
        <v>7</v>
      </c>
      <c r="C1306" s="2">
        <v>1.1626226999999999E-2</v>
      </c>
      <c r="D1306" s="2">
        <v>1.1876869E-2</v>
      </c>
      <c r="E1306" s="2">
        <v>0</v>
      </c>
      <c r="F1306" s="2">
        <f>VLOOKUP(B1306,CostData!$A$21:$D$24,2,FALSE)</f>
        <v>11202.43902</v>
      </c>
      <c r="G1306" s="2">
        <f t="shared" si="140"/>
        <v>7</v>
      </c>
      <c r="H1306" s="2">
        <f>VLOOKUP(B1306,CostData!$H$5:$I$8,2,FALSE)</f>
        <v>5</v>
      </c>
      <c r="I1306" s="2">
        <f>VLOOKUP(G1306,CostData!$A$4:$E$15,Production!H1306,FALSE)</f>
        <v>8.2000000000000007E-3</v>
      </c>
      <c r="J1306" s="2">
        <f>VLOOKUP(Production!G1306,CostData!$A$33:$E$44,Production!H1306,FALSE)</f>
        <v>31</v>
      </c>
      <c r="K1306" s="2">
        <f>VLOOKUP(Production!B1306,CostData!$A$21:$D$24,4,FALSE)</f>
        <v>11053.74907</v>
      </c>
      <c r="L1306" s="2">
        <f>VLOOKUP(Production!B1306,CostData!$A$21:$D$24,3,FALSE)</f>
        <v>4602.4390240000002</v>
      </c>
      <c r="M1306" s="4">
        <f t="shared" si="141"/>
        <v>10910.091859124326</v>
      </c>
      <c r="N1306" s="4">
        <f t="shared" si="142"/>
        <v>2809.8630135940002</v>
      </c>
      <c r="O1306" s="4">
        <f t="shared" si="143"/>
        <v>4387.7380694279609</v>
      </c>
      <c r="P1306" s="2">
        <f t="shared" si="144"/>
        <v>155.74866155758261</v>
      </c>
      <c r="Q1306" s="2">
        <f t="shared" si="145"/>
        <v>3.7503958064516127</v>
      </c>
      <c r="R1306" s="5">
        <f t="shared" si="146"/>
        <v>0.97889662671197264</v>
      </c>
    </row>
    <row r="1307" spans="1:18" x14ac:dyDescent="0.3">
      <c r="A1307" s="3">
        <v>41485</v>
      </c>
      <c r="B1307" s="2" t="s">
        <v>7</v>
      </c>
      <c r="C1307" s="2">
        <v>1.1078342999999999E-2</v>
      </c>
      <c r="D1307" s="2">
        <v>1.1270268E-2</v>
      </c>
      <c r="E1307" s="2">
        <v>0</v>
      </c>
      <c r="F1307" s="2">
        <f>VLOOKUP(B1307,CostData!$A$21:$D$24,2,FALSE)</f>
        <v>11202.43902</v>
      </c>
      <c r="G1307" s="2">
        <f t="shared" si="140"/>
        <v>7</v>
      </c>
      <c r="H1307" s="2">
        <f>VLOOKUP(B1307,CostData!$H$5:$I$8,2,FALSE)</f>
        <v>5</v>
      </c>
      <c r="I1307" s="2">
        <f>VLOOKUP(G1307,CostData!$A$4:$E$15,Production!H1307,FALSE)</f>
        <v>8.2000000000000007E-3</v>
      </c>
      <c r="J1307" s="2">
        <f>VLOOKUP(Production!G1307,CostData!$A$33:$E$44,Production!H1307,FALSE)</f>
        <v>31</v>
      </c>
      <c r="K1307" s="2">
        <f>VLOOKUP(Production!B1307,CostData!$A$21:$D$24,4,FALSE)</f>
        <v>11053.74907</v>
      </c>
      <c r="L1307" s="2">
        <f>VLOOKUP(Production!B1307,CostData!$A$21:$D$24,3,FALSE)</f>
        <v>4602.4390240000002</v>
      </c>
      <c r="M1307" s="4">
        <f t="shared" si="141"/>
        <v>10352.868180742706</v>
      </c>
      <c r="N1307" s="4">
        <f t="shared" si="142"/>
        <v>2809.8630135940002</v>
      </c>
      <c r="O1307" s="4">
        <f t="shared" si="143"/>
        <v>4180.9666478454938</v>
      </c>
      <c r="P1307" s="2">
        <f t="shared" si="144"/>
        <v>156.55498157244455</v>
      </c>
      <c r="Q1307" s="2">
        <f t="shared" si="145"/>
        <v>3.5736590322580644</v>
      </c>
      <c r="R1307" s="5">
        <f t="shared" si="146"/>
        <v>0.98297068002287069</v>
      </c>
    </row>
    <row r="1308" spans="1:18" x14ac:dyDescent="0.3">
      <c r="A1308" s="3">
        <v>41486</v>
      </c>
      <c r="B1308" s="2" t="s">
        <v>7</v>
      </c>
      <c r="C1308" s="2">
        <v>1.1667210000000001E-2</v>
      </c>
      <c r="D1308" s="2">
        <v>1.1905456999999999E-2</v>
      </c>
      <c r="E1308" s="2">
        <v>0</v>
      </c>
      <c r="F1308" s="2">
        <f>VLOOKUP(B1308,CostData!$A$21:$D$24,2,FALSE)</f>
        <v>11202.43902</v>
      </c>
      <c r="G1308" s="2">
        <f t="shared" si="140"/>
        <v>7</v>
      </c>
      <c r="H1308" s="2">
        <f>VLOOKUP(B1308,CostData!$H$5:$I$8,2,FALSE)</f>
        <v>5</v>
      </c>
      <c r="I1308" s="2">
        <f>VLOOKUP(G1308,CostData!$A$4:$E$15,Production!H1308,FALSE)</f>
        <v>8.2000000000000007E-3</v>
      </c>
      <c r="J1308" s="2">
        <f>VLOOKUP(Production!G1308,CostData!$A$33:$E$44,Production!H1308,FALSE)</f>
        <v>31</v>
      </c>
      <c r="K1308" s="2">
        <f>VLOOKUP(Production!B1308,CostData!$A$21:$D$24,4,FALSE)</f>
        <v>11053.74907</v>
      </c>
      <c r="L1308" s="2">
        <f>VLOOKUP(Production!B1308,CostData!$A$21:$D$24,3,FALSE)</f>
        <v>4602.4390240000002</v>
      </c>
      <c r="M1308" s="4">
        <f t="shared" si="141"/>
        <v>10936.352795914037</v>
      </c>
      <c r="N1308" s="4">
        <f t="shared" si="142"/>
        <v>2809.8630135940002</v>
      </c>
      <c r="O1308" s="4">
        <f t="shared" si="143"/>
        <v>4403.2050536266506</v>
      </c>
      <c r="P1308" s="2">
        <f t="shared" si="144"/>
        <v>155.55921992605505</v>
      </c>
      <c r="Q1308" s="2">
        <f t="shared" si="145"/>
        <v>3.7636161290322585</v>
      </c>
      <c r="R1308" s="5">
        <f t="shared" si="146"/>
        <v>0.97998842043610768</v>
      </c>
    </row>
    <row r="1309" spans="1:18" x14ac:dyDescent="0.3">
      <c r="A1309" s="3">
        <v>41487</v>
      </c>
      <c r="B1309" s="2" t="s">
        <v>7</v>
      </c>
      <c r="C1309" s="2">
        <v>1.0145203E-2</v>
      </c>
      <c r="D1309" s="2">
        <v>1.0363459E-2</v>
      </c>
      <c r="E1309" s="2">
        <v>0</v>
      </c>
      <c r="F1309" s="2">
        <f>VLOOKUP(B1309,CostData!$A$21:$D$24,2,FALSE)</f>
        <v>11202.43902</v>
      </c>
      <c r="G1309" s="2">
        <f t="shared" si="140"/>
        <v>8</v>
      </c>
      <c r="H1309" s="2">
        <f>VLOOKUP(B1309,CostData!$H$5:$I$8,2,FALSE)</f>
        <v>5</v>
      </c>
      <c r="I1309" s="2">
        <f>VLOOKUP(G1309,CostData!$A$4:$E$15,Production!H1309,FALSE)</f>
        <v>8.0999999999999996E-3</v>
      </c>
      <c r="J1309" s="2">
        <f>VLOOKUP(Production!G1309,CostData!$A$33:$E$44,Production!H1309,FALSE)</f>
        <v>31</v>
      </c>
      <c r="K1309" s="2">
        <f>VLOOKUP(Production!B1309,CostData!$A$21:$D$24,4,FALSE)</f>
        <v>11053.74907</v>
      </c>
      <c r="L1309" s="2">
        <f>VLOOKUP(Production!B1309,CostData!$A$21:$D$24,3,FALSE)</f>
        <v>4602.4390240000002</v>
      </c>
      <c r="M1309" s="4">
        <f t="shared" si="141"/>
        <v>9403.7774161853831</v>
      </c>
      <c r="N1309" s="4">
        <f t="shared" si="142"/>
        <v>2775.596391477</v>
      </c>
      <c r="O1309" s="4">
        <f t="shared" si="143"/>
        <v>3782.1069336817518</v>
      </c>
      <c r="P1309" s="2">
        <f t="shared" si="144"/>
        <v>157.33032391115421</v>
      </c>
      <c r="Q1309" s="2">
        <f t="shared" si="145"/>
        <v>3.2726461290322582</v>
      </c>
      <c r="R1309" s="5">
        <f t="shared" si="146"/>
        <v>0.97893985010217144</v>
      </c>
    </row>
    <row r="1310" spans="1:18" x14ac:dyDescent="0.3">
      <c r="A1310" s="3">
        <v>41488</v>
      </c>
      <c r="B1310" s="2" t="s">
        <v>7</v>
      </c>
      <c r="C1310" s="2">
        <v>1.0934856999999999E-2</v>
      </c>
      <c r="D1310" s="2">
        <v>1.1149086000000001E-2</v>
      </c>
      <c r="E1310" s="2">
        <v>0</v>
      </c>
      <c r="F1310" s="2">
        <f>VLOOKUP(B1310,CostData!$A$21:$D$24,2,FALSE)</f>
        <v>11202.43902</v>
      </c>
      <c r="G1310" s="2">
        <f t="shared" si="140"/>
        <v>8</v>
      </c>
      <c r="H1310" s="2">
        <f>VLOOKUP(B1310,CostData!$H$5:$I$8,2,FALSE)</f>
        <v>5</v>
      </c>
      <c r="I1310" s="2">
        <f>VLOOKUP(G1310,CostData!$A$4:$E$15,Production!H1310,FALSE)</f>
        <v>8.0999999999999996E-3</v>
      </c>
      <c r="J1310" s="2">
        <f>VLOOKUP(Production!G1310,CostData!$A$33:$E$44,Production!H1310,FALSE)</f>
        <v>31</v>
      </c>
      <c r="K1310" s="2">
        <f>VLOOKUP(Production!B1310,CostData!$A$21:$D$24,4,FALSE)</f>
        <v>11053.74907</v>
      </c>
      <c r="L1310" s="2">
        <f>VLOOKUP(Production!B1310,CostData!$A$21:$D$24,3,FALSE)</f>
        <v>4602.4390240000002</v>
      </c>
      <c r="M1310" s="4">
        <f t="shared" si="141"/>
        <v>10116.653439542593</v>
      </c>
      <c r="N1310" s="4">
        <f t="shared" si="142"/>
        <v>2775.596391477</v>
      </c>
      <c r="O1310" s="4">
        <f t="shared" si="143"/>
        <v>4076.4880188714246</v>
      </c>
      <c r="P1310" s="2">
        <f t="shared" si="144"/>
        <v>155.18024469721936</v>
      </c>
      <c r="Q1310" s="2">
        <f t="shared" si="145"/>
        <v>3.5273732258064516</v>
      </c>
      <c r="R1310" s="5">
        <f t="shared" si="146"/>
        <v>0.98078506166335055</v>
      </c>
    </row>
    <row r="1311" spans="1:18" x14ac:dyDescent="0.3">
      <c r="A1311" s="3">
        <v>41489</v>
      </c>
      <c r="B1311" s="2" t="s">
        <v>7</v>
      </c>
      <c r="C1311" s="2">
        <v>1.015985E-2</v>
      </c>
      <c r="D1311" s="2">
        <v>1.0368591999999999E-2</v>
      </c>
      <c r="E1311" s="2">
        <v>0</v>
      </c>
      <c r="F1311" s="2">
        <f>VLOOKUP(B1311,CostData!$A$21:$D$24,2,FALSE)</f>
        <v>11202.43902</v>
      </c>
      <c r="G1311" s="2">
        <f t="shared" si="140"/>
        <v>8</v>
      </c>
      <c r="H1311" s="2">
        <f>VLOOKUP(B1311,CostData!$H$5:$I$8,2,FALSE)</f>
        <v>5</v>
      </c>
      <c r="I1311" s="2">
        <f>VLOOKUP(G1311,CostData!$A$4:$E$15,Production!H1311,FALSE)</f>
        <v>8.0999999999999996E-3</v>
      </c>
      <c r="J1311" s="2">
        <f>VLOOKUP(Production!G1311,CostData!$A$33:$E$44,Production!H1311,FALSE)</f>
        <v>31</v>
      </c>
      <c r="K1311" s="2">
        <f>VLOOKUP(Production!B1311,CostData!$A$21:$D$24,4,FALSE)</f>
        <v>11053.74907</v>
      </c>
      <c r="L1311" s="2">
        <f>VLOOKUP(Production!B1311,CostData!$A$21:$D$24,3,FALSE)</f>
        <v>4602.4390240000002</v>
      </c>
      <c r="M1311" s="4">
        <f t="shared" si="141"/>
        <v>9408.4350878640471</v>
      </c>
      <c r="N1311" s="4">
        <f t="shared" si="142"/>
        <v>2775.596391477</v>
      </c>
      <c r="O1311" s="4">
        <f t="shared" si="143"/>
        <v>3787.567299556898</v>
      </c>
      <c r="P1311" s="2">
        <f t="shared" si="144"/>
        <v>157.20309629470856</v>
      </c>
      <c r="Q1311" s="2">
        <f t="shared" si="145"/>
        <v>3.2773709677419354</v>
      </c>
      <c r="R1311" s="5">
        <f t="shared" si="146"/>
        <v>0.97986785476755189</v>
      </c>
    </row>
    <row r="1312" spans="1:18" x14ac:dyDescent="0.3">
      <c r="A1312" s="3">
        <v>41490</v>
      </c>
      <c r="B1312" s="2" t="s">
        <v>7</v>
      </c>
      <c r="C1312" s="2">
        <v>1.1306930999999999E-2</v>
      </c>
      <c r="D1312" s="2">
        <v>1.1544283000000001E-2</v>
      </c>
      <c r="E1312" s="2">
        <v>0</v>
      </c>
      <c r="F1312" s="2">
        <f>VLOOKUP(B1312,CostData!$A$21:$D$24,2,FALSE)</f>
        <v>11202.43902</v>
      </c>
      <c r="G1312" s="2">
        <f t="shared" si="140"/>
        <v>8</v>
      </c>
      <c r="H1312" s="2">
        <f>VLOOKUP(B1312,CostData!$H$5:$I$8,2,FALSE)</f>
        <v>5</v>
      </c>
      <c r="I1312" s="2">
        <f>VLOOKUP(G1312,CostData!$A$4:$E$15,Production!H1312,FALSE)</f>
        <v>8.0999999999999996E-3</v>
      </c>
      <c r="J1312" s="2">
        <f>VLOOKUP(Production!G1312,CostData!$A$33:$E$44,Production!H1312,FALSE)</f>
        <v>31</v>
      </c>
      <c r="K1312" s="2">
        <f>VLOOKUP(Production!B1312,CostData!$A$21:$D$24,4,FALSE)</f>
        <v>11053.74907</v>
      </c>
      <c r="L1312" s="2">
        <f>VLOOKUP(Production!B1312,CostData!$A$21:$D$24,3,FALSE)</f>
        <v>4602.4390240000002</v>
      </c>
      <c r="M1312" s="4">
        <f t="shared" si="141"/>
        <v>10475.254233306934</v>
      </c>
      <c r="N1312" s="4">
        <f t="shared" si="142"/>
        <v>2775.596391477</v>
      </c>
      <c r="O1312" s="4">
        <f t="shared" si="143"/>
        <v>4215.1962985621021</v>
      </c>
      <c r="P1312" s="2">
        <f t="shared" si="144"/>
        <v>154.47203952466003</v>
      </c>
      <c r="Q1312" s="2">
        <f t="shared" si="145"/>
        <v>3.6473970967741933</v>
      </c>
      <c r="R1312" s="5">
        <f t="shared" si="146"/>
        <v>0.97943986646896986</v>
      </c>
    </row>
    <row r="1313" spans="1:18" x14ac:dyDescent="0.3">
      <c r="A1313" s="3">
        <v>41491</v>
      </c>
      <c r="B1313" s="2" t="s">
        <v>7</v>
      </c>
      <c r="C1313" s="2">
        <v>1.1139665999999999E-2</v>
      </c>
      <c r="D1313" s="2">
        <v>1.1338868E-2</v>
      </c>
      <c r="E1313" s="2">
        <v>0</v>
      </c>
      <c r="F1313" s="2">
        <f>VLOOKUP(B1313,CostData!$A$21:$D$24,2,FALSE)</f>
        <v>11202.43902</v>
      </c>
      <c r="G1313" s="2">
        <f t="shared" si="140"/>
        <v>8</v>
      </c>
      <c r="H1313" s="2">
        <f>VLOOKUP(B1313,CostData!$H$5:$I$8,2,FALSE)</f>
        <v>5</v>
      </c>
      <c r="I1313" s="2">
        <f>VLOOKUP(G1313,CostData!$A$4:$E$15,Production!H1313,FALSE)</f>
        <v>8.0999999999999996E-3</v>
      </c>
      <c r="J1313" s="2">
        <f>VLOOKUP(Production!G1313,CostData!$A$33:$E$44,Production!H1313,FALSE)</f>
        <v>31</v>
      </c>
      <c r="K1313" s="2">
        <f>VLOOKUP(Production!B1313,CostData!$A$21:$D$24,4,FALSE)</f>
        <v>11053.74907</v>
      </c>
      <c r="L1313" s="2">
        <f>VLOOKUP(Production!B1313,CostData!$A$21:$D$24,3,FALSE)</f>
        <v>4602.4390240000002</v>
      </c>
      <c r="M1313" s="4">
        <f t="shared" si="141"/>
        <v>10288.861163392177</v>
      </c>
      <c r="N1313" s="4">
        <f t="shared" si="142"/>
        <v>2775.596391477</v>
      </c>
      <c r="O1313" s="4">
        <f t="shared" si="143"/>
        <v>4152.8403145308048</v>
      </c>
      <c r="P1313" s="2">
        <f t="shared" si="144"/>
        <v>154.55847481782652</v>
      </c>
      <c r="Q1313" s="2">
        <f t="shared" si="145"/>
        <v>3.5934406451612904</v>
      </c>
      <c r="R1313" s="5">
        <f t="shared" si="146"/>
        <v>0.98243193235867987</v>
      </c>
    </row>
    <row r="1314" spans="1:18" x14ac:dyDescent="0.3">
      <c r="A1314" s="3">
        <v>41492</v>
      </c>
      <c r="B1314" s="2" t="s">
        <v>7</v>
      </c>
      <c r="C1314" s="2">
        <v>1.1401596999999999E-2</v>
      </c>
      <c r="D1314" s="2">
        <v>1.1641161000000001E-2</v>
      </c>
      <c r="E1314" s="2">
        <v>0</v>
      </c>
      <c r="F1314" s="2">
        <f>VLOOKUP(B1314,CostData!$A$21:$D$24,2,FALSE)</f>
        <v>11202.43902</v>
      </c>
      <c r="G1314" s="2">
        <f t="shared" si="140"/>
        <v>8</v>
      </c>
      <c r="H1314" s="2">
        <f>VLOOKUP(B1314,CostData!$H$5:$I$8,2,FALSE)</f>
        <v>5</v>
      </c>
      <c r="I1314" s="2">
        <f>VLOOKUP(G1314,CostData!$A$4:$E$15,Production!H1314,FALSE)</f>
        <v>8.0999999999999996E-3</v>
      </c>
      <c r="J1314" s="2">
        <f>VLOOKUP(Production!G1314,CostData!$A$33:$E$44,Production!H1314,FALSE)</f>
        <v>31</v>
      </c>
      <c r="K1314" s="2">
        <f>VLOOKUP(Production!B1314,CostData!$A$21:$D$24,4,FALSE)</f>
        <v>11053.74907</v>
      </c>
      <c r="L1314" s="2">
        <f>VLOOKUP(Production!B1314,CostData!$A$21:$D$24,3,FALSE)</f>
        <v>4602.4390240000002</v>
      </c>
      <c r="M1314" s="4">
        <f t="shared" si="141"/>
        <v>10563.161094184679</v>
      </c>
      <c r="N1314" s="4">
        <f t="shared" si="142"/>
        <v>2775.596391477</v>
      </c>
      <c r="O1314" s="4">
        <f t="shared" si="143"/>
        <v>4250.4875524664267</v>
      </c>
      <c r="P1314" s="2">
        <f t="shared" si="144"/>
        <v>154.2700118073644</v>
      </c>
      <c r="Q1314" s="2">
        <f t="shared" si="145"/>
        <v>3.677934516129032</v>
      </c>
      <c r="R1314" s="5">
        <f t="shared" si="146"/>
        <v>0.97942095294446996</v>
      </c>
    </row>
    <row r="1315" spans="1:18" x14ac:dyDescent="0.3">
      <c r="A1315" s="3">
        <v>41493</v>
      </c>
      <c r="B1315" s="2" t="s">
        <v>7</v>
      </c>
      <c r="C1315" s="2">
        <v>1.1057841000000001E-2</v>
      </c>
      <c r="D1315" s="2">
        <v>1.1286460999999999E-2</v>
      </c>
      <c r="E1315" s="2">
        <v>0</v>
      </c>
      <c r="F1315" s="2">
        <f>VLOOKUP(B1315,CostData!$A$21:$D$24,2,FALSE)</f>
        <v>11202.43902</v>
      </c>
      <c r="G1315" s="2">
        <f t="shared" si="140"/>
        <v>8</v>
      </c>
      <c r="H1315" s="2">
        <f>VLOOKUP(B1315,CostData!$H$5:$I$8,2,FALSE)</f>
        <v>5</v>
      </c>
      <c r="I1315" s="2">
        <f>VLOOKUP(G1315,CostData!$A$4:$E$15,Production!H1315,FALSE)</f>
        <v>8.0999999999999996E-3</v>
      </c>
      <c r="J1315" s="2">
        <f>VLOOKUP(Production!G1315,CostData!$A$33:$E$44,Production!H1315,FALSE)</f>
        <v>31</v>
      </c>
      <c r="K1315" s="2">
        <f>VLOOKUP(Production!B1315,CostData!$A$21:$D$24,4,FALSE)</f>
        <v>11053.74907</v>
      </c>
      <c r="L1315" s="2">
        <f>VLOOKUP(Production!B1315,CostData!$A$21:$D$24,3,FALSE)</f>
        <v>4602.4390240000002</v>
      </c>
      <c r="M1315" s="4">
        <f t="shared" si="141"/>
        <v>10241.307179432764</v>
      </c>
      <c r="N1315" s="4">
        <f t="shared" si="142"/>
        <v>2775.596391477</v>
      </c>
      <c r="O1315" s="4">
        <f t="shared" si="143"/>
        <v>4122.3361541065624</v>
      </c>
      <c r="P1315" s="2">
        <f t="shared" si="144"/>
        <v>154.99625763307978</v>
      </c>
      <c r="Q1315" s="2">
        <f t="shared" si="145"/>
        <v>3.567045483870968</v>
      </c>
      <c r="R1315" s="5">
        <f t="shared" si="146"/>
        <v>0.97974387188331236</v>
      </c>
    </row>
    <row r="1316" spans="1:18" x14ac:dyDescent="0.3">
      <c r="A1316" s="3">
        <v>41494</v>
      </c>
      <c r="B1316" s="2" t="s">
        <v>7</v>
      </c>
      <c r="C1316" s="2">
        <v>1.1334989E-2</v>
      </c>
      <c r="D1316" s="2">
        <v>1.1538958E-2</v>
      </c>
      <c r="E1316" s="2">
        <v>0</v>
      </c>
      <c r="F1316" s="2">
        <f>VLOOKUP(B1316,CostData!$A$21:$D$24,2,FALSE)</f>
        <v>11202.43902</v>
      </c>
      <c r="G1316" s="2">
        <f t="shared" si="140"/>
        <v>8</v>
      </c>
      <c r="H1316" s="2">
        <f>VLOOKUP(B1316,CostData!$H$5:$I$8,2,FALSE)</f>
        <v>5</v>
      </c>
      <c r="I1316" s="2">
        <f>VLOOKUP(G1316,CostData!$A$4:$E$15,Production!H1316,FALSE)</f>
        <v>8.0999999999999996E-3</v>
      </c>
      <c r="J1316" s="2">
        <f>VLOOKUP(Production!G1316,CostData!$A$33:$E$44,Production!H1316,FALSE)</f>
        <v>31</v>
      </c>
      <c r="K1316" s="2">
        <f>VLOOKUP(Production!B1316,CostData!$A$21:$D$24,4,FALSE)</f>
        <v>11053.74907</v>
      </c>
      <c r="L1316" s="2">
        <f>VLOOKUP(Production!B1316,CostData!$A$21:$D$24,3,FALSE)</f>
        <v>4602.4390240000002</v>
      </c>
      <c r="M1316" s="4">
        <f t="shared" si="141"/>
        <v>10470.422341296633</v>
      </c>
      <c r="N1316" s="4">
        <f t="shared" si="142"/>
        <v>2775.596391477</v>
      </c>
      <c r="O1316" s="4">
        <f t="shared" si="143"/>
        <v>4225.6562525270701</v>
      </c>
      <c r="P1316" s="2">
        <f t="shared" si="144"/>
        <v>154.13932016432219</v>
      </c>
      <c r="Q1316" s="2">
        <f t="shared" si="145"/>
        <v>3.656448064516129</v>
      </c>
      <c r="R1316" s="5">
        <f t="shared" si="146"/>
        <v>0.98232344722981058</v>
      </c>
    </row>
    <row r="1317" spans="1:18" x14ac:dyDescent="0.3">
      <c r="A1317" s="3">
        <v>41495</v>
      </c>
      <c r="B1317" s="2" t="s">
        <v>7</v>
      </c>
      <c r="C1317" s="2">
        <v>1.0412406000000001E-2</v>
      </c>
      <c r="D1317" s="2">
        <v>1.0610321000000001E-2</v>
      </c>
      <c r="E1317" s="2">
        <v>0</v>
      </c>
      <c r="F1317" s="2">
        <f>VLOOKUP(B1317,CostData!$A$21:$D$24,2,FALSE)</f>
        <v>11202.43902</v>
      </c>
      <c r="G1317" s="2">
        <f t="shared" si="140"/>
        <v>8</v>
      </c>
      <c r="H1317" s="2">
        <f>VLOOKUP(B1317,CostData!$H$5:$I$8,2,FALSE)</f>
        <v>5</v>
      </c>
      <c r="I1317" s="2">
        <f>VLOOKUP(G1317,CostData!$A$4:$E$15,Production!H1317,FALSE)</f>
        <v>8.0999999999999996E-3</v>
      </c>
      <c r="J1317" s="2">
        <f>VLOOKUP(Production!G1317,CostData!$A$33:$E$44,Production!H1317,FALSE)</f>
        <v>31</v>
      </c>
      <c r="K1317" s="2">
        <f>VLOOKUP(Production!B1317,CostData!$A$21:$D$24,4,FALSE)</f>
        <v>11053.74907</v>
      </c>
      <c r="L1317" s="2">
        <f>VLOOKUP(Production!B1317,CostData!$A$21:$D$24,3,FALSE)</f>
        <v>4602.4390240000002</v>
      </c>
      <c r="M1317" s="4">
        <f t="shared" si="141"/>
        <v>9627.7793927951589</v>
      </c>
      <c r="N1317" s="4">
        <f t="shared" si="142"/>
        <v>2775.596391477</v>
      </c>
      <c r="O1317" s="4">
        <f t="shared" si="143"/>
        <v>3881.7195603586711</v>
      </c>
      <c r="P1317" s="2">
        <f t="shared" si="144"/>
        <v>156.40088702487043</v>
      </c>
      <c r="Q1317" s="2">
        <f t="shared" si="145"/>
        <v>3.3588406451612909</v>
      </c>
      <c r="R1317" s="5">
        <f t="shared" si="146"/>
        <v>0.98134693568648868</v>
      </c>
    </row>
    <row r="1318" spans="1:18" x14ac:dyDescent="0.3">
      <c r="A1318" s="3">
        <v>41496</v>
      </c>
      <c r="B1318" s="2" t="s">
        <v>7</v>
      </c>
      <c r="C1318" s="2">
        <v>1.1481641000000001E-2</v>
      </c>
      <c r="D1318" s="2">
        <v>1.1724405E-2</v>
      </c>
      <c r="E1318" s="2">
        <v>0</v>
      </c>
      <c r="F1318" s="2">
        <f>VLOOKUP(B1318,CostData!$A$21:$D$24,2,FALSE)</f>
        <v>11202.43902</v>
      </c>
      <c r="G1318" s="2">
        <f t="shared" si="140"/>
        <v>8</v>
      </c>
      <c r="H1318" s="2">
        <f>VLOOKUP(B1318,CostData!$H$5:$I$8,2,FALSE)</f>
        <v>5</v>
      </c>
      <c r="I1318" s="2">
        <f>VLOOKUP(G1318,CostData!$A$4:$E$15,Production!H1318,FALSE)</f>
        <v>8.0999999999999996E-3</v>
      </c>
      <c r="J1318" s="2">
        <f>VLOOKUP(Production!G1318,CostData!$A$33:$E$44,Production!H1318,FALSE)</f>
        <v>31</v>
      </c>
      <c r="K1318" s="2">
        <f>VLOOKUP(Production!B1318,CostData!$A$21:$D$24,4,FALSE)</f>
        <v>11053.74907</v>
      </c>
      <c r="L1318" s="2">
        <f>VLOOKUP(Production!B1318,CostData!$A$21:$D$24,3,FALSE)</f>
        <v>4602.4390240000002</v>
      </c>
      <c r="M1318" s="4">
        <f t="shared" si="141"/>
        <v>10638.696496720931</v>
      </c>
      <c r="N1318" s="4">
        <f t="shared" si="142"/>
        <v>2775.596391477</v>
      </c>
      <c r="O1318" s="4">
        <f t="shared" si="143"/>
        <v>4280.3277604346295</v>
      </c>
      <c r="P1318" s="2">
        <f t="shared" si="144"/>
        <v>154.11229674079306</v>
      </c>
      <c r="Q1318" s="2">
        <f t="shared" si="145"/>
        <v>3.7037551612903226</v>
      </c>
      <c r="R1318" s="5">
        <f t="shared" si="146"/>
        <v>0.97929413049105696</v>
      </c>
    </row>
    <row r="1319" spans="1:18" x14ac:dyDescent="0.3">
      <c r="A1319" s="3">
        <v>41497</v>
      </c>
      <c r="B1319" s="2" t="s">
        <v>7</v>
      </c>
      <c r="C1319" s="2">
        <v>1.124374E-2</v>
      </c>
      <c r="D1319" s="2">
        <v>1.1486720000000001E-2</v>
      </c>
      <c r="E1319" s="2">
        <v>0</v>
      </c>
      <c r="F1319" s="2">
        <f>VLOOKUP(B1319,CostData!$A$21:$D$24,2,FALSE)</f>
        <v>11202.43902</v>
      </c>
      <c r="G1319" s="2">
        <f t="shared" si="140"/>
        <v>8</v>
      </c>
      <c r="H1319" s="2">
        <f>VLOOKUP(B1319,CostData!$H$5:$I$8,2,FALSE)</f>
        <v>5</v>
      </c>
      <c r="I1319" s="2">
        <f>VLOOKUP(G1319,CostData!$A$4:$E$15,Production!H1319,FALSE)</f>
        <v>8.0999999999999996E-3</v>
      </c>
      <c r="J1319" s="2">
        <f>VLOOKUP(Production!G1319,CostData!$A$33:$E$44,Production!H1319,FALSE)</f>
        <v>31</v>
      </c>
      <c r="K1319" s="2">
        <f>VLOOKUP(Production!B1319,CostData!$A$21:$D$24,4,FALSE)</f>
        <v>11053.74907</v>
      </c>
      <c r="L1319" s="2">
        <f>VLOOKUP(Production!B1319,CostData!$A$21:$D$24,3,FALSE)</f>
        <v>4602.4390240000002</v>
      </c>
      <c r="M1319" s="4">
        <f t="shared" si="141"/>
        <v>10423.021707524966</v>
      </c>
      <c r="N1319" s="4">
        <f t="shared" si="142"/>
        <v>2775.596391477</v>
      </c>
      <c r="O1319" s="4">
        <f t="shared" si="143"/>
        <v>4191.6388478884901</v>
      </c>
      <c r="P1319" s="2">
        <f t="shared" si="144"/>
        <v>154.66612485605728</v>
      </c>
      <c r="Q1319" s="2">
        <f t="shared" si="145"/>
        <v>3.6270129032258063</v>
      </c>
      <c r="R1319" s="5">
        <f t="shared" si="146"/>
        <v>0.97884687708936924</v>
      </c>
    </row>
    <row r="1320" spans="1:18" x14ac:dyDescent="0.3">
      <c r="A1320" s="3">
        <v>41498</v>
      </c>
      <c r="B1320" s="2" t="s">
        <v>7</v>
      </c>
      <c r="C1320" s="2">
        <v>1.1665597999999999E-2</v>
      </c>
      <c r="D1320" s="2">
        <v>1.1882205E-2</v>
      </c>
      <c r="E1320" s="2">
        <v>0</v>
      </c>
      <c r="F1320" s="2">
        <f>VLOOKUP(B1320,CostData!$A$21:$D$24,2,FALSE)</f>
        <v>11202.43902</v>
      </c>
      <c r="G1320" s="2">
        <f t="shared" si="140"/>
        <v>8</v>
      </c>
      <c r="H1320" s="2">
        <f>VLOOKUP(B1320,CostData!$H$5:$I$8,2,FALSE)</f>
        <v>5</v>
      </c>
      <c r="I1320" s="2">
        <f>VLOOKUP(G1320,CostData!$A$4:$E$15,Production!H1320,FALSE)</f>
        <v>8.0999999999999996E-3</v>
      </c>
      <c r="J1320" s="2">
        <f>VLOOKUP(Production!G1320,CostData!$A$33:$E$44,Production!H1320,FALSE)</f>
        <v>31</v>
      </c>
      <c r="K1320" s="2">
        <f>VLOOKUP(Production!B1320,CostData!$A$21:$D$24,4,FALSE)</f>
        <v>11053.74907</v>
      </c>
      <c r="L1320" s="2">
        <f>VLOOKUP(Production!B1320,CostData!$A$21:$D$24,3,FALSE)</f>
        <v>4602.4390240000002</v>
      </c>
      <c r="M1320" s="4">
        <f t="shared" si="141"/>
        <v>10781.883831786767</v>
      </c>
      <c r="N1320" s="4">
        <f t="shared" si="142"/>
        <v>2775.596391477</v>
      </c>
      <c r="O1320" s="4">
        <f t="shared" si="143"/>
        <v>4348.9064813532041</v>
      </c>
      <c r="P1320" s="2">
        <f t="shared" si="144"/>
        <v>153.49737497054991</v>
      </c>
      <c r="Q1320" s="2">
        <f t="shared" si="145"/>
        <v>3.7630961290322582</v>
      </c>
      <c r="R1320" s="5">
        <f t="shared" si="146"/>
        <v>0.98177047105314197</v>
      </c>
    </row>
    <row r="1321" spans="1:18" x14ac:dyDescent="0.3">
      <c r="A1321" s="3">
        <v>41499</v>
      </c>
      <c r="B1321" s="2" t="s">
        <v>7</v>
      </c>
      <c r="C1321" s="2">
        <v>1.1133578E-2</v>
      </c>
      <c r="D1321" s="2">
        <v>1.1349283E-2</v>
      </c>
      <c r="E1321" s="2">
        <v>0</v>
      </c>
      <c r="F1321" s="2">
        <f>VLOOKUP(B1321,CostData!$A$21:$D$24,2,FALSE)</f>
        <v>11202.43902</v>
      </c>
      <c r="G1321" s="2">
        <f t="shared" si="140"/>
        <v>8</v>
      </c>
      <c r="H1321" s="2">
        <f>VLOOKUP(B1321,CostData!$H$5:$I$8,2,FALSE)</f>
        <v>5</v>
      </c>
      <c r="I1321" s="2">
        <f>VLOOKUP(G1321,CostData!$A$4:$E$15,Production!H1321,FALSE)</f>
        <v>8.0999999999999996E-3</v>
      </c>
      <c r="J1321" s="2">
        <f>VLOOKUP(Production!G1321,CostData!$A$33:$E$44,Production!H1321,FALSE)</f>
        <v>31</v>
      </c>
      <c r="K1321" s="2">
        <f>VLOOKUP(Production!B1321,CostData!$A$21:$D$24,4,FALSE)</f>
        <v>11053.74907</v>
      </c>
      <c r="L1321" s="2">
        <f>VLOOKUP(Production!B1321,CostData!$A$21:$D$24,3,FALSE)</f>
        <v>4602.4390240000002</v>
      </c>
      <c r="M1321" s="4">
        <f t="shared" si="141"/>
        <v>10298.311708986035</v>
      </c>
      <c r="N1321" s="4">
        <f t="shared" si="142"/>
        <v>2775.596391477</v>
      </c>
      <c r="O1321" s="4">
        <f t="shared" si="143"/>
        <v>4150.5707229797772</v>
      </c>
      <c r="P1321" s="2">
        <f t="shared" si="144"/>
        <v>154.70748777655137</v>
      </c>
      <c r="Q1321" s="2">
        <f t="shared" si="145"/>
        <v>3.5914767741935485</v>
      </c>
      <c r="R1321" s="5">
        <f t="shared" si="146"/>
        <v>0.98099395353873897</v>
      </c>
    </row>
    <row r="1322" spans="1:18" x14ac:dyDescent="0.3">
      <c r="A1322" s="3">
        <v>41500</v>
      </c>
      <c r="B1322" s="2" t="s">
        <v>7</v>
      </c>
      <c r="C1322" s="2">
        <v>1.0263805000000001E-2</v>
      </c>
      <c r="D1322" s="2">
        <v>1.0454540999999999E-2</v>
      </c>
      <c r="E1322" s="2">
        <v>0</v>
      </c>
      <c r="F1322" s="2">
        <f>VLOOKUP(B1322,CostData!$A$21:$D$24,2,FALSE)</f>
        <v>11202.43902</v>
      </c>
      <c r="G1322" s="2">
        <f t="shared" si="140"/>
        <v>8</v>
      </c>
      <c r="H1322" s="2">
        <f>VLOOKUP(B1322,CostData!$H$5:$I$8,2,FALSE)</f>
        <v>5</v>
      </c>
      <c r="I1322" s="2">
        <f>VLOOKUP(G1322,CostData!$A$4:$E$15,Production!H1322,FALSE)</f>
        <v>8.0999999999999996E-3</v>
      </c>
      <c r="J1322" s="2">
        <f>VLOOKUP(Production!G1322,CostData!$A$33:$E$44,Production!H1322,FALSE)</f>
        <v>31</v>
      </c>
      <c r="K1322" s="2">
        <f>VLOOKUP(Production!B1322,CostData!$A$21:$D$24,4,FALSE)</f>
        <v>11053.74907</v>
      </c>
      <c r="L1322" s="2">
        <f>VLOOKUP(Production!B1322,CostData!$A$21:$D$24,3,FALSE)</f>
        <v>4602.4390240000002</v>
      </c>
      <c r="M1322" s="4">
        <f t="shared" si="141"/>
        <v>9486.4250008017734</v>
      </c>
      <c r="N1322" s="4">
        <f t="shared" si="142"/>
        <v>2775.596391477</v>
      </c>
      <c r="O1322" s="4">
        <f t="shared" si="143"/>
        <v>3826.321470004832</v>
      </c>
      <c r="P1322" s="2">
        <f t="shared" si="144"/>
        <v>156.74832932117869</v>
      </c>
      <c r="Q1322" s="2">
        <f t="shared" si="145"/>
        <v>3.3109048387096776</v>
      </c>
      <c r="R1322" s="5">
        <f t="shared" si="146"/>
        <v>0.98175567918285478</v>
      </c>
    </row>
    <row r="1323" spans="1:18" x14ac:dyDescent="0.3">
      <c r="A1323" s="3">
        <v>41501</v>
      </c>
      <c r="B1323" s="2" t="s">
        <v>7</v>
      </c>
      <c r="C1323" s="2">
        <v>1.138433E-2</v>
      </c>
      <c r="D1323" s="2">
        <v>1.1595845E-2</v>
      </c>
      <c r="E1323" s="2">
        <v>0</v>
      </c>
      <c r="F1323" s="2">
        <f>VLOOKUP(B1323,CostData!$A$21:$D$24,2,FALSE)</f>
        <v>11202.43902</v>
      </c>
      <c r="G1323" s="2">
        <f t="shared" si="140"/>
        <v>8</v>
      </c>
      <c r="H1323" s="2">
        <f>VLOOKUP(B1323,CostData!$H$5:$I$8,2,FALSE)</f>
        <v>5</v>
      </c>
      <c r="I1323" s="2">
        <f>VLOOKUP(G1323,CostData!$A$4:$E$15,Production!H1323,FALSE)</f>
        <v>8.0999999999999996E-3</v>
      </c>
      <c r="J1323" s="2">
        <f>VLOOKUP(Production!G1323,CostData!$A$33:$E$44,Production!H1323,FALSE)</f>
        <v>31</v>
      </c>
      <c r="K1323" s="2">
        <f>VLOOKUP(Production!B1323,CostData!$A$21:$D$24,4,FALSE)</f>
        <v>11053.74907</v>
      </c>
      <c r="L1323" s="2">
        <f>VLOOKUP(Production!B1323,CostData!$A$21:$D$24,3,FALSE)</f>
        <v>4602.4390240000002</v>
      </c>
      <c r="M1323" s="4">
        <f t="shared" si="141"/>
        <v>10522.041466327622</v>
      </c>
      <c r="N1323" s="4">
        <f t="shared" si="142"/>
        <v>2775.596391477</v>
      </c>
      <c r="O1323" s="4">
        <f t="shared" si="143"/>
        <v>4244.0504569816076</v>
      </c>
      <c r="P1323" s="2">
        <f t="shared" si="144"/>
        <v>154.08625992734076</v>
      </c>
      <c r="Q1323" s="2">
        <f t="shared" si="145"/>
        <v>3.6723645161290324</v>
      </c>
      <c r="R1323" s="5">
        <f t="shared" si="146"/>
        <v>0.98175941468689853</v>
      </c>
    </row>
    <row r="1324" spans="1:18" x14ac:dyDescent="0.3">
      <c r="A1324" s="3">
        <v>41502</v>
      </c>
      <c r="B1324" s="2" t="s">
        <v>7</v>
      </c>
      <c r="C1324" s="2">
        <v>1.1747829E-2</v>
      </c>
      <c r="D1324" s="2">
        <v>1.2001945999999999E-2</v>
      </c>
      <c r="E1324" s="2">
        <v>0.32746432599999997</v>
      </c>
      <c r="F1324" s="2">
        <f>VLOOKUP(B1324,CostData!$A$21:$D$24,2,FALSE)</f>
        <v>11202.43902</v>
      </c>
      <c r="G1324" s="2">
        <f t="shared" si="140"/>
        <v>8</v>
      </c>
      <c r="H1324" s="2">
        <f>VLOOKUP(B1324,CostData!$H$5:$I$8,2,FALSE)</f>
        <v>5</v>
      </c>
      <c r="I1324" s="2">
        <f>VLOOKUP(G1324,CostData!$A$4:$E$15,Production!H1324,FALSE)</f>
        <v>8.0999999999999996E-3</v>
      </c>
      <c r="J1324" s="2">
        <f>VLOOKUP(Production!G1324,CostData!$A$33:$E$44,Production!H1324,FALSE)</f>
        <v>31</v>
      </c>
      <c r="K1324" s="2">
        <f>VLOOKUP(Production!B1324,CostData!$A$21:$D$24,4,FALSE)</f>
        <v>11053.74907</v>
      </c>
      <c r="L1324" s="2">
        <f>VLOOKUP(Production!B1324,CostData!$A$21:$D$24,3,FALSE)</f>
        <v>4602.4390240000002</v>
      </c>
      <c r="M1324" s="4">
        <f t="shared" si="141"/>
        <v>10890.536523092966</v>
      </c>
      <c r="N1324" s="4">
        <f t="shared" si="142"/>
        <v>2775.596391477</v>
      </c>
      <c r="O1324" s="4">
        <f t="shared" si="143"/>
        <v>4379.5619975871905</v>
      </c>
      <c r="P1324" s="2">
        <f t="shared" si="144"/>
        <v>153.60876390145921</v>
      </c>
      <c r="Q1324" s="2">
        <f t="shared" si="145"/>
        <v>3.789622258064516</v>
      </c>
      <c r="R1324" s="5">
        <f t="shared" si="146"/>
        <v>0.97882701688542839</v>
      </c>
    </row>
    <row r="1325" spans="1:18" x14ac:dyDescent="0.3">
      <c r="A1325" s="3">
        <v>41503</v>
      </c>
      <c r="B1325" s="2" t="s">
        <v>7</v>
      </c>
      <c r="C1325" s="2">
        <v>1.0582126000000001E-2</v>
      </c>
      <c r="D1325" s="2">
        <v>1.0815274999999999E-2</v>
      </c>
      <c r="E1325" s="2">
        <v>0</v>
      </c>
      <c r="F1325" s="2">
        <f>VLOOKUP(B1325,CostData!$A$21:$D$24,2,FALSE)</f>
        <v>11202.43902</v>
      </c>
      <c r="G1325" s="2">
        <f t="shared" si="140"/>
        <v>8</v>
      </c>
      <c r="H1325" s="2">
        <f>VLOOKUP(B1325,CostData!$H$5:$I$8,2,FALSE)</f>
        <v>5</v>
      </c>
      <c r="I1325" s="2">
        <f>VLOOKUP(G1325,CostData!$A$4:$E$15,Production!H1325,FALSE)</f>
        <v>8.0999999999999996E-3</v>
      </c>
      <c r="J1325" s="2">
        <f>VLOOKUP(Production!G1325,CostData!$A$33:$E$44,Production!H1325,FALSE)</f>
        <v>31</v>
      </c>
      <c r="K1325" s="2">
        <f>VLOOKUP(Production!B1325,CostData!$A$21:$D$24,4,FALSE)</f>
        <v>11053.74907</v>
      </c>
      <c r="L1325" s="2">
        <f>VLOOKUP(Production!B1325,CostData!$A$21:$D$24,3,FALSE)</f>
        <v>4602.4390240000002</v>
      </c>
      <c r="M1325" s="4">
        <f t="shared" si="141"/>
        <v>9813.7541524344688</v>
      </c>
      <c r="N1325" s="4">
        <f t="shared" si="142"/>
        <v>2775.596391477</v>
      </c>
      <c r="O1325" s="4">
        <f t="shared" si="143"/>
        <v>3944.9907624020875</v>
      </c>
      <c r="P1325" s="2">
        <f t="shared" si="144"/>
        <v>156.2478211496778</v>
      </c>
      <c r="Q1325" s="2">
        <f t="shared" si="145"/>
        <v>3.4135890322580646</v>
      </c>
      <c r="R1325" s="5">
        <f t="shared" si="146"/>
        <v>0.97844261935087196</v>
      </c>
    </row>
    <row r="1326" spans="1:18" x14ac:dyDescent="0.3">
      <c r="A1326" s="3">
        <v>41504</v>
      </c>
      <c r="B1326" s="2" t="s">
        <v>7</v>
      </c>
      <c r="C1326" s="2">
        <v>1.0653236E-2</v>
      </c>
      <c r="D1326" s="2">
        <v>1.0876403999999999E-2</v>
      </c>
      <c r="E1326" s="2">
        <v>0</v>
      </c>
      <c r="F1326" s="2">
        <f>VLOOKUP(B1326,CostData!$A$21:$D$24,2,FALSE)</f>
        <v>11202.43902</v>
      </c>
      <c r="G1326" s="2">
        <f t="shared" si="140"/>
        <v>8</v>
      </c>
      <c r="H1326" s="2">
        <f>VLOOKUP(B1326,CostData!$H$5:$I$8,2,FALSE)</f>
        <v>5</v>
      </c>
      <c r="I1326" s="2">
        <f>VLOOKUP(G1326,CostData!$A$4:$E$15,Production!H1326,FALSE)</f>
        <v>8.0999999999999996E-3</v>
      </c>
      <c r="J1326" s="2">
        <f>VLOOKUP(Production!G1326,CostData!$A$33:$E$44,Production!H1326,FALSE)</f>
        <v>31</v>
      </c>
      <c r="K1326" s="2">
        <f>VLOOKUP(Production!B1326,CostData!$A$21:$D$24,4,FALSE)</f>
        <v>11053.74907</v>
      </c>
      <c r="L1326" s="2">
        <f>VLOOKUP(Production!B1326,CostData!$A$21:$D$24,3,FALSE)</f>
        <v>4602.4390240000002</v>
      </c>
      <c r="M1326" s="4">
        <f t="shared" si="141"/>
        <v>9869.2224579176091</v>
      </c>
      <c r="N1326" s="4">
        <f t="shared" si="142"/>
        <v>2775.596391477</v>
      </c>
      <c r="O1326" s="4">
        <f t="shared" si="143"/>
        <v>3971.5003969608147</v>
      </c>
      <c r="P1326" s="2">
        <f t="shared" si="144"/>
        <v>155.97438418106407</v>
      </c>
      <c r="Q1326" s="2">
        <f t="shared" si="145"/>
        <v>3.4365277419354836</v>
      </c>
      <c r="R1326" s="5">
        <f t="shared" si="146"/>
        <v>0.97948145361279337</v>
      </c>
    </row>
    <row r="1327" spans="1:18" x14ac:dyDescent="0.3">
      <c r="A1327" s="3">
        <v>41505</v>
      </c>
      <c r="B1327" s="2" t="s">
        <v>7</v>
      </c>
      <c r="C1327" s="2">
        <v>1.0217131000000001E-2</v>
      </c>
      <c r="D1327" s="2">
        <v>1.0444039E-2</v>
      </c>
      <c r="E1327" s="2">
        <v>0</v>
      </c>
      <c r="F1327" s="2">
        <f>VLOOKUP(B1327,CostData!$A$21:$D$24,2,FALSE)</f>
        <v>11202.43902</v>
      </c>
      <c r="G1327" s="2">
        <f t="shared" si="140"/>
        <v>8</v>
      </c>
      <c r="H1327" s="2">
        <f>VLOOKUP(B1327,CostData!$H$5:$I$8,2,FALSE)</f>
        <v>5</v>
      </c>
      <c r="I1327" s="2">
        <f>VLOOKUP(G1327,CostData!$A$4:$E$15,Production!H1327,FALSE)</f>
        <v>8.0999999999999996E-3</v>
      </c>
      <c r="J1327" s="2">
        <f>VLOOKUP(Production!G1327,CostData!$A$33:$E$44,Production!H1327,FALSE)</f>
        <v>31</v>
      </c>
      <c r="K1327" s="2">
        <f>VLOOKUP(Production!B1327,CostData!$A$21:$D$24,4,FALSE)</f>
        <v>11053.74907</v>
      </c>
      <c r="L1327" s="2">
        <f>VLOOKUP(Production!B1327,CostData!$A$21:$D$24,3,FALSE)</f>
        <v>4602.4390240000002</v>
      </c>
      <c r="M1327" s="4">
        <f t="shared" si="141"/>
        <v>9476.8955116201432</v>
      </c>
      <c r="N1327" s="4">
        <f t="shared" si="142"/>
        <v>2775.596391477</v>
      </c>
      <c r="O1327" s="4">
        <f t="shared" si="143"/>
        <v>3808.9215166453318</v>
      </c>
      <c r="P1327" s="2">
        <f t="shared" si="144"/>
        <v>157.2008171348931</v>
      </c>
      <c r="Q1327" s="2">
        <f t="shared" si="145"/>
        <v>3.2958487096774194</v>
      </c>
      <c r="R1327" s="5">
        <f t="shared" si="146"/>
        <v>0.97827392256961132</v>
      </c>
    </row>
    <row r="1328" spans="1:18" x14ac:dyDescent="0.3">
      <c r="A1328" s="3">
        <v>41506</v>
      </c>
      <c r="B1328" s="2" t="s">
        <v>7</v>
      </c>
      <c r="C1328" s="2">
        <v>1.0248190000000001E-2</v>
      </c>
      <c r="D1328" s="2">
        <v>1.045777E-2</v>
      </c>
      <c r="E1328" s="2">
        <v>0</v>
      </c>
      <c r="F1328" s="2">
        <f>VLOOKUP(B1328,CostData!$A$21:$D$24,2,FALSE)</f>
        <v>11202.43902</v>
      </c>
      <c r="G1328" s="2">
        <f t="shared" si="140"/>
        <v>8</v>
      </c>
      <c r="H1328" s="2">
        <f>VLOOKUP(B1328,CostData!$H$5:$I$8,2,FALSE)</f>
        <v>5</v>
      </c>
      <c r="I1328" s="2">
        <f>VLOOKUP(G1328,CostData!$A$4:$E$15,Production!H1328,FALSE)</f>
        <v>8.0999999999999996E-3</v>
      </c>
      <c r="J1328" s="2">
        <f>VLOOKUP(Production!G1328,CostData!$A$33:$E$44,Production!H1328,FALSE)</f>
        <v>31</v>
      </c>
      <c r="K1328" s="2">
        <f>VLOOKUP(Production!B1328,CostData!$A$21:$D$24,4,FALSE)</f>
        <v>11053.74907</v>
      </c>
      <c r="L1328" s="2">
        <f>VLOOKUP(Production!B1328,CostData!$A$21:$D$24,3,FALSE)</f>
        <v>4602.4390240000002</v>
      </c>
      <c r="M1328" s="4">
        <f t="shared" si="141"/>
        <v>9489.3549875250173</v>
      </c>
      <c r="N1328" s="4">
        <f t="shared" si="142"/>
        <v>2775.596391477</v>
      </c>
      <c r="O1328" s="4">
        <f t="shared" si="143"/>
        <v>3820.5002360906919</v>
      </c>
      <c r="P1328" s="2">
        <f t="shared" si="144"/>
        <v>156.95895192314649</v>
      </c>
      <c r="Q1328" s="2">
        <f t="shared" si="145"/>
        <v>3.3058677419354843</v>
      </c>
      <c r="R1328" s="5">
        <f t="shared" si="146"/>
        <v>0.97995939860983761</v>
      </c>
    </row>
    <row r="1329" spans="1:18" x14ac:dyDescent="0.3">
      <c r="A1329" s="3">
        <v>41507</v>
      </c>
      <c r="B1329" s="2" t="s">
        <v>7</v>
      </c>
      <c r="C1329" s="2">
        <v>1.133545E-2</v>
      </c>
      <c r="D1329" s="2">
        <v>1.1588453E-2</v>
      </c>
      <c r="E1329" s="2">
        <v>0.32422189499999998</v>
      </c>
      <c r="F1329" s="2">
        <f>VLOOKUP(B1329,CostData!$A$21:$D$24,2,FALSE)</f>
        <v>11202.43902</v>
      </c>
      <c r="G1329" s="2">
        <f t="shared" si="140"/>
        <v>8</v>
      </c>
      <c r="H1329" s="2">
        <f>VLOOKUP(B1329,CostData!$H$5:$I$8,2,FALSE)</f>
        <v>5</v>
      </c>
      <c r="I1329" s="2">
        <f>VLOOKUP(G1329,CostData!$A$4:$E$15,Production!H1329,FALSE)</f>
        <v>8.0999999999999996E-3</v>
      </c>
      <c r="J1329" s="2">
        <f>VLOOKUP(Production!G1329,CostData!$A$33:$E$44,Production!H1329,FALSE)</f>
        <v>31</v>
      </c>
      <c r="K1329" s="2">
        <f>VLOOKUP(Production!B1329,CostData!$A$21:$D$24,4,FALSE)</f>
        <v>11053.74907</v>
      </c>
      <c r="L1329" s="2">
        <f>VLOOKUP(Production!B1329,CostData!$A$21:$D$24,3,FALSE)</f>
        <v>4602.4390240000002</v>
      </c>
      <c r="M1329" s="4">
        <f t="shared" si="141"/>
        <v>10515.33398355952</v>
      </c>
      <c r="N1329" s="4">
        <f t="shared" si="142"/>
        <v>2775.596391477</v>
      </c>
      <c r="O1329" s="4">
        <f t="shared" si="143"/>
        <v>4225.8281122026647</v>
      </c>
      <c r="P1329" s="2">
        <f t="shared" si="144"/>
        <v>154.53077281659913</v>
      </c>
      <c r="Q1329" s="2">
        <f t="shared" si="145"/>
        <v>3.6565967741935483</v>
      </c>
      <c r="R1329" s="5">
        <f t="shared" si="146"/>
        <v>0.97816766396688148</v>
      </c>
    </row>
    <row r="1330" spans="1:18" x14ac:dyDescent="0.3">
      <c r="A1330" s="3">
        <v>41508</v>
      </c>
      <c r="B1330" s="2" t="s">
        <v>7</v>
      </c>
      <c r="C1330" s="2">
        <v>1.0509396000000001E-2</v>
      </c>
      <c r="D1330" s="2">
        <v>1.0710381999999999E-2</v>
      </c>
      <c r="E1330" s="2">
        <v>0</v>
      </c>
      <c r="F1330" s="2">
        <f>VLOOKUP(B1330,CostData!$A$21:$D$24,2,FALSE)</f>
        <v>11202.43902</v>
      </c>
      <c r="G1330" s="2">
        <f t="shared" si="140"/>
        <v>8</v>
      </c>
      <c r="H1330" s="2">
        <f>VLOOKUP(B1330,CostData!$H$5:$I$8,2,FALSE)</f>
        <v>5</v>
      </c>
      <c r="I1330" s="2">
        <f>VLOOKUP(G1330,CostData!$A$4:$E$15,Production!H1330,FALSE)</f>
        <v>8.0999999999999996E-3</v>
      </c>
      <c r="J1330" s="2">
        <f>VLOOKUP(Production!G1330,CostData!$A$33:$E$44,Production!H1330,FALSE)</f>
        <v>31</v>
      </c>
      <c r="K1330" s="2">
        <f>VLOOKUP(Production!B1330,CostData!$A$21:$D$24,4,FALSE)</f>
        <v>11053.74907</v>
      </c>
      <c r="L1330" s="2">
        <f>VLOOKUP(Production!B1330,CostData!$A$21:$D$24,3,FALSE)</f>
        <v>4602.4390240000002</v>
      </c>
      <c r="M1330" s="4">
        <f t="shared" si="141"/>
        <v>9718.574500108356</v>
      </c>
      <c r="N1330" s="4">
        <f t="shared" si="142"/>
        <v>2775.596391477</v>
      </c>
      <c r="O1330" s="4">
        <f t="shared" si="143"/>
        <v>3917.8771957946301</v>
      </c>
      <c r="P1330" s="2">
        <f t="shared" si="144"/>
        <v>156.16547408985238</v>
      </c>
      <c r="Q1330" s="2">
        <f t="shared" si="145"/>
        <v>3.3901277419354843</v>
      </c>
      <c r="R1330" s="5">
        <f t="shared" si="146"/>
        <v>0.98123446950818383</v>
      </c>
    </row>
    <row r="1331" spans="1:18" x14ac:dyDescent="0.3">
      <c r="A1331" s="3">
        <v>41509</v>
      </c>
      <c r="B1331" s="2" t="s">
        <v>7</v>
      </c>
      <c r="C1331" s="2">
        <v>1.1638091999999999E-2</v>
      </c>
      <c r="D1331" s="2">
        <v>1.1848798000000001E-2</v>
      </c>
      <c r="E1331" s="2">
        <v>0</v>
      </c>
      <c r="F1331" s="2">
        <f>VLOOKUP(B1331,CostData!$A$21:$D$24,2,FALSE)</f>
        <v>11202.43902</v>
      </c>
      <c r="G1331" s="2">
        <f t="shared" si="140"/>
        <v>8</v>
      </c>
      <c r="H1331" s="2">
        <f>VLOOKUP(B1331,CostData!$H$5:$I$8,2,FALSE)</f>
        <v>5</v>
      </c>
      <c r="I1331" s="2">
        <f>VLOOKUP(G1331,CostData!$A$4:$E$15,Production!H1331,FALSE)</f>
        <v>8.0999999999999996E-3</v>
      </c>
      <c r="J1331" s="2">
        <f>VLOOKUP(Production!G1331,CostData!$A$33:$E$44,Production!H1331,FALSE)</f>
        <v>31</v>
      </c>
      <c r="K1331" s="2">
        <f>VLOOKUP(Production!B1331,CostData!$A$21:$D$24,4,FALSE)</f>
        <v>11053.74907</v>
      </c>
      <c r="L1331" s="2">
        <f>VLOOKUP(Production!B1331,CostData!$A$21:$D$24,3,FALSE)</f>
        <v>4602.4390240000002</v>
      </c>
      <c r="M1331" s="4">
        <f t="shared" si="141"/>
        <v>10751.570401479135</v>
      </c>
      <c r="N1331" s="4">
        <f t="shared" si="142"/>
        <v>2775.596391477</v>
      </c>
      <c r="O1331" s="4">
        <f t="shared" si="143"/>
        <v>4338.6523116418784</v>
      </c>
      <c r="P1331" s="2">
        <f t="shared" si="144"/>
        <v>153.51158166302528</v>
      </c>
      <c r="Q1331" s="2">
        <f t="shared" si="145"/>
        <v>3.7542232258064514</v>
      </c>
      <c r="R1331" s="5">
        <f t="shared" si="146"/>
        <v>0.98221709915216704</v>
      </c>
    </row>
    <row r="1332" spans="1:18" x14ac:dyDescent="0.3">
      <c r="A1332" s="3">
        <v>41510</v>
      </c>
      <c r="B1332" s="2" t="s">
        <v>7</v>
      </c>
      <c r="C1332" s="2">
        <v>1.1375573E-2</v>
      </c>
      <c r="D1332" s="2">
        <v>1.1577687E-2</v>
      </c>
      <c r="E1332" s="2">
        <v>0</v>
      </c>
      <c r="F1332" s="2">
        <f>VLOOKUP(B1332,CostData!$A$21:$D$24,2,FALSE)</f>
        <v>11202.43902</v>
      </c>
      <c r="G1332" s="2">
        <f t="shared" si="140"/>
        <v>8</v>
      </c>
      <c r="H1332" s="2">
        <f>VLOOKUP(B1332,CostData!$H$5:$I$8,2,FALSE)</f>
        <v>5</v>
      </c>
      <c r="I1332" s="2">
        <f>VLOOKUP(G1332,CostData!$A$4:$E$15,Production!H1332,FALSE)</f>
        <v>8.0999999999999996E-3</v>
      </c>
      <c r="J1332" s="2">
        <f>VLOOKUP(Production!G1332,CostData!$A$33:$E$44,Production!H1332,FALSE)</f>
        <v>31</v>
      </c>
      <c r="K1332" s="2">
        <f>VLOOKUP(Production!B1332,CostData!$A$21:$D$24,4,FALSE)</f>
        <v>11053.74907</v>
      </c>
      <c r="L1332" s="2">
        <f>VLOOKUP(Production!B1332,CostData!$A$21:$D$24,3,FALSE)</f>
        <v>4602.4390240000002</v>
      </c>
      <c r="M1332" s="4">
        <f t="shared" si="141"/>
        <v>10505.564941421886</v>
      </c>
      <c r="N1332" s="4">
        <f t="shared" si="142"/>
        <v>2775.596391477</v>
      </c>
      <c r="O1332" s="4">
        <f t="shared" si="143"/>
        <v>4240.7858687404214</v>
      </c>
      <c r="P1332" s="2">
        <f t="shared" si="144"/>
        <v>154.03133716111978</v>
      </c>
      <c r="Q1332" s="2">
        <f t="shared" si="145"/>
        <v>3.6695396774193547</v>
      </c>
      <c r="R1332" s="5">
        <f t="shared" si="146"/>
        <v>0.98254279978375647</v>
      </c>
    </row>
    <row r="1333" spans="1:18" x14ac:dyDescent="0.3">
      <c r="A1333" s="3">
        <v>41511</v>
      </c>
      <c r="B1333" s="2" t="s">
        <v>7</v>
      </c>
      <c r="C1333" s="2">
        <v>1.0552007E-2</v>
      </c>
      <c r="D1333" s="2">
        <v>1.0747379E-2</v>
      </c>
      <c r="E1333" s="2">
        <v>0</v>
      </c>
      <c r="F1333" s="2">
        <f>VLOOKUP(B1333,CostData!$A$21:$D$24,2,FALSE)</f>
        <v>11202.43902</v>
      </c>
      <c r="G1333" s="2">
        <f t="shared" si="140"/>
        <v>8</v>
      </c>
      <c r="H1333" s="2">
        <f>VLOOKUP(B1333,CostData!$H$5:$I$8,2,FALSE)</f>
        <v>5</v>
      </c>
      <c r="I1333" s="2">
        <f>VLOOKUP(G1333,CostData!$A$4:$E$15,Production!H1333,FALSE)</f>
        <v>8.0999999999999996E-3</v>
      </c>
      <c r="J1333" s="2">
        <f>VLOOKUP(Production!G1333,CostData!$A$33:$E$44,Production!H1333,FALSE)</f>
        <v>31</v>
      </c>
      <c r="K1333" s="2">
        <f>VLOOKUP(Production!B1333,CostData!$A$21:$D$24,4,FALSE)</f>
        <v>11053.74907</v>
      </c>
      <c r="L1333" s="2">
        <f>VLOOKUP(Production!B1333,CostData!$A$21:$D$24,3,FALSE)</f>
        <v>4602.4390240000002</v>
      </c>
      <c r="M1333" s="4">
        <f t="shared" si="141"/>
        <v>9752.145487658614</v>
      </c>
      <c r="N1333" s="4">
        <f t="shared" si="142"/>
        <v>2775.596391477</v>
      </c>
      <c r="O1333" s="4">
        <f t="shared" si="143"/>
        <v>3933.7624726640147</v>
      </c>
      <c r="P1333" s="2">
        <f t="shared" si="144"/>
        <v>156.00353896466925</v>
      </c>
      <c r="Q1333" s="2">
        <f t="shared" si="145"/>
        <v>3.4038732258064517</v>
      </c>
      <c r="R1333" s="5">
        <f t="shared" si="146"/>
        <v>0.98182142827567542</v>
      </c>
    </row>
    <row r="1334" spans="1:18" x14ac:dyDescent="0.3">
      <c r="A1334" s="3">
        <v>41512</v>
      </c>
      <c r="B1334" s="2" t="s">
        <v>7</v>
      </c>
      <c r="C1334" s="2">
        <v>1.1556296000000001E-2</v>
      </c>
      <c r="D1334" s="2">
        <v>1.1783892000000001E-2</v>
      </c>
      <c r="E1334" s="2">
        <v>0</v>
      </c>
      <c r="F1334" s="2">
        <f>VLOOKUP(B1334,CostData!$A$21:$D$24,2,FALSE)</f>
        <v>11202.43902</v>
      </c>
      <c r="G1334" s="2">
        <f t="shared" si="140"/>
        <v>8</v>
      </c>
      <c r="H1334" s="2">
        <f>VLOOKUP(B1334,CostData!$H$5:$I$8,2,FALSE)</f>
        <v>5</v>
      </c>
      <c r="I1334" s="2">
        <f>VLOOKUP(G1334,CostData!$A$4:$E$15,Production!H1334,FALSE)</f>
        <v>8.0999999999999996E-3</v>
      </c>
      <c r="J1334" s="2">
        <f>VLOOKUP(Production!G1334,CostData!$A$33:$E$44,Production!H1334,FALSE)</f>
        <v>31</v>
      </c>
      <c r="K1334" s="2">
        <f>VLOOKUP(Production!B1334,CostData!$A$21:$D$24,4,FALSE)</f>
        <v>11053.74907</v>
      </c>
      <c r="L1334" s="2">
        <f>VLOOKUP(Production!B1334,CostData!$A$21:$D$24,3,FALSE)</f>
        <v>4602.4390240000002</v>
      </c>
      <c r="M1334" s="4">
        <f t="shared" si="141"/>
        <v>10692.674855409534</v>
      </c>
      <c r="N1334" s="4">
        <f t="shared" si="142"/>
        <v>2775.596391477</v>
      </c>
      <c r="O1334" s="4">
        <f t="shared" si="143"/>
        <v>4308.1589623469035</v>
      </c>
      <c r="P1334" s="2">
        <f t="shared" si="144"/>
        <v>153.82463558594756</v>
      </c>
      <c r="Q1334" s="2">
        <f t="shared" si="145"/>
        <v>3.7278374193548389</v>
      </c>
      <c r="R1334" s="5">
        <f t="shared" si="146"/>
        <v>0.98068583792180042</v>
      </c>
    </row>
    <row r="1335" spans="1:18" x14ac:dyDescent="0.3">
      <c r="A1335" s="3">
        <v>41513</v>
      </c>
      <c r="B1335" s="2" t="s">
        <v>7</v>
      </c>
      <c r="C1335" s="2">
        <v>1.0196926E-2</v>
      </c>
      <c r="D1335" s="2">
        <v>1.0419697E-2</v>
      </c>
      <c r="E1335" s="2">
        <v>0</v>
      </c>
      <c r="F1335" s="2">
        <f>VLOOKUP(B1335,CostData!$A$21:$D$24,2,FALSE)</f>
        <v>11202.43902</v>
      </c>
      <c r="G1335" s="2">
        <f t="shared" si="140"/>
        <v>8</v>
      </c>
      <c r="H1335" s="2">
        <f>VLOOKUP(B1335,CostData!$H$5:$I$8,2,FALSE)</f>
        <v>5</v>
      </c>
      <c r="I1335" s="2">
        <f>VLOOKUP(G1335,CostData!$A$4:$E$15,Production!H1335,FALSE)</f>
        <v>8.0999999999999996E-3</v>
      </c>
      <c r="J1335" s="2">
        <f>VLOOKUP(Production!G1335,CostData!$A$33:$E$44,Production!H1335,FALSE)</f>
        <v>31</v>
      </c>
      <c r="K1335" s="2">
        <f>VLOOKUP(Production!B1335,CostData!$A$21:$D$24,4,FALSE)</f>
        <v>11053.74907</v>
      </c>
      <c r="L1335" s="2">
        <f>VLOOKUP(Production!B1335,CostData!$A$21:$D$24,3,FALSE)</f>
        <v>4602.4390240000002</v>
      </c>
      <c r="M1335" s="4">
        <f t="shared" si="141"/>
        <v>9454.8076401995313</v>
      </c>
      <c r="N1335" s="4">
        <f t="shared" si="142"/>
        <v>2775.596391477</v>
      </c>
      <c r="O1335" s="4">
        <f t="shared" si="143"/>
        <v>3801.3891419264583</v>
      </c>
      <c r="P1335" s="2">
        <f t="shared" si="144"/>
        <v>157.22182522068894</v>
      </c>
      <c r="Q1335" s="2">
        <f t="shared" si="145"/>
        <v>3.2893309677419356</v>
      </c>
      <c r="R1335" s="5">
        <f t="shared" si="146"/>
        <v>0.9786202036393189</v>
      </c>
    </row>
    <row r="1336" spans="1:18" x14ac:dyDescent="0.3">
      <c r="A1336" s="3">
        <v>41514</v>
      </c>
      <c r="B1336" s="2" t="s">
        <v>7</v>
      </c>
      <c r="C1336" s="2">
        <v>1.1128743999999999E-2</v>
      </c>
      <c r="D1336" s="2">
        <v>1.1366803999999999E-2</v>
      </c>
      <c r="E1336" s="2">
        <v>0</v>
      </c>
      <c r="F1336" s="2">
        <f>VLOOKUP(B1336,CostData!$A$21:$D$24,2,FALSE)</f>
        <v>11202.43902</v>
      </c>
      <c r="G1336" s="2">
        <f t="shared" si="140"/>
        <v>8</v>
      </c>
      <c r="H1336" s="2">
        <f>VLOOKUP(B1336,CostData!$H$5:$I$8,2,FALSE)</f>
        <v>5</v>
      </c>
      <c r="I1336" s="2">
        <f>VLOOKUP(G1336,CostData!$A$4:$E$15,Production!H1336,FALSE)</f>
        <v>8.0999999999999996E-3</v>
      </c>
      <c r="J1336" s="2">
        <f>VLOOKUP(Production!G1336,CostData!$A$33:$E$44,Production!H1336,FALSE)</f>
        <v>31</v>
      </c>
      <c r="K1336" s="2">
        <f>VLOOKUP(Production!B1336,CostData!$A$21:$D$24,4,FALSE)</f>
        <v>11053.74907</v>
      </c>
      <c r="L1336" s="2">
        <f>VLOOKUP(Production!B1336,CostData!$A$21:$D$24,3,FALSE)</f>
        <v>4602.4390240000002</v>
      </c>
      <c r="M1336" s="4">
        <f t="shared" si="141"/>
        <v>10314.210221645657</v>
      </c>
      <c r="N1336" s="4">
        <f t="shared" si="142"/>
        <v>2775.596391477</v>
      </c>
      <c r="O1336" s="4">
        <f t="shared" si="143"/>
        <v>4148.7686195701735</v>
      </c>
      <c r="P1336" s="2">
        <f t="shared" si="144"/>
        <v>154.90135484015835</v>
      </c>
      <c r="Q1336" s="2">
        <f t="shared" si="145"/>
        <v>3.5899174193548382</v>
      </c>
      <c r="R1336" s="5">
        <f t="shared" si="146"/>
        <v>0.97905655802633706</v>
      </c>
    </row>
    <row r="1337" spans="1:18" x14ac:dyDescent="0.3">
      <c r="A1337" s="3">
        <v>41515</v>
      </c>
      <c r="B1337" s="2" t="s">
        <v>7</v>
      </c>
      <c r="C1337" s="2">
        <v>1.0384628E-2</v>
      </c>
      <c r="D1337" s="2">
        <v>1.058449E-2</v>
      </c>
      <c r="E1337" s="2">
        <v>0</v>
      </c>
      <c r="F1337" s="2">
        <f>VLOOKUP(B1337,CostData!$A$21:$D$24,2,FALSE)</f>
        <v>11202.43902</v>
      </c>
      <c r="G1337" s="2">
        <f t="shared" si="140"/>
        <v>8</v>
      </c>
      <c r="H1337" s="2">
        <f>VLOOKUP(B1337,CostData!$H$5:$I$8,2,FALSE)</f>
        <v>5</v>
      </c>
      <c r="I1337" s="2">
        <f>VLOOKUP(G1337,CostData!$A$4:$E$15,Production!H1337,FALSE)</f>
        <v>8.0999999999999996E-3</v>
      </c>
      <c r="J1337" s="2">
        <f>VLOOKUP(Production!G1337,CostData!$A$33:$E$44,Production!H1337,FALSE)</f>
        <v>31</v>
      </c>
      <c r="K1337" s="2">
        <f>VLOOKUP(Production!B1337,CostData!$A$21:$D$24,4,FALSE)</f>
        <v>11053.74907</v>
      </c>
      <c r="L1337" s="2">
        <f>VLOOKUP(Production!B1337,CostData!$A$21:$D$24,3,FALSE)</f>
        <v>4602.4390240000002</v>
      </c>
      <c r="M1337" s="4">
        <f t="shared" si="141"/>
        <v>9604.3404064067836</v>
      </c>
      <c r="N1337" s="4">
        <f t="shared" si="142"/>
        <v>2775.596391477</v>
      </c>
      <c r="O1337" s="4">
        <f t="shared" si="143"/>
        <v>3871.3639897107687</v>
      </c>
      <c r="P1337" s="2">
        <f t="shared" si="144"/>
        <v>156.49381747323594</v>
      </c>
      <c r="Q1337" s="2">
        <f t="shared" si="145"/>
        <v>3.3498799999999997</v>
      </c>
      <c r="R1337" s="5">
        <f t="shared" si="146"/>
        <v>0.98111746527229937</v>
      </c>
    </row>
    <row r="1338" spans="1:18" x14ac:dyDescent="0.3">
      <c r="A1338" s="3">
        <v>41516</v>
      </c>
      <c r="B1338" s="2" t="s">
        <v>7</v>
      </c>
      <c r="C1338" s="2">
        <v>1.1233231999999999E-2</v>
      </c>
      <c r="D1338" s="2">
        <v>1.1448882000000001E-2</v>
      </c>
      <c r="E1338" s="2">
        <v>0</v>
      </c>
      <c r="F1338" s="2">
        <f>VLOOKUP(B1338,CostData!$A$21:$D$24,2,FALSE)</f>
        <v>11202.43902</v>
      </c>
      <c r="G1338" s="2">
        <f t="shared" si="140"/>
        <v>8</v>
      </c>
      <c r="H1338" s="2">
        <f>VLOOKUP(B1338,CostData!$H$5:$I$8,2,FALSE)</f>
        <v>5</v>
      </c>
      <c r="I1338" s="2">
        <f>VLOOKUP(G1338,CostData!$A$4:$E$15,Production!H1338,FALSE)</f>
        <v>8.0999999999999996E-3</v>
      </c>
      <c r="J1338" s="2">
        <f>VLOOKUP(Production!G1338,CostData!$A$33:$E$44,Production!H1338,FALSE)</f>
        <v>31</v>
      </c>
      <c r="K1338" s="2">
        <f>VLOOKUP(Production!B1338,CostData!$A$21:$D$24,4,FALSE)</f>
        <v>11053.74907</v>
      </c>
      <c r="L1338" s="2">
        <f>VLOOKUP(Production!B1338,CostData!$A$21:$D$24,3,FALSE)</f>
        <v>4602.4390240000002</v>
      </c>
      <c r="M1338" s="4">
        <f t="shared" si="141"/>
        <v>10388.687598626228</v>
      </c>
      <c r="N1338" s="4">
        <f t="shared" si="142"/>
        <v>2775.596391477</v>
      </c>
      <c r="O1338" s="4">
        <f t="shared" si="143"/>
        <v>4187.7214911180909</v>
      </c>
      <c r="P1338" s="2">
        <f t="shared" si="144"/>
        <v>154.47028496537169</v>
      </c>
      <c r="Q1338" s="2">
        <f t="shared" si="145"/>
        <v>3.6236232258064516</v>
      </c>
      <c r="R1338" s="5">
        <f t="shared" si="146"/>
        <v>0.98116409969113128</v>
      </c>
    </row>
    <row r="1339" spans="1:18" x14ac:dyDescent="0.3">
      <c r="A1339" s="3">
        <v>41517</v>
      </c>
      <c r="B1339" s="2" t="s">
        <v>7</v>
      </c>
      <c r="C1339" s="2">
        <v>1.1211564E-2</v>
      </c>
      <c r="D1339" s="2">
        <v>1.1410755999999999E-2</v>
      </c>
      <c r="E1339" s="2">
        <v>0</v>
      </c>
      <c r="F1339" s="2">
        <f>VLOOKUP(B1339,CostData!$A$21:$D$24,2,FALSE)</f>
        <v>11202.43902</v>
      </c>
      <c r="G1339" s="2">
        <f t="shared" si="140"/>
        <v>8</v>
      </c>
      <c r="H1339" s="2">
        <f>VLOOKUP(B1339,CostData!$H$5:$I$8,2,FALSE)</f>
        <v>5</v>
      </c>
      <c r="I1339" s="2">
        <f>VLOOKUP(G1339,CostData!$A$4:$E$15,Production!H1339,FALSE)</f>
        <v>8.0999999999999996E-3</v>
      </c>
      <c r="J1339" s="2">
        <f>VLOOKUP(Production!G1339,CostData!$A$33:$E$44,Production!H1339,FALSE)</f>
        <v>31</v>
      </c>
      <c r="K1339" s="2">
        <f>VLOOKUP(Production!B1339,CostData!$A$21:$D$24,4,FALSE)</f>
        <v>11053.74907</v>
      </c>
      <c r="L1339" s="2">
        <f>VLOOKUP(Production!B1339,CostData!$A$21:$D$24,3,FALSE)</f>
        <v>4602.4390240000002</v>
      </c>
      <c r="M1339" s="4">
        <f t="shared" si="141"/>
        <v>10354.092159230029</v>
      </c>
      <c r="N1339" s="4">
        <f t="shared" si="142"/>
        <v>2775.596391477</v>
      </c>
      <c r="O1339" s="4">
        <f t="shared" si="143"/>
        <v>4179.643713567556</v>
      </c>
      <c r="P1339" s="2">
        <f t="shared" si="144"/>
        <v>154.38820368214982</v>
      </c>
      <c r="Q1339" s="2">
        <f t="shared" si="145"/>
        <v>3.6166335483870968</v>
      </c>
      <c r="R1339" s="5">
        <f t="shared" si="146"/>
        <v>0.9825434879161381</v>
      </c>
    </row>
    <row r="1340" spans="1:18" x14ac:dyDescent="0.3">
      <c r="A1340" s="3">
        <v>41518</v>
      </c>
      <c r="B1340" s="2" t="s">
        <v>7</v>
      </c>
      <c r="C1340" s="2">
        <v>1.17263E-2</v>
      </c>
      <c r="D1340" s="2">
        <v>1.1979617999999999E-2</v>
      </c>
      <c r="E1340" s="2">
        <v>0</v>
      </c>
      <c r="F1340" s="2">
        <f>VLOOKUP(B1340,CostData!$A$21:$D$24,2,FALSE)</f>
        <v>11202.43902</v>
      </c>
      <c r="G1340" s="2">
        <f t="shared" si="140"/>
        <v>9</v>
      </c>
      <c r="H1340" s="2">
        <f>VLOOKUP(B1340,CostData!$H$5:$I$8,2,FALSE)</f>
        <v>5</v>
      </c>
      <c r="I1340" s="2">
        <f>VLOOKUP(G1340,CostData!$A$4:$E$15,Production!H1340,FALSE)</f>
        <v>8.2000000000000007E-3</v>
      </c>
      <c r="J1340" s="2">
        <f>VLOOKUP(Production!G1340,CostData!$A$33:$E$44,Production!H1340,FALSE)</f>
        <v>31</v>
      </c>
      <c r="K1340" s="2">
        <f>VLOOKUP(Production!B1340,CostData!$A$21:$D$24,4,FALSE)</f>
        <v>11053.74907</v>
      </c>
      <c r="L1340" s="2">
        <f>VLOOKUP(Production!B1340,CostData!$A$21:$D$24,3,FALSE)</f>
        <v>4602.4390240000002</v>
      </c>
      <c r="M1340" s="4">
        <f t="shared" si="141"/>
        <v>11004.477090487337</v>
      </c>
      <c r="N1340" s="4">
        <f t="shared" si="142"/>
        <v>2809.8630135940002</v>
      </c>
      <c r="O1340" s="4">
        <f t="shared" si="143"/>
        <v>4425.5056196247588</v>
      </c>
      <c r="P1340" s="2">
        <f t="shared" si="144"/>
        <v>155.54647010315355</v>
      </c>
      <c r="Q1340" s="2">
        <f t="shared" si="145"/>
        <v>3.7826774193548389</v>
      </c>
      <c r="R1340" s="5">
        <f t="shared" si="146"/>
        <v>0.97885425061133013</v>
      </c>
    </row>
    <row r="1341" spans="1:18" x14ac:dyDescent="0.3">
      <c r="A1341" s="3">
        <v>41519</v>
      </c>
      <c r="B1341" s="2" t="s">
        <v>7</v>
      </c>
      <c r="C1341" s="2">
        <v>1.0407570999999999E-2</v>
      </c>
      <c r="D1341" s="2">
        <v>1.0621319000000001E-2</v>
      </c>
      <c r="E1341" s="2">
        <v>0</v>
      </c>
      <c r="F1341" s="2">
        <f>VLOOKUP(B1341,CostData!$A$21:$D$24,2,FALSE)</f>
        <v>11202.43902</v>
      </c>
      <c r="G1341" s="2">
        <f t="shared" si="140"/>
        <v>9</v>
      </c>
      <c r="H1341" s="2">
        <f>VLOOKUP(B1341,CostData!$H$5:$I$8,2,FALSE)</f>
        <v>5</v>
      </c>
      <c r="I1341" s="2">
        <f>VLOOKUP(G1341,CostData!$A$4:$E$15,Production!H1341,FALSE)</f>
        <v>8.2000000000000007E-3</v>
      </c>
      <c r="J1341" s="2">
        <f>VLOOKUP(Production!G1341,CostData!$A$33:$E$44,Production!H1341,FALSE)</f>
        <v>31</v>
      </c>
      <c r="K1341" s="2">
        <f>VLOOKUP(Production!B1341,CostData!$A$21:$D$24,4,FALSE)</f>
        <v>11053.74907</v>
      </c>
      <c r="L1341" s="2">
        <f>VLOOKUP(Production!B1341,CostData!$A$21:$D$24,3,FALSE)</f>
        <v>4602.4390240000002</v>
      </c>
      <c r="M1341" s="4">
        <f t="shared" si="141"/>
        <v>9756.7436295763255</v>
      </c>
      <c r="N1341" s="4">
        <f t="shared" si="142"/>
        <v>2809.8630135940002</v>
      </c>
      <c r="O1341" s="4">
        <f t="shared" si="143"/>
        <v>3927.8172950669582</v>
      </c>
      <c r="P1341" s="2">
        <f t="shared" si="144"/>
        <v>158.48485624779582</v>
      </c>
      <c r="Q1341" s="2">
        <f t="shared" si="145"/>
        <v>3.3572809677419349</v>
      </c>
      <c r="R1341" s="5">
        <f t="shared" si="146"/>
        <v>0.97987556912658391</v>
      </c>
    </row>
    <row r="1342" spans="1:18" x14ac:dyDescent="0.3">
      <c r="A1342" s="3">
        <v>41520</v>
      </c>
      <c r="B1342" s="2" t="s">
        <v>7</v>
      </c>
      <c r="C1342" s="2">
        <v>1.0532089999999999E-2</v>
      </c>
      <c r="D1342" s="2">
        <v>1.0754856E-2</v>
      </c>
      <c r="E1342" s="2">
        <v>0</v>
      </c>
      <c r="F1342" s="2">
        <f>VLOOKUP(B1342,CostData!$A$21:$D$24,2,FALSE)</f>
        <v>11202.43902</v>
      </c>
      <c r="G1342" s="2">
        <f t="shared" si="140"/>
        <v>9</v>
      </c>
      <c r="H1342" s="2">
        <f>VLOOKUP(B1342,CostData!$H$5:$I$8,2,FALSE)</f>
        <v>5</v>
      </c>
      <c r="I1342" s="2">
        <f>VLOOKUP(G1342,CostData!$A$4:$E$15,Production!H1342,FALSE)</f>
        <v>8.2000000000000007E-3</v>
      </c>
      <c r="J1342" s="2">
        <f>VLOOKUP(Production!G1342,CostData!$A$33:$E$44,Production!H1342,FALSE)</f>
        <v>31</v>
      </c>
      <c r="K1342" s="2">
        <f>VLOOKUP(Production!B1342,CostData!$A$21:$D$24,4,FALSE)</f>
        <v>11053.74907</v>
      </c>
      <c r="L1342" s="2">
        <f>VLOOKUP(Production!B1342,CostData!$A$21:$D$24,3,FALSE)</f>
        <v>4602.4390240000002</v>
      </c>
      <c r="M1342" s="4">
        <f t="shared" si="141"/>
        <v>9879.4107177282531</v>
      </c>
      <c r="N1342" s="4">
        <f t="shared" si="142"/>
        <v>2809.8630135940002</v>
      </c>
      <c r="O1342" s="4">
        <f t="shared" si="143"/>
        <v>3974.8107656629732</v>
      </c>
      <c r="P1342" s="2">
        <f t="shared" si="144"/>
        <v>158.22201003775345</v>
      </c>
      <c r="Q1342" s="2">
        <f t="shared" si="145"/>
        <v>3.397448387096774</v>
      </c>
      <c r="R1342" s="5">
        <f t="shared" si="146"/>
        <v>0.97928693791901988</v>
      </c>
    </row>
    <row r="1343" spans="1:18" x14ac:dyDescent="0.3">
      <c r="A1343" s="3">
        <v>41521</v>
      </c>
      <c r="B1343" s="2" t="s">
        <v>7</v>
      </c>
      <c r="C1343" s="2">
        <v>1.0463403E-2</v>
      </c>
      <c r="D1343" s="2">
        <v>1.0659016E-2</v>
      </c>
      <c r="E1343" s="2">
        <v>0.32597193400000002</v>
      </c>
      <c r="F1343" s="2">
        <f>VLOOKUP(B1343,CostData!$A$21:$D$24,2,FALSE)</f>
        <v>11202.43902</v>
      </c>
      <c r="G1343" s="2">
        <f t="shared" si="140"/>
        <v>9</v>
      </c>
      <c r="H1343" s="2">
        <f>VLOOKUP(B1343,CostData!$H$5:$I$8,2,FALSE)</f>
        <v>5</v>
      </c>
      <c r="I1343" s="2">
        <f>VLOOKUP(G1343,CostData!$A$4:$E$15,Production!H1343,FALSE)</f>
        <v>8.2000000000000007E-3</v>
      </c>
      <c r="J1343" s="2">
        <f>VLOOKUP(Production!G1343,CostData!$A$33:$E$44,Production!H1343,FALSE)</f>
        <v>31</v>
      </c>
      <c r="K1343" s="2">
        <f>VLOOKUP(Production!B1343,CostData!$A$21:$D$24,4,FALSE)</f>
        <v>11053.74907</v>
      </c>
      <c r="L1343" s="2">
        <f>VLOOKUP(Production!B1343,CostData!$A$21:$D$24,3,FALSE)</f>
        <v>4602.4390240000002</v>
      </c>
      <c r="M1343" s="4">
        <f t="shared" si="141"/>
        <v>9791.372093762755</v>
      </c>
      <c r="N1343" s="4">
        <f t="shared" si="142"/>
        <v>2809.8630135940002</v>
      </c>
      <c r="O1343" s="4">
        <f t="shared" si="143"/>
        <v>3948.8882918651711</v>
      </c>
      <c r="P1343" s="2">
        <f t="shared" si="144"/>
        <v>158.17151837907733</v>
      </c>
      <c r="Q1343" s="2">
        <f t="shared" si="145"/>
        <v>3.3752912903225805</v>
      </c>
      <c r="R1343" s="5">
        <f t="shared" si="146"/>
        <v>0.98164811836289567</v>
      </c>
    </row>
    <row r="1344" spans="1:18" x14ac:dyDescent="0.3">
      <c r="A1344" s="3">
        <v>41522</v>
      </c>
      <c r="B1344" s="2" t="s">
        <v>7</v>
      </c>
      <c r="C1344" s="2">
        <v>1.0553757E-2</v>
      </c>
      <c r="D1344" s="2">
        <v>1.0784903E-2</v>
      </c>
      <c r="E1344" s="2">
        <v>0</v>
      </c>
      <c r="F1344" s="2">
        <f>VLOOKUP(B1344,CostData!$A$21:$D$24,2,FALSE)</f>
        <v>11202.43902</v>
      </c>
      <c r="G1344" s="2">
        <f t="shared" si="140"/>
        <v>9</v>
      </c>
      <c r="H1344" s="2">
        <f>VLOOKUP(B1344,CostData!$H$5:$I$8,2,FALSE)</f>
        <v>5</v>
      </c>
      <c r="I1344" s="2">
        <f>VLOOKUP(G1344,CostData!$A$4:$E$15,Production!H1344,FALSE)</f>
        <v>8.2000000000000007E-3</v>
      </c>
      <c r="J1344" s="2">
        <f>VLOOKUP(Production!G1344,CostData!$A$33:$E$44,Production!H1344,FALSE)</f>
        <v>31</v>
      </c>
      <c r="K1344" s="2">
        <f>VLOOKUP(Production!B1344,CostData!$A$21:$D$24,4,FALSE)</f>
        <v>11053.74907</v>
      </c>
      <c r="L1344" s="2">
        <f>VLOOKUP(Production!B1344,CostData!$A$21:$D$24,3,FALSE)</f>
        <v>4602.4390240000002</v>
      </c>
      <c r="M1344" s="4">
        <f t="shared" si="141"/>
        <v>9907.0118919174347</v>
      </c>
      <c r="N1344" s="4">
        <f t="shared" si="142"/>
        <v>2809.8630135940002</v>
      </c>
      <c r="O1344" s="4">
        <f t="shared" si="143"/>
        <v>3982.9878914622809</v>
      </c>
      <c r="P1344" s="2">
        <f t="shared" si="144"/>
        <v>158.23618827848429</v>
      </c>
      <c r="Q1344" s="2">
        <f t="shared" si="145"/>
        <v>3.4044377419354839</v>
      </c>
      <c r="R1344" s="5">
        <f t="shared" si="146"/>
        <v>0.97856763292168691</v>
      </c>
    </row>
    <row r="1345" spans="1:18" x14ac:dyDescent="0.3">
      <c r="A1345" s="3">
        <v>41523</v>
      </c>
      <c r="B1345" s="2" t="s">
        <v>7</v>
      </c>
      <c r="C1345" s="2">
        <v>1.1245978E-2</v>
      </c>
      <c r="D1345" s="2">
        <v>1.148594E-2</v>
      </c>
      <c r="E1345" s="2">
        <v>0</v>
      </c>
      <c r="F1345" s="2">
        <f>VLOOKUP(B1345,CostData!$A$21:$D$24,2,FALSE)</f>
        <v>11202.43902</v>
      </c>
      <c r="G1345" s="2">
        <f t="shared" si="140"/>
        <v>9</v>
      </c>
      <c r="H1345" s="2">
        <f>VLOOKUP(B1345,CostData!$H$5:$I$8,2,FALSE)</f>
        <v>5</v>
      </c>
      <c r="I1345" s="2">
        <f>VLOOKUP(G1345,CostData!$A$4:$E$15,Production!H1345,FALSE)</f>
        <v>8.2000000000000007E-3</v>
      </c>
      <c r="J1345" s="2">
        <f>VLOOKUP(Production!G1345,CostData!$A$33:$E$44,Production!H1345,FALSE)</f>
        <v>31</v>
      </c>
      <c r="K1345" s="2">
        <f>VLOOKUP(Production!B1345,CostData!$A$21:$D$24,4,FALSE)</f>
        <v>11053.74907</v>
      </c>
      <c r="L1345" s="2">
        <f>VLOOKUP(Production!B1345,CostData!$A$21:$D$24,3,FALSE)</f>
        <v>4602.4390240000002</v>
      </c>
      <c r="M1345" s="4">
        <f t="shared" si="141"/>
        <v>10550.984479865063</v>
      </c>
      <c r="N1345" s="4">
        <f t="shared" si="142"/>
        <v>2809.8630135940002</v>
      </c>
      <c r="O1345" s="4">
        <f t="shared" si="143"/>
        <v>4244.2320968401291</v>
      </c>
      <c r="P1345" s="2">
        <f t="shared" si="144"/>
        <v>156.54556313643147</v>
      </c>
      <c r="Q1345" s="2">
        <f t="shared" si="145"/>
        <v>3.6277348387096775</v>
      </c>
      <c r="R1345" s="5">
        <f t="shared" si="146"/>
        <v>0.97910819662996673</v>
      </c>
    </row>
    <row r="1346" spans="1:18" x14ac:dyDescent="0.3">
      <c r="A1346" s="3">
        <v>41524</v>
      </c>
      <c r="B1346" s="2" t="s">
        <v>7</v>
      </c>
      <c r="C1346" s="2">
        <v>1.1629534E-2</v>
      </c>
      <c r="D1346" s="2">
        <v>1.1872364E-2</v>
      </c>
      <c r="E1346" s="2">
        <v>0</v>
      </c>
      <c r="F1346" s="2">
        <f>VLOOKUP(B1346,CostData!$A$21:$D$24,2,FALSE)</f>
        <v>11202.43902</v>
      </c>
      <c r="G1346" s="2">
        <f t="shared" si="140"/>
        <v>9</v>
      </c>
      <c r="H1346" s="2">
        <f>VLOOKUP(B1346,CostData!$H$5:$I$8,2,FALSE)</f>
        <v>5</v>
      </c>
      <c r="I1346" s="2">
        <f>VLOOKUP(G1346,CostData!$A$4:$E$15,Production!H1346,FALSE)</f>
        <v>8.2000000000000007E-3</v>
      </c>
      <c r="J1346" s="2">
        <f>VLOOKUP(Production!G1346,CostData!$A$33:$E$44,Production!H1346,FALSE)</f>
        <v>31</v>
      </c>
      <c r="K1346" s="2">
        <f>VLOOKUP(Production!B1346,CostData!$A$21:$D$24,4,FALSE)</f>
        <v>11053.74907</v>
      </c>
      <c r="L1346" s="2">
        <f>VLOOKUP(Production!B1346,CostData!$A$21:$D$24,3,FALSE)</f>
        <v>4602.4390240000002</v>
      </c>
      <c r="M1346" s="4">
        <f t="shared" si="141"/>
        <v>10905.953566125951</v>
      </c>
      <c r="N1346" s="4">
        <f t="shared" si="142"/>
        <v>2809.8630135940002</v>
      </c>
      <c r="O1346" s="4">
        <f t="shared" si="143"/>
        <v>4388.9861312278554</v>
      </c>
      <c r="P1346" s="2">
        <f t="shared" si="144"/>
        <v>155.67952001299284</v>
      </c>
      <c r="Q1346" s="2">
        <f t="shared" si="145"/>
        <v>3.7514625806451618</v>
      </c>
      <c r="R1346" s="5">
        <f t="shared" si="146"/>
        <v>0.97954661767445816</v>
      </c>
    </row>
    <row r="1347" spans="1:18" x14ac:dyDescent="0.3">
      <c r="A1347" s="3">
        <v>41525</v>
      </c>
      <c r="B1347" s="2" t="s">
        <v>7</v>
      </c>
      <c r="C1347" s="2">
        <v>1.0450760999999999E-2</v>
      </c>
      <c r="D1347" s="2">
        <v>1.0657671000000001E-2</v>
      </c>
      <c r="E1347" s="2">
        <v>0</v>
      </c>
      <c r="F1347" s="2">
        <f>VLOOKUP(B1347,CostData!$A$21:$D$24,2,FALSE)</f>
        <v>11202.43902</v>
      </c>
      <c r="G1347" s="2">
        <f t="shared" ref="G1347:G1410" si="147">MONTH(A1347)</f>
        <v>9</v>
      </c>
      <c r="H1347" s="2">
        <f>VLOOKUP(B1347,CostData!$H$5:$I$8,2,FALSE)</f>
        <v>5</v>
      </c>
      <c r="I1347" s="2">
        <f>VLOOKUP(G1347,CostData!$A$4:$E$15,Production!H1347,FALSE)</f>
        <v>8.2000000000000007E-3</v>
      </c>
      <c r="J1347" s="2">
        <f>VLOOKUP(Production!G1347,CostData!$A$33:$E$44,Production!H1347,FALSE)</f>
        <v>31</v>
      </c>
      <c r="K1347" s="2">
        <f>VLOOKUP(Production!B1347,CostData!$A$21:$D$24,4,FALSE)</f>
        <v>11053.74907</v>
      </c>
      <c r="L1347" s="2">
        <f>VLOOKUP(Production!B1347,CostData!$A$21:$D$24,3,FALSE)</f>
        <v>4602.4390240000002</v>
      </c>
      <c r="M1347" s="4">
        <f t="shared" ref="M1347:M1410" si="148">D1347*F1347*I1347*10000</f>
        <v>9790.1365767632378</v>
      </c>
      <c r="N1347" s="4">
        <f t="shared" ref="N1347:N1410" si="149">I1347*J1347*K1347</f>
        <v>2809.8630135940002</v>
      </c>
      <c r="O1347" s="4">
        <f t="shared" ref="O1347:O1410" si="150">C1347*I1347*L1347*10000</f>
        <v>3944.1172010655755</v>
      </c>
      <c r="P1347" s="2">
        <f t="shared" ref="P1347:P1410" si="151">(M1347+N1347+O1347)/C1347/10000</f>
        <v>158.30537882765489</v>
      </c>
      <c r="Q1347" s="2">
        <f t="shared" ref="Q1347:Q1410" si="152">C1347*10000/J1347</f>
        <v>3.3712132258064518</v>
      </c>
      <c r="R1347" s="5">
        <f t="shared" ref="R1347:R1410" si="153">C1347/D1347</f>
        <v>0.98058581466813888</v>
      </c>
    </row>
    <row r="1348" spans="1:18" x14ac:dyDescent="0.3">
      <c r="A1348" s="3">
        <v>41526</v>
      </c>
      <c r="B1348" s="2" t="s">
        <v>7</v>
      </c>
      <c r="C1348" s="2">
        <v>1.0223306999999999E-2</v>
      </c>
      <c r="D1348" s="2">
        <v>1.0444587999999999E-2</v>
      </c>
      <c r="E1348" s="2">
        <v>0</v>
      </c>
      <c r="F1348" s="2">
        <f>VLOOKUP(B1348,CostData!$A$21:$D$24,2,FALSE)</f>
        <v>11202.43902</v>
      </c>
      <c r="G1348" s="2">
        <f t="shared" si="147"/>
        <v>9</v>
      </c>
      <c r="H1348" s="2">
        <f>VLOOKUP(B1348,CostData!$H$5:$I$8,2,FALSE)</f>
        <v>5</v>
      </c>
      <c r="I1348" s="2">
        <f>VLOOKUP(G1348,CostData!$A$4:$E$15,Production!H1348,FALSE)</f>
        <v>8.2000000000000007E-3</v>
      </c>
      <c r="J1348" s="2">
        <f>VLOOKUP(Production!G1348,CostData!$A$33:$E$44,Production!H1348,FALSE)</f>
        <v>31</v>
      </c>
      <c r="K1348" s="2">
        <f>VLOOKUP(Production!B1348,CostData!$A$21:$D$24,4,FALSE)</f>
        <v>11053.74907</v>
      </c>
      <c r="L1348" s="2">
        <f>VLOOKUP(Production!B1348,CostData!$A$21:$D$24,3,FALSE)</f>
        <v>4602.4390240000002</v>
      </c>
      <c r="M1348" s="4">
        <f t="shared" si="148"/>
        <v>9594.3985330399482</v>
      </c>
      <c r="N1348" s="4">
        <f t="shared" si="149"/>
        <v>2809.8630135940002</v>
      </c>
      <c r="O1348" s="4">
        <f t="shared" si="150"/>
        <v>3858.2760614728545</v>
      </c>
      <c r="P1348" s="2">
        <f t="shared" si="151"/>
        <v>159.0731610437484</v>
      </c>
      <c r="Q1348" s="2">
        <f t="shared" si="152"/>
        <v>3.2978409677419354</v>
      </c>
      <c r="R1348" s="5">
        <f t="shared" si="153"/>
        <v>0.97881381247398169</v>
      </c>
    </row>
    <row r="1349" spans="1:18" x14ac:dyDescent="0.3">
      <c r="A1349" s="3">
        <v>41527</v>
      </c>
      <c r="B1349" s="2" t="s">
        <v>7</v>
      </c>
      <c r="C1349" s="2">
        <v>1.0576983E-2</v>
      </c>
      <c r="D1349" s="2">
        <v>1.0761171999999999E-2</v>
      </c>
      <c r="E1349" s="2">
        <v>0</v>
      </c>
      <c r="F1349" s="2">
        <f>VLOOKUP(B1349,CostData!$A$21:$D$24,2,FALSE)</f>
        <v>11202.43902</v>
      </c>
      <c r="G1349" s="2">
        <f t="shared" si="147"/>
        <v>9</v>
      </c>
      <c r="H1349" s="2">
        <f>VLOOKUP(B1349,CostData!$H$5:$I$8,2,FALSE)</f>
        <v>5</v>
      </c>
      <c r="I1349" s="2">
        <f>VLOOKUP(G1349,CostData!$A$4:$E$15,Production!H1349,FALSE)</f>
        <v>8.2000000000000007E-3</v>
      </c>
      <c r="J1349" s="2">
        <f>VLOOKUP(Production!G1349,CostData!$A$33:$E$44,Production!H1349,FALSE)</f>
        <v>31</v>
      </c>
      <c r="K1349" s="2">
        <f>VLOOKUP(Production!B1349,CostData!$A$21:$D$24,4,FALSE)</f>
        <v>11053.74907</v>
      </c>
      <c r="L1349" s="2">
        <f>VLOOKUP(Production!B1349,CostData!$A$21:$D$24,3,FALSE)</f>
        <v>4602.4390240000002</v>
      </c>
      <c r="M1349" s="4">
        <f t="shared" si="148"/>
        <v>9885.2125953259783</v>
      </c>
      <c r="N1349" s="4">
        <f t="shared" si="149"/>
        <v>2809.8630135940002</v>
      </c>
      <c r="O1349" s="4">
        <f t="shared" si="150"/>
        <v>3991.7533838615363</v>
      </c>
      <c r="P1349" s="2">
        <f t="shared" si="151"/>
        <v>157.76548939127076</v>
      </c>
      <c r="Q1349" s="2">
        <f t="shared" si="152"/>
        <v>3.4119299999999999</v>
      </c>
      <c r="R1349" s="5">
        <f t="shared" si="153"/>
        <v>0.98288392751272824</v>
      </c>
    </row>
    <row r="1350" spans="1:18" x14ac:dyDescent="0.3">
      <c r="A1350" s="3">
        <v>41528</v>
      </c>
      <c r="B1350" s="2" t="s">
        <v>7</v>
      </c>
      <c r="C1350" s="2">
        <v>1.0232669E-2</v>
      </c>
      <c r="D1350" s="2">
        <v>1.0450022999999999E-2</v>
      </c>
      <c r="E1350" s="2">
        <v>0</v>
      </c>
      <c r="F1350" s="2">
        <f>VLOOKUP(B1350,CostData!$A$21:$D$24,2,FALSE)</f>
        <v>11202.43902</v>
      </c>
      <c r="G1350" s="2">
        <f t="shared" si="147"/>
        <v>9</v>
      </c>
      <c r="H1350" s="2">
        <f>VLOOKUP(B1350,CostData!$H$5:$I$8,2,FALSE)</f>
        <v>5</v>
      </c>
      <c r="I1350" s="2">
        <f>VLOOKUP(G1350,CostData!$A$4:$E$15,Production!H1350,FALSE)</f>
        <v>8.2000000000000007E-3</v>
      </c>
      <c r="J1350" s="2">
        <f>VLOOKUP(Production!G1350,CostData!$A$33:$E$44,Production!H1350,FALSE)</f>
        <v>31</v>
      </c>
      <c r="K1350" s="2">
        <f>VLOOKUP(Production!B1350,CostData!$A$21:$D$24,4,FALSE)</f>
        <v>11053.74907</v>
      </c>
      <c r="L1350" s="2">
        <f>VLOOKUP(Production!B1350,CostData!$A$21:$D$24,3,FALSE)</f>
        <v>4602.4390240000002</v>
      </c>
      <c r="M1350" s="4">
        <f t="shared" si="148"/>
        <v>9599.3911240379912</v>
      </c>
      <c r="N1350" s="4">
        <f t="shared" si="149"/>
        <v>2809.8630135940002</v>
      </c>
      <c r="O1350" s="4">
        <f t="shared" si="150"/>
        <v>3861.809280272555</v>
      </c>
      <c r="P1350" s="2">
        <f t="shared" si="151"/>
        <v>159.01094248142439</v>
      </c>
      <c r="Q1350" s="2">
        <f t="shared" si="152"/>
        <v>3.3008609677419356</v>
      </c>
      <c r="R1350" s="5">
        <f t="shared" si="153"/>
        <v>0.97920061994121932</v>
      </c>
    </row>
    <row r="1351" spans="1:18" x14ac:dyDescent="0.3">
      <c r="A1351" s="3">
        <v>41529</v>
      </c>
      <c r="B1351" s="2" t="s">
        <v>7</v>
      </c>
      <c r="C1351" s="2">
        <v>1.0264611E-2</v>
      </c>
      <c r="D1351" s="2">
        <v>1.0474502E-2</v>
      </c>
      <c r="E1351" s="2">
        <v>0</v>
      </c>
      <c r="F1351" s="2">
        <f>VLOOKUP(B1351,CostData!$A$21:$D$24,2,FALSE)</f>
        <v>11202.43902</v>
      </c>
      <c r="G1351" s="2">
        <f t="shared" si="147"/>
        <v>9</v>
      </c>
      <c r="H1351" s="2">
        <f>VLOOKUP(B1351,CostData!$H$5:$I$8,2,FALSE)</f>
        <v>5</v>
      </c>
      <c r="I1351" s="2">
        <f>VLOOKUP(G1351,CostData!$A$4:$E$15,Production!H1351,FALSE)</f>
        <v>8.2000000000000007E-3</v>
      </c>
      <c r="J1351" s="2">
        <f>VLOOKUP(Production!G1351,CostData!$A$33:$E$44,Production!H1351,FALSE)</f>
        <v>31</v>
      </c>
      <c r="K1351" s="2">
        <f>VLOOKUP(Production!B1351,CostData!$A$21:$D$24,4,FALSE)</f>
        <v>11053.74907</v>
      </c>
      <c r="L1351" s="2">
        <f>VLOOKUP(Production!B1351,CostData!$A$21:$D$24,3,FALSE)</f>
        <v>4602.4390240000002</v>
      </c>
      <c r="M1351" s="4">
        <f t="shared" si="148"/>
        <v>9621.8775334291804</v>
      </c>
      <c r="N1351" s="4">
        <f t="shared" si="149"/>
        <v>2809.8630135940002</v>
      </c>
      <c r="O1351" s="4">
        <f t="shared" si="150"/>
        <v>3873.8641910715332</v>
      </c>
      <c r="P1351" s="2">
        <f t="shared" si="151"/>
        <v>158.85263200032338</v>
      </c>
      <c r="Q1351" s="2">
        <f t="shared" si="152"/>
        <v>3.311164838709677</v>
      </c>
      <c r="R1351" s="5">
        <f t="shared" si="153"/>
        <v>0.97996172037582308</v>
      </c>
    </row>
    <row r="1352" spans="1:18" x14ac:dyDescent="0.3">
      <c r="A1352" s="3">
        <v>41530</v>
      </c>
      <c r="B1352" s="2" t="s">
        <v>7</v>
      </c>
      <c r="C1352" s="2">
        <v>1.1442697999999999E-2</v>
      </c>
      <c r="D1352" s="2">
        <v>1.1660679E-2</v>
      </c>
      <c r="E1352" s="2">
        <v>0</v>
      </c>
      <c r="F1352" s="2">
        <f>VLOOKUP(B1352,CostData!$A$21:$D$24,2,FALSE)</f>
        <v>11202.43902</v>
      </c>
      <c r="G1352" s="2">
        <f t="shared" si="147"/>
        <v>9</v>
      </c>
      <c r="H1352" s="2">
        <f>VLOOKUP(B1352,CostData!$H$5:$I$8,2,FALSE)</f>
        <v>5</v>
      </c>
      <c r="I1352" s="2">
        <f>VLOOKUP(G1352,CostData!$A$4:$E$15,Production!H1352,FALSE)</f>
        <v>8.2000000000000007E-3</v>
      </c>
      <c r="J1352" s="2">
        <f>VLOOKUP(Production!G1352,CostData!$A$33:$E$44,Production!H1352,FALSE)</f>
        <v>31</v>
      </c>
      <c r="K1352" s="2">
        <f>VLOOKUP(Production!B1352,CostData!$A$21:$D$24,4,FALSE)</f>
        <v>11053.74907</v>
      </c>
      <c r="L1352" s="2">
        <f>VLOOKUP(Production!B1352,CostData!$A$21:$D$24,3,FALSE)</f>
        <v>4602.4390240000002</v>
      </c>
      <c r="M1352" s="4">
        <f t="shared" si="148"/>
        <v>10711.499725202157</v>
      </c>
      <c r="N1352" s="4">
        <f t="shared" si="149"/>
        <v>2809.8630135940002</v>
      </c>
      <c r="O1352" s="4">
        <f t="shared" si="150"/>
        <v>4318.4742248338334</v>
      </c>
      <c r="P1352" s="2">
        <f t="shared" si="151"/>
        <v>155.90586209327549</v>
      </c>
      <c r="Q1352" s="2">
        <f t="shared" si="152"/>
        <v>3.6911929032258066</v>
      </c>
      <c r="R1352" s="5">
        <f t="shared" si="153"/>
        <v>0.98130632015511265</v>
      </c>
    </row>
    <row r="1353" spans="1:18" x14ac:dyDescent="0.3">
      <c r="A1353" s="3">
        <v>41531</v>
      </c>
      <c r="B1353" s="2" t="s">
        <v>7</v>
      </c>
      <c r="C1353" s="2">
        <v>1.0995176000000001E-2</v>
      </c>
      <c r="D1353" s="2">
        <v>1.119708E-2</v>
      </c>
      <c r="E1353" s="2">
        <v>0</v>
      </c>
      <c r="F1353" s="2">
        <f>VLOOKUP(B1353,CostData!$A$21:$D$24,2,FALSE)</f>
        <v>11202.43902</v>
      </c>
      <c r="G1353" s="2">
        <f t="shared" si="147"/>
        <v>9</v>
      </c>
      <c r="H1353" s="2">
        <f>VLOOKUP(B1353,CostData!$H$5:$I$8,2,FALSE)</f>
        <v>5</v>
      </c>
      <c r="I1353" s="2">
        <f>VLOOKUP(G1353,CostData!$A$4:$E$15,Production!H1353,FALSE)</f>
        <v>8.2000000000000007E-3</v>
      </c>
      <c r="J1353" s="2">
        <f>VLOOKUP(Production!G1353,CostData!$A$33:$E$44,Production!H1353,FALSE)</f>
        <v>31</v>
      </c>
      <c r="K1353" s="2">
        <f>VLOOKUP(Production!B1353,CostData!$A$21:$D$24,4,FALSE)</f>
        <v>11053.74907</v>
      </c>
      <c r="L1353" s="2">
        <f>VLOOKUP(Production!B1353,CostData!$A$21:$D$24,3,FALSE)</f>
        <v>4602.4390240000002</v>
      </c>
      <c r="M1353" s="4">
        <f t="shared" si="148"/>
        <v>10285.637683969051</v>
      </c>
      <c r="N1353" s="4">
        <f t="shared" si="149"/>
        <v>2809.8630135940002</v>
      </c>
      <c r="O1353" s="4">
        <f t="shared" si="150"/>
        <v>4149.5794220481548</v>
      </c>
      <c r="P1353" s="2">
        <f t="shared" si="151"/>
        <v>156.84223808342136</v>
      </c>
      <c r="Q1353" s="2">
        <f t="shared" si="152"/>
        <v>3.5468309677419358</v>
      </c>
      <c r="R1353" s="5">
        <f t="shared" si="153"/>
        <v>0.98196815598352438</v>
      </c>
    </row>
    <row r="1354" spans="1:18" x14ac:dyDescent="0.3">
      <c r="A1354" s="3">
        <v>41532</v>
      </c>
      <c r="B1354" s="2" t="s">
        <v>7</v>
      </c>
      <c r="C1354" s="2">
        <v>1.0344869E-2</v>
      </c>
      <c r="D1354" s="2">
        <v>1.0541148E-2</v>
      </c>
      <c r="E1354" s="2">
        <v>0</v>
      </c>
      <c r="F1354" s="2">
        <f>VLOOKUP(B1354,CostData!$A$21:$D$24,2,FALSE)</f>
        <v>11202.43902</v>
      </c>
      <c r="G1354" s="2">
        <f t="shared" si="147"/>
        <v>9</v>
      </c>
      <c r="H1354" s="2">
        <f>VLOOKUP(B1354,CostData!$H$5:$I$8,2,FALSE)</f>
        <v>5</v>
      </c>
      <c r="I1354" s="2">
        <f>VLOOKUP(G1354,CostData!$A$4:$E$15,Production!H1354,FALSE)</f>
        <v>8.2000000000000007E-3</v>
      </c>
      <c r="J1354" s="2">
        <f>VLOOKUP(Production!G1354,CostData!$A$33:$E$44,Production!H1354,FALSE)</f>
        <v>31</v>
      </c>
      <c r="K1354" s="2">
        <f>VLOOKUP(Production!B1354,CostData!$A$21:$D$24,4,FALSE)</f>
        <v>11053.74907</v>
      </c>
      <c r="L1354" s="2">
        <f>VLOOKUP(Production!B1354,CostData!$A$21:$D$24,3,FALSE)</f>
        <v>4602.4390240000002</v>
      </c>
      <c r="M1354" s="4">
        <f t="shared" si="148"/>
        <v>9683.098549005188</v>
      </c>
      <c r="N1354" s="4">
        <f t="shared" si="149"/>
        <v>2809.8630135940002</v>
      </c>
      <c r="O1354" s="4">
        <f t="shared" si="150"/>
        <v>3904.1535602689646</v>
      </c>
      <c r="P1354" s="2">
        <f t="shared" si="151"/>
        <v>158.50481164012953</v>
      </c>
      <c r="Q1354" s="2">
        <f t="shared" si="152"/>
        <v>3.3370545161290321</v>
      </c>
      <c r="R1354" s="5">
        <f t="shared" si="153"/>
        <v>0.98137973207472273</v>
      </c>
    </row>
    <row r="1355" spans="1:18" x14ac:dyDescent="0.3">
      <c r="A1355" s="3">
        <v>41533</v>
      </c>
      <c r="B1355" s="2" t="s">
        <v>7</v>
      </c>
      <c r="C1355" s="2">
        <v>1.1651366E-2</v>
      </c>
      <c r="D1355" s="2">
        <v>1.187767E-2</v>
      </c>
      <c r="E1355" s="2">
        <v>0</v>
      </c>
      <c r="F1355" s="2">
        <f>VLOOKUP(B1355,CostData!$A$21:$D$24,2,FALSE)</f>
        <v>11202.43902</v>
      </c>
      <c r="G1355" s="2">
        <f t="shared" si="147"/>
        <v>9</v>
      </c>
      <c r="H1355" s="2">
        <f>VLOOKUP(B1355,CostData!$H$5:$I$8,2,FALSE)</f>
        <v>5</v>
      </c>
      <c r="I1355" s="2">
        <f>VLOOKUP(G1355,CostData!$A$4:$E$15,Production!H1355,FALSE)</f>
        <v>8.2000000000000007E-3</v>
      </c>
      <c r="J1355" s="2">
        <f>VLOOKUP(Production!G1355,CostData!$A$33:$E$44,Production!H1355,FALSE)</f>
        <v>31</v>
      </c>
      <c r="K1355" s="2">
        <f>VLOOKUP(Production!B1355,CostData!$A$21:$D$24,4,FALSE)</f>
        <v>11053.74907</v>
      </c>
      <c r="L1355" s="2">
        <f>VLOOKUP(Production!B1355,CostData!$A$21:$D$24,3,FALSE)</f>
        <v>4602.4390240000002</v>
      </c>
      <c r="M1355" s="4">
        <f t="shared" si="148"/>
        <v>10910.827657724041</v>
      </c>
      <c r="N1355" s="4">
        <f t="shared" si="149"/>
        <v>2809.8630135940002</v>
      </c>
      <c r="O1355" s="4">
        <f t="shared" si="150"/>
        <v>4397.2255280271565</v>
      </c>
      <c r="P1355" s="2">
        <f t="shared" si="151"/>
        <v>155.50036106792285</v>
      </c>
      <c r="Q1355" s="2">
        <f t="shared" si="152"/>
        <v>3.7585051612903224</v>
      </c>
      <c r="R1355" s="5">
        <f t="shared" si="153"/>
        <v>0.98094710494566695</v>
      </c>
    </row>
    <row r="1356" spans="1:18" x14ac:dyDescent="0.3">
      <c r="A1356" s="3">
        <v>41534</v>
      </c>
      <c r="B1356" s="2" t="s">
        <v>7</v>
      </c>
      <c r="C1356" s="2">
        <v>1.063622E-2</v>
      </c>
      <c r="D1356" s="2">
        <v>1.0839984E-2</v>
      </c>
      <c r="E1356" s="2">
        <v>0</v>
      </c>
      <c r="F1356" s="2">
        <f>VLOOKUP(B1356,CostData!$A$21:$D$24,2,FALSE)</f>
        <v>11202.43902</v>
      </c>
      <c r="G1356" s="2">
        <f t="shared" si="147"/>
        <v>9</v>
      </c>
      <c r="H1356" s="2">
        <f>VLOOKUP(B1356,CostData!$H$5:$I$8,2,FALSE)</f>
        <v>5</v>
      </c>
      <c r="I1356" s="2">
        <f>VLOOKUP(G1356,CostData!$A$4:$E$15,Production!H1356,FALSE)</f>
        <v>8.2000000000000007E-3</v>
      </c>
      <c r="J1356" s="2">
        <f>VLOOKUP(Production!G1356,CostData!$A$33:$E$44,Production!H1356,FALSE)</f>
        <v>31</v>
      </c>
      <c r="K1356" s="2">
        <f>VLOOKUP(Production!B1356,CostData!$A$21:$D$24,4,FALSE)</f>
        <v>11053.74907</v>
      </c>
      <c r="L1356" s="2">
        <f>VLOOKUP(Production!B1356,CostData!$A$21:$D$24,3,FALSE)</f>
        <v>4602.4390240000002</v>
      </c>
      <c r="M1356" s="4">
        <f t="shared" si="148"/>
        <v>9957.6092984976058</v>
      </c>
      <c r="N1356" s="4">
        <f t="shared" si="149"/>
        <v>2809.8630135940002</v>
      </c>
      <c r="O1356" s="4">
        <f t="shared" si="150"/>
        <v>4014.1094276596418</v>
      </c>
      <c r="P1356" s="2">
        <f t="shared" si="151"/>
        <v>157.77768549119187</v>
      </c>
      <c r="Q1356" s="2">
        <f t="shared" si="152"/>
        <v>3.4310387096774195</v>
      </c>
      <c r="R1356" s="5">
        <f t="shared" si="153"/>
        <v>0.98120255528052436</v>
      </c>
    </row>
    <row r="1357" spans="1:18" x14ac:dyDescent="0.3">
      <c r="A1357" s="3">
        <v>41535</v>
      </c>
      <c r="B1357" s="2" t="s">
        <v>7</v>
      </c>
      <c r="C1357" s="2">
        <v>1.071392E-2</v>
      </c>
      <c r="D1357" s="2">
        <v>1.0950445E-2</v>
      </c>
      <c r="E1357" s="2">
        <v>0</v>
      </c>
      <c r="F1357" s="2">
        <f>VLOOKUP(B1357,CostData!$A$21:$D$24,2,FALSE)</f>
        <v>11202.43902</v>
      </c>
      <c r="G1357" s="2">
        <f t="shared" si="147"/>
        <v>9</v>
      </c>
      <c r="H1357" s="2">
        <f>VLOOKUP(B1357,CostData!$H$5:$I$8,2,FALSE)</f>
        <v>5</v>
      </c>
      <c r="I1357" s="2">
        <f>VLOOKUP(G1357,CostData!$A$4:$E$15,Production!H1357,FALSE)</f>
        <v>8.2000000000000007E-3</v>
      </c>
      <c r="J1357" s="2">
        <f>VLOOKUP(Production!G1357,CostData!$A$33:$E$44,Production!H1357,FALSE)</f>
        <v>31</v>
      </c>
      <c r="K1357" s="2">
        <f>VLOOKUP(Production!B1357,CostData!$A$21:$D$24,4,FALSE)</f>
        <v>11053.74907</v>
      </c>
      <c r="L1357" s="2">
        <f>VLOOKUP(Production!B1357,CostData!$A$21:$D$24,3,FALSE)</f>
        <v>4602.4390240000002</v>
      </c>
      <c r="M1357" s="4">
        <f t="shared" si="148"/>
        <v>10059.078773057841</v>
      </c>
      <c r="N1357" s="4">
        <f t="shared" si="149"/>
        <v>2809.8630135940002</v>
      </c>
      <c r="O1357" s="4">
        <f t="shared" si="150"/>
        <v>4043.4334076571554</v>
      </c>
      <c r="P1357" s="2">
        <f t="shared" si="151"/>
        <v>157.85422323770382</v>
      </c>
      <c r="Q1357" s="2">
        <f t="shared" si="152"/>
        <v>3.4561032258064519</v>
      </c>
      <c r="R1357" s="5">
        <f t="shared" si="153"/>
        <v>0.97840042117009862</v>
      </c>
    </row>
    <row r="1358" spans="1:18" x14ac:dyDescent="0.3">
      <c r="A1358" s="3">
        <v>41536</v>
      </c>
      <c r="B1358" s="2" t="s">
        <v>7</v>
      </c>
      <c r="C1358" s="2">
        <v>1.0630214000000001E-2</v>
      </c>
      <c r="D1358" s="2">
        <v>1.0846081E-2</v>
      </c>
      <c r="E1358" s="2">
        <v>0</v>
      </c>
      <c r="F1358" s="2">
        <f>VLOOKUP(B1358,CostData!$A$21:$D$24,2,FALSE)</f>
        <v>11202.43902</v>
      </c>
      <c r="G1358" s="2">
        <f t="shared" si="147"/>
        <v>9</v>
      </c>
      <c r="H1358" s="2">
        <f>VLOOKUP(B1358,CostData!$H$5:$I$8,2,FALSE)</f>
        <v>5</v>
      </c>
      <c r="I1358" s="2">
        <f>VLOOKUP(G1358,CostData!$A$4:$E$15,Production!H1358,FALSE)</f>
        <v>8.2000000000000007E-3</v>
      </c>
      <c r="J1358" s="2">
        <f>VLOOKUP(Production!G1358,CostData!$A$33:$E$44,Production!H1358,FALSE)</f>
        <v>31</v>
      </c>
      <c r="K1358" s="2">
        <f>VLOOKUP(Production!B1358,CostData!$A$21:$D$24,4,FALSE)</f>
        <v>11053.74907</v>
      </c>
      <c r="L1358" s="2">
        <f>VLOOKUP(Production!B1358,CostData!$A$21:$D$24,3,FALSE)</f>
        <v>4602.4390240000002</v>
      </c>
      <c r="M1358" s="4">
        <f t="shared" si="148"/>
        <v>9963.2100026954122</v>
      </c>
      <c r="N1358" s="4">
        <f t="shared" si="149"/>
        <v>2809.8630135940002</v>
      </c>
      <c r="O1358" s="4">
        <f t="shared" si="150"/>
        <v>4011.8427632598336</v>
      </c>
      <c r="P1358" s="2">
        <f t="shared" si="151"/>
        <v>157.89819263797742</v>
      </c>
      <c r="Q1358" s="2">
        <f t="shared" si="152"/>
        <v>3.4291012903225808</v>
      </c>
      <c r="R1358" s="5">
        <f t="shared" si="153"/>
        <v>0.98009723512114655</v>
      </c>
    </row>
    <row r="1359" spans="1:18" x14ac:dyDescent="0.3">
      <c r="A1359" s="3">
        <v>41537</v>
      </c>
      <c r="B1359" s="2" t="s">
        <v>7</v>
      </c>
      <c r="C1359" s="2">
        <v>1.0464153E-2</v>
      </c>
      <c r="D1359" s="2">
        <v>1.0647096999999999E-2</v>
      </c>
      <c r="E1359" s="2">
        <v>0</v>
      </c>
      <c r="F1359" s="2">
        <f>VLOOKUP(B1359,CostData!$A$21:$D$24,2,FALSE)</f>
        <v>11202.43902</v>
      </c>
      <c r="G1359" s="2">
        <f t="shared" si="147"/>
        <v>9</v>
      </c>
      <c r="H1359" s="2">
        <f>VLOOKUP(B1359,CostData!$H$5:$I$8,2,FALSE)</f>
        <v>5</v>
      </c>
      <c r="I1359" s="2">
        <f>VLOOKUP(G1359,CostData!$A$4:$E$15,Production!H1359,FALSE)</f>
        <v>8.2000000000000007E-3</v>
      </c>
      <c r="J1359" s="2">
        <f>VLOOKUP(Production!G1359,CostData!$A$33:$E$44,Production!H1359,FALSE)</f>
        <v>31</v>
      </c>
      <c r="K1359" s="2">
        <f>VLOOKUP(Production!B1359,CostData!$A$21:$D$24,4,FALSE)</f>
        <v>11053.74907</v>
      </c>
      <c r="L1359" s="2">
        <f>VLOOKUP(Production!B1359,CostData!$A$21:$D$24,3,FALSE)</f>
        <v>4602.4390240000002</v>
      </c>
      <c r="M1359" s="4">
        <f t="shared" si="148"/>
        <v>9780.4233003670452</v>
      </c>
      <c r="N1359" s="4">
        <f t="shared" si="149"/>
        <v>2809.8630135940002</v>
      </c>
      <c r="O1359" s="4">
        <f t="shared" si="150"/>
        <v>3949.171341865148</v>
      </c>
      <c r="P1359" s="2">
        <f t="shared" si="151"/>
        <v>158.05825522453841</v>
      </c>
      <c r="Q1359" s="2">
        <f t="shared" si="152"/>
        <v>3.3755332258064517</v>
      </c>
      <c r="R1359" s="5">
        <f t="shared" si="153"/>
        <v>0.98281747597490665</v>
      </c>
    </row>
    <row r="1360" spans="1:18" x14ac:dyDescent="0.3">
      <c r="A1360" s="3">
        <v>41538</v>
      </c>
      <c r="B1360" s="2" t="s">
        <v>7</v>
      </c>
      <c r="C1360" s="2">
        <v>1.1388766E-2</v>
      </c>
      <c r="D1360" s="2">
        <v>1.1600533E-2</v>
      </c>
      <c r="E1360" s="2">
        <v>0</v>
      </c>
      <c r="F1360" s="2">
        <f>VLOOKUP(B1360,CostData!$A$21:$D$24,2,FALSE)</f>
        <v>11202.43902</v>
      </c>
      <c r="G1360" s="2">
        <f t="shared" si="147"/>
        <v>9</v>
      </c>
      <c r="H1360" s="2">
        <f>VLOOKUP(B1360,CostData!$H$5:$I$8,2,FALSE)</f>
        <v>5</v>
      </c>
      <c r="I1360" s="2">
        <f>VLOOKUP(G1360,CostData!$A$4:$E$15,Production!H1360,FALSE)</f>
        <v>8.2000000000000007E-3</v>
      </c>
      <c r="J1360" s="2">
        <f>VLOOKUP(Production!G1360,CostData!$A$33:$E$44,Production!H1360,FALSE)</f>
        <v>31</v>
      </c>
      <c r="K1360" s="2">
        <f>VLOOKUP(Production!B1360,CostData!$A$21:$D$24,4,FALSE)</f>
        <v>11053.74907</v>
      </c>
      <c r="L1360" s="2">
        <f>VLOOKUP(Production!B1360,CostData!$A$21:$D$24,3,FALSE)</f>
        <v>4602.4390240000002</v>
      </c>
      <c r="M1360" s="4">
        <f t="shared" si="148"/>
        <v>10656.249609623808</v>
      </c>
      <c r="N1360" s="4">
        <f t="shared" si="149"/>
        <v>2809.8630135940002</v>
      </c>
      <c r="O1360" s="4">
        <f t="shared" si="150"/>
        <v>4298.1202880355604</v>
      </c>
      <c r="P1360" s="2">
        <f t="shared" si="151"/>
        <v>155.9803135059002</v>
      </c>
      <c r="Q1360" s="2">
        <f t="shared" si="152"/>
        <v>3.6737954838709674</v>
      </c>
      <c r="R1360" s="5">
        <f t="shared" si="153"/>
        <v>0.98174506292081576</v>
      </c>
    </row>
    <row r="1361" spans="1:18" x14ac:dyDescent="0.3">
      <c r="A1361" s="3">
        <v>41539</v>
      </c>
      <c r="B1361" s="2" t="s">
        <v>7</v>
      </c>
      <c r="C1361" s="2">
        <v>1.1590621000000001E-2</v>
      </c>
      <c r="D1361" s="2">
        <v>1.1843081E-2</v>
      </c>
      <c r="E1361" s="2">
        <v>0</v>
      </c>
      <c r="F1361" s="2">
        <f>VLOOKUP(B1361,CostData!$A$21:$D$24,2,FALSE)</f>
        <v>11202.43902</v>
      </c>
      <c r="G1361" s="2">
        <f t="shared" si="147"/>
        <v>9</v>
      </c>
      <c r="H1361" s="2">
        <f>VLOOKUP(B1361,CostData!$H$5:$I$8,2,FALSE)</f>
        <v>5</v>
      </c>
      <c r="I1361" s="2">
        <f>VLOOKUP(G1361,CostData!$A$4:$E$15,Production!H1361,FALSE)</f>
        <v>8.2000000000000007E-3</v>
      </c>
      <c r="J1361" s="2">
        <f>VLOOKUP(Production!G1361,CostData!$A$33:$E$44,Production!H1361,FALSE)</f>
        <v>31</v>
      </c>
      <c r="K1361" s="2">
        <f>VLOOKUP(Production!B1361,CostData!$A$21:$D$24,4,FALSE)</f>
        <v>11053.74907</v>
      </c>
      <c r="L1361" s="2">
        <f>VLOOKUP(Production!B1361,CostData!$A$21:$D$24,3,FALSE)</f>
        <v>4602.4390240000002</v>
      </c>
      <c r="M1361" s="4">
        <f t="shared" si="148"/>
        <v>10879.054202336491</v>
      </c>
      <c r="N1361" s="4">
        <f t="shared" si="149"/>
        <v>2809.8630135940002</v>
      </c>
      <c r="O1361" s="4">
        <f t="shared" si="150"/>
        <v>4374.3003650291002</v>
      </c>
      <c r="P1361" s="2">
        <f t="shared" si="151"/>
        <v>155.84339770025773</v>
      </c>
      <c r="Q1361" s="2">
        <f t="shared" si="152"/>
        <v>3.7389100000000002</v>
      </c>
      <c r="R1361" s="5">
        <f t="shared" si="153"/>
        <v>0.97868291198886515</v>
      </c>
    </row>
    <row r="1362" spans="1:18" x14ac:dyDescent="0.3">
      <c r="A1362" s="3">
        <v>41540</v>
      </c>
      <c r="B1362" s="2" t="s">
        <v>7</v>
      </c>
      <c r="C1362" s="2">
        <v>1.0272631000000001E-2</v>
      </c>
      <c r="D1362" s="2">
        <v>1.0455545E-2</v>
      </c>
      <c r="E1362" s="2">
        <v>0</v>
      </c>
      <c r="F1362" s="2">
        <f>VLOOKUP(B1362,CostData!$A$21:$D$24,2,FALSE)</f>
        <v>11202.43902</v>
      </c>
      <c r="G1362" s="2">
        <f t="shared" si="147"/>
        <v>9</v>
      </c>
      <c r="H1362" s="2">
        <f>VLOOKUP(B1362,CostData!$H$5:$I$8,2,FALSE)</f>
        <v>5</v>
      </c>
      <c r="I1362" s="2">
        <f>VLOOKUP(G1362,CostData!$A$4:$E$15,Production!H1362,FALSE)</f>
        <v>8.2000000000000007E-3</v>
      </c>
      <c r="J1362" s="2">
        <f>VLOOKUP(Production!G1362,CostData!$A$33:$E$44,Production!H1362,FALSE)</f>
        <v>31</v>
      </c>
      <c r="K1362" s="2">
        <f>VLOOKUP(Production!B1362,CostData!$A$21:$D$24,4,FALSE)</f>
        <v>11053.74907</v>
      </c>
      <c r="L1362" s="2">
        <f>VLOOKUP(Production!B1362,CostData!$A$21:$D$24,3,FALSE)</f>
        <v>4602.4390240000002</v>
      </c>
      <c r="M1362" s="4">
        <f t="shared" si="148"/>
        <v>9604.4636332360042</v>
      </c>
      <c r="N1362" s="4">
        <f t="shared" si="149"/>
        <v>2809.8630135940002</v>
      </c>
      <c r="O1362" s="4">
        <f t="shared" si="150"/>
        <v>3876.890939071277</v>
      </c>
      <c r="P1362" s="2">
        <f t="shared" si="151"/>
        <v>158.58856008651807</v>
      </c>
      <c r="Q1362" s="2">
        <f t="shared" si="152"/>
        <v>3.3137519354838711</v>
      </c>
      <c r="R1362" s="5">
        <f t="shared" si="153"/>
        <v>0.98250555088233094</v>
      </c>
    </row>
    <row r="1363" spans="1:18" x14ac:dyDescent="0.3">
      <c r="A1363" s="3">
        <v>41541</v>
      </c>
      <c r="B1363" s="2" t="s">
        <v>7</v>
      </c>
      <c r="C1363" s="2">
        <v>1.0869445E-2</v>
      </c>
      <c r="D1363" s="2">
        <v>1.1093475E-2</v>
      </c>
      <c r="E1363" s="2">
        <v>0</v>
      </c>
      <c r="F1363" s="2">
        <f>VLOOKUP(B1363,CostData!$A$21:$D$24,2,FALSE)</f>
        <v>11202.43902</v>
      </c>
      <c r="G1363" s="2">
        <f t="shared" si="147"/>
        <v>9</v>
      </c>
      <c r="H1363" s="2">
        <f>VLOOKUP(B1363,CostData!$H$5:$I$8,2,FALSE)</f>
        <v>5</v>
      </c>
      <c r="I1363" s="2">
        <f>VLOOKUP(G1363,CostData!$A$4:$E$15,Production!H1363,FALSE)</f>
        <v>8.2000000000000007E-3</v>
      </c>
      <c r="J1363" s="2">
        <f>VLOOKUP(Production!G1363,CostData!$A$33:$E$44,Production!H1363,FALSE)</f>
        <v>31</v>
      </c>
      <c r="K1363" s="2">
        <f>VLOOKUP(Production!B1363,CostData!$A$21:$D$24,4,FALSE)</f>
        <v>11053.74907</v>
      </c>
      <c r="L1363" s="2">
        <f>VLOOKUP(Production!B1363,CostData!$A$21:$D$24,3,FALSE)</f>
        <v>4602.4390240000002</v>
      </c>
      <c r="M1363" s="4">
        <f t="shared" si="148"/>
        <v>10190.466131006351</v>
      </c>
      <c r="N1363" s="4">
        <f t="shared" si="149"/>
        <v>2809.8630135940002</v>
      </c>
      <c r="O1363" s="4">
        <f t="shared" si="150"/>
        <v>4102.128542652179</v>
      </c>
      <c r="P1363" s="2">
        <f t="shared" si="151"/>
        <v>157.34435095124476</v>
      </c>
      <c r="Q1363" s="2">
        <f t="shared" si="152"/>
        <v>3.5062725806451613</v>
      </c>
      <c r="R1363" s="5">
        <f t="shared" si="153"/>
        <v>0.97980524587651752</v>
      </c>
    </row>
    <row r="1364" spans="1:18" x14ac:dyDescent="0.3">
      <c r="A1364" s="3">
        <v>41542</v>
      </c>
      <c r="B1364" s="2" t="s">
        <v>7</v>
      </c>
      <c r="C1364" s="2">
        <v>1.0534785E-2</v>
      </c>
      <c r="D1364" s="2">
        <v>1.0723856E-2</v>
      </c>
      <c r="E1364" s="2">
        <v>0.32360662000000001</v>
      </c>
      <c r="F1364" s="2">
        <f>VLOOKUP(B1364,CostData!$A$21:$D$24,2,FALSE)</f>
        <v>11202.43902</v>
      </c>
      <c r="G1364" s="2">
        <f t="shared" si="147"/>
        <v>9</v>
      </c>
      <c r="H1364" s="2">
        <f>VLOOKUP(B1364,CostData!$H$5:$I$8,2,FALSE)</f>
        <v>5</v>
      </c>
      <c r="I1364" s="2">
        <f>VLOOKUP(G1364,CostData!$A$4:$E$15,Production!H1364,FALSE)</f>
        <v>8.2000000000000007E-3</v>
      </c>
      <c r="J1364" s="2">
        <f>VLOOKUP(Production!G1364,CostData!$A$33:$E$44,Production!H1364,FALSE)</f>
        <v>31</v>
      </c>
      <c r="K1364" s="2">
        <f>VLOOKUP(Production!B1364,CostData!$A$21:$D$24,4,FALSE)</f>
        <v>11053.74907</v>
      </c>
      <c r="L1364" s="2">
        <f>VLOOKUP(Production!B1364,CostData!$A$21:$D$24,3,FALSE)</f>
        <v>4602.4390240000002</v>
      </c>
      <c r="M1364" s="4">
        <f t="shared" si="148"/>
        <v>9850.9341177394126</v>
      </c>
      <c r="N1364" s="4">
        <f t="shared" si="149"/>
        <v>2809.8630135940002</v>
      </c>
      <c r="O1364" s="4">
        <f t="shared" si="150"/>
        <v>3975.8278586628876</v>
      </c>
      <c r="P1364" s="2">
        <f t="shared" si="151"/>
        <v>157.92087821437553</v>
      </c>
      <c r="Q1364" s="2">
        <f t="shared" si="152"/>
        <v>3.3983177419354837</v>
      </c>
      <c r="R1364" s="5">
        <f t="shared" si="153"/>
        <v>0.98236912170398405</v>
      </c>
    </row>
    <row r="1365" spans="1:18" x14ac:dyDescent="0.3">
      <c r="A1365" s="3">
        <v>41543</v>
      </c>
      <c r="B1365" s="2" t="s">
        <v>7</v>
      </c>
      <c r="C1365" s="2">
        <v>1.0320464999999999E-2</v>
      </c>
      <c r="D1365" s="2">
        <v>1.0501467E-2</v>
      </c>
      <c r="E1365" s="2">
        <v>0</v>
      </c>
      <c r="F1365" s="2">
        <f>VLOOKUP(B1365,CostData!$A$21:$D$24,2,FALSE)</f>
        <v>11202.43902</v>
      </c>
      <c r="G1365" s="2">
        <f t="shared" si="147"/>
        <v>9</v>
      </c>
      <c r="H1365" s="2">
        <f>VLOOKUP(B1365,CostData!$H$5:$I$8,2,FALSE)</f>
        <v>5</v>
      </c>
      <c r="I1365" s="2">
        <f>VLOOKUP(G1365,CostData!$A$4:$E$15,Production!H1365,FALSE)</f>
        <v>8.2000000000000007E-3</v>
      </c>
      <c r="J1365" s="2">
        <f>VLOOKUP(Production!G1365,CostData!$A$33:$E$44,Production!H1365,FALSE)</f>
        <v>31</v>
      </c>
      <c r="K1365" s="2">
        <f>VLOOKUP(Production!B1365,CostData!$A$21:$D$24,4,FALSE)</f>
        <v>11053.74907</v>
      </c>
      <c r="L1365" s="2">
        <f>VLOOKUP(Production!B1365,CostData!$A$21:$D$24,3,FALSE)</f>
        <v>4602.4390240000002</v>
      </c>
      <c r="M1365" s="4">
        <f t="shared" si="148"/>
        <v>9646.6475824194731</v>
      </c>
      <c r="N1365" s="4">
        <f t="shared" si="149"/>
        <v>2809.8630135940002</v>
      </c>
      <c r="O1365" s="4">
        <f t="shared" si="150"/>
        <v>3894.9434906697456</v>
      </c>
      <c r="P1365" s="2">
        <f t="shared" si="151"/>
        <v>158.43718366065116</v>
      </c>
      <c r="Q1365" s="2">
        <f t="shared" si="152"/>
        <v>3.3291822580645158</v>
      </c>
      <c r="R1365" s="5">
        <f t="shared" si="153"/>
        <v>0.98276412238404398</v>
      </c>
    </row>
    <row r="1366" spans="1:18" x14ac:dyDescent="0.3">
      <c r="A1366" s="3">
        <v>41544</v>
      </c>
      <c r="B1366" s="2" t="s">
        <v>7</v>
      </c>
      <c r="C1366" s="2">
        <v>1.1730446E-2</v>
      </c>
      <c r="D1366" s="2">
        <v>1.1966879999999999E-2</v>
      </c>
      <c r="E1366" s="2">
        <v>0</v>
      </c>
      <c r="F1366" s="2">
        <f>VLOOKUP(B1366,CostData!$A$21:$D$24,2,FALSE)</f>
        <v>11202.43902</v>
      </c>
      <c r="G1366" s="2">
        <f t="shared" si="147"/>
        <v>9</v>
      </c>
      <c r="H1366" s="2">
        <f>VLOOKUP(B1366,CostData!$H$5:$I$8,2,FALSE)</f>
        <v>5</v>
      </c>
      <c r="I1366" s="2">
        <f>VLOOKUP(G1366,CostData!$A$4:$E$15,Production!H1366,FALSE)</f>
        <v>8.2000000000000007E-3</v>
      </c>
      <c r="J1366" s="2">
        <f>VLOOKUP(Production!G1366,CostData!$A$33:$E$44,Production!H1366,FALSE)</f>
        <v>31</v>
      </c>
      <c r="K1366" s="2">
        <f>VLOOKUP(Production!B1366,CostData!$A$21:$D$24,4,FALSE)</f>
        <v>11053.74907</v>
      </c>
      <c r="L1366" s="2">
        <f>VLOOKUP(Production!B1366,CostData!$A$21:$D$24,3,FALSE)</f>
        <v>4602.4390240000002</v>
      </c>
      <c r="M1366" s="4">
        <f t="shared" si="148"/>
        <v>10992.775963691924</v>
      </c>
      <c r="N1366" s="4">
        <f t="shared" si="149"/>
        <v>2809.8630135940002</v>
      </c>
      <c r="O1366" s="4">
        <f t="shared" si="150"/>
        <v>4427.0703200246262</v>
      </c>
      <c r="P1366" s="2">
        <f t="shared" si="151"/>
        <v>155.40508261416957</v>
      </c>
      <c r="Q1366" s="2">
        <f t="shared" si="152"/>
        <v>3.7840148387096777</v>
      </c>
      <c r="R1366" s="5">
        <f t="shared" si="153"/>
        <v>0.98024263634297337</v>
      </c>
    </row>
    <row r="1367" spans="1:18" x14ac:dyDescent="0.3">
      <c r="A1367" s="3">
        <v>41545</v>
      </c>
      <c r="B1367" s="2" t="s">
        <v>7</v>
      </c>
      <c r="C1367" s="2">
        <v>1.0363074E-2</v>
      </c>
      <c r="D1367" s="2">
        <v>1.0549988E-2</v>
      </c>
      <c r="E1367" s="2">
        <v>0</v>
      </c>
      <c r="F1367" s="2">
        <f>VLOOKUP(B1367,CostData!$A$21:$D$24,2,FALSE)</f>
        <v>11202.43902</v>
      </c>
      <c r="G1367" s="2">
        <f t="shared" si="147"/>
        <v>9</v>
      </c>
      <c r="H1367" s="2">
        <f>VLOOKUP(B1367,CostData!$H$5:$I$8,2,FALSE)</f>
        <v>5</v>
      </c>
      <c r="I1367" s="2">
        <f>VLOOKUP(G1367,CostData!$A$4:$E$15,Production!H1367,FALSE)</f>
        <v>8.2000000000000007E-3</v>
      </c>
      <c r="J1367" s="2">
        <f>VLOOKUP(Production!G1367,CostData!$A$33:$E$44,Production!H1367,FALSE)</f>
        <v>31</v>
      </c>
      <c r="K1367" s="2">
        <f>VLOOKUP(Production!B1367,CostData!$A$21:$D$24,4,FALSE)</f>
        <v>11053.74907</v>
      </c>
      <c r="L1367" s="2">
        <f>VLOOKUP(Production!B1367,CostData!$A$21:$D$24,3,FALSE)</f>
        <v>4602.4390240000002</v>
      </c>
      <c r="M1367" s="4">
        <f t="shared" si="148"/>
        <v>9691.2189730020036</v>
      </c>
      <c r="N1367" s="4">
        <f t="shared" si="149"/>
        <v>2809.8630135940002</v>
      </c>
      <c r="O1367" s="4">
        <f t="shared" si="150"/>
        <v>3911.0241272683825</v>
      </c>
      <c r="P1367" s="2">
        <f t="shared" si="151"/>
        <v>158.37102112620624</v>
      </c>
      <c r="Q1367" s="2">
        <f t="shared" si="152"/>
        <v>3.3429270967741935</v>
      </c>
      <c r="R1367" s="5">
        <f t="shared" si="153"/>
        <v>0.98228301302333232</v>
      </c>
    </row>
    <row r="1368" spans="1:18" x14ac:dyDescent="0.3">
      <c r="A1368" s="3">
        <v>41546</v>
      </c>
      <c r="B1368" s="2" t="s">
        <v>7</v>
      </c>
      <c r="C1368" s="2">
        <v>1.0428959E-2</v>
      </c>
      <c r="D1368" s="2">
        <v>1.0653075E-2</v>
      </c>
      <c r="E1368" s="2">
        <v>0</v>
      </c>
      <c r="F1368" s="2">
        <f>VLOOKUP(B1368,CostData!$A$21:$D$24,2,FALSE)</f>
        <v>11202.43902</v>
      </c>
      <c r="G1368" s="2">
        <f t="shared" si="147"/>
        <v>9</v>
      </c>
      <c r="H1368" s="2">
        <f>VLOOKUP(B1368,CostData!$H$5:$I$8,2,FALSE)</f>
        <v>5</v>
      </c>
      <c r="I1368" s="2">
        <f>VLOOKUP(G1368,CostData!$A$4:$E$15,Production!H1368,FALSE)</f>
        <v>8.2000000000000007E-3</v>
      </c>
      <c r="J1368" s="2">
        <f>VLOOKUP(Production!G1368,CostData!$A$33:$E$44,Production!H1368,FALSE)</f>
        <v>31</v>
      </c>
      <c r="K1368" s="2">
        <f>VLOOKUP(Production!B1368,CostData!$A$21:$D$24,4,FALSE)</f>
        <v>11053.74907</v>
      </c>
      <c r="L1368" s="2">
        <f>VLOOKUP(Production!B1368,CostData!$A$21:$D$24,3,FALSE)</f>
        <v>4602.4390240000002</v>
      </c>
      <c r="M1368" s="4">
        <f t="shared" si="148"/>
        <v>9785.9146911648932</v>
      </c>
      <c r="N1368" s="4">
        <f t="shared" si="149"/>
        <v>2809.8630135940002</v>
      </c>
      <c r="O1368" s="4">
        <f t="shared" si="150"/>
        <v>3935.8891262662737</v>
      </c>
      <c r="P1368" s="2">
        <f t="shared" si="151"/>
        <v>158.51694144185595</v>
      </c>
      <c r="Q1368" s="2">
        <f t="shared" si="152"/>
        <v>3.3641803225806455</v>
      </c>
      <c r="R1368" s="5">
        <f t="shared" si="153"/>
        <v>0.97896231839163805</v>
      </c>
    </row>
    <row r="1369" spans="1:18" x14ac:dyDescent="0.3">
      <c r="A1369" s="3">
        <v>41547</v>
      </c>
      <c r="B1369" s="2" t="s">
        <v>7</v>
      </c>
      <c r="C1369" s="2">
        <v>1.0968613E-2</v>
      </c>
      <c r="D1369" s="2">
        <v>1.1162905000000001E-2</v>
      </c>
      <c r="E1369" s="2">
        <v>0</v>
      </c>
      <c r="F1369" s="2">
        <f>VLOOKUP(B1369,CostData!$A$21:$D$24,2,FALSE)</f>
        <v>11202.43902</v>
      </c>
      <c r="G1369" s="2">
        <f t="shared" si="147"/>
        <v>9</v>
      </c>
      <c r="H1369" s="2">
        <f>VLOOKUP(B1369,CostData!$H$5:$I$8,2,FALSE)</f>
        <v>5</v>
      </c>
      <c r="I1369" s="2">
        <f>VLOOKUP(G1369,CostData!$A$4:$E$15,Production!H1369,FALSE)</f>
        <v>8.2000000000000007E-3</v>
      </c>
      <c r="J1369" s="2">
        <f>VLOOKUP(Production!G1369,CostData!$A$33:$E$44,Production!H1369,FALSE)</f>
        <v>31</v>
      </c>
      <c r="K1369" s="2">
        <f>VLOOKUP(Production!B1369,CostData!$A$21:$D$24,4,FALSE)</f>
        <v>11053.74907</v>
      </c>
      <c r="L1369" s="2">
        <f>VLOOKUP(Production!B1369,CostData!$A$21:$D$24,3,FALSE)</f>
        <v>4602.4390240000002</v>
      </c>
      <c r="M1369" s="4">
        <f t="shared" si="148"/>
        <v>10254.244528981355</v>
      </c>
      <c r="N1369" s="4">
        <f t="shared" si="149"/>
        <v>2809.8630135940002</v>
      </c>
      <c r="O1369" s="4">
        <f t="shared" si="150"/>
        <v>4139.5545458490051</v>
      </c>
      <c r="P1369" s="2">
        <f t="shared" si="151"/>
        <v>156.84446236205397</v>
      </c>
      <c r="Q1369" s="2">
        <f t="shared" si="152"/>
        <v>3.5382622580645164</v>
      </c>
      <c r="R1369" s="5">
        <f t="shared" si="153"/>
        <v>0.98259485322145079</v>
      </c>
    </row>
    <row r="1370" spans="1:18" x14ac:dyDescent="0.3">
      <c r="A1370" s="3">
        <v>41548</v>
      </c>
      <c r="B1370" s="2" t="s">
        <v>7</v>
      </c>
      <c r="C1370" s="2">
        <v>1.1564113000000001E-2</v>
      </c>
      <c r="D1370" s="2">
        <v>1.1770289999999999E-2</v>
      </c>
      <c r="E1370" s="2">
        <v>0.32658944600000001</v>
      </c>
      <c r="F1370" s="2">
        <f>VLOOKUP(B1370,CostData!$A$21:$D$24,2,FALSE)</f>
        <v>11202.43902</v>
      </c>
      <c r="G1370" s="2">
        <f t="shared" si="147"/>
        <v>10</v>
      </c>
      <c r="H1370" s="2">
        <f>VLOOKUP(B1370,CostData!$H$5:$I$8,2,FALSE)</f>
        <v>5</v>
      </c>
      <c r="I1370" s="2">
        <f>VLOOKUP(G1370,CostData!$A$4:$E$15,Production!H1370,FALSE)</f>
        <v>8.0999999999999996E-3</v>
      </c>
      <c r="J1370" s="2">
        <f>VLOOKUP(Production!G1370,CostData!$A$33:$E$44,Production!H1370,FALSE)</f>
        <v>31</v>
      </c>
      <c r="K1370" s="2">
        <f>VLOOKUP(Production!B1370,CostData!$A$21:$D$24,4,FALSE)</f>
        <v>11053.74907</v>
      </c>
      <c r="L1370" s="2">
        <f>VLOOKUP(Production!B1370,CostData!$A$21:$D$24,3,FALSE)</f>
        <v>4602.4390240000002</v>
      </c>
      <c r="M1370" s="4">
        <f t="shared" si="148"/>
        <v>10680.332433789976</v>
      </c>
      <c r="N1370" s="4">
        <f t="shared" si="149"/>
        <v>2775.596391477</v>
      </c>
      <c r="O1370" s="4">
        <f t="shared" si="150"/>
        <v>4311.0731208808029</v>
      </c>
      <c r="P1370" s="2">
        <f t="shared" si="151"/>
        <v>153.6391242990083</v>
      </c>
      <c r="Q1370" s="2">
        <f t="shared" si="152"/>
        <v>3.7303590322580646</v>
      </c>
      <c r="R1370" s="5">
        <f t="shared" si="153"/>
        <v>0.98248326931621921</v>
      </c>
    </row>
    <row r="1371" spans="1:18" x14ac:dyDescent="0.3">
      <c r="A1371" s="3">
        <v>41549</v>
      </c>
      <c r="B1371" s="2" t="s">
        <v>7</v>
      </c>
      <c r="C1371" s="2">
        <v>1.1510055E-2</v>
      </c>
      <c r="D1371" s="2">
        <v>1.1733484000000001E-2</v>
      </c>
      <c r="E1371" s="2">
        <v>0</v>
      </c>
      <c r="F1371" s="2">
        <f>VLOOKUP(B1371,CostData!$A$21:$D$24,2,FALSE)</f>
        <v>11202.43902</v>
      </c>
      <c r="G1371" s="2">
        <f t="shared" si="147"/>
        <v>10</v>
      </c>
      <c r="H1371" s="2">
        <f>VLOOKUP(B1371,CostData!$H$5:$I$8,2,FALSE)</f>
        <v>5</v>
      </c>
      <c r="I1371" s="2">
        <f>VLOOKUP(G1371,CostData!$A$4:$E$15,Production!H1371,FALSE)</f>
        <v>8.0999999999999996E-3</v>
      </c>
      <c r="J1371" s="2">
        <f>VLOOKUP(Production!G1371,CostData!$A$33:$E$44,Production!H1371,FALSE)</f>
        <v>31</v>
      </c>
      <c r="K1371" s="2">
        <f>VLOOKUP(Production!B1371,CostData!$A$21:$D$24,4,FALSE)</f>
        <v>11053.74907</v>
      </c>
      <c r="L1371" s="2">
        <f>VLOOKUP(Production!B1371,CostData!$A$21:$D$24,3,FALSE)</f>
        <v>4602.4390240000002</v>
      </c>
      <c r="M1371" s="4">
        <f t="shared" si="148"/>
        <v>10646.934759173801</v>
      </c>
      <c r="N1371" s="4">
        <f t="shared" si="149"/>
        <v>2775.596391477</v>
      </c>
      <c r="O1371" s="4">
        <f t="shared" si="150"/>
        <v>4290.9204303312918</v>
      </c>
      <c r="P1371" s="2">
        <f t="shared" si="151"/>
        <v>153.89545559063004</v>
      </c>
      <c r="Q1371" s="2">
        <f t="shared" si="152"/>
        <v>3.7129209677419355</v>
      </c>
      <c r="R1371" s="5">
        <f t="shared" si="153"/>
        <v>0.98095800019840651</v>
      </c>
    </row>
    <row r="1372" spans="1:18" x14ac:dyDescent="0.3">
      <c r="A1372" s="3">
        <v>41550</v>
      </c>
      <c r="B1372" s="2" t="s">
        <v>7</v>
      </c>
      <c r="C1372" s="2">
        <v>1.1677536000000001E-2</v>
      </c>
      <c r="D1372" s="2">
        <v>1.1921756E-2</v>
      </c>
      <c r="E1372" s="2">
        <v>0</v>
      </c>
      <c r="F1372" s="2">
        <f>VLOOKUP(B1372,CostData!$A$21:$D$24,2,FALSE)</f>
        <v>11202.43902</v>
      </c>
      <c r="G1372" s="2">
        <f t="shared" si="147"/>
        <v>10</v>
      </c>
      <c r="H1372" s="2">
        <f>VLOOKUP(B1372,CostData!$H$5:$I$8,2,FALSE)</f>
        <v>5</v>
      </c>
      <c r="I1372" s="2">
        <f>VLOOKUP(G1372,CostData!$A$4:$E$15,Production!H1372,FALSE)</f>
        <v>8.0999999999999996E-3</v>
      </c>
      <c r="J1372" s="2">
        <f>VLOOKUP(Production!G1372,CostData!$A$33:$E$44,Production!H1372,FALSE)</f>
        <v>31</v>
      </c>
      <c r="K1372" s="2">
        <f>VLOOKUP(Production!B1372,CostData!$A$21:$D$24,4,FALSE)</f>
        <v>11053.74907</v>
      </c>
      <c r="L1372" s="2">
        <f>VLOOKUP(Production!B1372,CostData!$A$21:$D$24,3,FALSE)</f>
        <v>4602.4390240000002</v>
      </c>
      <c r="M1372" s="4">
        <f t="shared" si="148"/>
        <v>10817.772312706848</v>
      </c>
      <c r="N1372" s="4">
        <f t="shared" si="149"/>
        <v>2775.596391477</v>
      </c>
      <c r="O1372" s="4">
        <f t="shared" si="150"/>
        <v>4353.356938635754</v>
      </c>
      <c r="P1372" s="2">
        <f t="shared" si="151"/>
        <v>153.68589437720081</v>
      </c>
      <c r="Q1372" s="2">
        <f t="shared" si="152"/>
        <v>3.7669470967741936</v>
      </c>
      <c r="R1372" s="5">
        <f t="shared" si="153"/>
        <v>0.97951476275810379</v>
      </c>
    </row>
    <row r="1373" spans="1:18" x14ac:dyDescent="0.3">
      <c r="A1373" s="3">
        <v>41551</v>
      </c>
      <c r="B1373" s="2" t="s">
        <v>7</v>
      </c>
      <c r="C1373" s="2">
        <v>1.0550298E-2</v>
      </c>
      <c r="D1373" s="2">
        <v>1.0743117999999999E-2</v>
      </c>
      <c r="E1373" s="2">
        <v>0</v>
      </c>
      <c r="F1373" s="2">
        <f>VLOOKUP(B1373,CostData!$A$21:$D$24,2,FALSE)</f>
        <v>11202.43902</v>
      </c>
      <c r="G1373" s="2">
        <f t="shared" si="147"/>
        <v>10</v>
      </c>
      <c r="H1373" s="2">
        <f>VLOOKUP(B1373,CostData!$H$5:$I$8,2,FALSE)</f>
        <v>5</v>
      </c>
      <c r="I1373" s="2">
        <f>VLOOKUP(G1373,CostData!$A$4:$E$15,Production!H1373,FALSE)</f>
        <v>8.0999999999999996E-3</v>
      </c>
      <c r="J1373" s="2">
        <f>VLOOKUP(Production!G1373,CostData!$A$33:$E$44,Production!H1373,FALSE)</f>
        <v>31</v>
      </c>
      <c r="K1373" s="2">
        <f>VLOOKUP(Production!B1373,CostData!$A$21:$D$24,4,FALSE)</f>
        <v>11053.74907</v>
      </c>
      <c r="L1373" s="2">
        <f>VLOOKUP(Production!B1373,CostData!$A$21:$D$24,3,FALSE)</f>
        <v>4602.4390240000002</v>
      </c>
      <c r="M1373" s="4">
        <f t="shared" si="148"/>
        <v>9748.2790666528126</v>
      </c>
      <c r="N1373" s="4">
        <f t="shared" si="149"/>
        <v>2775.596391477</v>
      </c>
      <c r="O1373" s="4">
        <f t="shared" si="150"/>
        <v>3933.1253616323615</v>
      </c>
      <c r="P1373" s="2">
        <f t="shared" si="151"/>
        <v>155.98612304374888</v>
      </c>
      <c r="Q1373" s="2">
        <f t="shared" si="152"/>
        <v>3.4033219354838709</v>
      </c>
      <c r="R1373" s="5">
        <f t="shared" si="153"/>
        <v>0.98205176560473417</v>
      </c>
    </row>
    <row r="1374" spans="1:18" x14ac:dyDescent="0.3">
      <c r="A1374" s="3">
        <v>41552</v>
      </c>
      <c r="B1374" s="2" t="s">
        <v>7</v>
      </c>
      <c r="C1374" s="2">
        <v>1.0788064E-2</v>
      </c>
      <c r="D1374" s="2">
        <v>1.1017295999999999E-2</v>
      </c>
      <c r="E1374" s="2">
        <v>0</v>
      </c>
      <c r="F1374" s="2">
        <f>VLOOKUP(B1374,CostData!$A$21:$D$24,2,FALSE)</f>
        <v>11202.43902</v>
      </c>
      <c r="G1374" s="2">
        <f t="shared" si="147"/>
        <v>10</v>
      </c>
      <c r="H1374" s="2">
        <f>VLOOKUP(B1374,CostData!$H$5:$I$8,2,FALSE)</f>
        <v>5</v>
      </c>
      <c r="I1374" s="2">
        <f>VLOOKUP(G1374,CostData!$A$4:$E$15,Production!H1374,FALSE)</f>
        <v>8.0999999999999996E-3</v>
      </c>
      <c r="J1374" s="2">
        <f>VLOOKUP(Production!G1374,CostData!$A$33:$E$44,Production!H1374,FALSE)</f>
        <v>31</v>
      </c>
      <c r="K1374" s="2">
        <f>VLOOKUP(Production!B1374,CostData!$A$21:$D$24,4,FALSE)</f>
        <v>11053.74907</v>
      </c>
      <c r="L1374" s="2">
        <f>VLOOKUP(Production!B1374,CostData!$A$21:$D$24,3,FALSE)</f>
        <v>4602.4390240000002</v>
      </c>
      <c r="M1374" s="4">
        <f t="shared" si="148"/>
        <v>9997.0675150284824</v>
      </c>
      <c r="N1374" s="4">
        <f t="shared" si="149"/>
        <v>2775.596391477</v>
      </c>
      <c r="O1374" s="4">
        <f t="shared" si="150"/>
        <v>4021.7639465077727</v>
      </c>
      <c r="P1374" s="2">
        <f t="shared" si="151"/>
        <v>155.67601242459494</v>
      </c>
      <c r="Q1374" s="2">
        <f t="shared" si="152"/>
        <v>3.4800206451612903</v>
      </c>
      <c r="R1374" s="5">
        <f t="shared" si="153"/>
        <v>0.97919344274675024</v>
      </c>
    </row>
    <row r="1375" spans="1:18" x14ac:dyDescent="0.3">
      <c r="A1375" s="3">
        <v>41553</v>
      </c>
      <c r="B1375" s="2" t="s">
        <v>7</v>
      </c>
      <c r="C1375" s="2">
        <v>1.0250778E-2</v>
      </c>
      <c r="D1375" s="2">
        <v>1.0453102000000001E-2</v>
      </c>
      <c r="E1375" s="2">
        <v>0</v>
      </c>
      <c r="F1375" s="2">
        <f>VLOOKUP(B1375,CostData!$A$21:$D$24,2,FALSE)</f>
        <v>11202.43902</v>
      </c>
      <c r="G1375" s="2">
        <f t="shared" si="147"/>
        <v>10</v>
      </c>
      <c r="H1375" s="2">
        <f>VLOOKUP(B1375,CostData!$H$5:$I$8,2,FALSE)</f>
        <v>5</v>
      </c>
      <c r="I1375" s="2">
        <f>VLOOKUP(G1375,CostData!$A$4:$E$15,Production!H1375,FALSE)</f>
        <v>8.0999999999999996E-3</v>
      </c>
      <c r="J1375" s="2">
        <f>VLOOKUP(Production!G1375,CostData!$A$33:$E$44,Production!H1375,FALSE)</f>
        <v>31</v>
      </c>
      <c r="K1375" s="2">
        <f>VLOOKUP(Production!B1375,CostData!$A$21:$D$24,4,FALSE)</f>
        <v>11053.74907</v>
      </c>
      <c r="L1375" s="2">
        <f>VLOOKUP(Production!B1375,CostData!$A$21:$D$24,3,FALSE)</f>
        <v>4602.4390240000002</v>
      </c>
      <c r="M1375" s="4">
        <f t="shared" si="148"/>
        <v>9485.119255712043</v>
      </c>
      <c r="N1375" s="4">
        <f t="shared" si="149"/>
        <v>2775.596391477</v>
      </c>
      <c r="O1375" s="4">
        <f t="shared" si="150"/>
        <v>3821.4650361784147</v>
      </c>
      <c r="P1375" s="2">
        <f t="shared" si="151"/>
        <v>156.88741560267385</v>
      </c>
      <c r="Q1375" s="2">
        <f t="shared" si="152"/>
        <v>3.3067025806451613</v>
      </c>
      <c r="R1375" s="5">
        <f t="shared" si="153"/>
        <v>0.98064459717316443</v>
      </c>
    </row>
    <row r="1376" spans="1:18" x14ac:dyDescent="0.3">
      <c r="A1376" s="3">
        <v>41554</v>
      </c>
      <c r="B1376" s="2" t="s">
        <v>7</v>
      </c>
      <c r="C1376" s="2">
        <v>1.0748766E-2</v>
      </c>
      <c r="D1376" s="2">
        <v>1.0976217E-2</v>
      </c>
      <c r="E1376" s="2">
        <v>0</v>
      </c>
      <c r="F1376" s="2">
        <f>VLOOKUP(B1376,CostData!$A$21:$D$24,2,FALSE)</f>
        <v>11202.43902</v>
      </c>
      <c r="G1376" s="2">
        <f t="shared" si="147"/>
        <v>10</v>
      </c>
      <c r="H1376" s="2">
        <f>VLOOKUP(B1376,CostData!$H$5:$I$8,2,FALSE)</f>
        <v>5</v>
      </c>
      <c r="I1376" s="2">
        <f>VLOOKUP(G1376,CostData!$A$4:$E$15,Production!H1376,FALSE)</f>
        <v>8.0999999999999996E-3</v>
      </c>
      <c r="J1376" s="2">
        <f>VLOOKUP(Production!G1376,CostData!$A$33:$E$44,Production!H1376,FALSE)</f>
        <v>31</v>
      </c>
      <c r="K1376" s="2">
        <f>VLOOKUP(Production!B1376,CostData!$A$21:$D$24,4,FALSE)</f>
        <v>11053.74907</v>
      </c>
      <c r="L1376" s="2">
        <f>VLOOKUP(Production!B1376,CostData!$A$21:$D$24,3,FALSE)</f>
        <v>4602.4390240000002</v>
      </c>
      <c r="M1376" s="4">
        <f t="shared" si="148"/>
        <v>9959.7925306357738</v>
      </c>
      <c r="N1376" s="4">
        <f t="shared" si="149"/>
        <v>2775.596391477</v>
      </c>
      <c r="O1376" s="4">
        <f t="shared" si="150"/>
        <v>4007.1137479577951</v>
      </c>
      <c r="P1376" s="2">
        <f t="shared" si="151"/>
        <v>155.76209092346571</v>
      </c>
      <c r="Q1376" s="2">
        <f t="shared" si="152"/>
        <v>3.467343870967742</v>
      </c>
      <c r="R1376" s="5">
        <f t="shared" si="153"/>
        <v>0.97927783315508432</v>
      </c>
    </row>
    <row r="1377" spans="1:18" x14ac:dyDescent="0.3">
      <c r="A1377" s="3">
        <v>41555</v>
      </c>
      <c r="B1377" s="2" t="s">
        <v>7</v>
      </c>
      <c r="C1377" s="2">
        <v>1.0877391E-2</v>
      </c>
      <c r="D1377" s="2">
        <v>1.106798E-2</v>
      </c>
      <c r="E1377" s="2">
        <v>0</v>
      </c>
      <c r="F1377" s="2">
        <f>VLOOKUP(B1377,CostData!$A$21:$D$24,2,FALSE)</f>
        <v>11202.43902</v>
      </c>
      <c r="G1377" s="2">
        <f t="shared" si="147"/>
        <v>10</v>
      </c>
      <c r="H1377" s="2">
        <f>VLOOKUP(B1377,CostData!$H$5:$I$8,2,FALSE)</f>
        <v>5</v>
      </c>
      <c r="I1377" s="2">
        <f>VLOOKUP(G1377,CostData!$A$4:$E$15,Production!H1377,FALSE)</f>
        <v>8.0999999999999996E-3</v>
      </c>
      <c r="J1377" s="2">
        <f>VLOOKUP(Production!G1377,CostData!$A$33:$E$44,Production!H1377,FALSE)</f>
        <v>31</v>
      </c>
      <c r="K1377" s="2">
        <f>VLOOKUP(Production!B1377,CostData!$A$21:$D$24,4,FALSE)</f>
        <v>11053.74907</v>
      </c>
      <c r="L1377" s="2">
        <f>VLOOKUP(Production!B1377,CostData!$A$21:$D$24,3,FALSE)</f>
        <v>4602.4390240000002</v>
      </c>
      <c r="M1377" s="4">
        <f t="shared" si="148"/>
        <v>10043.058052990948</v>
      </c>
      <c r="N1377" s="4">
        <f t="shared" si="149"/>
        <v>2775.596391477</v>
      </c>
      <c r="O1377" s="4">
        <f t="shared" si="150"/>
        <v>4055.064834234217</v>
      </c>
      <c r="P1377" s="2">
        <f t="shared" si="151"/>
        <v>155.12653060556676</v>
      </c>
      <c r="Q1377" s="2">
        <f t="shared" si="152"/>
        <v>3.508835806451613</v>
      </c>
      <c r="R1377" s="5">
        <f t="shared" si="153"/>
        <v>0.98278014597062879</v>
      </c>
    </row>
    <row r="1378" spans="1:18" x14ac:dyDescent="0.3">
      <c r="A1378" s="3">
        <v>41556</v>
      </c>
      <c r="B1378" s="2" t="s">
        <v>7</v>
      </c>
      <c r="C1378" s="2">
        <v>1.028951E-2</v>
      </c>
      <c r="D1378" s="2">
        <v>1.0486084999999999E-2</v>
      </c>
      <c r="E1378" s="2">
        <v>0</v>
      </c>
      <c r="F1378" s="2">
        <f>VLOOKUP(B1378,CostData!$A$21:$D$24,2,FALSE)</f>
        <v>11202.43902</v>
      </c>
      <c r="G1378" s="2">
        <f t="shared" si="147"/>
        <v>10</v>
      </c>
      <c r="H1378" s="2">
        <f>VLOOKUP(B1378,CostData!$H$5:$I$8,2,FALSE)</f>
        <v>5</v>
      </c>
      <c r="I1378" s="2">
        <f>VLOOKUP(G1378,CostData!$A$4:$E$15,Production!H1378,FALSE)</f>
        <v>8.0999999999999996E-3</v>
      </c>
      <c r="J1378" s="2">
        <f>VLOOKUP(Production!G1378,CostData!$A$33:$E$44,Production!H1378,FALSE)</f>
        <v>31</v>
      </c>
      <c r="K1378" s="2">
        <f>VLOOKUP(Production!B1378,CostData!$A$21:$D$24,4,FALSE)</f>
        <v>11053.74907</v>
      </c>
      <c r="L1378" s="2">
        <f>VLOOKUP(Production!B1378,CostData!$A$21:$D$24,3,FALSE)</f>
        <v>4602.4390240000002</v>
      </c>
      <c r="M1378" s="4">
        <f t="shared" si="148"/>
        <v>9515.0479494539704</v>
      </c>
      <c r="N1378" s="4">
        <f t="shared" si="149"/>
        <v>2775.596391477</v>
      </c>
      <c r="O1378" s="4">
        <f t="shared" si="150"/>
        <v>3835.9042313088976</v>
      </c>
      <c r="P1378" s="2">
        <f t="shared" si="151"/>
        <v>156.72805189207133</v>
      </c>
      <c r="Q1378" s="2">
        <f t="shared" si="152"/>
        <v>3.3191967741935482</v>
      </c>
      <c r="R1378" s="5">
        <f t="shared" si="153"/>
        <v>0.9812537281549788</v>
      </c>
    </row>
    <row r="1379" spans="1:18" x14ac:dyDescent="0.3">
      <c r="A1379" s="3">
        <v>41557</v>
      </c>
      <c r="B1379" s="2" t="s">
        <v>7</v>
      </c>
      <c r="C1379" s="2">
        <v>1.0347802999999999E-2</v>
      </c>
      <c r="D1379" s="2">
        <v>1.053174E-2</v>
      </c>
      <c r="E1379" s="2">
        <v>0.32647957399999999</v>
      </c>
      <c r="F1379" s="2">
        <f>VLOOKUP(B1379,CostData!$A$21:$D$24,2,FALSE)</f>
        <v>11202.43902</v>
      </c>
      <c r="G1379" s="2">
        <f t="shared" si="147"/>
        <v>10</v>
      </c>
      <c r="H1379" s="2">
        <f>VLOOKUP(B1379,CostData!$H$5:$I$8,2,FALSE)</f>
        <v>5</v>
      </c>
      <c r="I1379" s="2">
        <f>VLOOKUP(G1379,CostData!$A$4:$E$15,Production!H1379,FALSE)</f>
        <v>8.0999999999999996E-3</v>
      </c>
      <c r="J1379" s="2">
        <f>VLOOKUP(Production!G1379,CostData!$A$33:$E$44,Production!H1379,FALSE)</f>
        <v>31</v>
      </c>
      <c r="K1379" s="2">
        <f>VLOOKUP(Production!B1379,CostData!$A$21:$D$24,4,FALSE)</f>
        <v>11053.74907</v>
      </c>
      <c r="L1379" s="2">
        <f>VLOOKUP(Production!B1379,CostData!$A$21:$D$24,3,FALSE)</f>
        <v>4602.4390240000002</v>
      </c>
      <c r="M1379" s="4">
        <f t="shared" si="148"/>
        <v>9556.4751850840785</v>
      </c>
      <c r="N1379" s="4">
        <f t="shared" si="149"/>
        <v>2775.596391477</v>
      </c>
      <c r="O1379" s="4">
        <f t="shared" si="150"/>
        <v>3857.6357195290057</v>
      </c>
      <c r="P1379" s="2">
        <f t="shared" si="151"/>
        <v>156.45550360873787</v>
      </c>
      <c r="Q1379" s="2">
        <f t="shared" si="152"/>
        <v>3.3380009677419351</v>
      </c>
      <c r="R1379" s="5">
        <f t="shared" si="153"/>
        <v>0.98253498472237255</v>
      </c>
    </row>
    <row r="1380" spans="1:18" x14ac:dyDescent="0.3">
      <c r="A1380" s="3">
        <v>41558</v>
      </c>
      <c r="B1380" s="2" t="s">
        <v>7</v>
      </c>
      <c r="C1380" s="2">
        <v>1.1138449E-2</v>
      </c>
      <c r="D1380" s="2">
        <v>1.1334406999999999E-2</v>
      </c>
      <c r="E1380" s="2">
        <v>0</v>
      </c>
      <c r="F1380" s="2">
        <f>VLOOKUP(B1380,CostData!$A$21:$D$24,2,FALSE)</f>
        <v>11202.43902</v>
      </c>
      <c r="G1380" s="2">
        <f t="shared" si="147"/>
        <v>10</v>
      </c>
      <c r="H1380" s="2">
        <f>VLOOKUP(B1380,CostData!$H$5:$I$8,2,FALSE)</f>
        <v>5</v>
      </c>
      <c r="I1380" s="2">
        <f>VLOOKUP(G1380,CostData!$A$4:$E$15,Production!H1380,FALSE)</f>
        <v>8.0999999999999996E-3</v>
      </c>
      <c r="J1380" s="2">
        <f>VLOOKUP(Production!G1380,CostData!$A$33:$E$44,Production!H1380,FALSE)</f>
        <v>31</v>
      </c>
      <c r="K1380" s="2">
        <f>VLOOKUP(Production!B1380,CostData!$A$21:$D$24,4,FALSE)</f>
        <v>11053.74907</v>
      </c>
      <c r="L1380" s="2">
        <f>VLOOKUP(Production!B1380,CostData!$A$21:$D$24,3,FALSE)</f>
        <v>4602.4390240000002</v>
      </c>
      <c r="M1380" s="4">
        <f t="shared" si="148"/>
        <v>10284.813262874251</v>
      </c>
      <c r="N1380" s="4">
        <f t="shared" si="149"/>
        <v>2775.596391477</v>
      </c>
      <c r="O1380" s="4">
        <f t="shared" si="150"/>
        <v>4152.3866198991363</v>
      </c>
      <c r="P1380" s="2">
        <f t="shared" si="151"/>
        <v>154.5349471389633</v>
      </c>
      <c r="Q1380" s="2">
        <f t="shared" si="152"/>
        <v>3.5930480645161289</v>
      </c>
      <c r="R1380" s="5">
        <f t="shared" si="153"/>
        <v>0.98271122609237527</v>
      </c>
    </row>
    <row r="1381" spans="1:18" x14ac:dyDescent="0.3">
      <c r="A1381" s="3">
        <v>41559</v>
      </c>
      <c r="B1381" s="2" t="s">
        <v>7</v>
      </c>
      <c r="C1381" s="2">
        <v>1.068551E-2</v>
      </c>
      <c r="D1381" s="2">
        <v>1.0894155000000001E-2</v>
      </c>
      <c r="E1381" s="2">
        <v>0.326909589</v>
      </c>
      <c r="F1381" s="2">
        <f>VLOOKUP(B1381,CostData!$A$21:$D$24,2,FALSE)</f>
        <v>11202.43902</v>
      </c>
      <c r="G1381" s="2">
        <f t="shared" si="147"/>
        <v>10</v>
      </c>
      <c r="H1381" s="2">
        <f>VLOOKUP(B1381,CostData!$H$5:$I$8,2,FALSE)</f>
        <v>5</v>
      </c>
      <c r="I1381" s="2">
        <f>VLOOKUP(G1381,CostData!$A$4:$E$15,Production!H1381,FALSE)</f>
        <v>8.0999999999999996E-3</v>
      </c>
      <c r="J1381" s="2">
        <f>VLOOKUP(Production!G1381,CostData!$A$33:$E$44,Production!H1381,FALSE)</f>
        <v>31</v>
      </c>
      <c r="K1381" s="2">
        <f>VLOOKUP(Production!B1381,CostData!$A$21:$D$24,4,FALSE)</f>
        <v>11053.74907</v>
      </c>
      <c r="L1381" s="2">
        <f>VLOOKUP(Production!B1381,CostData!$A$21:$D$24,3,FALSE)</f>
        <v>4602.4390240000002</v>
      </c>
      <c r="M1381" s="4">
        <f t="shared" si="148"/>
        <v>9885.3296720161761</v>
      </c>
      <c r="N1381" s="4">
        <f t="shared" si="149"/>
        <v>2775.596391477</v>
      </c>
      <c r="O1381" s="4">
        <f t="shared" si="150"/>
        <v>3983.5320654427214</v>
      </c>
      <c r="P1381" s="2">
        <f t="shared" si="151"/>
        <v>155.76662348297739</v>
      </c>
      <c r="Q1381" s="2">
        <f t="shared" si="152"/>
        <v>3.4469387096774198</v>
      </c>
      <c r="R1381" s="5">
        <f t="shared" si="153"/>
        <v>0.98084798683330643</v>
      </c>
    </row>
    <row r="1382" spans="1:18" x14ac:dyDescent="0.3">
      <c r="A1382" s="3">
        <v>41560</v>
      </c>
      <c r="B1382" s="2" t="s">
        <v>7</v>
      </c>
      <c r="C1382" s="2">
        <v>1.1256954E-2</v>
      </c>
      <c r="D1382" s="2">
        <v>1.1466083E-2</v>
      </c>
      <c r="E1382" s="2">
        <v>0.32362864499999999</v>
      </c>
      <c r="F1382" s="2">
        <f>VLOOKUP(B1382,CostData!$A$21:$D$24,2,FALSE)</f>
        <v>11202.43902</v>
      </c>
      <c r="G1382" s="2">
        <f t="shared" si="147"/>
        <v>10</v>
      </c>
      <c r="H1382" s="2">
        <f>VLOOKUP(B1382,CostData!$H$5:$I$8,2,FALSE)</f>
        <v>5</v>
      </c>
      <c r="I1382" s="2">
        <f>VLOOKUP(G1382,CostData!$A$4:$E$15,Production!H1382,FALSE)</f>
        <v>8.0999999999999996E-3</v>
      </c>
      <c r="J1382" s="2">
        <f>VLOOKUP(Production!G1382,CostData!$A$33:$E$44,Production!H1382,FALSE)</f>
        <v>31</v>
      </c>
      <c r="K1382" s="2">
        <f>VLOOKUP(Production!B1382,CostData!$A$21:$D$24,4,FALSE)</f>
        <v>11053.74907</v>
      </c>
      <c r="L1382" s="2">
        <f>VLOOKUP(Production!B1382,CostData!$A$21:$D$24,3,FALSE)</f>
        <v>4602.4390240000002</v>
      </c>
      <c r="M1382" s="4">
        <f t="shared" si="148"/>
        <v>10404.29574406645</v>
      </c>
      <c r="N1382" s="4">
        <f t="shared" si="149"/>
        <v>2775.596391477</v>
      </c>
      <c r="O1382" s="4">
        <f t="shared" si="150"/>
        <v>4196.5649948588043</v>
      </c>
      <c r="P1382" s="2">
        <f t="shared" si="151"/>
        <v>154.36198042918409</v>
      </c>
      <c r="Q1382" s="2">
        <f t="shared" si="152"/>
        <v>3.6312754838709673</v>
      </c>
      <c r="R1382" s="5">
        <f t="shared" si="153"/>
        <v>0.98176107743158669</v>
      </c>
    </row>
    <row r="1383" spans="1:18" x14ac:dyDescent="0.3">
      <c r="A1383" s="3">
        <v>41561</v>
      </c>
      <c r="B1383" s="2" t="s">
        <v>7</v>
      </c>
      <c r="C1383" s="2">
        <v>1.0302231E-2</v>
      </c>
      <c r="D1383" s="2">
        <v>1.0514946000000001E-2</v>
      </c>
      <c r="E1383" s="2">
        <v>0</v>
      </c>
      <c r="F1383" s="2">
        <f>VLOOKUP(B1383,CostData!$A$21:$D$24,2,FALSE)</f>
        <v>11202.43902</v>
      </c>
      <c r="G1383" s="2">
        <f t="shared" si="147"/>
        <v>10</v>
      </c>
      <c r="H1383" s="2">
        <f>VLOOKUP(B1383,CostData!$H$5:$I$8,2,FALSE)</f>
        <v>5</v>
      </c>
      <c r="I1383" s="2">
        <f>VLOOKUP(G1383,CostData!$A$4:$E$15,Production!H1383,FALSE)</f>
        <v>8.0999999999999996E-3</v>
      </c>
      <c r="J1383" s="2">
        <f>VLOOKUP(Production!G1383,CostData!$A$33:$E$44,Production!H1383,FALSE)</f>
        <v>31</v>
      </c>
      <c r="K1383" s="2">
        <f>VLOOKUP(Production!B1383,CostData!$A$21:$D$24,4,FALSE)</f>
        <v>11053.74907</v>
      </c>
      <c r="L1383" s="2">
        <f>VLOOKUP(Production!B1383,CostData!$A$21:$D$24,3,FALSE)</f>
        <v>4602.4390240000002</v>
      </c>
      <c r="M1383" s="4">
        <f t="shared" si="148"/>
        <v>9541.2363504510249</v>
      </c>
      <c r="N1383" s="4">
        <f t="shared" si="149"/>
        <v>2775.596391477</v>
      </c>
      <c r="O1383" s="4">
        <f t="shared" si="150"/>
        <v>3840.6465890816662</v>
      </c>
      <c r="P1383" s="2">
        <f t="shared" si="151"/>
        <v>156.83476065533466</v>
      </c>
      <c r="Q1383" s="2">
        <f t="shared" si="152"/>
        <v>3.3233003225806454</v>
      </c>
      <c r="R1383" s="5">
        <f t="shared" si="153"/>
        <v>0.97977022421227833</v>
      </c>
    </row>
    <row r="1384" spans="1:18" x14ac:dyDescent="0.3">
      <c r="A1384" s="3">
        <v>41562</v>
      </c>
      <c r="B1384" s="2" t="s">
        <v>7</v>
      </c>
      <c r="C1384" s="2">
        <v>1.1649971E-2</v>
      </c>
      <c r="D1384" s="2">
        <v>1.1881686000000001E-2</v>
      </c>
      <c r="E1384" s="2">
        <v>0</v>
      </c>
      <c r="F1384" s="2">
        <f>VLOOKUP(B1384,CostData!$A$21:$D$24,2,FALSE)</f>
        <v>11202.43902</v>
      </c>
      <c r="G1384" s="2">
        <f t="shared" si="147"/>
        <v>10</v>
      </c>
      <c r="H1384" s="2">
        <f>VLOOKUP(B1384,CostData!$H$5:$I$8,2,FALSE)</f>
        <v>5</v>
      </c>
      <c r="I1384" s="2">
        <f>VLOOKUP(G1384,CostData!$A$4:$E$15,Production!H1384,FALSE)</f>
        <v>8.0999999999999996E-3</v>
      </c>
      <c r="J1384" s="2">
        <f>VLOOKUP(Production!G1384,CostData!$A$33:$E$44,Production!H1384,FALSE)</f>
        <v>31</v>
      </c>
      <c r="K1384" s="2">
        <f>VLOOKUP(Production!B1384,CostData!$A$21:$D$24,4,FALSE)</f>
        <v>11053.74907</v>
      </c>
      <c r="L1384" s="2">
        <f>VLOOKUP(Production!B1384,CostData!$A$21:$D$24,3,FALSE)</f>
        <v>4602.4390240000002</v>
      </c>
      <c r="M1384" s="4">
        <f t="shared" si="148"/>
        <v>10781.412892452805</v>
      </c>
      <c r="N1384" s="4">
        <f t="shared" si="149"/>
        <v>2775.596391477</v>
      </c>
      <c r="O1384" s="4">
        <f t="shared" si="150"/>
        <v>4343.0807738683325</v>
      </c>
      <c r="P1384" s="2">
        <f t="shared" si="151"/>
        <v>153.64922417230167</v>
      </c>
      <c r="Q1384" s="2">
        <f t="shared" si="152"/>
        <v>3.758055161290323</v>
      </c>
      <c r="R1384" s="5">
        <f t="shared" si="153"/>
        <v>0.98049813805885799</v>
      </c>
    </row>
    <row r="1385" spans="1:18" x14ac:dyDescent="0.3">
      <c r="A1385" s="3">
        <v>41563</v>
      </c>
      <c r="B1385" s="2" t="s">
        <v>7</v>
      </c>
      <c r="C1385" s="2">
        <v>1.0412777E-2</v>
      </c>
      <c r="D1385" s="2">
        <v>1.0639309E-2</v>
      </c>
      <c r="E1385" s="2">
        <v>0</v>
      </c>
      <c r="F1385" s="2">
        <f>VLOOKUP(B1385,CostData!$A$21:$D$24,2,FALSE)</f>
        <v>11202.43902</v>
      </c>
      <c r="G1385" s="2">
        <f t="shared" si="147"/>
        <v>10</v>
      </c>
      <c r="H1385" s="2">
        <f>VLOOKUP(B1385,CostData!$H$5:$I$8,2,FALSE)</f>
        <v>5</v>
      </c>
      <c r="I1385" s="2">
        <f>VLOOKUP(G1385,CostData!$A$4:$E$15,Production!H1385,FALSE)</f>
        <v>8.0999999999999996E-3</v>
      </c>
      <c r="J1385" s="2">
        <f>VLOOKUP(Production!G1385,CostData!$A$33:$E$44,Production!H1385,FALSE)</f>
        <v>31</v>
      </c>
      <c r="K1385" s="2">
        <f>VLOOKUP(Production!B1385,CostData!$A$21:$D$24,4,FALSE)</f>
        <v>11053.74907</v>
      </c>
      <c r="L1385" s="2">
        <f>VLOOKUP(Production!B1385,CostData!$A$21:$D$24,3,FALSE)</f>
        <v>4602.4390240000002</v>
      </c>
      <c r="M1385" s="4">
        <f t="shared" si="148"/>
        <v>9654.0830332824116</v>
      </c>
      <c r="N1385" s="4">
        <f t="shared" si="149"/>
        <v>2775.596391477</v>
      </c>
      <c r="O1385" s="4">
        <f t="shared" si="150"/>
        <v>3881.8578682537814</v>
      </c>
      <c r="P1385" s="2">
        <f t="shared" si="151"/>
        <v>156.64925209685364</v>
      </c>
      <c r="Q1385" s="2">
        <f t="shared" si="152"/>
        <v>3.358960322580645</v>
      </c>
      <c r="R1385" s="5">
        <f t="shared" si="153"/>
        <v>0.97870801571793808</v>
      </c>
    </row>
    <row r="1386" spans="1:18" x14ac:dyDescent="0.3">
      <c r="A1386" s="3">
        <v>41564</v>
      </c>
      <c r="B1386" s="2" t="s">
        <v>7</v>
      </c>
      <c r="C1386" s="2">
        <v>1.0805855E-2</v>
      </c>
      <c r="D1386" s="2">
        <v>1.1009144E-2</v>
      </c>
      <c r="E1386" s="2">
        <v>0</v>
      </c>
      <c r="F1386" s="2">
        <f>VLOOKUP(B1386,CostData!$A$21:$D$24,2,FALSE)</f>
        <v>11202.43902</v>
      </c>
      <c r="G1386" s="2">
        <f t="shared" si="147"/>
        <v>10</v>
      </c>
      <c r="H1386" s="2">
        <f>VLOOKUP(B1386,CostData!$H$5:$I$8,2,FALSE)</f>
        <v>5</v>
      </c>
      <c r="I1386" s="2">
        <f>VLOOKUP(G1386,CostData!$A$4:$E$15,Production!H1386,FALSE)</f>
        <v>8.0999999999999996E-3</v>
      </c>
      <c r="J1386" s="2">
        <f>VLOOKUP(Production!G1386,CostData!$A$33:$E$44,Production!H1386,FALSE)</f>
        <v>31</v>
      </c>
      <c r="K1386" s="2">
        <f>VLOOKUP(Production!B1386,CostData!$A$21:$D$24,4,FALSE)</f>
        <v>11053.74907</v>
      </c>
      <c r="L1386" s="2">
        <f>VLOOKUP(Production!B1386,CostData!$A$21:$D$24,3,FALSE)</f>
        <v>4602.4390240000002</v>
      </c>
      <c r="M1386" s="4">
        <f t="shared" si="148"/>
        <v>9989.6704101143096</v>
      </c>
      <c r="N1386" s="4">
        <f t="shared" si="149"/>
        <v>2775.596391477</v>
      </c>
      <c r="O1386" s="4">
        <f t="shared" si="150"/>
        <v>4028.3963879145272</v>
      </c>
      <c r="P1386" s="2">
        <f t="shared" si="151"/>
        <v>155.41262759407599</v>
      </c>
      <c r="Q1386" s="2">
        <f t="shared" si="152"/>
        <v>3.4857596774193547</v>
      </c>
      <c r="R1386" s="5">
        <f t="shared" si="153"/>
        <v>0.98153453165841043</v>
      </c>
    </row>
    <row r="1387" spans="1:18" x14ac:dyDescent="0.3">
      <c r="A1387" s="3">
        <v>41565</v>
      </c>
      <c r="B1387" s="2" t="s">
        <v>7</v>
      </c>
      <c r="C1387" s="2">
        <v>1.0564214000000001E-2</v>
      </c>
      <c r="D1387" s="2">
        <v>1.0797611E-2</v>
      </c>
      <c r="E1387" s="2">
        <v>0.32727964599999998</v>
      </c>
      <c r="F1387" s="2">
        <f>VLOOKUP(B1387,CostData!$A$21:$D$24,2,FALSE)</f>
        <v>11202.43902</v>
      </c>
      <c r="G1387" s="2">
        <f t="shared" si="147"/>
        <v>10</v>
      </c>
      <c r="H1387" s="2">
        <f>VLOOKUP(B1387,CostData!$H$5:$I$8,2,FALSE)</f>
        <v>5</v>
      </c>
      <c r="I1387" s="2">
        <f>VLOOKUP(G1387,CostData!$A$4:$E$15,Production!H1387,FALSE)</f>
        <v>8.0999999999999996E-3</v>
      </c>
      <c r="J1387" s="2">
        <f>VLOOKUP(Production!G1387,CostData!$A$33:$E$44,Production!H1387,FALSE)</f>
        <v>31</v>
      </c>
      <c r="K1387" s="2">
        <f>VLOOKUP(Production!B1387,CostData!$A$21:$D$24,4,FALSE)</f>
        <v>11053.74907</v>
      </c>
      <c r="L1387" s="2">
        <f>VLOOKUP(Production!B1387,CostData!$A$21:$D$24,3,FALSE)</f>
        <v>4602.4390240000002</v>
      </c>
      <c r="M1387" s="4">
        <f t="shared" si="148"/>
        <v>9797.7258819236795</v>
      </c>
      <c r="N1387" s="4">
        <f t="shared" si="149"/>
        <v>2775.596391477</v>
      </c>
      <c r="O1387" s="4">
        <f t="shared" si="150"/>
        <v>3938.3132124904578</v>
      </c>
      <c r="P1387" s="2">
        <f t="shared" si="151"/>
        <v>156.29781340941346</v>
      </c>
      <c r="Q1387" s="2">
        <f t="shared" si="152"/>
        <v>3.4078109677419359</v>
      </c>
      <c r="R1387" s="5">
        <f t="shared" si="153"/>
        <v>0.97838438521261784</v>
      </c>
    </row>
    <row r="1388" spans="1:18" x14ac:dyDescent="0.3">
      <c r="A1388" s="3">
        <v>41566</v>
      </c>
      <c r="B1388" s="2" t="s">
        <v>7</v>
      </c>
      <c r="C1388" s="2">
        <v>1.0767661E-2</v>
      </c>
      <c r="D1388" s="2">
        <v>1.0955706000000001E-2</v>
      </c>
      <c r="E1388" s="2">
        <v>0</v>
      </c>
      <c r="F1388" s="2">
        <f>VLOOKUP(B1388,CostData!$A$21:$D$24,2,FALSE)</f>
        <v>11202.43902</v>
      </c>
      <c r="G1388" s="2">
        <f t="shared" si="147"/>
        <v>10</v>
      </c>
      <c r="H1388" s="2">
        <f>VLOOKUP(B1388,CostData!$H$5:$I$8,2,FALSE)</f>
        <v>5</v>
      </c>
      <c r="I1388" s="2">
        <f>VLOOKUP(G1388,CostData!$A$4:$E$15,Production!H1388,FALSE)</f>
        <v>8.0999999999999996E-3</v>
      </c>
      <c r="J1388" s="2">
        <f>VLOOKUP(Production!G1388,CostData!$A$33:$E$44,Production!H1388,FALSE)</f>
        <v>31</v>
      </c>
      <c r="K1388" s="2">
        <f>VLOOKUP(Production!B1388,CostData!$A$21:$D$24,4,FALSE)</f>
        <v>11053.74907</v>
      </c>
      <c r="L1388" s="2">
        <f>VLOOKUP(Production!B1388,CostData!$A$21:$D$24,3,FALSE)</f>
        <v>4602.4390240000002</v>
      </c>
      <c r="M1388" s="4">
        <f t="shared" si="148"/>
        <v>9941.1808992698989</v>
      </c>
      <c r="N1388" s="4">
        <f t="shared" si="149"/>
        <v>2775.596391477</v>
      </c>
      <c r="O1388" s="4">
        <f t="shared" si="150"/>
        <v>4014.157757871832</v>
      </c>
      <c r="P1388" s="2">
        <f t="shared" si="151"/>
        <v>155.38133164313712</v>
      </c>
      <c r="Q1388" s="2">
        <f t="shared" si="152"/>
        <v>3.4734390322580646</v>
      </c>
      <c r="R1388" s="5">
        <f t="shared" si="153"/>
        <v>0.98283588478916817</v>
      </c>
    </row>
    <row r="1389" spans="1:18" x14ac:dyDescent="0.3">
      <c r="A1389" s="3">
        <v>41567</v>
      </c>
      <c r="B1389" s="2" t="s">
        <v>7</v>
      </c>
      <c r="C1389" s="2">
        <v>1.0397304E-2</v>
      </c>
      <c r="D1389" s="2">
        <v>1.0576659E-2</v>
      </c>
      <c r="E1389" s="2">
        <v>0.32586027699999998</v>
      </c>
      <c r="F1389" s="2">
        <f>VLOOKUP(B1389,CostData!$A$21:$D$24,2,FALSE)</f>
        <v>11202.43902</v>
      </c>
      <c r="G1389" s="2">
        <f t="shared" si="147"/>
        <v>10</v>
      </c>
      <c r="H1389" s="2">
        <f>VLOOKUP(B1389,CostData!$H$5:$I$8,2,FALSE)</f>
        <v>5</v>
      </c>
      <c r="I1389" s="2">
        <f>VLOOKUP(G1389,CostData!$A$4:$E$15,Production!H1389,FALSE)</f>
        <v>8.0999999999999996E-3</v>
      </c>
      <c r="J1389" s="2">
        <f>VLOOKUP(Production!G1389,CostData!$A$33:$E$44,Production!H1389,FALSE)</f>
        <v>31</v>
      </c>
      <c r="K1389" s="2">
        <f>VLOOKUP(Production!B1389,CostData!$A$21:$D$24,4,FALSE)</f>
        <v>11053.74907</v>
      </c>
      <c r="L1389" s="2">
        <f>VLOOKUP(Production!B1389,CostData!$A$21:$D$24,3,FALSE)</f>
        <v>4602.4390240000002</v>
      </c>
      <c r="M1389" s="4">
        <f t="shared" si="148"/>
        <v>9597.2345761095676</v>
      </c>
      <c r="N1389" s="4">
        <f t="shared" si="149"/>
        <v>2775.596391477</v>
      </c>
      <c r="O1389" s="4">
        <f t="shared" si="150"/>
        <v>3876.0895715932947</v>
      </c>
      <c r="P1389" s="2">
        <f t="shared" si="151"/>
        <v>156.28013318817901</v>
      </c>
      <c r="Q1389" s="2">
        <f t="shared" si="152"/>
        <v>3.3539690322580644</v>
      </c>
      <c r="R1389" s="5">
        <f t="shared" si="153"/>
        <v>0.98304237661439209</v>
      </c>
    </row>
    <row r="1390" spans="1:18" x14ac:dyDescent="0.3">
      <c r="A1390" s="3">
        <v>41568</v>
      </c>
      <c r="B1390" s="2" t="s">
        <v>7</v>
      </c>
      <c r="C1390" s="2">
        <v>1.089147E-2</v>
      </c>
      <c r="D1390" s="2">
        <v>1.1103811E-2</v>
      </c>
      <c r="E1390" s="2">
        <v>0</v>
      </c>
      <c r="F1390" s="2">
        <f>VLOOKUP(B1390,CostData!$A$21:$D$24,2,FALSE)</f>
        <v>11202.43902</v>
      </c>
      <c r="G1390" s="2">
        <f t="shared" si="147"/>
        <v>10</v>
      </c>
      <c r="H1390" s="2">
        <f>VLOOKUP(B1390,CostData!$H$5:$I$8,2,FALSE)</f>
        <v>5</v>
      </c>
      <c r="I1390" s="2">
        <f>VLOOKUP(G1390,CostData!$A$4:$E$15,Production!H1390,FALSE)</f>
        <v>8.0999999999999996E-3</v>
      </c>
      <c r="J1390" s="2">
        <f>VLOOKUP(Production!G1390,CostData!$A$33:$E$44,Production!H1390,FALSE)</f>
        <v>31</v>
      </c>
      <c r="K1390" s="2">
        <f>VLOOKUP(Production!B1390,CostData!$A$21:$D$24,4,FALSE)</f>
        <v>11053.74907</v>
      </c>
      <c r="L1390" s="2">
        <f>VLOOKUP(Production!B1390,CostData!$A$21:$D$24,3,FALSE)</f>
        <v>4602.4390240000002</v>
      </c>
      <c r="M1390" s="4">
        <f t="shared" si="148"/>
        <v>10075.571014985522</v>
      </c>
      <c r="N1390" s="4">
        <f t="shared" si="149"/>
        <v>2775.596391477</v>
      </c>
      <c r="O1390" s="4">
        <f t="shared" si="150"/>
        <v>4060.313451094748</v>
      </c>
      <c r="P1390" s="2">
        <f t="shared" si="151"/>
        <v>155.27271210917601</v>
      </c>
      <c r="Q1390" s="2">
        <f t="shared" si="152"/>
        <v>3.5133774193548386</v>
      </c>
      <c r="R1390" s="5">
        <f t="shared" si="153"/>
        <v>0.98087674583077833</v>
      </c>
    </row>
    <row r="1391" spans="1:18" x14ac:dyDescent="0.3">
      <c r="A1391" s="3">
        <v>41569</v>
      </c>
      <c r="B1391" s="2" t="s">
        <v>7</v>
      </c>
      <c r="C1391" s="2">
        <v>1.1604623999999999E-2</v>
      </c>
      <c r="D1391" s="2">
        <v>1.1848935E-2</v>
      </c>
      <c r="E1391" s="2">
        <v>0</v>
      </c>
      <c r="F1391" s="2">
        <f>VLOOKUP(B1391,CostData!$A$21:$D$24,2,FALSE)</f>
        <v>11202.43902</v>
      </c>
      <c r="G1391" s="2">
        <f t="shared" si="147"/>
        <v>10</v>
      </c>
      <c r="H1391" s="2">
        <f>VLOOKUP(B1391,CostData!$H$5:$I$8,2,FALSE)</f>
        <v>5</v>
      </c>
      <c r="I1391" s="2">
        <f>VLOOKUP(G1391,CostData!$A$4:$E$15,Production!H1391,FALSE)</f>
        <v>8.0999999999999996E-3</v>
      </c>
      <c r="J1391" s="2">
        <f>VLOOKUP(Production!G1391,CostData!$A$33:$E$44,Production!H1391,FALSE)</f>
        <v>31</v>
      </c>
      <c r="K1391" s="2">
        <f>VLOOKUP(Production!B1391,CostData!$A$21:$D$24,4,FALSE)</f>
        <v>11053.74907</v>
      </c>
      <c r="L1391" s="2">
        <f>VLOOKUP(Production!B1391,CostData!$A$21:$D$24,3,FALSE)</f>
        <v>4602.4390240000002</v>
      </c>
      <c r="M1391" s="4">
        <f t="shared" si="148"/>
        <v>10751.694714944937</v>
      </c>
      <c r="N1391" s="4">
        <f t="shared" si="149"/>
        <v>2775.596391477</v>
      </c>
      <c r="O1391" s="4">
        <f t="shared" si="150"/>
        <v>4326.1755228722041</v>
      </c>
      <c r="P1391" s="2">
        <f t="shared" si="151"/>
        <v>153.84786813682322</v>
      </c>
      <c r="Q1391" s="2">
        <f t="shared" si="152"/>
        <v>3.7434270967741936</v>
      </c>
      <c r="R1391" s="5">
        <f t="shared" si="153"/>
        <v>0.97938118489130033</v>
      </c>
    </row>
    <row r="1392" spans="1:18" x14ac:dyDescent="0.3">
      <c r="A1392" s="3">
        <v>41570</v>
      </c>
      <c r="B1392" s="2" t="s">
        <v>7</v>
      </c>
      <c r="C1392" s="2">
        <v>1.1407855E-2</v>
      </c>
      <c r="D1392" s="2">
        <v>1.1633983000000001E-2</v>
      </c>
      <c r="E1392" s="2">
        <v>0</v>
      </c>
      <c r="F1392" s="2">
        <f>VLOOKUP(B1392,CostData!$A$21:$D$24,2,FALSE)</f>
        <v>11202.43902</v>
      </c>
      <c r="G1392" s="2">
        <f t="shared" si="147"/>
        <v>10</v>
      </c>
      <c r="H1392" s="2">
        <f>VLOOKUP(B1392,CostData!$H$5:$I$8,2,FALSE)</f>
        <v>5</v>
      </c>
      <c r="I1392" s="2">
        <f>VLOOKUP(G1392,CostData!$A$4:$E$15,Production!H1392,FALSE)</f>
        <v>8.0999999999999996E-3</v>
      </c>
      <c r="J1392" s="2">
        <f>VLOOKUP(Production!G1392,CostData!$A$33:$E$44,Production!H1392,FALSE)</f>
        <v>31</v>
      </c>
      <c r="K1392" s="2">
        <f>VLOOKUP(Production!B1392,CostData!$A$21:$D$24,4,FALSE)</f>
        <v>11053.74907</v>
      </c>
      <c r="L1392" s="2">
        <f>VLOOKUP(Production!B1392,CostData!$A$21:$D$24,3,FALSE)</f>
        <v>4602.4390240000002</v>
      </c>
      <c r="M1392" s="4">
        <f t="shared" si="148"/>
        <v>10556.647794494549</v>
      </c>
      <c r="N1392" s="4">
        <f t="shared" si="149"/>
        <v>2775.596391477</v>
      </c>
      <c r="O1392" s="4">
        <f t="shared" si="150"/>
        <v>4252.8205196028148</v>
      </c>
      <c r="P1392" s="2">
        <f t="shared" si="151"/>
        <v>154.14873966731139</v>
      </c>
      <c r="Q1392" s="2">
        <f t="shared" si="152"/>
        <v>3.6799532258064516</v>
      </c>
      <c r="R1392" s="5">
        <f t="shared" si="153"/>
        <v>0.98056314849351245</v>
      </c>
    </row>
    <row r="1393" spans="1:18" x14ac:dyDescent="0.3">
      <c r="A1393" s="3">
        <v>41571</v>
      </c>
      <c r="B1393" s="2" t="s">
        <v>7</v>
      </c>
      <c r="C1393" s="2">
        <v>1.1169192999999999E-2</v>
      </c>
      <c r="D1393" s="2">
        <v>1.13796E-2</v>
      </c>
      <c r="E1393" s="2">
        <v>0</v>
      </c>
      <c r="F1393" s="2">
        <f>VLOOKUP(B1393,CostData!$A$21:$D$24,2,FALSE)</f>
        <v>11202.43902</v>
      </c>
      <c r="G1393" s="2">
        <f t="shared" si="147"/>
        <v>10</v>
      </c>
      <c r="H1393" s="2">
        <f>VLOOKUP(B1393,CostData!$H$5:$I$8,2,FALSE)</f>
        <v>5</v>
      </c>
      <c r="I1393" s="2">
        <f>VLOOKUP(G1393,CostData!$A$4:$E$15,Production!H1393,FALSE)</f>
        <v>8.0999999999999996E-3</v>
      </c>
      <c r="J1393" s="2">
        <f>VLOOKUP(Production!G1393,CostData!$A$33:$E$44,Production!H1393,FALSE)</f>
        <v>31</v>
      </c>
      <c r="K1393" s="2">
        <f>VLOOKUP(Production!B1393,CostData!$A$21:$D$24,4,FALSE)</f>
        <v>11053.74907</v>
      </c>
      <c r="L1393" s="2">
        <f>VLOOKUP(Production!B1393,CostData!$A$21:$D$24,3,FALSE)</f>
        <v>4602.4390240000002</v>
      </c>
      <c r="M1393" s="4">
        <f t="shared" si="148"/>
        <v>10325.821280831351</v>
      </c>
      <c r="N1393" s="4">
        <f t="shared" si="149"/>
        <v>2775.596391477</v>
      </c>
      <c r="O1393" s="4">
        <f t="shared" si="150"/>
        <v>4163.847908112798</v>
      </c>
      <c r="P1393" s="2">
        <f t="shared" si="151"/>
        <v>154.57934678379317</v>
      </c>
      <c r="Q1393" s="2">
        <f t="shared" si="152"/>
        <v>3.602965483870967</v>
      </c>
      <c r="R1393" s="5">
        <f t="shared" si="153"/>
        <v>0.9815101585292979</v>
      </c>
    </row>
    <row r="1394" spans="1:18" x14ac:dyDescent="0.3">
      <c r="A1394" s="3">
        <v>41572</v>
      </c>
      <c r="B1394" s="2" t="s">
        <v>7</v>
      </c>
      <c r="C1394" s="2">
        <v>1.0623274E-2</v>
      </c>
      <c r="D1394" s="2">
        <v>1.0854071999999999E-2</v>
      </c>
      <c r="E1394" s="2">
        <v>0</v>
      </c>
      <c r="F1394" s="2">
        <f>VLOOKUP(B1394,CostData!$A$21:$D$24,2,FALSE)</f>
        <v>11202.43902</v>
      </c>
      <c r="G1394" s="2">
        <f t="shared" si="147"/>
        <v>10</v>
      </c>
      <c r="H1394" s="2">
        <f>VLOOKUP(B1394,CostData!$H$5:$I$8,2,FALSE)</f>
        <v>5</v>
      </c>
      <c r="I1394" s="2">
        <f>VLOOKUP(G1394,CostData!$A$4:$E$15,Production!H1394,FALSE)</f>
        <v>8.0999999999999996E-3</v>
      </c>
      <c r="J1394" s="2">
        <f>VLOOKUP(Production!G1394,CostData!$A$33:$E$44,Production!H1394,FALSE)</f>
        <v>31</v>
      </c>
      <c r="K1394" s="2">
        <f>VLOOKUP(Production!B1394,CostData!$A$21:$D$24,4,FALSE)</f>
        <v>11053.74907</v>
      </c>
      <c r="L1394" s="2">
        <f>VLOOKUP(Production!B1394,CostData!$A$21:$D$24,3,FALSE)</f>
        <v>4602.4390240000002</v>
      </c>
      <c r="M1394" s="4">
        <f t="shared" si="148"/>
        <v>9848.9584555938436</v>
      </c>
      <c r="N1394" s="4">
        <f t="shared" si="149"/>
        <v>2775.596391477</v>
      </c>
      <c r="O1394" s="4">
        <f t="shared" si="150"/>
        <v>3960.3306364398104</v>
      </c>
      <c r="P1394" s="2">
        <f t="shared" si="151"/>
        <v>156.11840081984758</v>
      </c>
      <c r="Q1394" s="2">
        <f t="shared" si="152"/>
        <v>3.4268625806451616</v>
      </c>
      <c r="R1394" s="5">
        <f t="shared" si="153"/>
        <v>0.97873627519699524</v>
      </c>
    </row>
    <row r="1395" spans="1:18" x14ac:dyDescent="0.3">
      <c r="A1395" s="3">
        <v>41573</v>
      </c>
      <c r="B1395" s="2" t="s">
        <v>7</v>
      </c>
      <c r="C1395" s="2">
        <v>1.0841389999999999E-2</v>
      </c>
      <c r="D1395" s="2">
        <v>1.1066764E-2</v>
      </c>
      <c r="E1395" s="2">
        <v>0</v>
      </c>
      <c r="F1395" s="2">
        <f>VLOOKUP(B1395,CostData!$A$21:$D$24,2,FALSE)</f>
        <v>11202.43902</v>
      </c>
      <c r="G1395" s="2">
        <f t="shared" si="147"/>
        <v>10</v>
      </c>
      <c r="H1395" s="2">
        <f>VLOOKUP(B1395,CostData!$H$5:$I$8,2,FALSE)</f>
        <v>5</v>
      </c>
      <c r="I1395" s="2">
        <f>VLOOKUP(G1395,CostData!$A$4:$E$15,Production!H1395,FALSE)</f>
        <v>8.0999999999999996E-3</v>
      </c>
      <c r="J1395" s="2">
        <f>VLOOKUP(Production!G1395,CostData!$A$33:$E$44,Production!H1395,FALSE)</f>
        <v>31</v>
      </c>
      <c r="K1395" s="2">
        <f>VLOOKUP(Production!B1395,CostData!$A$21:$D$24,4,FALSE)</f>
        <v>11053.74907</v>
      </c>
      <c r="L1395" s="2">
        <f>VLOOKUP(Production!B1395,CostData!$A$21:$D$24,3,FALSE)</f>
        <v>4602.4390240000002</v>
      </c>
      <c r="M1395" s="4">
        <f t="shared" si="148"/>
        <v>10041.954657557233</v>
      </c>
      <c r="N1395" s="4">
        <f t="shared" si="149"/>
        <v>2775.596391477</v>
      </c>
      <c r="O1395" s="4">
        <f t="shared" si="150"/>
        <v>4041.6437492426721</v>
      </c>
      <c r="P1395" s="2">
        <f t="shared" si="151"/>
        <v>155.50768672907171</v>
      </c>
      <c r="Q1395" s="2">
        <f t="shared" si="152"/>
        <v>3.4972225806451611</v>
      </c>
      <c r="R1395" s="5">
        <f t="shared" si="153"/>
        <v>0.97963505863141198</v>
      </c>
    </row>
    <row r="1396" spans="1:18" x14ac:dyDescent="0.3">
      <c r="A1396" s="3">
        <v>41574</v>
      </c>
      <c r="B1396" s="2" t="s">
        <v>7</v>
      </c>
      <c r="C1396" s="2">
        <v>1.1336917E-2</v>
      </c>
      <c r="D1396" s="2">
        <v>1.1560430999999999E-2</v>
      </c>
      <c r="E1396" s="2">
        <v>0</v>
      </c>
      <c r="F1396" s="2">
        <f>VLOOKUP(B1396,CostData!$A$21:$D$24,2,FALSE)</f>
        <v>11202.43902</v>
      </c>
      <c r="G1396" s="2">
        <f t="shared" si="147"/>
        <v>10</v>
      </c>
      <c r="H1396" s="2">
        <f>VLOOKUP(B1396,CostData!$H$5:$I$8,2,FALSE)</f>
        <v>5</v>
      </c>
      <c r="I1396" s="2">
        <f>VLOOKUP(G1396,CostData!$A$4:$E$15,Production!H1396,FALSE)</f>
        <v>8.0999999999999996E-3</v>
      </c>
      <c r="J1396" s="2">
        <f>VLOOKUP(Production!G1396,CostData!$A$33:$E$44,Production!H1396,FALSE)</f>
        <v>31</v>
      </c>
      <c r="K1396" s="2">
        <f>VLOOKUP(Production!B1396,CostData!$A$21:$D$24,4,FALSE)</f>
        <v>11053.74907</v>
      </c>
      <c r="L1396" s="2">
        <f>VLOOKUP(Production!B1396,CostData!$A$21:$D$24,3,FALSE)</f>
        <v>4602.4390240000002</v>
      </c>
      <c r="M1396" s="4">
        <f t="shared" si="148"/>
        <v>10489.906889115826</v>
      </c>
      <c r="N1396" s="4">
        <f t="shared" si="149"/>
        <v>2775.596391477</v>
      </c>
      <c r="O1396" s="4">
        <f t="shared" si="150"/>
        <v>4226.3750062245699</v>
      </c>
      <c r="P1396" s="2">
        <f t="shared" si="151"/>
        <v>154.29131470943463</v>
      </c>
      <c r="Q1396" s="2">
        <f t="shared" si="152"/>
        <v>3.65707</v>
      </c>
      <c r="R1396" s="5">
        <f t="shared" si="153"/>
        <v>0.98066559975142797</v>
      </c>
    </row>
    <row r="1397" spans="1:18" x14ac:dyDescent="0.3">
      <c r="A1397" s="3">
        <v>41575</v>
      </c>
      <c r="B1397" s="2" t="s">
        <v>7</v>
      </c>
      <c r="C1397" s="2">
        <v>1.0687986E-2</v>
      </c>
      <c r="D1397" s="2">
        <v>1.0899343000000001E-2</v>
      </c>
      <c r="E1397" s="2">
        <v>0</v>
      </c>
      <c r="F1397" s="2">
        <f>VLOOKUP(B1397,CostData!$A$21:$D$24,2,FALSE)</f>
        <v>11202.43902</v>
      </c>
      <c r="G1397" s="2">
        <f t="shared" si="147"/>
        <v>10</v>
      </c>
      <c r="H1397" s="2">
        <f>VLOOKUP(B1397,CostData!$H$5:$I$8,2,FALSE)</f>
        <v>5</v>
      </c>
      <c r="I1397" s="2">
        <f>VLOOKUP(G1397,CostData!$A$4:$E$15,Production!H1397,FALSE)</f>
        <v>8.0999999999999996E-3</v>
      </c>
      <c r="J1397" s="2">
        <f>VLOOKUP(Production!G1397,CostData!$A$33:$E$44,Production!H1397,FALSE)</f>
        <v>31</v>
      </c>
      <c r="K1397" s="2">
        <f>VLOOKUP(Production!B1397,CostData!$A$21:$D$24,4,FALSE)</f>
        <v>11053.74907</v>
      </c>
      <c r="L1397" s="2">
        <f>VLOOKUP(Production!B1397,CostData!$A$21:$D$24,3,FALSE)</f>
        <v>4602.4390240000002</v>
      </c>
      <c r="M1397" s="4">
        <f t="shared" si="148"/>
        <v>9890.037250560672</v>
      </c>
      <c r="N1397" s="4">
        <f t="shared" si="149"/>
        <v>2775.596391477</v>
      </c>
      <c r="O1397" s="4">
        <f t="shared" si="150"/>
        <v>3984.4551122036187</v>
      </c>
      <c r="P1397" s="2">
        <f t="shared" si="151"/>
        <v>155.78322009629585</v>
      </c>
      <c r="Q1397" s="2">
        <f t="shared" si="152"/>
        <v>3.4477374193548385</v>
      </c>
      <c r="R1397" s="5">
        <f t="shared" si="153"/>
        <v>0.98060828070095596</v>
      </c>
    </row>
    <row r="1398" spans="1:18" x14ac:dyDescent="0.3">
      <c r="A1398" s="3">
        <v>41576</v>
      </c>
      <c r="B1398" s="2" t="s">
        <v>7</v>
      </c>
      <c r="C1398" s="2">
        <v>1.1089808E-2</v>
      </c>
      <c r="D1398" s="2">
        <v>1.1284456999999999E-2</v>
      </c>
      <c r="E1398" s="2">
        <v>0</v>
      </c>
      <c r="F1398" s="2">
        <f>VLOOKUP(B1398,CostData!$A$21:$D$24,2,FALSE)</f>
        <v>11202.43902</v>
      </c>
      <c r="G1398" s="2">
        <f t="shared" si="147"/>
        <v>10</v>
      </c>
      <c r="H1398" s="2">
        <f>VLOOKUP(B1398,CostData!$H$5:$I$8,2,FALSE)</f>
        <v>5</v>
      </c>
      <c r="I1398" s="2">
        <f>VLOOKUP(G1398,CostData!$A$4:$E$15,Production!H1398,FALSE)</f>
        <v>8.0999999999999996E-3</v>
      </c>
      <c r="J1398" s="2">
        <f>VLOOKUP(Production!G1398,CostData!$A$33:$E$44,Production!H1398,FALSE)</f>
        <v>31</v>
      </c>
      <c r="K1398" s="2">
        <f>VLOOKUP(Production!B1398,CostData!$A$21:$D$24,4,FALSE)</f>
        <v>11053.74907</v>
      </c>
      <c r="L1398" s="2">
        <f>VLOOKUP(Production!B1398,CostData!$A$21:$D$24,3,FALSE)</f>
        <v>4602.4390240000002</v>
      </c>
      <c r="M1398" s="4">
        <f t="shared" si="148"/>
        <v>10239.488754721282</v>
      </c>
      <c r="N1398" s="4">
        <f t="shared" si="149"/>
        <v>2775.596391477</v>
      </c>
      <c r="O1398" s="4">
        <f t="shared" si="150"/>
        <v>4134.2533737372587</v>
      </c>
      <c r="P1398" s="2">
        <f t="shared" si="151"/>
        <v>154.6405358860635</v>
      </c>
      <c r="Q1398" s="2">
        <f t="shared" si="152"/>
        <v>3.5773574193548385</v>
      </c>
      <c r="R1398" s="5">
        <f t="shared" si="153"/>
        <v>0.98275069859364972</v>
      </c>
    </row>
    <row r="1399" spans="1:18" x14ac:dyDescent="0.3">
      <c r="A1399" s="3">
        <v>41577</v>
      </c>
      <c r="B1399" s="2" t="s">
        <v>7</v>
      </c>
      <c r="C1399" s="2">
        <v>1.1563054E-2</v>
      </c>
      <c r="D1399" s="2">
        <v>1.1793312E-2</v>
      </c>
      <c r="E1399" s="2">
        <v>0</v>
      </c>
      <c r="F1399" s="2">
        <f>VLOOKUP(B1399,CostData!$A$21:$D$24,2,FALSE)</f>
        <v>11202.43902</v>
      </c>
      <c r="G1399" s="2">
        <f t="shared" si="147"/>
        <v>10</v>
      </c>
      <c r="H1399" s="2">
        <f>VLOOKUP(B1399,CostData!$H$5:$I$8,2,FALSE)</f>
        <v>5</v>
      </c>
      <c r="I1399" s="2">
        <f>VLOOKUP(G1399,CostData!$A$4:$E$15,Production!H1399,FALSE)</f>
        <v>8.0999999999999996E-3</v>
      </c>
      <c r="J1399" s="2">
        <f>VLOOKUP(Production!G1399,CostData!$A$33:$E$44,Production!H1399,FALSE)</f>
        <v>31</v>
      </c>
      <c r="K1399" s="2">
        <f>VLOOKUP(Production!B1399,CostData!$A$21:$D$24,4,FALSE)</f>
        <v>11053.74907</v>
      </c>
      <c r="L1399" s="2">
        <f>VLOOKUP(Production!B1399,CostData!$A$21:$D$24,3,FALSE)</f>
        <v>4602.4390240000002</v>
      </c>
      <c r="M1399" s="4">
        <f t="shared" si="148"/>
        <v>10701.222540430574</v>
      </c>
      <c r="N1399" s="4">
        <f t="shared" si="149"/>
        <v>2775.596391477</v>
      </c>
      <c r="O1399" s="4">
        <f t="shared" si="150"/>
        <v>4310.6783282637625</v>
      </c>
      <c r="P1399" s="2">
        <f t="shared" si="151"/>
        <v>153.83044358498489</v>
      </c>
      <c r="Q1399" s="2">
        <f t="shared" si="152"/>
        <v>3.7300174193548385</v>
      </c>
      <c r="R1399" s="5">
        <f t="shared" si="153"/>
        <v>0.98047554410499782</v>
      </c>
    </row>
    <row r="1400" spans="1:18" x14ac:dyDescent="0.3">
      <c r="A1400" s="3">
        <v>41578</v>
      </c>
      <c r="B1400" s="2" t="s">
        <v>7</v>
      </c>
      <c r="C1400" s="2">
        <v>1.0275266999999999E-2</v>
      </c>
      <c r="D1400" s="2">
        <v>1.0476045999999999E-2</v>
      </c>
      <c r="E1400" s="2">
        <v>0.32591367999999998</v>
      </c>
      <c r="F1400" s="2">
        <f>VLOOKUP(B1400,CostData!$A$21:$D$24,2,FALSE)</f>
        <v>11202.43902</v>
      </c>
      <c r="G1400" s="2">
        <f t="shared" si="147"/>
        <v>10</v>
      </c>
      <c r="H1400" s="2">
        <f>VLOOKUP(B1400,CostData!$H$5:$I$8,2,FALSE)</f>
        <v>5</v>
      </c>
      <c r="I1400" s="2">
        <f>VLOOKUP(G1400,CostData!$A$4:$E$15,Production!H1400,FALSE)</f>
        <v>8.0999999999999996E-3</v>
      </c>
      <c r="J1400" s="2">
        <f>VLOOKUP(Production!G1400,CostData!$A$33:$E$44,Production!H1400,FALSE)</f>
        <v>31</v>
      </c>
      <c r="K1400" s="2">
        <f>VLOOKUP(Production!B1400,CostData!$A$21:$D$24,4,FALSE)</f>
        <v>11053.74907</v>
      </c>
      <c r="L1400" s="2">
        <f>VLOOKUP(Production!B1400,CostData!$A$21:$D$24,3,FALSE)</f>
        <v>4602.4390240000002</v>
      </c>
      <c r="M1400" s="4">
        <f t="shared" si="148"/>
        <v>9505.9385853429085</v>
      </c>
      <c r="N1400" s="4">
        <f t="shared" si="149"/>
        <v>2775.596391477</v>
      </c>
      <c r="O1400" s="4">
        <f t="shared" si="150"/>
        <v>3830.5944756483718</v>
      </c>
      <c r="P1400" s="2">
        <f t="shared" si="151"/>
        <v>156.80497112598903</v>
      </c>
      <c r="Q1400" s="2">
        <f t="shared" si="152"/>
        <v>3.3146022580645158</v>
      </c>
      <c r="R1400" s="5">
        <f t="shared" si="153"/>
        <v>0.98083446750806558</v>
      </c>
    </row>
    <row r="1401" spans="1:18" x14ac:dyDescent="0.3">
      <c r="A1401" s="3">
        <v>41579</v>
      </c>
      <c r="B1401" s="2" t="s">
        <v>7</v>
      </c>
      <c r="C1401" s="2">
        <v>1.1404582999999999E-2</v>
      </c>
      <c r="D1401" s="2">
        <v>1.1643545E-2</v>
      </c>
      <c r="E1401" s="2">
        <v>0</v>
      </c>
      <c r="F1401" s="2">
        <f>VLOOKUP(B1401,CostData!$A$21:$D$24,2,FALSE)</f>
        <v>11202.43902</v>
      </c>
      <c r="G1401" s="2">
        <f t="shared" si="147"/>
        <v>11</v>
      </c>
      <c r="H1401" s="2">
        <f>VLOOKUP(B1401,CostData!$H$5:$I$8,2,FALSE)</f>
        <v>5</v>
      </c>
      <c r="I1401" s="2">
        <f>VLOOKUP(G1401,CostData!$A$4:$E$15,Production!H1401,FALSE)</f>
        <v>8.3000000000000001E-3</v>
      </c>
      <c r="J1401" s="2">
        <f>VLOOKUP(Production!G1401,CostData!$A$33:$E$44,Production!H1401,FALSE)</f>
        <v>31</v>
      </c>
      <c r="K1401" s="2">
        <f>VLOOKUP(Production!B1401,CostData!$A$21:$D$24,4,FALSE)</f>
        <v>11053.74907</v>
      </c>
      <c r="L1401" s="2">
        <f>VLOOKUP(Production!B1401,CostData!$A$21:$D$24,3,FALSE)</f>
        <v>4602.4390240000002</v>
      </c>
      <c r="M1401" s="4">
        <f t="shared" si="148"/>
        <v>10826.19653564745</v>
      </c>
      <c r="N1401" s="4">
        <f t="shared" si="149"/>
        <v>2844.1296357110004</v>
      </c>
      <c r="O1401" s="4">
        <f t="shared" si="150"/>
        <v>4356.5785216867007</v>
      </c>
      <c r="P1401" s="2">
        <f t="shared" si="151"/>
        <v>158.06719713509167</v>
      </c>
      <c r="Q1401" s="2">
        <f t="shared" si="152"/>
        <v>3.6788977419354838</v>
      </c>
      <c r="R1401" s="5">
        <f t="shared" si="153"/>
        <v>0.97947686894326425</v>
      </c>
    </row>
    <row r="1402" spans="1:18" x14ac:dyDescent="0.3">
      <c r="A1402" s="3">
        <v>41580</v>
      </c>
      <c r="B1402" s="2" t="s">
        <v>7</v>
      </c>
      <c r="C1402" s="2">
        <v>1.0766123000000001E-2</v>
      </c>
      <c r="D1402" s="2">
        <v>1.0985754E-2</v>
      </c>
      <c r="E1402" s="2">
        <v>0</v>
      </c>
      <c r="F1402" s="2">
        <f>VLOOKUP(B1402,CostData!$A$21:$D$24,2,FALSE)</f>
        <v>11202.43902</v>
      </c>
      <c r="G1402" s="2">
        <f t="shared" si="147"/>
        <v>11</v>
      </c>
      <c r="H1402" s="2">
        <f>VLOOKUP(B1402,CostData!$H$5:$I$8,2,FALSE)</f>
        <v>5</v>
      </c>
      <c r="I1402" s="2">
        <f>VLOOKUP(G1402,CostData!$A$4:$E$15,Production!H1402,FALSE)</f>
        <v>8.3000000000000001E-3</v>
      </c>
      <c r="J1402" s="2">
        <f>VLOOKUP(Production!G1402,CostData!$A$33:$E$44,Production!H1402,FALSE)</f>
        <v>31</v>
      </c>
      <c r="K1402" s="2">
        <f>VLOOKUP(Production!B1402,CostData!$A$21:$D$24,4,FALSE)</f>
        <v>11053.74907</v>
      </c>
      <c r="L1402" s="2">
        <f>VLOOKUP(Production!B1402,CostData!$A$21:$D$24,3,FALSE)</f>
        <v>4602.4390240000002</v>
      </c>
      <c r="M1402" s="4">
        <f t="shared" si="148"/>
        <v>10214.58085971885</v>
      </c>
      <c r="N1402" s="4">
        <f t="shared" si="149"/>
        <v>2844.1296357110004</v>
      </c>
      <c r="O1402" s="4">
        <f t="shared" si="150"/>
        <v>4112.6852444878677</v>
      </c>
      <c r="P1402" s="2">
        <f t="shared" si="151"/>
        <v>159.49470148091115</v>
      </c>
      <c r="Q1402" s="2">
        <f t="shared" si="152"/>
        <v>3.4729429032258063</v>
      </c>
      <c r="R1402" s="5">
        <f t="shared" si="153"/>
        <v>0.98000765354840458</v>
      </c>
    </row>
    <row r="1403" spans="1:18" x14ac:dyDescent="0.3">
      <c r="A1403" s="3">
        <v>41581</v>
      </c>
      <c r="B1403" s="2" t="s">
        <v>7</v>
      </c>
      <c r="C1403" s="2">
        <v>1.0562781E-2</v>
      </c>
      <c r="D1403" s="2">
        <v>1.0775073E-2</v>
      </c>
      <c r="E1403" s="2">
        <v>0</v>
      </c>
      <c r="F1403" s="2">
        <f>VLOOKUP(B1403,CostData!$A$21:$D$24,2,FALSE)</f>
        <v>11202.43902</v>
      </c>
      <c r="G1403" s="2">
        <f t="shared" si="147"/>
        <v>11</v>
      </c>
      <c r="H1403" s="2">
        <f>VLOOKUP(B1403,CostData!$H$5:$I$8,2,FALSE)</f>
        <v>5</v>
      </c>
      <c r="I1403" s="2">
        <f>VLOOKUP(G1403,CostData!$A$4:$E$15,Production!H1403,FALSE)</f>
        <v>8.3000000000000001E-3</v>
      </c>
      <c r="J1403" s="2">
        <f>VLOOKUP(Production!G1403,CostData!$A$33:$E$44,Production!H1403,FALSE)</f>
        <v>31</v>
      </c>
      <c r="K1403" s="2">
        <f>VLOOKUP(Production!B1403,CostData!$A$21:$D$24,4,FALSE)</f>
        <v>11053.74907</v>
      </c>
      <c r="L1403" s="2">
        <f>VLOOKUP(Production!B1403,CostData!$A$21:$D$24,3,FALSE)</f>
        <v>4602.4390240000002</v>
      </c>
      <c r="M1403" s="4">
        <f t="shared" si="148"/>
        <v>10018.689152139521</v>
      </c>
      <c r="N1403" s="4">
        <f t="shared" si="149"/>
        <v>2844.1296357110004</v>
      </c>
      <c r="O1403" s="4">
        <f t="shared" si="150"/>
        <v>4035.0081045383572</v>
      </c>
      <c r="P1403" s="2">
        <f t="shared" si="151"/>
        <v>159.97517029264245</v>
      </c>
      <c r="Q1403" s="2">
        <f t="shared" si="152"/>
        <v>3.4073487096774193</v>
      </c>
      <c r="R1403" s="5">
        <f t="shared" si="153"/>
        <v>0.98029785969895522</v>
      </c>
    </row>
    <row r="1404" spans="1:18" x14ac:dyDescent="0.3">
      <c r="A1404" s="3">
        <v>41582</v>
      </c>
      <c r="B1404" s="2" t="s">
        <v>7</v>
      </c>
      <c r="C1404" s="2">
        <v>1.1489197E-2</v>
      </c>
      <c r="D1404" s="2">
        <v>1.1697937E-2</v>
      </c>
      <c r="E1404" s="2">
        <v>0</v>
      </c>
      <c r="F1404" s="2">
        <f>VLOOKUP(B1404,CostData!$A$21:$D$24,2,FALSE)</f>
        <v>11202.43902</v>
      </c>
      <c r="G1404" s="2">
        <f t="shared" si="147"/>
        <v>11</v>
      </c>
      <c r="H1404" s="2">
        <f>VLOOKUP(B1404,CostData!$H$5:$I$8,2,FALSE)</f>
        <v>5</v>
      </c>
      <c r="I1404" s="2">
        <f>VLOOKUP(G1404,CostData!$A$4:$E$15,Production!H1404,FALSE)</f>
        <v>8.3000000000000001E-3</v>
      </c>
      <c r="J1404" s="2">
        <f>VLOOKUP(Production!G1404,CostData!$A$33:$E$44,Production!H1404,FALSE)</f>
        <v>31</v>
      </c>
      <c r="K1404" s="2">
        <f>VLOOKUP(Production!B1404,CostData!$A$21:$D$24,4,FALSE)</f>
        <v>11053.74907</v>
      </c>
      <c r="L1404" s="2">
        <f>VLOOKUP(Production!B1404,CostData!$A$21:$D$24,3,FALSE)</f>
        <v>4602.4390240000002</v>
      </c>
      <c r="M1404" s="4">
        <f t="shared" si="148"/>
        <v>10876.770349891043</v>
      </c>
      <c r="N1404" s="4">
        <f t="shared" si="149"/>
        <v>2844.1296357110004</v>
      </c>
      <c r="O1404" s="4">
        <f t="shared" si="150"/>
        <v>4388.9012760595697</v>
      </c>
      <c r="P1404" s="2">
        <f t="shared" si="151"/>
        <v>157.62460389234874</v>
      </c>
      <c r="Q1404" s="2">
        <f t="shared" si="152"/>
        <v>3.7061925806451614</v>
      </c>
      <c r="R1404" s="5">
        <f t="shared" si="153"/>
        <v>0.98215582798915735</v>
      </c>
    </row>
    <row r="1405" spans="1:18" x14ac:dyDescent="0.3">
      <c r="A1405" s="3">
        <v>41583</v>
      </c>
      <c r="B1405" s="2" t="s">
        <v>7</v>
      </c>
      <c r="C1405" s="2">
        <v>1.061805E-2</v>
      </c>
      <c r="D1405" s="2">
        <v>1.0812073E-2</v>
      </c>
      <c r="E1405" s="2">
        <v>0</v>
      </c>
      <c r="F1405" s="2">
        <f>VLOOKUP(B1405,CostData!$A$21:$D$24,2,FALSE)</f>
        <v>11202.43902</v>
      </c>
      <c r="G1405" s="2">
        <f t="shared" si="147"/>
        <v>11</v>
      </c>
      <c r="H1405" s="2">
        <f>VLOOKUP(B1405,CostData!$H$5:$I$8,2,FALSE)</f>
        <v>5</v>
      </c>
      <c r="I1405" s="2">
        <f>VLOOKUP(G1405,CostData!$A$4:$E$15,Production!H1405,FALSE)</f>
        <v>8.3000000000000001E-3</v>
      </c>
      <c r="J1405" s="2">
        <f>VLOOKUP(Production!G1405,CostData!$A$33:$E$44,Production!H1405,FALSE)</f>
        <v>31</v>
      </c>
      <c r="K1405" s="2">
        <f>VLOOKUP(Production!B1405,CostData!$A$21:$D$24,4,FALSE)</f>
        <v>11053.74907</v>
      </c>
      <c r="L1405" s="2">
        <f>VLOOKUP(Production!B1405,CostData!$A$21:$D$24,3,FALSE)</f>
        <v>4602.4390240000002</v>
      </c>
      <c r="M1405" s="4">
        <f t="shared" si="148"/>
        <v>10053.09184236994</v>
      </c>
      <c r="N1405" s="4">
        <f t="shared" si="149"/>
        <v>2844.1296357110004</v>
      </c>
      <c r="O1405" s="4">
        <f t="shared" si="150"/>
        <v>4056.120997339006</v>
      </c>
      <c r="P1405" s="2">
        <f t="shared" si="151"/>
        <v>159.66531025395386</v>
      </c>
      <c r="Q1405" s="2">
        <f t="shared" si="152"/>
        <v>3.425177419354839</v>
      </c>
      <c r="R1405" s="5">
        <f t="shared" si="153"/>
        <v>0.98205496762739208</v>
      </c>
    </row>
    <row r="1406" spans="1:18" x14ac:dyDescent="0.3">
      <c r="A1406" s="3">
        <v>41584</v>
      </c>
      <c r="B1406" s="2" t="s">
        <v>7</v>
      </c>
      <c r="C1406" s="2">
        <v>1.0470296E-2</v>
      </c>
      <c r="D1406" s="2">
        <v>1.0692653999999999E-2</v>
      </c>
      <c r="E1406" s="2">
        <v>0</v>
      </c>
      <c r="F1406" s="2">
        <f>VLOOKUP(B1406,CostData!$A$21:$D$24,2,FALSE)</f>
        <v>11202.43902</v>
      </c>
      <c r="G1406" s="2">
        <f t="shared" si="147"/>
        <v>11</v>
      </c>
      <c r="H1406" s="2">
        <f>VLOOKUP(B1406,CostData!$H$5:$I$8,2,FALSE)</f>
        <v>5</v>
      </c>
      <c r="I1406" s="2">
        <f>VLOOKUP(G1406,CostData!$A$4:$E$15,Production!H1406,FALSE)</f>
        <v>8.3000000000000001E-3</v>
      </c>
      <c r="J1406" s="2">
        <f>VLOOKUP(Production!G1406,CostData!$A$33:$E$44,Production!H1406,FALSE)</f>
        <v>31</v>
      </c>
      <c r="K1406" s="2">
        <f>VLOOKUP(Production!B1406,CostData!$A$21:$D$24,4,FALSE)</f>
        <v>11053.74907</v>
      </c>
      <c r="L1406" s="2">
        <f>VLOOKUP(Production!B1406,CostData!$A$21:$D$24,3,FALSE)</f>
        <v>4602.4390240000002</v>
      </c>
      <c r="M1406" s="4">
        <f t="shared" si="148"/>
        <v>9942.0557649476032</v>
      </c>
      <c r="N1406" s="4">
        <f t="shared" si="149"/>
        <v>2844.1296357110004</v>
      </c>
      <c r="O1406" s="4">
        <f t="shared" si="150"/>
        <v>3999.6786089681818</v>
      </c>
      <c r="P1406" s="2">
        <f t="shared" si="151"/>
        <v>160.31890607129716</v>
      </c>
      <c r="Q1406" s="2">
        <f t="shared" si="152"/>
        <v>3.3775148387096774</v>
      </c>
      <c r="R1406" s="5">
        <f t="shared" si="153"/>
        <v>0.97920460158909106</v>
      </c>
    </row>
    <row r="1407" spans="1:18" x14ac:dyDescent="0.3">
      <c r="A1407" s="3">
        <v>41585</v>
      </c>
      <c r="B1407" s="2" t="s">
        <v>7</v>
      </c>
      <c r="C1407" s="2">
        <v>1.0773649E-2</v>
      </c>
      <c r="D1407" s="2">
        <v>1.0991701E-2</v>
      </c>
      <c r="E1407" s="2">
        <v>0</v>
      </c>
      <c r="F1407" s="2">
        <f>VLOOKUP(B1407,CostData!$A$21:$D$24,2,FALSE)</f>
        <v>11202.43902</v>
      </c>
      <c r="G1407" s="2">
        <f t="shared" si="147"/>
        <v>11</v>
      </c>
      <c r="H1407" s="2">
        <f>VLOOKUP(B1407,CostData!$H$5:$I$8,2,FALSE)</f>
        <v>5</v>
      </c>
      <c r="I1407" s="2">
        <f>VLOOKUP(G1407,CostData!$A$4:$E$15,Production!H1407,FALSE)</f>
        <v>8.3000000000000001E-3</v>
      </c>
      <c r="J1407" s="2">
        <f>VLOOKUP(Production!G1407,CostData!$A$33:$E$44,Production!H1407,FALSE)</f>
        <v>31</v>
      </c>
      <c r="K1407" s="2">
        <f>VLOOKUP(Production!B1407,CostData!$A$21:$D$24,4,FALSE)</f>
        <v>11053.74907</v>
      </c>
      <c r="L1407" s="2">
        <f>VLOOKUP(Production!B1407,CostData!$A$21:$D$24,3,FALSE)</f>
        <v>4602.4390240000002</v>
      </c>
      <c r="M1407" s="4">
        <f t="shared" si="148"/>
        <v>10220.11039482156</v>
      </c>
      <c r="N1407" s="4">
        <f t="shared" si="149"/>
        <v>2844.1296357110004</v>
      </c>
      <c r="O1407" s="4">
        <f t="shared" si="150"/>
        <v>4115.5601948437225</v>
      </c>
      <c r="P1407" s="2">
        <f t="shared" si="151"/>
        <v>159.46129510415906</v>
      </c>
      <c r="Q1407" s="2">
        <f t="shared" si="152"/>
        <v>3.4753706451612905</v>
      </c>
      <c r="R1407" s="5">
        <f t="shared" si="153"/>
        <v>0.98016212413347126</v>
      </c>
    </row>
    <row r="1408" spans="1:18" x14ac:dyDescent="0.3">
      <c r="A1408" s="3">
        <v>41586</v>
      </c>
      <c r="B1408" s="2" t="s">
        <v>7</v>
      </c>
      <c r="C1408" s="2">
        <v>1.0241001E-2</v>
      </c>
      <c r="D1408" s="2">
        <v>1.0443516999999999E-2</v>
      </c>
      <c r="E1408" s="2">
        <v>0</v>
      </c>
      <c r="F1408" s="2">
        <f>VLOOKUP(B1408,CostData!$A$21:$D$24,2,FALSE)</f>
        <v>11202.43902</v>
      </c>
      <c r="G1408" s="2">
        <f t="shared" si="147"/>
        <v>11</v>
      </c>
      <c r="H1408" s="2">
        <f>VLOOKUP(B1408,CostData!$H$5:$I$8,2,FALSE)</f>
        <v>5</v>
      </c>
      <c r="I1408" s="2">
        <f>VLOOKUP(G1408,CostData!$A$4:$E$15,Production!H1408,FALSE)</f>
        <v>8.3000000000000001E-3</v>
      </c>
      <c r="J1408" s="2">
        <f>VLOOKUP(Production!G1408,CostData!$A$33:$E$44,Production!H1408,FALSE)</f>
        <v>31</v>
      </c>
      <c r="K1408" s="2">
        <f>VLOOKUP(Production!B1408,CostData!$A$21:$D$24,4,FALSE)</f>
        <v>11053.74907</v>
      </c>
      <c r="L1408" s="2">
        <f>VLOOKUP(Production!B1408,CostData!$A$21:$D$24,3,FALSE)</f>
        <v>4602.4390240000002</v>
      </c>
      <c r="M1408" s="4">
        <f t="shared" si="148"/>
        <v>9710.4075747871666</v>
      </c>
      <c r="N1408" s="4">
        <f t="shared" si="149"/>
        <v>2844.1296357110004</v>
      </c>
      <c r="O1408" s="4">
        <f t="shared" si="150"/>
        <v>3912.0873597195109</v>
      </c>
      <c r="P1408" s="2">
        <f t="shared" si="151"/>
        <v>160.79116260429697</v>
      </c>
      <c r="Q1408" s="2">
        <f t="shared" si="152"/>
        <v>3.3035487096774192</v>
      </c>
      <c r="R1408" s="5">
        <f t="shared" si="153"/>
        <v>0.98060844828423221</v>
      </c>
    </row>
    <row r="1409" spans="1:18" x14ac:dyDescent="0.3">
      <c r="A1409" s="3">
        <v>41587</v>
      </c>
      <c r="B1409" s="2" t="s">
        <v>7</v>
      </c>
      <c r="C1409" s="2">
        <v>1.1541203E-2</v>
      </c>
      <c r="D1409" s="2">
        <v>1.1795701E-2</v>
      </c>
      <c r="E1409" s="2">
        <v>0</v>
      </c>
      <c r="F1409" s="2">
        <f>VLOOKUP(B1409,CostData!$A$21:$D$24,2,FALSE)</f>
        <v>11202.43902</v>
      </c>
      <c r="G1409" s="2">
        <f t="shared" si="147"/>
        <v>11</v>
      </c>
      <c r="H1409" s="2">
        <f>VLOOKUP(B1409,CostData!$H$5:$I$8,2,FALSE)</f>
        <v>5</v>
      </c>
      <c r="I1409" s="2">
        <f>VLOOKUP(G1409,CostData!$A$4:$E$15,Production!H1409,FALSE)</f>
        <v>8.3000000000000001E-3</v>
      </c>
      <c r="J1409" s="2">
        <f>VLOOKUP(Production!G1409,CostData!$A$33:$E$44,Production!H1409,FALSE)</f>
        <v>31</v>
      </c>
      <c r="K1409" s="2">
        <f>VLOOKUP(Production!B1409,CostData!$A$21:$D$24,4,FALSE)</f>
        <v>11053.74907</v>
      </c>
      <c r="L1409" s="2">
        <f>VLOOKUP(Production!B1409,CostData!$A$21:$D$24,3,FALSE)</f>
        <v>4602.4390240000002</v>
      </c>
      <c r="M1409" s="4">
        <f t="shared" si="148"/>
        <v>10967.671555504201</v>
      </c>
      <c r="N1409" s="4">
        <f t="shared" si="149"/>
        <v>2844.1296357110004</v>
      </c>
      <c r="O1409" s="4">
        <f t="shared" si="150"/>
        <v>4408.7676949017878</v>
      </c>
      <c r="P1409" s="2">
        <f t="shared" si="151"/>
        <v>157.87408718239331</v>
      </c>
      <c r="Q1409" s="2">
        <f t="shared" si="152"/>
        <v>3.7229687096774193</v>
      </c>
      <c r="R1409" s="5">
        <f t="shared" si="153"/>
        <v>0.97842451245585149</v>
      </c>
    </row>
    <row r="1410" spans="1:18" x14ac:dyDescent="0.3">
      <c r="A1410" s="3">
        <v>41588</v>
      </c>
      <c r="B1410" s="2" t="s">
        <v>7</v>
      </c>
      <c r="C1410" s="2">
        <v>1.1300932E-2</v>
      </c>
      <c r="D1410" s="2">
        <v>1.1519405E-2</v>
      </c>
      <c r="E1410" s="2">
        <v>0</v>
      </c>
      <c r="F1410" s="2">
        <f>VLOOKUP(B1410,CostData!$A$21:$D$24,2,FALSE)</f>
        <v>11202.43902</v>
      </c>
      <c r="G1410" s="2">
        <f t="shared" si="147"/>
        <v>11</v>
      </c>
      <c r="H1410" s="2">
        <f>VLOOKUP(B1410,CostData!$H$5:$I$8,2,FALSE)</f>
        <v>5</v>
      </c>
      <c r="I1410" s="2">
        <f>VLOOKUP(G1410,CostData!$A$4:$E$15,Production!H1410,FALSE)</f>
        <v>8.3000000000000001E-3</v>
      </c>
      <c r="J1410" s="2">
        <f>VLOOKUP(Production!G1410,CostData!$A$33:$E$44,Production!H1410,FALSE)</f>
        <v>31</v>
      </c>
      <c r="K1410" s="2">
        <f>VLOOKUP(Production!B1410,CostData!$A$21:$D$24,4,FALSE)</f>
        <v>11053.74907</v>
      </c>
      <c r="L1410" s="2">
        <f>VLOOKUP(Production!B1410,CostData!$A$21:$D$24,3,FALSE)</f>
        <v>4602.4390240000002</v>
      </c>
      <c r="M1410" s="4">
        <f t="shared" si="148"/>
        <v>10710.770860912198</v>
      </c>
      <c r="N1410" s="4">
        <f t="shared" si="149"/>
        <v>2844.1296357110004</v>
      </c>
      <c r="O1410" s="4">
        <f t="shared" si="150"/>
        <v>4316.9835868827413</v>
      </c>
      <c r="P1410" s="2">
        <f t="shared" si="151"/>
        <v>158.14522274362804</v>
      </c>
      <c r="Q1410" s="2">
        <f t="shared" si="152"/>
        <v>3.6454619354838709</v>
      </c>
      <c r="R1410" s="5">
        <f t="shared" si="153"/>
        <v>0.98103435029847463</v>
      </c>
    </row>
    <row r="1411" spans="1:18" x14ac:dyDescent="0.3">
      <c r="A1411" s="3">
        <v>41589</v>
      </c>
      <c r="B1411" s="2" t="s">
        <v>7</v>
      </c>
      <c r="C1411" s="2">
        <v>1.1083610000000001E-2</v>
      </c>
      <c r="D1411" s="2">
        <v>1.1323265000000001E-2</v>
      </c>
      <c r="E1411" s="2">
        <v>0</v>
      </c>
      <c r="F1411" s="2">
        <f>VLOOKUP(B1411,CostData!$A$21:$D$24,2,FALSE)</f>
        <v>11202.43902</v>
      </c>
      <c r="G1411" s="2">
        <f t="shared" ref="G1411:G1461" si="154">MONTH(A1411)</f>
        <v>11</v>
      </c>
      <c r="H1411" s="2">
        <f>VLOOKUP(B1411,CostData!$H$5:$I$8,2,FALSE)</f>
        <v>5</v>
      </c>
      <c r="I1411" s="2">
        <f>VLOOKUP(G1411,CostData!$A$4:$E$15,Production!H1411,FALSE)</f>
        <v>8.3000000000000001E-3</v>
      </c>
      <c r="J1411" s="2">
        <f>VLOOKUP(Production!G1411,CostData!$A$33:$E$44,Production!H1411,FALSE)</f>
        <v>31</v>
      </c>
      <c r="K1411" s="2">
        <f>VLOOKUP(Production!B1411,CostData!$A$21:$D$24,4,FALSE)</f>
        <v>11053.74907</v>
      </c>
      <c r="L1411" s="2">
        <f>VLOOKUP(Production!B1411,CostData!$A$21:$D$24,3,FALSE)</f>
        <v>4602.4390240000002</v>
      </c>
      <c r="M1411" s="4">
        <f t="shared" ref="M1411:M1461" si="155">D1411*F1411*I1411*10000</f>
        <v>10528.399410593425</v>
      </c>
      <c r="N1411" s="4">
        <f t="shared" ref="N1411:N1461" si="156">I1411*J1411*K1411</f>
        <v>2844.1296357110004</v>
      </c>
      <c r="O1411" s="4">
        <f t="shared" ref="O1411:O1461" si="157">C1411*I1411*L1411*10000</f>
        <v>4233.9660528361219</v>
      </c>
      <c r="P1411" s="2">
        <f t="shared" ref="P1411:P1461" si="158">(M1411+N1411+O1411)/C1411/10000</f>
        <v>158.85162956059034</v>
      </c>
      <c r="Q1411" s="2">
        <f t="shared" ref="Q1411:Q1461" si="159">C1411*10000/J1411</f>
        <v>3.5753580645161289</v>
      </c>
      <c r="R1411" s="5">
        <f t="shared" ref="R1411:R1461" si="160">C1411/D1411</f>
        <v>0.97883516812509463</v>
      </c>
    </row>
    <row r="1412" spans="1:18" x14ac:dyDescent="0.3">
      <c r="A1412" s="3">
        <v>41590</v>
      </c>
      <c r="B1412" s="2" t="s">
        <v>7</v>
      </c>
      <c r="C1412" s="2">
        <v>1.1232554E-2</v>
      </c>
      <c r="D1412" s="2">
        <v>1.1456687E-2</v>
      </c>
      <c r="E1412" s="2">
        <v>0</v>
      </c>
      <c r="F1412" s="2">
        <f>VLOOKUP(B1412,CostData!$A$21:$D$24,2,FALSE)</f>
        <v>11202.43902</v>
      </c>
      <c r="G1412" s="2">
        <f t="shared" si="154"/>
        <v>11</v>
      </c>
      <c r="H1412" s="2">
        <f>VLOOKUP(B1412,CostData!$H$5:$I$8,2,FALSE)</f>
        <v>5</v>
      </c>
      <c r="I1412" s="2">
        <f>VLOOKUP(G1412,CostData!$A$4:$E$15,Production!H1412,FALSE)</f>
        <v>8.3000000000000001E-3</v>
      </c>
      <c r="J1412" s="2">
        <f>VLOOKUP(Production!G1412,CostData!$A$33:$E$44,Production!H1412,FALSE)</f>
        <v>31</v>
      </c>
      <c r="K1412" s="2">
        <f>VLOOKUP(Production!B1412,CostData!$A$21:$D$24,4,FALSE)</f>
        <v>11053.74907</v>
      </c>
      <c r="L1412" s="2">
        <f>VLOOKUP(Production!B1412,CostData!$A$21:$D$24,3,FALSE)</f>
        <v>4602.4390240000002</v>
      </c>
      <c r="M1412" s="4">
        <f t="shared" si="155"/>
        <v>10652.455511564318</v>
      </c>
      <c r="N1412" s="4">
        <f t="shared" si="156"/>
        <v>2844.1296357110004</v>
      </c>
      <c r="O1412" s="4">
        <f t="shared" si="157"/>
        <v>4290.863024109346</v>
      </c>
      <c r="P1412" s="2">
        <f t="shared" si="158"/>
        <v>158.35622220364723</v>
      </c>
      <c r="Q1412" s="2">
        <f t="shared" si="159"/>
        <v>3.6234045161290322</v>
      </c>
      <c r="R1412" s="5">
        <f t="shared" si="160"/>
        <v>0.98043649093319918</v>
      </c>
    </row>
    <row r="1413" spans="1:18" x14ac:dyDescent="0.3">
      <c r="A1413" s="3">
        <v>41591</v>
      </c>
      <c r="B1413" s="2" t="s">
        <v>7</v>
      </c>
      <c r="C1413" s="2">
        <v>1.129871E-2</v>
      </c>
      <c r="D1413" s="2">
        <v>1.1537781E-2</v>
      </c>
      <c r="E1413" s="2">
        <v>0</v>
      </c>
      <c r="F1413" s="2">
        <f>VLOOKUP(B1413,CostData!$A$21:$D$24,2,FALSE)</f>
        <v>11202.43902</v>
      </c>
      <c r="G1413" s="2">
        <f t="shared" si="154"/>
        <v>11</v>
      </c>
      <c r="H1413" s="2">
        <f>VLOOKUP(B1413,CostData!$H$5:$I$8,2,FALSE)</f>
        <v>5</v>
      </c>
      <c r="I1413" s="2">
        <f>VLOOKUP(G1413,CostData!$A$4:$E$15,Production!H1413,FALSE)</f>
        <v>8.3000000000000001E-3</v>
      </c>
      <c r="J1413" s="2">
        <f>VLOOKUP(Production!G1413,CostData!$A$33:$E$44,Production!H1413,FALSE)</f>
        <v>31</v>
      </c>
      <c r="K1413" s="2">
        <f>VLOOKUP(Production!B1413,CostData!$A$21:$D$24,4,FALSE)</f>
        <v>11053.74907</v>
      </c>
      <c r="L1413" s="2">
        <f>VLOOKUP(Production!B1413,CostData!$A$21:$D$24,3,FALSE)</f>
        <v>4602.4390240000002</v>
      </c>
      <c r="M1413" s="4">
        <f t="shared" si="155"/>
        <v>10727.856910525015</v>
      </c>
      <c r="N1413" s="4">
        <f t="shared" si="156"/>
        <v>2844.1296357110004</v>
      </c>
      <c r="O1413" s="4">
        <f t="shared" si="157"/>
        <v>4316.1347774633005</v>
      </c>
      <c r="P1413" s="2">
        <f t="shared" si="158"/>
        <v>158.32003231961275</v>
      </c>
      <c r="Q1413" s="2">
        <f t="shared" si="159"/>
        <v>3.6447451612903223</v>
      </c>
      <c r="R1413" s="5">
        <f t="shared" si="160"/>
        <v>0.97927929122592983</v>
      </c>
    </row>
    <row r="1414" spans="1:18" x14ac:dyDescent="0.3">
      <c r="A1414" s="3">
        <v>41592</v>
      </c>
      <c r="B1414" s="2" t="s">
        <v>7</v>
      </c>
      <c r="C1414" s="2">
        <v>1.1599215E-2</v>
      </c>
      <c r="D1414" s="2">
        <v>1.181806E-2</v>
      </c>
      <c r="E1414" s="2">
        <v>0</v>
      </c>
      <c r="F1414" s="2">
        <f>VLOOKUP(B1414,CostData!$A$21:$D$24,2,FALSE)</f>
        <v>11202.43902</v>
      </c>
      <c r="G1414" s="2">
        <f t="shared" si="154"/>
        <v>11</v>
      </c>
      <c r="H1414" s="2">
        <f>VLOOKUP(B1414,CostData!$H$5:$I$8,2,FALSE)</f>
        <v>5</v>
      </c>
      <c r="I1414" s="2">
        <f>VLOOKUP(G1414,CostData!$A$4:$E$15,Production!H1414,FALSE)</f>
        <v>8.3000000000000001E-3</v>
      </c>
      <c r="J1414" s="2">
        <f>VLOOKUP(Production!G1414,CostData!$A$33:$E$44,Production!H1414,FALSE)</f>
        <v>31</v>
      </c>
      <c r="K1414" s="2">
        <f>VLOOKUP(Production!B1414,CostData!$A$21:$D$24,4,FALSE)</f>
        <v>11053.74907</v>
      </c>
      <c r="L1414" s="2">
        <f>VLOOKUP(Production!B1414,CostData!$A$21:$D$24,3,FALSE)</f>
        <v>4602.4390240000002</v>
      </c>
      <c r="M1414" s="4">
        <f t="shared" si="155"/>
        <v>10988.461008230199</v>
      </c>
      <c r="N1414" s="4">
        <f t="shared" si="156"/>
        <v>2844.1296357110004</v>
      </c>
      <c r="O1414" s="4">
        <f t="shared" si="157"/>
        <v>4430.9284203925918</v>
      </c>
      <c r="P1414" s="2">
        <f t="shared" si="158"/>
        <v>157.45478521032493</v>
      </c>
      <c r="Q1414" s="2">
        <f t="shared" si="159"/>
        <v>3.7416822580645159</v>
      </c>
      <c r="R1414" s="5">
        <f t="shared" si="160"/>
        <v>0.98148215527760052</v>
      </c>
    </row>
    <row r="1415" spans="1:18" x14ac:dyDescent="0.3">
      <c r="A1415" s="3">
        <v>41593</v>
      </c>
      <c r="B1415" s="2" t="s">
        <v>7</v>
      </c>
      <c r="C1415" s="2">
        <v>1.1628645E-2</v>
      </c>
      <c r="D1415" s="2">
        <v>1.186561E-2</v>
      </c>
      <c r="E1415" s="2">
        <v>0</v>
      </c>
      <c r="F1415" s="2">
        <f>VLOOKUP(B1415,CostData!$A$21:$D$24,2,FALSE)</f>
        <v>11202.43902</v>
      </c>
      <c r="G1415" s="2">
        <f t="shared" si="154"/>
        <v>11</v>
      </c>
      <c r="H1415" s="2">
        <f>VLOOKUP(B1415,CostData!$H$5:$I$8,2,FALSE)</f>
        <v>5</v>
      </c>
      <c r="I1415" s="2">
        <f>VLOOKUP(G1415,CostData!$A$4:$E$15,Production!H1415,FALSE)</f>
        <v>8.3000000000000001E-3</v>
      </c>
      <c r="J1415" s="2">
        <f>VLOOKUP(Production!G1415,CostData!$A$33:$E$44,Production!H1415,FALSE)</f>
        <v>31</v>
      </c>
      <c r="K1415" s="2">
        <f>VLOOKUP(Production!B1415,CostData!$A$21:$D$24,4,FALSE)</f>
        <v>11053.74907</v>
      </c>
      <c r="L1415" s="2">
        <f>VLOOKUP(Production!B1415,CostData!$A$21:$D$24,3,FALSE)</f>
        <v>4602.4390240000002</v>
      </c>
      <c r="M1415" s="4">
        <f t="shared" si="155"/>
        <v>11032.673114188485</v>
      </c>
      <c r="N1415" s="4">
        <f t="shared" si="156"/>
        <v>2844.1296357110004</v>
      </c>
      <c r="O1415" s="4">
        <f t="shared" si="157"/>
        <v>4442.1707521721264</v>
      </c>
      <c r="P1415" s="2">
        <f t="shared" si="158"/>
        <v>157.53317348729462</v>
      </c>
      <c r="Q1415" s="2">
        <f t="shared" si="159"/>
        <v>3.751175806451613</v>
      </c>
      <c r="R1415" s="5">
        <f t="shared" si="160"/>
        <v>0.9800292610325132</v>
      </c>
    </row>
    <row r="1416" spans="1:18" x14ac:dyDescent="0.3">
      <c r="A1416" s="3">
        <v>41594</v>
      </c>
      <c r="B1416" s="2" t="s">
        <v>7</v>
      </c>
      <c r="C1416" s="2">
        <v>1.1173363E-2</v>
      </c>
      <c r="D1416" s="2">
        <v>1.13712E-2</v>
      </c>
      <c r="E1416" s="2">
        <v>0</v>
      </c>
      <c r="F1416" s="2">
        <f>VLOOKUP(B1416,CostData!$A$21:$D$24,2,FALSE)</f>
        <v>11202.43902</v>
      </c>
      <c r="G1416" s="2">
        <f t="shared" si="154"/>
        <v>11</v>
      </c>
      <c r="H1416" s="2">
        <f>VLOOKUP(B1416,CostData!$H$5:$I$8,2,FALSE)</f>
        <v>5</v>
      </c>
      <c r="I1416" s="2">
        <f>VLOOKUP(G1416,CostData!$A$4:$E$15,Production!H1416,FALSE)</f>
        <v>8.3000000000000001E-3</v>
      </c>
      <c r="J1416" s="2">
        <f>VLOOKUP(Production!G1416,CostData!$A$33:$E$44,Production!H1416,FALSE)</f>
        <v>31</v>
      </c>
      <c r="K1416" s="2">
        <f>VLOOKUP(Production!B1416,CostData!$A$21:$D$24,4,FALSE)</f>
        <v>11053.74907</v>
      </c>
      <c r="L1416" s="2">
        <f>VLOOKUP(Production!B1416,CostData!$A$21:$D$24,3,FALSE)</f>
        <v>4602.4390240000002</v>
      </c>
      <c r="M1416" s="4">
        <f t="shared" si="155"/>
        <v>10572.969490490592</v>
      </c>
      <c r="N1416" s="4">
        <f t="shared" si="156"/>
        <v>2844.1296357110004</v>
      </c>
      <c r="O1416" s="4">
        <f t="shared" si="157"/>
        <v>4268.2519177429704</v>
      </c>
      <c r="P1416" s="2">
        <f t="shared" si="158"/>
        <v>158.28136116176088</v>
      </c>
      <c r="Q1416" s="2">
        <f t="shared" si="159"/>
        <v>3.6043106451612905</v>
      </c>
      <c r="R1416" s="5">
        <f t="shared" si="160"/>
        <v>0.9826019241592796</v>
      </c>
    </row>
    <row r="1417" spans="1:18" x14ac:dyDescent="0.3">
      <c r="A1417" s="3">
        <v>41595</v>
      </c>
      <c r="B1417" s="2" t="s">
        <v>7</v>
      </c>
      <c r="C1417" s="2">
        <v>1.1536743E-2</v>
      </c>
      <c r="D1417" s="2">
        <v>1.1775539999999999E-2</v>
      </c>
      <c r="E1417" s="2">
        <v>0</v>
      </c>
      <c r="F1417" s="2">
        <f>VLOOKUP(B1417,CostData!$A$21:$D$24,2,FALSE)</f>
        <v>11202.43902</v>
      </c>
      <c r="G1417" s="2">
        <f t="shared" si="154"/>
        <v>11</v>
      </c>
      <c r="H1417" s="2">
        <f>VLOOKUP(B1417,CostData!$H$5:$I$8,2,FALSE)</f>
        <v>5</v>
      </c>
      <c r="I1417" s="2">
        <f>VLOOKUP(G1417,CostData!$A$4:$E$15,Production!H1417,FALSE)</f>
        <v>8.3000000000000001E-3</v>
      </c>
      <c r="J1417" s="2">
        <f>VLOOKUP(Production!G1417,CostData!$A$33:$E$44,Production!H1417,FALSE)</f>
        <v>31</v>
      </c>
      <c r="K1417" s="2">
        <f>VLOOKUP(Production!B1417,CostData!$A$21:$D$24,4,FALSE)</f>
        <v>11053.74907</v>
      </c>
      <c r="L1417" s="2">
        <f>VLOOKUP(Production!B1417,CostData!$A$21:$D$24,3,FALSE)</f>
        <v>4602.4390240000002</v>
      </c>
      <c r="M1417" s="4">
        <f t="shared" si="155"/>
        <v>10948.925808538377</v>
      </c>
      <c r="N1417" s="4">
        <f t="shared" si="156"/>
        <v>2844.1296357110004</v>
      </c>
      <c r="O1417" s="4">
        <f t="shared" si="157"/>
        <v>4407.0639640238833</v>
      </c>
      <c r="P1417" s="2">
        <f t="shared" si="158"/>
        <v>157.7578646613976</v>
      </c>
      <c r="Q1417" s="2">
        <f t="shared" si="159"/>
        <v>3.72153</v>
      </c>
      <c r="R1417" s="5">
        <f t="shared" si="160"/>
        <v>0.97972092999556715</v>
      </c>
    </row>
    <row r="1418" spans="1:18" x14ac:dyDescent="0.3">
      <c r="A1418" s="3">
        <v>41596</v>
      </c>
      <c r="B1418" s="2" t="s">
        <v>7</v>
      </c>
      <c r="C1418" s="2">
        <v>1.0254469E-2</v>
      </c>
      <c r="D1418" s="2">
        <v>1.0458869000000001E-2</v>
      </c>
      <c r="E1418" s="2">
        <v>0</v>
      </c>
      <c r="F1418" s="2">
        <f>VLOOKUP(B1418,CostData!$A$21:$D$24,2,FALSE)</f>
        <v>11202.43902</v>
      </c>
      <c r="G1418" s="2">
        <f t="shared" si="154"/>
        <v>11</v>
      </c>
      <c r="H1418" s="2">
        <f>VLOOKUP(B1418,CostData!$H$5:$I$8,2,FALSE)</f>
        <v>5</v>
      </c>
      <c r="I1418" s="2">
        <f>VLOOKUP(G1418,CostData!$A$4:$E$15,Production!H1418,FALSE)</f>
        <v>8.3000000000000001E-3</v>
      </c>
      <c r="J1418" s="2">
        <f>VLOOKUP(Production!G1418,CostData!$A$33:$E$44,Production!H1418,FALSE)</f>
        <v>31</v>
      </c>
      <c r="K1418" s="2">
        <f>VLOOKUP(Production!B1418,CostData!$A$21:$D$24,4,FALSE)</f>
        <v>11053.74907</v>
      </c>
      <c r="L1418" s="2">
        <f>VLOOKUP(Production!B1418,CostData!$A$21:$D$24,3,FALSE)</f>
        <v>4602.4390240000002</v>
      </c>
      <c r="M1418" s="4">
        <f t="shared" si="155"/>
        <v>9724.6819018254755</v>
      </c>
      <c r="N1418" s="4">
        <f t="shared" si="156"/>
        <v>2844.1296357110004</v>
      </c>
      <c r="O1418" s="4">
        <f t="shared" si="157"/>
        <v>3917.2321685678558</v>
      </c>
      <c r="P1418" s="2">
        <f t="shared" si="158"/>
        <v>160.76935535232815</v>
      </c>
      <c r="Q1418" s="2">
        <f t="shared" si="159"/>
        <v>3.3078932258064517</v>
      </c>
      <c r="R1418" s="5">
        <f t="shared" si="160"/>
        <v>0.98045677787913776</v>
      </c>
    </row>
    <row r="1419" spans="1:18" x14ac:dyDescent="0.3">
      <c r="A1419" s="3">
        <v>41597</v>
      </c>
      <c r="B1419" s="2" t="s">
        <v>7</v>
      </c>
      <c r="C1419" s="2">
        <v>1.12496E-2</v>
      </c>
      <c r="D1419" s="2">
        <v>1.1493837E-2</v>
      </c>
      <c r="E1419" s="2">
        <v>0.32309093700000002</v>
      </c>
      <c r="F1419" s="2">
        <f>VLOOKUP(B1419,CostData!$A$21:$D$24,2,FALSE)</f>
        <v>11202.43902</v>
      </c>
      <c r="G1419" s="2">
        <f t="shared" si="154"/>
        <v>11</v>
      </c>
      <c r="H1419" s="2">
        <f>VLOOKUP(B1419,CostData!$H$5:$I$8,2,FALSE)</f>
        <v>5</v>
      </c>
      <c r="I1419" s="2">
        <f>VLOOKUP(G1419,CostData!$A$4:$E$15,Production!H1419,FALSE)</f>
        <v>8.3000000000000001E-3</v>
      </c>
      <c r="J1419" s="2">
        <f>VLOOKUP(Production!G1419,CostData!$A$33:$E$44,Production!H1419,FALSE)</f>
        <v>31</v>
      </c>
      <c r="K1419" s="2">
        <f>VLOOKUP(Production!B1419,CostData!$A$21:$D$24,4,FALSE)</f>
        <v>11053.74907</v>
      </c>
      <c r="L1419" s="2">
        <f>VLOOKUP(Production!B1419,CostData!$A$21:$D$24,3,FALSE)</f>
        <v>4602.4390240000002</v>
      </c>
      <c r="M1419" s="4">
        <f t="shared" si="155"/>
        <v>10686.997672160536</v>
      </c>
      <c r="N1419" s="4">
        <f t="shared" si="156"/>
        <v>2844.1296357110004</v>
      </c>
      <c r="O1419" s="4">
        <f t="shared" si="157"/>
        <v>4297.3746376844038</v>
      </c>
      <c r="P1419" s="2">
        <f t="shared" si="158"/>
        <v>158.48120773677235</v>
      </c>
      <c r="Q1419" s="2">
        <f t="shared" si="159"/>
        <v>3.628903225806452</v>
      </c>
      <c r="R1419" s="5">
        <f t="shared" si="160"/>
        <v>0.9787506121758992</v>
      </c>
    </row>
    <row r="1420" spans="1:18" x14ac:dyDescent="0.3">
      <c r="A1420" s="3">
        <v>41598</v>
      </c>
      <c r="B1420" s="2" t="s">
        <v>7</v>
      </c>
      <c r="C1420" s="2">
        <v>1.1677178E-2</v>
      </c>
      <c r="D1420" s="2">
        <v>1.1901185E-2</v>
      </c>
      <c r="E1420" s="2">
        <v>0</v>
      </c>
      <c r="F1420" s="2">
        <f>VLOOKUP(B1420,CostData!$A$21:$D$24,2,FALSE)</f>
        <v>11202.43902</v>
      </c>
      <c r="G1420" s="2">
        <f t="shared" si="154"/>
        <v>11</v>
      </c>
      <c r="H1420" s="2">
        <f>VLOOKUP(B1420,CostData!$H$5:$I$8,2,FALSE)</f>
        <v>5</v>
      </c>
      <c r="I1420" s="2">
        <f>VLOOKUP(G1420,CostData!$A$4:$E$15,Production!H1420,FALSE)</f>
        <v>8.3000000000000001E-3</v>
      </c>
      <c r="J1420" s="2">
        <f>VLOOKUP(Production!G1420,CostData!$A$33:$E$44,Production!H1420,FALSE)</f>
        <v>31</v>
      </c>
      <c r="K1420" s="2">
        <f>VLOOKUP(Production!B1420,CostData!$A$21:$D$24,4,FALSE)</f>
        <v>11053.74907</v>
      </c>
      <c r="L1420" s="2">
        <f>VLOOKUP(Production!B1420,CostData!$A$21:$D$24,3,FALSE)</f>
        <v>4602.4390240000002</v>
      </c>
      <c r="M1420" s="4">
        <f t="shared" si="155"/>
        <v>11065.750835943812</v>
      </c>
      <c r="N1420" s="4">
        <f t="shared" si="156"/>
        <v>2844.1296357110004</v>
      </c>
      <c r="O1420" s="4">
        <f t="shared" si="157"/>
        <v>4460.7104765437252</v>
      </c>
      <c r="P1420" s="2">
        <f t="shared" si="158"/>
        <v>157.32046688162617</v>
      </c>
      <c r="Q1420" s="2">
        <f t="shared" si="159"/>
        <v>3.7668316129032258</v>
      </c>
      <c r="R1420" s="5">
        <f t="shared" si="160"/>
        <v>0.98117775666876872</v>
      </c>
    </row>
    <row r="1421" spans="1:18" x14ac:dyDescent="0.3">
      <c r="A1421" s="3">
        <v>41599</v>
      </c>
      <c r="B1421" s="2" t="s">
        <v>7</v>
      </c>
      <c r="C1421" s="2">
        <v>1.1559442E-2</v>
      </c>
      <c r="D1421" s="2">
        <v>1.1793085E-2</v>
      </c>
      <c r="E1421" s="2">
        <v>0.325123092</v>
      </c>
      <c r="F1421" s="2">
        <f>VLOOKUP(B1421,CostData!$A$21:$D$24,2,FALSE)</f>
        <v>11202.43902</v>
      </c>
      <c r="G1421" s="2">
        <f t="shared" si="154"/>
        <v>11</v>
      </c>
      <c r="H1421" s="2">
        <f>VLOOKUP(B1421,CostData!$H$5:$I$8,2,FALSE)</f>
        <v>5</v>
      </c>
      <c r="I1421" s="2">
        <f>VLOOKUP(G1421,CostData!$A$4:$E$15,Production!H1421,FALSE)</f>
        <v>8.3000000000000001E-3</v>
      </c>
      <c r="J1421" s="2">
        <f>VLOOKUP(Production!G1421,CostData!$A$33:$E$44,Production!H1421,FALSE)</f>
        <v>31</v>
      </c>
      <c r="K1421" s="2">
        <f>VLOOKUP(Production!B1421,CostData!$A$21:$D$24,4,FALSE)</f>
        <v>11053.74907</v>
      </c>
      <c r="L1421" s="2">
        <f>VLOOKUP(Production!B1421,CostData!$A$21:$D$24,3,FALSE)</f>
        <v>4602.4390240000002</v>
      </c>
      <c r="M1421" s="4">
        <f t="shared" si="155"/>
        <v>10965.239192324665</v>
      </c>
      <c r="N1421" s="4">
        <f t="shared" si="156"/>
        <v>2844.1296357110004</v>
      </c>
      <c r="O1421" s="4">
        <f t="shared" si="157"/>
        <v>4415.735037386562</v>
      </c>
      <c r="P1421" s="2">
        <f t="shared" si="158"/>
        <v>157.66421826782147</v>
      </c>
      <c r="Q1421" s="2">
        <f t="shared" si="159"/>
        <v>3.7288522580645163</v>
      </c>
      <c r="R1421" s="5">
        <f t="shared" si="160"/>
        <v>0.98018813567442276</v>
      </c>
    </row>
    <row r="1422" spans="1:18" x14ac:dyDescent="0.3">
      <c r="A1422" s="3">
        <v>41600</v>
      </c>
      <c r="B1422" s="2" t="s">
        <v>7</v>
      </c>
      <c r="C1422" s="2">
        <v>1.0401884E-2</v>
      </c>
      <c r="D1422" s="2">
        <v>1.0595854E-2</v>
      </c>
      <c r="E1422" s="2">
        <v>0</v>
      </c>
      <c r="F1422" s="2">
        <f>VLOOKUP(B1422,CostData!$A$21:$D$24,2,FALSE)</f>
        <v>11202.43902</v>
      </c>
      <c r="G1422" s="2">
        <f t="shared" si="154"/>
        <v>11</v>
      </c>
      <c r="H1422" s="2">
        <f>VLOOKUP(B1422,CostData!$H$5:$I$8,2,FALSE)</f>
        <v>5</v>
      </c>
      <c r="I1422" s="2">
        <f>VLOOKUP(G1422,CostData!$A$4:$E$15,Production!H1422,FALSE)</f>
        <v>8.3000000000000001E-3</v>
      </c>
      <c r="J1422" s="2">
        <f>VLOOKUP(Production!G1422,CostData!$A$33:$E$44,Production!H1422,FALSE)</f>
        <v>31</v>
      </c>
      <c r="K1422" s="2">
        <f>VLOOKUP(Production!B1422,CostData!$A$21:$D$24,4,FALSE)</f>
        <v>11053.74907</v>
      </c>
      <c r="L1422" s="2">
        <f>VLOOKUP(Production!B1422,CostData!$A$21:$D$24,3,FALSE)</f>
        <v>4602.4390240000002</v>
      </c>
      <c r="M1422" s="4">
        <f t="shared" si="155"/>
        <v>9852.0508888853146</v>
      </c>
      <c r="N1422" s="4">
        <f t="shared" si="156"/>
        <v>2844.1296357110004</v>
      </c>
      <c r="O1422" s="4">
        <f t="shared" si="157"/>
        <v>3973.5450581118616</v>
      </c>
      <c r="P1422" s="2">
        <f t="shared" si="158"/>
        <v>160.25679177645296</v>
      </c>
      <c r="Q1422" s="2">
        <f t="shared" si="159"/>
        <v>3.3554464516129032</v>
      </c>
      <c r="R1422" s="5">
        <f t="shared" si="160"/>
        <v>0.98169378324767409</v>
      </c>
    </row>
    <row r="1423" spans="1:18" x14ac:dyDescent="0.3">
      <c r="A1423" s="3">
        <v>41601</v>
      </c>
      <c r="B1423" s="2" t="s">
        <v>7</v>
      </c>
      <c r="C1423" s="2">
        <v>1.1667298E-2</v>
      </c>
      <c r="D1423" s="2">
        <v>1.1887506000000001E-2</v>
      </c>
      <c r="E1423" s="2">
        <v>0</v>
      </c>
      <c r="F1423" s="2">
        <f>VLOOKUP(B1423,CostData!$A$21:$D$24,2,FALSE)</f>
        <v>11202.43902</v>
      </c>
      <c r="G1423" s="2">
        <f t="shared" si="154"/>
        <v>11</v>
      </c>
      <c r="H1423" s="2">
        <f>VLOOKUP(B1423,CostData!$H$5:$I$8,2,FALSE)</f>
        <v>5</v>
      </c>
      <c r="I1423" s="2">
        <f>VLOOKUP(G1423,CostData!$A$4:$E$15,Production!H1423,FALSE)</f>
        <v>8.3000000000000001E-3</v>
      </c>
      <c r="J1423" s="2">
        <f>VLOOKUP(Production!G1423,CostData!$A$33:$E$44,Production!H1423,FALSE)</f>
        <v>31</v>
      </c>
      <c r="K1423" s="2">
        <f>VLOOKUP(Production!B1423,CostData!$A$21:$D$24,4,FALSE)</f>
        <v>11053.74907</v>
      </c>
      <c r="L1423" s="2">
        <f>VLOOKUP(Production!B1423,CostData!$A$21:$D$24,3,FALSE)</f>
        <v>4602.4390240000002</v>
      </c>
      <c r="M1423" s="4">
        <f t="shared" si="155"/>
        <v>11053.032068385382</v>
      </c>
      <c r="N1423" s="4">
        <f t="shared" si="156"/>
        <v>2844.1296357110004</v>
      </c>
      <c r="O1423" s="4">
        <f t="shared" si="157"/>
        <v>4456.936292446484</v>
      </c>
      <c r="P1423" s="2">
        <f t="shared" si="158"/>
        <v>157.31232712615096</v>
      </c>
      <c r="Q1423" s="2">
        <f t="shared" si="159"/>
        <v>3.7636445161290322</v>
      </c>
      <c r="R1423" s="5">
        <f t="shared" si="160"/>
        <v>0.98147567706800731</v>
      </c>
    </row>
    <row r="1424" spans="1:18" x14ac:dyDescent="0.3">
      <c r="A1424" s="3">
        <v>41602</v>
      </c>
      <c r="B1424" s="2" t="s">
        <v>7</v>
      </c>
      <c r="C1424" s="2">
        <v>1.110937E-2</v>
      </c>
      <c r="D1424" s="2">
        <v>1.1312114999999999E-2</v>
      </c>
      <c r="E1424" s="2">
        <v>0</v>
      </c>
      <c r="F1424" s="2">
        <f>VLOOKUP(B1424,CostData!$A$21:$D$24,2,FALSE)</f>
        <v>11202.43902</v>
      </c>
      <c r="G1424" s="2">
        <f t="shared" si="154"/>
        <v>11</v>
      </c>
      <c r="H1424" s="2">
        <f>VLOOKUP(B1424,CostData!$H$5:$I$8,2,FALSE)</f>
        <v>5</v>
      </c>
      <c r="I1424" s="2">
        <f>VLOOKUP(G1424,CostData!$A$4:$E$15,Production!H1424,FALSE)</f>
        <v>8.3000000000000001E-3</v>
      </c>
      <c r="J1424" s="2">
        <f>VLOOKUP(Production!G1424,CostData!$A$33:$E$44,Production!H1424,FALSE)</f>
        <v>31</v>
      </c>
      <c r="K1424" s="2">
        <f>VLOOKUP(Production!B1424,CostData!$A$21:$D$24,4,FALSE)</f>
        <v>11053.74907</v>
      </c>
      <c r="L1424" s="2">
        <f>VLOOKUP(Production!B1424,CostData!$A$21:$D$24,3,FALSE)</f>
        <v>4602.4390240000002</v>
      </c>
      <c r="M1424" s="4">
        <f t="shared" si="155"/>
        <v>10518.032113402365</v>
      </c>
      <c r="N1424" s="4">
        <f t="shared" si="156"/>
        <v>2844.1296357110004</v>
      </c>
      <c r="O1424" s="4">
        <f t="shared" si="157"/>
        <v>4243.8064356645555</v>
      </c>
      <c r="P1424" s="2">
        <f t="shared" si="158"/>
        <v>158.47854725135556</v>
      </c>
      <c r="Q1424" s="2">
        <f t="shared" si="159"/>
        <v>3.5836677419354839</v>
      </c>
      <c r="R1424" s="5">
        <f t="shared" si="160"/>
        <v>0.98207718008524503</v>
      </c>
    </row>
    <row r="1425" spans="1:18" x14ac:dyDescent="0.3">
      <c r="A1425" s="3">
        <v>41603</v>
      </c>
      <c r="B1425" s="2" t="s">
        <v>7</v>
      </c>
      <c r="C1425" s="2">
        <v>1.1771764000000001E-2</v>
      </c>
      <c r="D1425" s="2">
        <v>1.2006991999999999E-2</v>
      </c>
      <c r="E1425" s="2">
        <v>0</v>
      </c>
      <c r="F1425" s="2">
        <f>VLOOKUP(B1425,CostData!$A$21:$D$24,2,FALSE)</f>
        <v>11202.43902</v>
      </c>
      <c r="G1425" s="2">
        <f t="shared" si="154"/>
        <v>11</v>
      </c>
      <c r="H1425" s="2">
        <f>VLOOKUP(B1425,CostData!$H$5:$I$8,2,FALSE)</f>
        <v>5</v>
      </c>
      <c r="I1425" s="2">
        <f>VLOOKUP(G1425,CostData!$A$4:$E$15,Production!H1425,FALSE)</f>
        <v>8.3000000000000001E-3</v>
      </c>
      <c r="J1425" s="2">
        <f>VLOOKUP(Production!G1425,CostData!$A$33:$E$44,Production!H1425,FALSE)</f>
        <v>31</v>
      </c>
      <c r="K1425" s="2">
        <f>VLOOKUP(Production!B1425,CostData!$A$21:$D$24,4,FALSE)</f>
        <v>11053.74907</v>
      </c>
      <c r="L1425" s="2">
        <f>VLOOKUP(Production!B1425,CostData!$A$21:$D$24,3,FALSE)</f>
        <v>4602.4390240000002</v>
      </c>
      <c r="M1425" s="4">
        <f t="shared" si="155"/>
        <v>11164.13044257111</v>
      </c>
      <c r="N1425" s="4">
        <f t="shared" si="156"/>
        <v>2844.1296357110004</v>
      </c>
      <c r="O1425" s="4">
        <f t="shared" si="157"/>
        <v>4496.8425592382227</v>
      </c>
      <c r="P1425" s="2">
        <f t="shared" si="158"/>
        <v>157.19906241341852</v>
      </c>
      <c r="Q1425" s="2">
        <f t="shared" si="159"/>
        <v>3.7973432258064519</v>
      </c>
      <c r="R1425" s="5">
        <f t="shared" si="160"/>
        <v>0.98040908164176355</v>
      </c>
    </row>
    <row r="1426" spans="1:18" x14ac:dyDescent="0.3">
      <c r="A1426" s="3">
        <v>41604</v>
      </c>
      <c r="B1426" s="2" t="s">
        <v>7</v>
      </c>
      <c r="C1426" s="2">
        <v>1.0473011000000001E-2</v>
      </c>
      <c r="D1426" s="2">
        <v>1.0665529999999999E-2</v>
      </c>
      <c r="E1426" s="2">
        <v>0</v>
      </c>
      <c r="F1426" s="2">
        <f>VLOOKUP(B1426,CostData!$A$21:$D$24,2,FALSE)</f>
        <v>11202.43902</v>
      </c>
      <c r="G1426" s="2">
        <f t="shared" si="154"/>
        <v>11</v>
      </c>
      <c r="H1426" s="2">
        <f>VLOOKUP(B1426,CostData!$H$5:$I$8,2,FALSE)</f>
        <v>5</v>
      </c>
      <c r="I1426" s="2">
        <f>VLOOKUP(G1426,CostData!$A$4:$E$15,Production!H1426,FALSE)</f>
        <v>8.3000000000000001E-3</v>
      </c>
      <c r="J1426" s="2">
        <f>VLOOKUP(Production!G1426,CostData!$A$33:$E$44,Production!H1426,FALSE)</f>
        <v>31</v>
      </c>
      <c r="K1426" s="2">
        <f>VLOOKUP(Production!B1426,CostData!$A$21:$D$24,4,FALSE)</f>
        <v>11053.74907</v>
      </c>
      <c r="L1426" s="2">
        <f>VLOOKUP(Production!B1426,CostData!$A$21:$D$24,3,FALSE)</f>
        <v>4602.4390240000002</v>
      </c>
      <c r="M1426" s="4">
        <f t="shared" si="155"/>
        <v>9916.8358036013888</v>
      </c>
      <c r="N1426" s="4">
        <f t="shared" si="156"/>
        <v>2844.1296357110004</v>
      </c>
      <c r="O1426" s="4">
        <f t="shared" si="157"/>
        <v>4000.7157455900456</v>
      </c>
      <c r="P1426" s="2">
        <f t="shared" si="158"/>
        <v>160.04643922270714</v>
      </c>
      <c r="Q1426" s="2">
        <f t="shared" si="159"/>
        <v>3.3783906451612906</v>
      </c>
      <c r="R1426" s="5">
        <f t="shared" si="160"/>
        <v>0.98194942023509391</v>
      </c>
    </row>
    <row r="1427" spans="1:18" x14ac:dyDescent="0.3">
      <c r="A1427" s="3">
        <v>41605</v>
      </c>
      <c r="B1427" s="2" t="s">
        <v>7</v>
      </c>
      <c r="C1427" s="2">
        <v>1.1452566000000001E-2</v>
      </c>
      <c r="D1427" s="2">
        <v>1.1697355E-2</v>
      </c>
      <c r="E1427" s="2">
        <v>0</v>
      </c>
      <c r="F1427" s="2">
        <f>VLOOKUP(B1427,CostData!$A$21:$D$24,2,FALSE)</f>
        <v>11202.43902</v>
      </c>
      <c r="G1427" s="2">
        <f t="shared" si="154"/>
        <v>11</v>
      </c>
      <c r="H1427" s="2">
        <f>VLOOKUP(B1427,CostData!$H$5:$I$8,2,FALSE)</f>
        <v>5</v>
      </c>
      <c r="I1427" s="2">
        <f>VLOOKUP(G1427,CostData!$A$4:$E$15,Production!H1427,FALSE)</f>
        <v>8.3000000000000001E-3</v>
      </c>
      <c r="J1427" s="2">
        <f>VLOOKUP(Production!G1427,CostData!$A$33:$E$44,Production!H1427,FALSE)</f>
        <v>31</v>
      </c>
      <c r="K1427" s="2">
        <f>VLOOKUP(Production!B1427,CostData!$A$21:$D$24,4,FALSE)</f>
        <v>11053.74907</v>
      </c>
      <c r="L1427" s="2">
        <f>VLOOKUP(Production!B1427,CostData!$A$21:$D$24,3,FALSE)</f>
        <v>4602.4390240000002</v>
      </c>
      <c r="M1427" s="4">
        <f t="shared" si="155"/>
        <v>10876.229204871743</v>
      </c>
      <c r="N1427" s="4">
        <f t="shared" si="156"/>
        <v>2844.1296357110004</v>
      </c>
      <c r="O1427" s="4">
        <f t="shared" si="157"/>
        <v>4374.9081447168546</v>
      </c>
      <c r="P1427" s="2">
        <f t="shared" si="158"/>
        <v>158.00185727198249</v>
      </c>
      <c r="Q1427" s="2">
        <f t="shared" si="159"/>
        <v>3.6943761290322583</v>
      </c>
      <c r="R1427" s="5">
        <f t="shared" si="160"/>
        <v>0.97907313234487636</v>
      </c>
    </row>
    <row r="1428" spans="1:18" x14ac:dyDescent="0.3">
      <c r="A1428" s="3">
        <v>41606</v>
      </c>
      <c r="B1428" s="2" t="s">
        <v>7</v>
      </c>
      <c r="C1428" s="2">
        <v>1.0791168E-2</v>
      </c>
      <c r="D1428" s="2">
        <v>1.0990108E-2</v>
      </c>
      <c r="E1428" s="2">
        <v>0</v>
      </c>
      <c r="F1428" s="2">
        <f>VLOOKUP(B1428,CostData!$A$21:$D$24,2,FALSE)</f>
        <v>11202.43902</v>
      </c>
      <c r="G1428" s="2">
        <f t="shared" si="154"/>
        <v>11</v>
      </c>
      <c r="H1428" s="2">
        <f>VLOOKUP(B1428,CostData!$H$5:$I$8,2,FALSE)</f>
        <v>5</v>
      </c>
      <c r="I1428" s="2">
        <f>VLOOKUP(G1428,CostData!$A$4:$E$15,Production!H1428,FALSE)</f>
        <v>8.3000000000000001E-3</v>
      </c>
      <c r="J1428" s="2">
        <f>VLOOKUP(Production!G1428,CostData!$A$33:$E$44,Production!H1428,FALSE)</f>
        <v>31</v>
      </c>
      <c r="K1428" s="2">
        <f>VLOOKUP(Production!B1428,CostData!$A$21:$D$24,4,FALSE)</f>
        <v>11053.74907</v>
      </c>
      <c r="L1428" s="2">
        <f>VLOOKUP(Production!B1428,CostData!$A$21:$D$24,3,FALSE)</f>
        <v>4602.4390240000002</v>
      </c>
      <c r="M1428" s="4">
        <f t="shared" si="155"/>
        <v>10218.629219536775</v>
      </c>
      <c r="N1428" s="4">
        <f t="shared" si="156"/>
        <v>2844.1296357110004</v>
      </c>
      <c r="O1428" s="4">
        <f t="shared" si="157"/>
        <v>4122.252495572423</v>
      </c>
      <c r="P1428" s="2">
        <f t="shared" si="158"/>
        <v>159.25070715996821</v>
      </c>
      <c r="Q1428" s="2">
        <f t="shared" si="159"/>
        <v>3.481021935483871</v>
      </c>
      <c r="R1428" s="5">
        <f t="shared" si="160"/>
        <v>0.98189826705979599</v>
      </c>
    </row>
    <row r="1429" spans="1:18" x14ac:dyDescent="0.3">
      <c r="A1429" s="3">
        <v>41607</v>
      </c>
      <c r="B1429" s="2" t="s">
        <v>7</v>
      </c>
      <c r="C1429" s="2">
        <v>1.1466336000000001E-2</v>
      </c>
      <c r="D1429" s="2">
        <v>1.1702882E-2</v>
      </c>
      <c r="E1429" s="2">
        <v>0</v>
      </c>
      <c r="F1429" s="2">
        <f>VLOOKUP(B1429,CostData!$A$21:$D$24,2,FALSE)</f>
        <v>11202.43902</v>
      </c>
      <c r="G1429" s="2">
        <f t="shared" si="154"/>
        <v>11</v>
      </c>
      <c r="H1429" s="2">
        <f>VLOOKUP(B1429,CostData!$H$5:$I$8,2,FALSE)</f>
        <v>5</v>
      </c>
      <c r="I1429" s="2">
        <f>VLOOKUP(G1429,CostData!$A$4:$E$15,Production!H1429,FALSE)</f>
        <v>8.3000000000000001E-3</v>
      </c>
      <c r="J1429" s="2">
        <f>VLOOKUP(Production!G1429,CostData!$A$33:$E$44,Production!H1429,FALSE)</f>
        <v>31</v>
      </c>
      <c r="K1429" s="2">
        <f>VLOOKUP(Production!B1429,CostData!$A$21:$D$24,4,FALSE)</f>
        <v>11053.74907</v>
      </c>
      <c r="L1429" s="2">
        <f>VLOOKUP(Production!B1429,CostData!$A$21:$D$24,3,FALSE)</f>
        <v>4602.4390240000002</v>
      </c>
      <c r="M1429" s="4">
        <f t="shared" si="155"/>
        <v>10881.368222950219</v>
      </c>
      <c r="N1429" s="4">
        <f t="shared" si="156"/>
        <v>2844.1296357110004</v>
      </c>
      <c r="O1429" s="4">
        <f t="shared" si="157"/>
        <v>4380.168318301774</v>
      </c>
      <c r="P1429" s="2">
        <f t="shared" si="158"/>
        <v>157.90280501951969</v>
      </c>
      <c r="Q1429" s="2">
        <f t="shared" si="159"/>
        <v>3.6988180645161295</v>
      </c>
      <c r="R1429" s="5">
        <f t="shared" si="160"/>
        <v>0.97978737203365818</v>
      </c>
    </row>
    <row r="1430" spans="1:18" x14ac:dyDescent="0.3">
      <c r="A1430" s="3">
        <v>41608</v>
      </c>
      <c r="B1430" s="2" t="s">
        <v>7</v>
      </c>
      <c r="C1430" s="2">
        <v>1.0985449E-2</v>
      </c>
      <c r="D1430" s="2">
        <v>1.1176825E-2</v>
      </c>
      <c r="E1430" s="2">
        <v>0</v>
      </c>
      <c r="F1430" s="2">
        <f>VLOOKUP(B1430,CostData!$A$21:$D$24,2,FALSE)</f>
        <v>11202.43902</v>
      </c>
      <c r="G1430" s="2">
        <f t="shared" si="154"/>
        <v>11</v>
      </c>
      <c r="H1430" s="2">
        <f>VLOOKUP(B1430,CostData!$H$5:$I$8,2,FALSE)</f>
        <v>5</v>
      </c>
      <c r="I1430" s="2">
        <f>VLOOKUP(G1430,CostData!$A$4:$E$15,Production!H1430,FALSE)</f>
        <v>8.3000000000000001E-3</v>
      </c>
      <c r="J1430" s="2">
        <f>VLOOKUP(Production!G1430,CostData!$A$33:$E$44,Production!H1430,FALSE)</f>
        <v>31</v>
      </c>
      <c r="K1430" s="2">
        <f>VLOOKUP(Production!B1430,CostData!$A$21:$D$24,4,FALSE)</f>
        <v>11053.74907</v>
      </c>
      <c r="L1430" s="2">
        <f>VLOOKUP(Production!B1430,CostData!$A$21:$D$24,3,FALSE)</f>
        <v>4602.4390240000002</v>
      </c>
      <c r="M1430" s="4">
        <f t="shared" si="155"/>
        <v>10392.239141476053</v>
      </c>
      <c r="N1430" s="4">
        <f t="shared" si="156"/>
        <v>2844.1296357110004</v>
      </c>
      <c r="O1430" s="4">
        <f t="shared" si="157"/>
        <v>4196.468311422228</v>
      </c>
      <c r="P1430" s="2">
        <f t="shared" si="158"/>
        <v>158.69025552446041</v>
      </c>
      <c r="Q1430" s="2">
        <f t="shared" si="159"/>
        <v>3.5436932258064515</v>
      </c>
      <c r="R1430" s="5">
        <f t="shared" si="160"/>
        <v>0.98287742717632243</v>
      </c>
    </row>
    <row r="1431" spans="1:18" x14ac:dyDescent="0.3">
      <c r="A1431" s="3">
        <v>41609</v>
      </c>
      <c r="B1431" s="2" t="s">
        <v>7</v>
      </c>
      <c r="C1431" s="2">
        <v>1.0792937000000001E-2</v>
      </c>
      <c r="D1431" s="2">
        <v>1.1014718999999999E-2</v>
      </c>
      <c r="E1431" s="2">
        <v>0</v>
      </c>
      <c r="F1431" s="2">
        <f>VLOOKUP(B1431,CostData!$A$21:$D$24,2,FALSE)</f>
        <v>11202.43902</v>
      </c>
      <c r="G1431" s="2">
        <f t="shared" si="154"/>
        <v>12</v>
      </c>
      <c r="H1431" s="2">
        <f>VLOOKUP(B1431,CostData!$H$5:$I$8,2,FALSE)</f>
        <v>5</v>
      </c>
      <c r="I1431" s="2">
        <f>VLOOKUP(G1431,CostData!$A$4:$E$15,Production!H1431,FALSE)</f>
        <v>8.2000000000000007E-3</v>
      </c>
      <c r="J1431" s="2">
        <f>VLOOKUP(Production!G1431,CostData!$A$33:$E$44,Production!H1431,FALSE)</f>
        <v>31</v>
      </c>
      <c r="K1431" s="2">
        <f>VLOOKUP(Production!B1431,CostData!$A$21:$D$24,4,FALSE)</f>
        <v>11053.74907</v>
      </c>
      <c r="L1431" s="2">
        <f>VLOOKUP(Production!B1431,CostData!$A$21:$D$24,3,FALSE)</f>
        <v>4602.4390240000002</v>
      </c>
      <c r="M1431" s="4">
        <f t="shared" si="155"/>
        <v>10118.120869434701</v>
      </c>
      <c r="N1431" s="4">
        <f t="shared" si="156"/>
        <v>2809.8630135940002</v>
      </c>
      <c r="O1431" s="4">
        <f t="shared" si="157"/>
        <v>4073.2544234546272</v>
      </c>
      <c r="P1431" s="2">
        <f t="shared" si="158"/>
        <v>157.52188960690984</v>
      </c>
      <c r="Q1431" s="2">
        <f t="shared" si="159"/>
        <v>3.4815925806451613</v>
      </c>
      <c r="R1431" s="5">
        <f t="shared" si="160"/>
        <v>0.97986494253734491</v>
      </c>
    </row>
    <row r="1432" spans="1:18" x14ac:dyDescent="0.3">
      <c r="A1432" s="3">
        <v>41610</v>
      </c>
      <c r="B1432" s="2" t="s">
        <v>7</v>
      </c>
      <c r="C1432" s="2">
        <v>1.0716407000000001E-2</v>
      </c>
      <c r="D1432" s="2">
        <v>1.0937291E-2</v>
      </c>
      <c r="E1432" s="2">
        <v>0</v>
      </c>
      <c r="F1432" s="2">
        <f>VLOOKUP(B1432,CostData!$A$21:$D$24,2,FALSE)</f>
        <v>11202.43902</v>
      </c>
      <c r="G1432" s="2">
        <f t="shared" si="154"/>
        <v>12</v>
      </c>
      <c r="H1432" s="2">
        <f>VLOOKUP(B1432,CostData!$H$5:$I$8,2,FALSE)</f>
        <v>5</v>
      </c>
      <c r="I1432" s="2">
        <f>VLOOKUP(G1432,CostData!$A$4:$E$15,Production!H1432,FALSE)</f>
        <v>8.2000000000000007E-3</v>
      </c>
      <c r="J1432" s="2">
        <f>VLOOKUP(Production!G1432,CostData!$A$33:$E$44,Production!H1432,FALSE)</f>
        <v>31</v>
      </c>
      <c r="K1432" s="2">
        <f>VLOOKUP(Production!B1432,CostData!$A$21:$D$24,4,FALSE)</f>
        <v>11053.74907</v>
      </c>
      <c r="L1432" s="2">
        <f>VLOOKUP(Production!B1432,CostData!$A$21:$D$24,3,FALSE)</f>
        <v>4602.4390240000002</v>
      </c>
      <c r="M1432" s="4">
        <f t="shared" si="155"/>
        <v>10046.995508662578</v>
      </c>
      <c r="N1432" s="4">
        <f t="shared" si="156"/>
        <v>2809.8630135940002</v>
      </c>
      <c r="O1432" s="4">
        <f t="shared" si="157"/>
        <v>4044.3720014570754</v>
      </c>
      <c r="P1432" s="2">
        <f t="shared" si="158"/>
        <v>157.71359303275483</v>
      </c>
      <c r="Q1432" s="2">
        <f t="shared" si="159"/>
        <v>3.4569054838709681</v>
      </c>
      <c r="R1432" s="5">
        <f t="shared" si="160"/>
        <v>0.97980450552152276</v>
      </c>
    </row>
    <row r="1433" spans="1:18" x14ac:dyDescent="0.3">
      <c r="A1433" s="3">
        <v>41611</v>
      </c>
      <c r="B1433" s="2" t="s">
        <v>7</v>
      </c>
      <c r="C1433" s="2">
        <v>1.0756451E-2</v>
      </c>
      <c r="D1433" s="2">
        <v>1.0966805E-2</v>
      </c>
      <c r="E1433" s="2">
        <v>0</v>
      </c>
      <c r="F1433" s="2">
        <f>VLOOKUP(B1433,CostData!$A$21:$D$24,2,FALSE)</f>
        <v>11202.43902</v>
      </c>
      <c r="G1433" s="2">
        <f t="shared" si="154"/>
        <v>12</v>
      </c>
      <c r="H1433" s="2">
        <f>VLOOKUP(B1433,CostData!$H$5:$I$8,2,FALSE)</f>
        <v>5</v>
      </c>
      <c r="I1433" s="2">
        <f>VLOOKUP(G1433,CostData!$A$4:$E$15,Production!H1433,FALSE)</f>
        <v>8.2000000000000007E-3</v>
      </c>
      <c r="J1433" s="2">
        <f>VLOOKUP(Production!G1433,CostData!$A$33:$E$44,Production!H1433,FALSE)</f>
        <v>31</v>
      </c>
      <c r="K1433" s="2">
        <f>VLOOKUP(Production!B1433,CostData!$A$21:$D$24,4,FALSE)</f>
        <v>11053.74907</v>
      </c>
      <c r="L1433" s="2">
        <f>VLOOKUP(Production!B1433,CostData!$A$21:$D$24,3,FALSE)</f>
        <v>4602.4390240000002</v>
      </c>
      <c r="M1433" s="4">
        <f t="shared" si="155"/>
        <v>10074.10706905195</v>
      </c>
      <c r="N1433" s="4">
        <f t="shared" si="156"/>
        <v>2809.8630135940002</v>
      </c>
      <c r="O1433" s="4">
        <f t="shared" si="157"/>
        <v>4059.4846070557937</v>
      </c>
      <c r="P1433" s="2">
        <f t="shared" si="158"/>
        <v>157.5190059407303</v>
      </c>
      <c r="Q1433" s="2">
        <f t="shared" si="159"/>
        <v>3.4698229032258063</v>
      </c>
      <c r="R1433" s="5">
        <f t="shared" si="160"/>
        <v>0.98081902614298333</v>
      </c>
    </row>
    <row r="1434" spans="1:18" x14ac:dyDescent="0.3">
      <c r="A1434" s="3">
        <v>41612</v>
      </c>
      <c r="B1434" s="2" t="s">
        <v>7</v>
      </c>
      <c r="C1434" s="2">
        <v>1.1708733000000001E-2</v>
      </c>
      <c r="D1434" s="2">
        <v>1.1964792E-2</v>
      </c>
      <c r="E1434" s="2">
        <v>0</v>
      </c>
      <c r="F1434" s="2">
        <f>VLOOKUP(B1434,CostData!$A$21:$D$24,2,FALSE)</f>
        <v>11202.43902</v>
      </c>
      <c r="G1434" s="2">
        <f t="shared" si="154"/>
        <v>12</v>
      </c>
      <c r="H1434" s="2">
        <f>VLOOKUP(B1434,CostData!$H$5:$I$8,2,FALSE)</f>
        <v>5</v>
      </c>
      <c r="I1434" s="2">
        <f>VLOOKUP(G1434,CostData!$A$4:$E$15,Production!H1434,FALSE)</f>
        <v>8.2000000000000007E-3</v>
      </c>
      <c r="J1434" s="2">
        <f>VLOOKUP(Production!G1434,CostData!$A$33:$E$44,Production!H1434,FALSE)</f>
        <v>31</v>
      </c>
      <c r="K1434" s="2">
        <f>VLOOKUP(Production!B1434,CostData!$A$21:$D$24,4,FALSE)</f>
        <v>11053.74907</v>
      </c>
      <c r="L1434" s="2">
        <f>VLOOKUP(Production!B1434,CostData!$A$21:$D$24,3,FALSE)</f>
        <v>4602.4390240000002</v>
      </c>
      <c r="M1434" s="4">
        <f t="shared" si="155"/>
        <v>10990.857926892677</v>
      </c>
      <c r="N1434" s="4">
        <f t="shared" si="156"/>
        <v>2809.8630135940002</v>
      </c>
      <c r="O1434" s="4">
        <f t="shared" si="157"/>
        <v>4418.875833825321</v>
      </c>
      <c r="P1434" s="2">
        <f t="shared" si="158"/>
        <v>155.60690276490203</v>
      </c>
      <c r="Q1434" s="2">
        <f t="shared" si="159"/>
        <v>3.7770106451612908</v>
      </c>
      <c r="R1434" s="5">
        <f t="shared" si="160"/>
        <v>0.97859895934672336</v>
      </c>
    </row>
    <row r="1435" spans="1:18" x14ac:dyDescent="0.3">
      <c r="A1435" s="3">
        <v>41613</v>
      </c>
      <c r="B1435" s="2" t="s">
        <v>7</v>
      </c>
      <c r="C1435" s="2">
        <v>1.0685382E-2</v>
      </c>
      <c r="D1435" s="2">
        <v>1.0878545E-2</v>
      </c>
      <c r="E1435" s="2">
        <v>0</v>
      </c>
      <c r="F1435" s="2">
        <f>VLOOKUP(B1435,CostData!$A$21:$D$24,2,FALSE)</f>
        <v>11202.43902</v>
      </c>
      <c r="G1435" s="2">
        <f t="shared" si="154"/>
        <v>12</v>
      </c>
      <c r="H1435" s="2">
        <f>VLOOKUP(B1435,CostData!$H$5:$I$8,2,FALSE)</f>
        <v>5</v>
      </c>
      <c r="I1435" s="2">
        <f>VLOOKUP(G1435,CostData!$A$4:$E$15,Production!H1435,FALSE)</f>
        <v>8.2000000000000007E-3</v>
      </c>
      <c r="J1435" s="2">
        <f>VLOOKUP(Production!G1435,CostData!$A$33:$E$44,Production!H1435,FALSE)</f>
        <v>31</v>
      </c>
      <c r="K1435" s="2">
        <f>VLOOKUP(Production!B1435,CostData!$A$21:$D$24,4,FALSE)</f>
        <v>11053.74907</v>
      </c>
      <c r="L1435" s="2">
        <f>VLOOKUP(Production!B1435,CostData!$A$21:$D$24,3,FALSE)</f>
        <v>4602.4390240000002</v>
      </c>
      <c r="M1435" s="4">
        <f t="shared" si="155"/>
        <v>9993.0314330837246</v>
      </c>
      <c r="N1435" s="4">
        <f t="shared" si="156"/>
        <v>2809.8630135940002</v>
      </c>
      <c r="O1435" s="4">
        <f t="shared" si="157"/>
        <v>4032.6631664580686</v>
      </c>
      <c r="P1435" s="2">
        <f t="shared" si="158"/>
        <v>157.55690917868722</v>
      </c>
      <c r="Q1435" s="2">
        <f t="shared" si="159"/>
        <v>3.4468974193548387</v>
      </c>
      <c r="R1435" s="5">
        <f t="shared" si="160"/>
        <v>0.98224367321181283</v>
      </c>
    </row>
    <row r="1436" spans="1:18" x14ac:dyDescent="0.3">
      <c r="A1436" s="3">
        <v>41614</v>
      </c>
      <c r="B1436" s="2" t="s">
        <v>7</v>
      </c>
      <c r="C1436" s="2">
        <v>1.1588459000000001E-2</v>
      </c>
      <c r="D1436" s="2">
        <v>1.1797007999999999E-2</v>
      </c>
      <c r="E1436" s="2">
        <v>0</v>
      </c>
      <c r="F1436" s="2">
        <f>VLOOKUP(B1436,CostData!$A$21:$D$24,2,FALSE)</f>
        <v>11202.43902</v>
      </c>
      <c r="G1436" s="2">
        <f t="shared" si="154"/>
        <v>12</v>
      </c>
      <c r="H1436" s="2">
        <f>VLOOKUP(B1436,CostData!$H$5:$I$8,2,FALSE)</f>
        <v>5</v>
      </c>
      <c r="I1436" s="2">
        <f>VLOOKUP(G1436,CostData!$A$4:$E$15,Production!H1436,FALSE)</f>
        <v>8.2000000000000007E-3</v>
      </c>
      <c r="J1436" s="2">
        <f>VLOOKUP(Production!G1436,CostData!$A$33:$E$44,Production!H1436,FALSE)</f>
        <v>31</v>
      </c>
      <c r="K1436" s="2">
        <f>VLOOKUP(Production!B1436,CostData!$A$21:$D$24,4,FALSE)</f>
        <v>11053.74907</v>
      </c>
      <c r="L1436" s="2">
        <f>VLOOKUP(Production!B1436,CostData!$A$21:$D$24,3,FALSE)</f>
        <v>4602.4390240000002</v>
      </c>
      <c r="M1436" s="4">
        <f t="shared" si="155"/>
        <v>10836.731544553078</v>
      </c>
      <c r="N1436" s="4">
        <f t="shared" si="156"/>
        <v>2809.8630135940002</v>
      </c>
      <c r="O1436" s="4">
        <f t="shared" si="157"/>
        <v>4373.4844262291708</v>
      </c>
      <c r="P1436" s="2">
        <f t="shared" si="158"/>
        <v>155.5002177975195</v>
      </c>
      <c r="Q1436" s="2">
        <f t="shared" si="159"/>
        <v>3.7382125806451616</v>
      </c>
      <c r="R1436" s="5">
        <f t="shared" si="160"/>
        <v>0.98232187347842781</v>
      </c>
    </row>
    <row r="1437" spans="1:18" x14ac:dyDescent="0.3">
      <c r="A1437" s="3">
        <v>41615</v>
      </c>
      <c r="B1437" s="2" t="s">
        <v>7</v>
      </c>
      <c r="C1437" s="2">
        <v>1.0939114999999999E-2</v>
      </c>
      <c r="D1437" s="2">
        <v>1.1138827E-2</v>
      </c>
      <c r="E1437" s="2">
        <v>0</v>
      </c>
      <c r="F1437" s="2">
        <f>VLOOKUP(B1437,CostData!$A$21:$D$24,2,FALSE)</f>
        <v>11202.43902</v>
      </c>
      <c r="G1437" s="2">
        <f t="shared" si="154"/>
        <v>12</v>
      </c>
      <c r="H1437" s="2">
        <f>VLOOKUP(B1437,CostData!$H$5:$I$8,2,FALSE)</f>
        <v>5</v>
      </c>
      <c r="I1437" s="2">
        <f>VLOOKUP(G1437,CostData!$A$4:$E$15,Production!H1437,FALSE)</f>
        <v>8.2000000000000007E-3</v>
      </c>
      <c r="J1437" s="2">
        <f>VLOOKUP(Production!G1437,CostData!$A$33:$E$44,Production!H1437,FALSE)</f>
        <v>31</v>
      </c>
      <c r="K1437" s="2">
        <f>VLOOKUP(Production!B1437,CostData!$A$21:$D$24,4,FALSE)</f>
        <v>11053.74907</v>
      </c>
      <c r="L1437" s="2">
        <f>VLOOKUP(Production!B1437,CostData!$A$21:$D$24,3,FALSE)</f>
        <v>4602.4390240000002</v>
      </c>
      <c r="M1437" s="4">
        <f t="shared" si="155"/>
        <v>10232.126478190024</v>
      </c>
      <c r="N1437" s="4">
        <f t="shared" si="156"/>
        <v>2809.8630135940002</v>
      </c>
      <c r="O1437" s="4">
        <f t="shared" si="157"/>
        <v>4128.4220006499481</v>
      </c>
      <c r="P1437" s="2">
        <f t="shared" si="158"/>
        <v>156.96344258593109</v>
      </c>
      <c r="Q1437" s="2">
        <f t="shared" si="159"/>
        <v>3.5287467741935483</v>
      </c>
      <c r="R1437" s="5">
        <f t="shared" si="160"/>
        <v>0.98207064352467266</v>
      </c>
    </row>
    <row r="1438" spans="1:18" x14ac:dyDescent="0.3">
      <c r="A1438" s="3">
        <v>41616</v>
      </c>
      <c r="B1438" s="2" t="s">
        <v>7</v>
      </c>
      <c r="C1438" s="2">
        <v>1.0358289999999999E-2</v>
      </c>
      <c r="D1438" s="2">
        <v>1.0542895E-2</v>
      </c>
      <c r="E1438" s="2">
        <v>0</v>
      </c>
      <c r="F1438" s="2">
        <f>VLOOKUP(B1438,CostData!$A$21:$D$24,2,FALSE)</f>
        <v>11202.43902</v>
      </c>
      <c r="G1438" s="2">
        <f t="shared" si="154"/>
        <v>12</v>
      </c>
      <c r="H1438" s="2">
        <f>VLOOKUP(B1438,CostData!$H$5:$I$8,2,FALSE)</f>
        <v>5</v>
      </c>
      <c r="I1438" s="2">
        <f>VLOOKUP(G1438,CostData!$A$4:$E$15,Production!H1438,FALSE)</f>
        <v>8.2000000000000007E-3</v>
      </c>
      <c r="J1438" s="2">
        <f>VLOOKUP(Production!G1438,CostData!$A$33:$E$44,Production!H1438,FALSE)</f>
        <v>31</v>
      </c>
      <c r="K1438" s="2">
        <f>VLOOKUP(Production!B1438,CostData!$A$21:$D$24,4,FALSE)</f>
        <v>11053.74907</v>
      </c>
      <c r="L1438" s="2">
        <f>VLOOKUP(Production!B1438,CostData!$A$21:$D$24,3,FALSE)</f>
        <v>4602.4390240000002</v>
      </c>
      <c r="M1438" s="4">
        <f t="shared" si="155"/>
        <v>9684.7033432045573</v>
      </c>
      <c r="N1438" s="4">
        <f t="shared" si="156"/>
        <v>2809.8630135940002</v>
      </c>
      <c r="O1438" s="4">
        <f t="shared" si="157"/>
        <v>3909.2186456685345</v>
      </c>
      <c r="P1438" s="2">
        <f t="shared" si="158"/>
        <v>158.36383227798308</v>
      </c>
      <c r="Q1438" s="2">
        <f t="shared" si="159"/>
        <v>3.3413838709677419</v>
      </c>
      <c r="R1438" s="5">
        <f t="shared" si="160"/>
        <v>0.9824901035246959</v>
      </c>
    </row>
    <row r="1439" spans="1:18" x14ac:dyDescent="0.3">
      <c r="A1439" s="3">
        <v>41617</v>
      </c>
      <c r="B1439" s="2" t="s">
        <v>7</v>
      </c>
      <c r="C1439" s="2">
        <v>1.0340039000000001E-2</v>
      </c>
      <c r="D1439" s="2">
        <v>1.0542701E-2</v>
      </c>
      <c r="E1439" s="2">
        <v>0</v>
      </c>
      <c r="F1439" s="2">
        <f>VLOOKUP(B1439,CostData!$A$21:$D$24,2,FALSE)</f>
        <v>11202.43902</v>
      </c>
      <c r="G1439" s="2">
        <f t="shared" si="154"/>
        <v>12</v>
      </c>
      <c r="H1439" s="2">
        <f>VLOOKUP(B1439,CostData!$H$5:$I$8,2,FALSE)</f>
        <v>5</v>
      </c>
      <c r="I1439" s="2">
        <f>VLOOKUP(G1439,CostData!$A$4:$E$15,Production!H1439,FALSE)</f>
        <v>8.2000000000000007E-3</v>
      </c>
      <c r="J1439" s="2">
        <f>VLOOKUP(Production!G1439,CostData!$A$33:$E$44,Production!H1439,FALSE)</f>
        <v>31</v>
      </c>
      <c r="K1439" s="2">
        <f>VLOOKUP(Production!B1439,CostData!$A$21:$D$24,4,FALSE)</f>
        <v>11053.74907</v>
      </c>
      <c r="L1439" s="2">
        <f>VLOOKUP(Production!B1439,CostData!$A$21:$D$24,3,FALSE)</f>
        <v>4602.4390240000002</v>
      </c>
      <c r="M1439" s="4">
        <f t="shared" si="155"/>
        <v>9684.5251348046277</v>
      </c>
      <c r="N1439" s="4">
        <f t="shared" si="156"/>
        <v>2809.8630135940002</v>
      </c>
      <c r="O1439" s="4">
        <f t="shared" si="157"/>
        <v>3902.3307182691196</v>
      </c>
      <c r="P1439" s="2">
        <f t="shared" si="158"/>
        <v>158.57501955909206</v>
      </c>
      <c r="Q1439" s="2">
        <f t="shared" si="159"/>
        <v>3.3354964516129031</v>
      </c>
      <c r="R1439" s="5">
        <f t="shared" si="160"/>
        <v>0.9807770323752899</v>
      </c>
    </row>
    <row r="1440" spans="1:18" x14ac:dyDescent="0.3">
      <c r="A1440" s="3">
        <v>41618</v>
      </c>
      <c r="B1440" s="2" t="s">
        <v>7</v>
      </c>
      <c r="C1440" s="2">
        <v>1.0683724E-2</v>
      </c>
      <c r="D1440" s="2">
        <v>1.0902246000000001E-2</v>
      </c>
      <c r="E1440" s="2">
        <v>0</v>
      </c>
      <c r="F1440" s="2">
        <f>VLOOKUP(B1440,CostData!$A$21:$D$24,2,FALSE)</f>
        <v>11202.43902</v>
      </c>
      <c r="G1440" s="2">
        <f t="shared" si="154"/>
        <v>12</v>
      </c>
      <c r="H1440" s="2">
        <f>VLOOKUP(B1440,CostData!$H$5:$I$8,2,FALSE)</f>
        <v>5</v>
      </c>
      <c r="I1440" s="2">
        <f>VLOOKUP(G1440,CostData!$A$4:$E$15,Production!H1440,FALSE)</f>
        <v>8.2000000000000007E-3</v>
      </c>
      <c r="J1440" s="2">
        <f>VLOOKUP(Production!G1440,CostData!$A$33:$E$44,Production!H1440,FALSE)</f>
        <v>31</v>
      </c>
      <c r="K1440" s="2">
        <f>VLOOKUP(Production!B1440,CostData!$A$21:$D$24,4,FALSE)</f>
        <v>11053.74907</v>
      </c>
      <c r="L1440" s="2">
        <f>VLOOKUP(Production!B1440,CostData!$A$21:$D$24,3,FALSE)</f>
        <v>4602.4390240000002</v>
      </c>
      <c r="M1440" s="4">
        <f t="shared" si="155"/>
        <v>10014.803171675192</v>
      </c>
      <c r="N1440" s="4">
        <f t="shared" si="156"/>
        <v>2809.8630135940002</v>
      </c>
      <c r="O1440" s="4">
        <f t="shared" si="157"/>
        <v>4032.0374372581218</v>
      </c>
      <c r="P1440" s="2">
        <f t="shared" si="158"/>
        <v>157.77928765781775</v>
      </c>
      <c r="Q1440" s="2">
        <f t="shared" si="159"/>
        <v>3.4463625806451614</v>
      </c>
      <c r="R1440" s="5">
        <f t="shared" si="160"/>
        <v>0.97995624020958616</v>
      </c>
    </row>
    <row r="1441" spans="1:18" x14ac:dyDescent="0.3">
      <c r="A1441" s="3">
        <v>41619</v>
      </c>
      <c r="B1441" s="2" t="s">
        <v>7</v>
      </c>
      <c r="C1441" s="2">
        <v>1.0209928E-2</v>
      </c>
      <c r="D1441" s="2">
        <v>1.0432462999999999E-2</v>
      </c>
      <c r="E1441" s="2">
        <v>0</v>
      </c>
      <c r="F1441" s="2">
        <f>VLOOKUP(B1441,CostData!$A$21:$D$24,2,FALSE)</f>
        <v>11202.43902</v>
      </c>
      <c r="G1441" s="2">
        <f t="shared" si="154"/>
        <v>12</v>
      </c>
      <c r="H1441" s="2">
        <f>VLOOKUP(B1441,CostData!$H$5:$I$8,2,FALSE)</f>
        <v>5</v>
      </c>
      <c r="I1441" s="2">
        <f>VLOOKUP(G1441,CostData!$A$4:$E$15,Production!H1441,FALSE)</f>
        <v>8.2000000000000007E-3</v>
      </c>
      <c r="J1441" s="2">
        <f>VLOOKUP(Production!G1441,CostData!$A$33:$E$44,Production!H1441,FALSE)</f>
        <v>31</v>
      </c>
      <c r="K1441" s="2">
        <f>VLOOKUP(Production!B1441,CostData!$A$21:$D$24,4,FALSE)</f>
        <v>11053.74907</v>
      </c>
      <c r="L1441" s="2">
        <f>VLOOKUP(Production!B1441,CostData!$A$21:$D$24,3,FALSE)</f>
        <v>4602.4390240000002</v>
      </c>
      <c r="M1441" s="4">
        <f t="shared" si="155"/>
        <v>9583.2605080443136</v>
      </c>
      <c r="N1441" s="4">
        <f t="shared" si="156"/>
        <v>2809.8630135940002</v>
      </c>
      <c r="O1441" s="4">
        <f t="shared" si="157"/>
        <v>3853.2268268732828</v>
      </c>
      <c r="P1441" s="2">
        <f t="shared" si="158"/>
        <v>159.12306481016904</v>
      </c>
      <c r="Q1441" s="2">
        <f t="shared" si="159"/>
        <v>3.2935251612903227</v>
      </c>
      <c r="R1441" s="5">
        <f t="shared" si="160"/>
        <v>0.97866898737143859</v>
      </c>
    </row>
    <row r="1442" spans="1:18" x14ac:dyDescent="0.3">
      <c r="A1442" s="3">
        <v>41620</v>
      </c>
      <c r="B1442" s="2" t="s">
        <v>7</v>
      </c>
      <c r="C1442" s="2">
        <v>1.0911601999999999E-2</v>
      </c>
      <c r="D1442" s="2">
        <v>1.1152245E-2</v>
      </c>
      <c r="E1442" s="2">
        <v>0</v>
      </c>
      <c r="F1442" s="2">
        <f>VLOOKUP(B1442,CostData!$A$21:$D$24,2,FALSE)</f>
        <v>11202.43902</v>
      </c>
      <c r="G1442" s="2">
        <f t="shared" si="154"/>
        <v>12</v>
      </c>
      <c r="H1442" s="2">
        <f>VLOOKUP(B1442,CostData!$H$5:$I$8,2,FALSE)</f>
        <v>5</v>
      </c>
      <c r="I1442" s="2">
        <f>VLOOKUP(G1442,CostData!$A$4:$E$15,Production!H1442,FALSE)</f>
        <v>8.2000000000000007E-3</v>
      </c>
      <c r="J1442" s="2">
        <f>VLOOKUP(Production!G1442,CostData!$A$33:$E$44,Production!H1442,FALSE)</f>
        <v>31</v>
      </c>
      <c r="K1442" s="2">
        <f>VLOOKUP(Production!B1442,CostData!$A$21:$D$24,4,FALSE)</f>
        <v>11053.74907</v>
      </c>
      <c r="L1442" s="2">
        <f>VLOOKUP(Production!B1442,CostData!$A$21:$D$24,3,FALSE)</f>
        <v>4602.4390240000002</v>
      </c>
      <c r="M1442" s="4">
        <f t="shared" si="155"/>
        <v>10244.452252985193</v>
      </c>
      <c r="N1442" s="4">
        <f t="shared" si="156"/>
        <v>2809.8630135940002</v>
      </c>
      <c r="O1442" s="4">
        <f t="shared" si="157"/>
        <v>4118.0385944508289</v>
      </c>
      <c r="P1442" s="2">
        <f t="shared" si="158"/>
        <v>157.37701815947855</v>
      </c>
      <c r="Q1442" s="2">
        <f t="shared" si="159"/>
        <v>3.5198716129032257</v>
      </c>
      <c r="R1442" s="5">
        <f t="shared" si="160"/>
        <v>0.9784220127875598</v>
      </c>
    </row>
    <row r="1443" spans="1:18" x14ac:dyDescent="0.3">
      <c r="A1443" s="3">
        <v>41621</v>
      </c>
      <c r="B1443" s="2" t="s">
        <v>7</v>
      </c>
      <c r="C1443" s="2">
        <v>1.0287421E-2</v>
      </c>
      <c r="D1443" s="2">
        <v>1.0474499999999999E-2</v>
      </c>
      <c r="E1443" s="2">
        <v>0</v>
      </c>
      <c r="F1443" s="2">
        <f>VLOOKUP(B1443,CostData!$A$21:$D$24,2,FALSE)</f>
        <v>11202.43902</v>
      </c>
      <c r="G1443" s="2">
        <f t="shared" si="154"/>
        <v>12</v>
      </c>
      <c r="H1443" s="2">
        <f>VLOOKUP(B1443,CostData!$H$5:$I$8,2,FALSE)</f>
        <v>5</v>
      </c>
      <c r="I1443" s="2">
        <f>VLOOKUP(G1443,CostData!$A$4:$E$15,Production!H1443,FALSE)</f>
        <v>8.2000000000000007E-3</v>
      </c>
      <c r="J1443" s="2">
        <f>VLOOKUP(Production!G1443,CostData!$A$33:$E$44,Production!H1443,FALSE)</f>
        <v>31</v>
      </c>
      <c r="K1443" s="2">
        <f>VLOOKUP(Production!B1443,CostData!$A$21:$D$24,4,FALSE)</f>
        <v>11053.74907</v>
      </c>
      <c r="L1443" s="2">
        <f>VLOOKUP(Production!B1443,CostData!$A$21:$D$24,3,FALSE)</f>
        <v>4602.4390240000002</v>
      </c>
      <c r="M1443" s="4">
        <f t="shared" si="155"/>
        <v>9621.8756962291791</v>
      </c>
      <c r="N1443" s="4">
        <f t="shared" si="156"/>
        <v>2809.8630135940002</v>
      </c>
      <c r="O1443" s="4">
        <f t="shared" si="157"/>
        <v>3882.472685070803</v>
      </c>
      <c r="P1443" s="2">
        <f t="shared" si="158"/>
        <v>158.5840746178657</v>
      </c>
      <c r="Q1443" s="2">
        <f t="shared" si="159"/>
        <v>3.3185229032258063</v>
      </c>
      <c r="R1443" s="5">
        <f t="shared" si="160"/>
        <v>0.98213957706811783</v>
      </c>
    </row>
    <row r="1444" spans="1:18" x14ac:dyDescent="0.3">
      <c r="A1444" s="3">
        <v>41622</v>
      </c>
      <c r="B1444" s="2" t="s">
        <v>7</v>
      </c>
      <c r="C1444" s="2">
        <v>1.0598339999999999E-2</v>
      </c>
      <c r="D1444" s="2">
        <v>1.0829703E-2</v>
      </c>
      <c r="E1444" s="2">
        <v>0.32331762600000002</v>
      </c>
      <c r="F1444" s="2">
        <f>VLOOKUP(B1444,CostData!$A$21:$D$24,2,FALSE)</f>
        <v>11202.43902</v>
      </c>
      <c r="G1444" s="2">
        <f t="shared" si="154"/>
        <v>12</v>
      </c>
      <c r="H1444" s="2">
        <f>VLOOKUP(B1444,CostData!$H$5:$I$8,2,FALSE)</f>
        <v>5</v>
      </c>
      <c r="I1444" s="2">
        <f>VLOOKUP(G1444,CostData!$A$4:$E$15,Production!H1444,FALSE)</f>
        <v>8.2000000000000007E-3</v>
      </c>
      <c r="J1444" s="2">
        <f>VLOOKUP(Production!G1444,CostData!$A$33:$E$44,Production!H1444,FALSE)</f>
        <v>31</v>
      </c>
      <c r="K1444" s="2">
        <f>VLOOKUP(Production!B1444,CostData!$A$21:$D$24,4,FALSE)</f>
        <v>11053.74907</v>
      </c>
      <c r="L1444" s="2">
        <f>VLOOKUP(Production!B1444,CostData!$A$21:$D$24,3,FALSE)</f>
        <v>4602.4390240000002</v>
      </c>
      <c r="M1444" s="4">
        <f t="shared" si="155"/>
        <v>9948.165171901308</v>
      </c>
      <c r="N1444" s="4">
        <f t="shared" si="156"/>
        <v>2809.8630135940002</v>
      </c>
      <c r="O1444" s="4">
        <f t="shared" si="157"/>
        <v>3999.8135156608537</v>
      </c>
      <c r="P1444" s="2">
        <f t="shared" si="158"/>
        <v>158.11760805141336</v>
      </c>
      <c r="Q1444" s="2">
        <f t="shared" si="159"/>
        <v>3.4188193548387091</v>
      </c>
      <c r="R1444" s="5">
        <f t="shared" si="160"/>
        <v>0.97863625622974149</v>
      </c>
    </row>
    <row r="1445" spans="1:18" x14ac:dyDescent="0.3">
      <c r="A1445" s="3">
        <v>41623</v>
      </c>
      <c r="B1445" s="2" t="s">
        <v>7</v>
      </c>
      <c r="C1445" s="2">
        <v>1.0897901E-2</v>
      </c>
      <c r="D1445" s="2">
        <v>1.1102040000000001E-2</v>
      </c>
      <c r="E1445" s="2">
        <v>0.32593765699999999</v>
      </c>
      <c r="F1445" s="2">
        <f>VLOOKUP(B1445,CostData!$A$21:$D$24,2,FALSE)</f>
        <v>11202.43902</v>
      </c>
      <c r="G1445" s="2">
        <f t="shared" si="154"/>
        <v>12</v>
      </c>
      <c r="H1445" s="2">
        <f>VLOOKUP(B1445,CostData!$H$5:$I$8,2,FALSE)</f>
        <v>5</v>
      </c>
      <c r="I1445" s="2">
        <f>VLOOKUP(G1445,CostData!$A$4:$E$15,Production!H1445,FALSE)</f>
        <v>8.2000000000000007E-3</v>
      </c>
      <c r="J1445" s="2">
        <f>VLOOKUP(Production!G1445,CostData!$A$33:$E$44,Production!H1445,FALSE)</f>
        <v>31</v>
      </c>
      <c r="K1445" s="2">
        <f>VLOOKUP(Production!B1445,CostData!$A$21:$D$24,4,FALSE)</f>
        <v>11053.74907</v>
      </c>
      <c r="L1445" s="2">
        <f>VLOOKUP(Production!B1445,CostData!$A$21:$D$24,3,FALSE)</f>
        <v>4602.4390240000002</v>
      </c>
      <c r="M1445" s="4">
        <f t="shared" si="155"/>
        <v>10198.333940003267</v>
      </c>
      <c r="N1445" s="4">
        <f t="shared" si="156"/>
        <v>2809.8630135940002</v>
      </c>
      <c r="O1445" s="4">
        <f t="shared" si="157"/>
        <v>4112.867837051268</v>
      </c>
      <c r="P1445" s="2">
        <f t="shared" si="158"/>
        <v>157.10424228159658</v>
      </c>
      <c r="Q1445" s="2">
        <f t="shared" si="159"/>
        <v>3.5154519354838709</v>
      </c>
      <c r="R1445" s="5">
        <f t="shared" si="160"/>
        <v>0.98161247842738808</v>
      </c>
    </row>
    <row r="1446" spans="1:18" x14ac:dyDescent="0.3">
      <c r="A1446" s="3">
        <v>41624</v>
      </c>
      <c r="B1446" s="2" t="s">
        <v>7</v>
      </c>
      <c r="C1446" s="2">
        <v>1.1480361E-2</v>
      </c>
      <c r="D1446" s="2">
        <v>1.1705761E-2</v>
      </c>
      <c r="E1446" s="2">
        <v>0</v>
      </c>
      <c r="F1446" s="2">
        <f>VLOOKUP(B1446,CostData!$A$21:$D$24,2,FALSE)</f>
        <v>11202.43902</v>
      </c>
      <c r="G1446" s="2">
        <f t="shared" si="154"/>
        <v>12</v>
      </c>
      <c r="H1446" s="2">
        <f>VLOOKUP(B1446,CostData!$H$5:$I$8,2,FALSE)</f>
        <v>5</v>
      </c>
      <c r="I1446" s="2">
        <f>VLOOKUP(G1446,CostData!$A$4:$E$15,Production!H1446,FALSE)</f>
        <v>8.2000000000000007E-3</v>
      </c>
      <c r="J1446" s="2">
        <f>VLOOKUP(Production!G1446,CostData!$A$33:$E$44,Production!H1446,FALSE)</f>
        <v>31</v>
      </c>
      <c r="K1446" s="2">
        <f>VLOOKUP(Production!B1446,CostData!$A$21:$D$24,4,FALSE)</f>
        <v>11053.74907</v>
      </c>
      <c r="L1446" s="2">
        <f>VLOOKUP(Production!B1446,CostData!$A$21:$D$24,3,FALSE)</f>
        <v>4602.4390240000002</v>
      </c>
      <c r="M1446" s="4">
        <f t="shared" si="155"/>
        <v>10752.912050385929</v>
      </c>
      <c r="N1446" s="4">
        <f t="shared" si="156"/>
        <v>2809.8630135940002</v>
      </c>
      <c r="O1446" s="4">
        <f t="shared" si="157"/>
        <v>4332.6882410326289</v>
      </c>
      <c r="P1446" s="2">
        <f t="shared" si="158"/>
        <v>155.87892493112852</v>
      </c>
      <c r="Q1446" s="2">
        <f t="shared" si="159"/>
        <v>3.7033422580645157</v>
      </c>
      <c r="R1446" s="5">
        <f t="shared" si="160"/>
        <v>0.98074452399976386</v>
      </c>
    </row>
    <row r="1447" spans="1:18" x14ac:dyDescent="0.3">
      <c r="A1447" s="3">
        <v>41625</v>
      </c>
      <c r="B1447" s="2" t="s">
        <v>7</v>
      </c>
      <c r="C1447" s="2">
        <v>1.0217654E-2</v>
      </c>
      <c r="D1447" s="2">
        <v>1.0415203E-2</v>
      </c>
      <c r="E1447" s="2">
        <v>0</v>
      </c>
      <c r="F1447" s="2">
        <f>VLOOKUP(B1447,CostData!$A$21:$D$24,2,FALSE)</f>
        <v>11202.43902</v>
      </c>
      <c r="G1447" s="2">
        <f t="shared" si="154"/>
        <v>12</v>
      </c>
      <c r="H1447" s="2">
        <f>VLOOKUP(B1447,CostData!$H$5:$I$8,2,FALSE)</f>
        <v>5</v>
      </c>
      <c r="I1447" s="2">
        <f>VLOOKUP(G1447,CostData!$A$4:$E$15,Production!H1447,FALSE)</f>
        <v>8.2000000000000007E-3</v>
      </c>
      <c r="J1447" s="2">
        <f>VLOOKUP(Production!G1447,CostData!$A$33:$E$44,Production!H1447,FALSE)</f>
        <v>31</v>
      </c>
      <c r="K1447" s="2">
        <f>VLOOKUP(Production!B1447,CostData!$A$21:$D$24,4,FALSE)</f>
        <v>11053.74907</v>
      </c>
      <c r="L1447" s="2">
        <f>VLOOKUP(Production!B1447,CostData!$A$21:$D$24,3,FALSE)</f>
        <v>4602.4390240000002</v>
      </c>
      <c r="M1447" s="4">
        <f t="shared" si="155"/>
        <v>9567.4054720505264</v>
      </c>
      <c r="N1447" s="4">
        <f t="shared" si="156"/>
        <v>2809.8630135940002</v>
      </c>
      <c r="O1447" s="4">
        <f t="shared" si="157"/>
        <v>3856.1426192730351</v>
      </c>
      <c r="P1447" s="2">
        <f t="shared" si="158"/>
        <v>158.87610898663786</v>
      </c>
      <c r="Q1447" s="2">
        <f t="shared" si="159"/>
        <v>3.2960174193548388</v>
      </c>
      <c r="R1447" s="5">
        <f t="shared" si="160"/>
        <v>0.98103263085702697</v>
      </c>
    </row>
    <row r="1448" spans="1:18" x14ac:dyDescent="0.3">
      <c r="A1448" s="3">
        <v>41626</v>
      </c>
      <c r="B1448" s="2" t="s">
        <v>7</v>
      </c>
      <c r="C1448" s="2">
        <v>1.1260866E-2</v>
      </c>
      <c r="D1448" s="2">
        <v>1.1474256E-2</v>
      </c>
      <c r="E1448" s="2">
        <v>0</v>
      </c>
      <c r="F1448" s="2">
        <f>VLOOKUP(B1448,CostData!$A$21:$D$24,2,FALSE)</f>
        <v>11202.43902</v>
      </c>
      <c r="G1448" s="2">
        <f t="shared" si="154"/>
        <v>12</v>
      </c>
      <c r="H1448" s="2">
        <f>VLOOKUP(B1448,CostData!$H$5:$I$8,2,FALSE)</f>
        <v>5</v>
      </c>
      <c r="I1448" s="2">
        <f>VLOOKUP(G1448,CostData!$A$4:$E$15,Production!H1448,FALSE)</f>
        <v>8.2000000000000007E-3</v>
      </c>
      <c r="J1448" s="2">
        <f>VLOOKUP(Production!G1448,CostData!$A$33:$E$44,Production!H1448,FALSE)</f>
        <v>31</v>
      </c>
      <c r="K1448" s="2">
        <f>VLOOKUP(Production!B1448,CostData!$A$21:$D$24,4,FALSE)</f>
        <v>11053.74907</v>
      </c>
      <c r="L1448" s="2">
        <f>VLOOKUP(Production!B1448,CostData!$A$21:$D$24,3,FALSE)</f>
        <v>4602.4390240000002</v>
      </c>
      <c r="M1448" s="4">
        <f t="shared" si="155"/>
        <v>10540.25155746927</v>
      </c>
      <c r="N1448" s="4">
        <f t="shared" si="156"/>
        <v>2809.8630135940002</v>
      </c>
      <c r="O1448" s="4">
        <f t="shared" si="157"/>
        <v>4249.8508280396527</v>
      </c>
      <c r="P1448" s="2">
        <f t="shared" si="158"/>
        <v>156.29317850956508</v>
      </c>
      <c r="Q1448" s="2">
        <f t="shared" si="159"/>
        <v>3.6325374193548385</v>
      </c>
      <c r="R1448" s="5">
        <f t="shared" si="160"/>
        <v>0.98140271578392524</v>
      </c>
    </row>
    <row r="1449" spans="1:18" x14ac:dyDescent="0.3">
      <c r="A1449" s="3">
        <v>41627</v>
      </c>
      <c r="B1449" s="2" t="s">
        <v>7</v>
      </c>
      <c r="C1449" s="2">
        <v>1.1466001E-2</v>
      </c>
      <c r="D1449" s="2">
        <v>1.1721387E-2</v>
      </c>
      <c r="E1449" s="2">
        <v>0</v>
      </c>
      <c r="F1449" s="2">
        <f>VLOOKUP(B1449,CostData!$A$21:$D$24,2,FALSE)</f>
        <v>11202.43902</v>
      </c>
      <c r="G1449" s="2">
        <f t="shared" si="154"/>
        <v>12</v>
      </c>
      <c r="H1449" s="2">
        <f>VLOOKUP(B1449,CostData!$H$5:$I$8,2,FALSE)</f>
        <v>5</v>
      </c>
      <c r="I1449" s="2">
        <f>VLOOKUP(G1449,CostData!$A$4:$E$15,Production!H1449,FALSE)</f>
        <v>8.2000000000000007E-3</v>
      </c>
      <c r="J1449" s="2">
        <f>VLOOKUP(Production!G1449,CostData!$A$33:$E$44,Production!H1449,FALSE)</f>
        <v>31</v>
      </c>
      <c r="K1449" s="2">
        <f>VLOOKUP(Production!B1449,CostData!$A$21:$D$24,4,FALSE)</f>
        <v>11053.74907</v>
      </c>
      <c r="L1449" s="2">
        <f>VLOOKUP(Production!B1449,CostData!$A$21:$D$24,3,FALSE)</f>
        <v>4602.4390240000002</v>
      </c>
      <c r="M1449" s="4">
        <f t="shared" si="155"/>
        <v>10767.266093980301</v>
      </c>
      <c r="N1449" s="4">
        <f t="shared" si="156"/>
        <v>2809.8630135940002</v>
      </c>
      <c r="O1449" s="4">
        <f t="shared" si="157"/>
        <v>4327.2687770330886</v>
      </c>
      <c r="P1449" s="2">
        <f t="shared" si="158"/>
        <v>156.15206979841872</v>
      </c>
      <c r="Q1449" s="2">
        <f t="shared" si="159"/>
        <v>3.6987100000000002</v>
      </c>
      <c r="R1449" s="5">
        <f t="shared" si="160"/>
        <v>0.97821196416430922</v>
      </c>
    </row>
    <row r="1450" spans="1:18" x14ac:dyDescent="0.3">
      <c r="A1450" s="3">
        <v>41628</v>
      </c>
      <c r="B1450" s="2" t="s">
        <v>7</v>
      </c>
      <c r="C1450" s="2">
        <v>1.1690729E-2</v>
      </c>
      <c r="D1450" s="2">
        <v>1.1910627E-2</v>
      </c>
      <c r="E1450" s="2">
        <v>0</v>
      </c>
      <c r="F1450" s="2">
        <f>VLOOKUP(B1450,CostData!$A$21:$D$24,2,FALSE)</f>
        <v>11202.43902</v>
      </c>
      <c r="G1450" s="2">
        <f t="shared" si="154"/>
        <v>12</v>
      </c>
      <c r="H1450" s="2">
        <f>VLOOKUP(B1450,CostData!$H$5:$I$8,2,FALSE)</f>
        <v>5</v>
      </c>
      <c r="I1450" s="2">
        <f>VLOOKUP(G1450,CostData!$A$4:$E$15,Production!H1450,FALSE)</f>
        <v>8.2000000000000007E-3</v>
      </c>
      <c r="J1450" s="2">
        <f>VLOOKUP(Production!G1450,CostData!$A$33:$E$44,Production!H1450,FALSE)</f>
        <v>31</v>
      </c>
      <c r="K1450" s="2">
        <f>VLOOKUP(Production!B1450,CostData!$A$21:$D$24,4,FALSE)</f>
        <v>11053.74907</v>
      </c>
      <c r="L1450" s="2">
        <f>VLOOKUP(Production!B1450,CostData!$A$21:$D$24,3,FALSE)</f>
        <v>4602.4390240000002</v>
      </c>
      <c r="M1450" s="4">
        <f t="shared" si="155"/>
        <v>10941.101957912177</v>
      </c>
      <c r="N1450" s="4">
        <f t="shared" si="156"/>
        <v>2809.8630135940002</v>
      </c>
      <c r="O1450" s="4">
        <f t="shared" si="157"/>
        <v>4412.0811242258969</v>
      </c>
      <c r="P1450" s="2">
        <f t="shared" si="158"/>
        <v>155.36281865512473</v>
      </c>
      <c r="Q1450" s="2">
        <f t="shared" si="159"/>
        <v>3.7712029032258068</v>
      </c>
      <c r="R1450" s="5">
        <f t="shared" si="160"/>
        <v>0.98153766380224994</v>
      </c>
    </row>
    <row r="1451" spans="1:18" x14ac:dyDescent="0.3">
      <c r="A1451" s="3">
        <v>41629</v>
      </c>
      <c r="B1451" s="2" t="s">
        <v>7</v>
      </c>
      <c r="C1451" s="2">
        <v>1.0189495999999999E-2</v>
      </c>
      <c r="D1451" s="2">
        <v>1.0367240999999999E-2</v>
      </c>
      <c r="E1451" s="2">
        <v>0</v>
      </c>
      <c r="F1451" s="2">
        <f>VLOOKUP(B1451,CostData!$A$21:$D$24,2,FALSE)</f>
        <v>11202.43902</v>
      </c>
      <c r="G1451" s="2">
        <f t="shared" si="154"/>
        <v>12</v>
      </c>
      <c r="H1451" s="2">
        <f>VLOOKUP(B1451,CostData!$H$5:$I$8,2,FALSE)</f>
        <v>5</v>
      </c>
      <c r="I1451" s="2">
        <f>VLOOKUP(G1451,CostData!$A$4:$E$15,Production!H1451,FALSE)</f>
        <v>8.2000000000000007E-3</v>
      </c>
      <c r="J1451" s="2">
        <f>VLOOKUP(Production!G1451,CostData!$A$33:$E$44,Production!H1451,FALSE)</f>
        <v>31</v>
      </c>
      <c r="K1451" s="2">
        <f>VLOOKUP(Production!B1451,CostData!$A$21:$D$24,4,FALSE)</f>
        <v>11053.74907</v>
      </c>
      <c r="L1451" s="2">
        <f>VLOOKUP(Production!B1451,CostData!$A$21:$D$24,3,FALSE)</f>
        <v>4602.4390240000002</v>
      </c>
      <c r="M1451" s="4">
        <f t="shared" si="155"/>
        <v>9523.3475788677933</v>
      </c>
      <c r="N1451" s="4">
        <f t="shared" si="156"/>
        <v>2809.8630135940002</v>
      </c>
      <c r="O1451" s="4">
        <f t="shared" si="157"/>
        <v>3845.5157900739368</v>
      </c>
      <c r="P1451" s="2">
        <f t="shared" si="158"/>
        <v>158.77847523111771</v>
      </c>
      <c r="Q1451" s="2">
        <f t="shared" si="159"/>
        <v>3.2869341935483871</v>
      </c>
      <c r="R1451" s="5">
        <f t="shared" si="160"/>
        <v>0.98285512992318791</v>
      </c>
    </row>
    <row r="1452" spans="1:18" x14ac:dyDescent="0.3">
      <c r="A1452" s="3">
        <v>41630</v>
      </c>
      <c r="B1452" s="2" t="s">
        <v>7</v>
      </c>
      <c r="C1452" s="2">
        <v>1.0873694999999999E-2</v>
      </c>
      <c r="D1452" s="2">
        <v>1.1081227000000001E-2</v>
      </c>
      <c r="E1452" s="2">
        <v>0</v>
      </c>
      <c r="F1452" s="2">
        <f>VLOOKUP(B1452,CostData!$A$21:$D$24,2,FALSE)</f>
        <v>11202.43902</v>
      </c>
      <c r="G1452" s="2">
        <f t="shared" si="154"/>
        <v>12</v>
      </c>
      <c r="H1452" s="2">
        <f>VLOOKUP(B1452,CostData!$H$5:$I$8,2,FALSE)</f>
        <v>5</v>
      </c>
      <c r="I1452" s="2">
        <f>VLOOKUP(G1452,CostData!$A$4:$E$15,Production!H1452,FALSE)</f>
        <v>8.2000000000000007E-3</v>
      </c>
      <c r="J1452" s="2">
        <f>VLOOKUP(Production!G1452,CostData!$A$33:$E$44,Production!H1452,FALSE)</f>
        <v>31</v>
      </c>
      <c r="K1452" s="2">
        <f>VLOOKUP(Production!B1452,CostData!$A$21:$D$24,4,FALSE)</f>
        <v>11053.74907</v>
      </c>
      <c r="L1452" s="2">
        <f>VLOOKUP(Production!B1452,CostData!$A$21:$D$24,3,FALSE)</f>
        <v>4602.4390240000002</v>
      </c>
      <c r="M1452" s="4">
        <f t="shared" si="155"/>
        <v>10179.215118210761</v>
      </c>
      <c r="N1452" s="4">
        <f t="shared" si="156"/>
        <v>2809.8630135940002</v>
      </c>
      <c r="O1452" s="4">
        <f t="shared" si="157"/>
        <v>4103.7324926520423</v>
      </c>
      <c r="P1452" s="2">
        <f t="shared" si="158"/>
        <v>157.19413340595634</v>
      </c>
      <c r="Q1452" s="2">
        <f t="shared" si="159"/>
        <v>3.5076435483870965</v>
      </c>
      <c r="R1452" s="5">
        <f t="shared" si="160"/>
        <v>0.9812717490581141</v>
      </c>
    </row>
    <row r="1453" spans="1:18" x14ac:dyDescent="0.3">
      <c r="A1453" s="3">
        <v>41631</v>
      </c>
      <c r="B1453" s="2" t="s">
        <v>7</v>
      </c>
      <c r="C1453" s="2">
        <v>1.1736195E-2</v>
      </c>
      <c r="D1453" s="2">
        <v>1.1969189E-2</v>
      </c>
      <c r="E1453" s="2">
        <v>0</v>
      </c>
      <c r="F1453" s="2">
        <f>VLOOKUP(B1453,CostData!$A$21:$D$24,2,FALSE)</f>
        <v>11202.43902</v>
      </c>
      <c r="G1453" s="2">
        <f t="shared" si="154"/>
        <v>12</v>
      </c>
      <c r="H1453" s="2">
        <f>VLOOKUP(B1453,CostData!$H$5:$I$8,2,FALSE)</f>
        <v>5</v>
      </c>
      <c r="I1453" s="2">
        <f>VLOOKUP(G1453,CostData!$A$4:$E$15,Production!H1453,FALSE)</f>
        <v>8.2000000000000007E-3</v>
      </c>
      <c r="J1453" s="2">
        <f>VLOOKUP(Production!G1453,CostData!$A$33:$E$44,Production!H1453,FALSE)</f>
        <v>31</v>
      </c>
      <c r="K1453" s="2">
        <f>VLOOKUP(Production!B1453,CostData!$A$21:$D$24,4,FALSE)</f>
        <v>11053.74907</v>
      </c>
      <c r="L1453" s="2">
        <f>VLOOKUP(Production!B1453,CostData!$A$21:$D$24,3,FALSE)</f>
        <v>4602.4390240000002</v>
      </c>
      <c r="M1453" s="4">
        <f t="shared" si="155"/>
        <v>10994.897011091094</v>
      </c>
      <c r="N1453" s="4">
        <f t="shared" si="156"/>
        <v>2809.8630135940002</v>
      </c>
      <c r="O1453" s="4">
        <f t="shared" si="157"/>
        <v>4429.2399926244425</v>
      </c>
      <c r="P1453" s="2">
        <f t="shared" si="158"/>
        <v>155.36551682474206</v>
      </c>
      <c r="Q1453" s="2">
        <f t="shared" si="159"/>
        <v>3.7858693548387095</v>
      </c>
      <c r="R1453" s="5">
        <f t="shared" si="160"/>
        <v>0.98053385237713264</v>
      </c>
    </row>
    <row r="1454" spans="1:18" x14ac:dyDescent="0.3">
      <c r="A1454" s="3">
        <v>41632</v>
      </c>
      <c r="B1454" s="2" t="s">
        <v>7</v>
      </c>
      <c r="C1454" s="2">
        <v>1.0618706E-2</v>
      </c>
      <c r="D1454" s="2">
        <v>1.0840394999999999E-2</v>
      </c>
      <c r="E1454" s="2">
        <v>0</v>
      </c>
      <c r="F1454" s="2">
        <f>VLOOKUP(B1454,CostData!$A$21:$D$24,2,FALSE)</f>
        <v>11202.43902</v>
      </c>
      <c r="G1454" s="2">
        <f t="shared" si="154"/>
        <v>12</v>
      </c>
      <c r="H1454" s="2">
        <f>VLOOKUP(B1454,CostData!$H$5:$I$8,2,FALSE)</f>
        <v>5</v>
      </c>
      <c r="I1454" s="2">
        <f>VLOOKUP(G1454,CostData!$A$4:$E$15,Production!H1454,FALSE)</f>
        <v>8.2000000000000007E-3</v>
      </c>
      <c r="J1454" s="2">
        <f>VLOOKUP(Production!G1454,CostData!$A$33:$E$44,Production!H1454,FALSE)</f>
        <v>31</v>
      </c>
      <c r="K1454" s="2">
        <f>VLOOKUP(Production!B1454,CostData!$A$21:$D$24,4,FALSE)</f>
        <v>11053.74907</v>
      </c>
      <c r="L1454" s="2">
        <f>VLOOKUP(Production!B1454,CostData!$A$21:$D$24,3,FALSE)</f>
        <v>4602.4390240000002</v>
      </c>
      <c r="M1454" s="4">
        <f t="shared" si="155"/>
        <v>9957.9868430974566</v>
      </c>
      <c r="N1454" s="4">
        <f t="shared" si="156"/>
        <v>2809.8630135940002</v>
      </c>
      <c r="O1454" s="4">
        <f t="shared" si="157"/>
        <v>4007.4996440602022</v>
      </c>
      <c r="P1454" s="2">
        <f t="shared" si="158"/>
        <v>157.97922553606492</v>
      </c>
      <c r="Q1454" s="2">
        <f t="shared" si="159"/>
        <v>3.4253890322580647</v>
      </c>
      <c r="R1454" s="5">
        <f t="shared" si="160"/>
        <v>0.97954973042956472</v>
      </c>
    </row>
    <row r="1455" spans="1:18" x14ac:dyDescent="0.3">
      <c r="A1455" s="3">
        <v>41633</v>
      </c>
      <c r="B1455" s="2" t="s">
        <v>7</v>
      </c>
      <c r="C1455" s="2">
        <v>1.1345447E-2</v>
      </c>
      <c r="D1455" s="2">
        <v>1.1580112E-2</v>
      </c>
      <c r="E1455" s="2">
        <v>0</v>
      </c>
      <c r="F1455" s="2">
        <f>VLOOKUP(B1455,CostData!$A$21:$D$24,2,FALSE)</f>
        <v>11202.43902</v>
      </c>
      <c r="G1455" s="2">
        <f t="shared" si="154"/>
        <v>12</v>
      </c>
      <c r="H1455" s="2">
        <f>VLOOKUP(B1455,CostData!$H$5:$I$8,2,FALSE)</f>
        <v>5</v>
      </c>
      <c r="I1455" s="2">
        <f>VLOOKUP(G1455,CostData!$A$4:$E$15,Production!H1455,FALSE)</f>
        <v>8.2000000000000007E-3</v>
      </c>
      <c r="J1455" s="2">
        <f>VLOOKUP(Production!G1455,CostData!$A$33:$E$44,Production!H1455,FALSE)</f>
        <v>31</v>
      </c>
      <c r="K1455" s="2">
        <f>VLOOKUP(Production!B1455,CostData!$A$21:$D$24,4,FALSE)</f>
        <v>11053.74907</v>
      </c>
      <c r="L1455" s="2">
        <f>VLOOKUP(Production!B1455,CostData!$A$21:$D$24,3,FALSE)</f>
        <v>4602.4390240000002</v>
      </c>
      <c r="M1455" s="4">
        <f t="shared" si="155"/>
        <v>10637.490879031162</v>
      </c>
      <c r="N1455" s="4">
        <f t="shared" si="156"/>
        <v>2809.8630135940002</v>
      </c>
      <c r="O1455" s="4">
        <f t="shared" si="157"/>
        <v>4281.7716974369459</v>
      </c>
      <c r="P1455" s="2">
        <f t="shared" si="158"/>
        <v>156.26643524985934</v>
      </c>
      <c r="Q1455" s="2">
        <f t="shared" si="159"/>
        <v>3.6598216129032259</v>
      </c>
      <c r="R1455" s="5">
        <f t="shared" si="160"/>
        <v>0.97973551551142168</v>
      </c>
    </row>
    <row r="1456" spans="1:18" x14ac:dyDescent="0.3">
      <c r="A1456" s="3">
        <v>41634</v>
      </c>
      <c r="B1456" s="2" t="s">
        <v>7</v>
      </c>
      <c r="C1456" s="2">
        <v>1.1738693E-2</v>
      </c>
      <c r="D1456" s="2">
        <v>1.1996198E-2</v>
      </c>
      <c r="E1456" s="2">
        <v>0.32737208800000001</v>
      </c>
      <c r="F1456" s="2">
        <f>VLOOKUP(B1456,CostData!$A$21:$D$24,2,FALSE)</f>
        <v>11202.43902</v>
      </c>
      <c r="G1456" s="2">
        <f t="shared" si="154"/>
        <v>12</v>
      </c>
      <c r="H1456" s="2">
        <f>VLOOKUP(B1456,CostData!$H$5:$I$8,2,FALSE)</f>
        <v>5</v>
      </c>
      <c r="I1456" s="2">
        <f>VLOOKUP(G1456,CostData!$A$4:$E$15,Production!H1456,FALSE)</f>
        <v>8.2000000000000007E-3</v>
      </c>
      <c r="J1456" s="2">
        <f>VLOOKUP(Production!G1456,CostData!$A$33:$E$44,Production!H1456,FALSE)</f>
        <v>31</v>
      </c>
      <c r="K1456" s="2">
        <f>VLOOKUP(Production!B1456,CostData!$A$21:$D$24,4,FALSE)</f>
        <v>11053.74907</v>
      </c>
      <c r="L1456" s="2">
        <f>VLOOKUP(Production!B1456,CostData!$A$21:$D$24,3,FALSE)</f>
        <v>4602.4390240000002</v>
      </c>
      <c r="M1456" s="4">
        <f t="shared" si="155"/>
        <v>11019.707478481369</v>
      </c>
      <c r="N1456" s="4">
        <f t="shared" si="156"/>
        <v>2809.8630135940002</v>
      </c>
      <c r="O1456" s="4">
        <f t="shared" si="157"/>
        <v>4430.1827378243624</v>
      </c>
      <c r="P1456" s="2">
        <f t="shared" si="158"/>
        <v>155.55184235501969</v>
      </c>
      <c r="Q1456" s="2">
        <f t="shared" si="159"/>
        <v>3.7866751612903222</v>
      </c>
      <c r="R1456" s="5">
        <f t="shared" si="160"/>
        <v>0.97853444899792419</v>
      </c>
    </row>
    <row r="1457" spans="1:18" x14ac:dyDescent="0.3">
      <c r="A1457" s="3">
        <v>41635</v>
      </c>
      <c r="B1457" s="2" t="s">
        <v>7</v>
      </c>
      <c r="C1457" s="2">
        <v>1.1562536999999999E-2</v>
      </c>
      <c r="D1457" s="2">
        <v>1.1801493999999999E-2</v>
      </c>
      <c r="E1457" s="2">
        <v>0</v>
      </c>
      <c r="F1457" s="2">
        <f>VLOOKUP(B1457,CostData!$A$21:$D$24,2,FALSE)</f>
        <v>11202.43902</v>
      </c>
      <c r="G1457" s="2">
        <f t="shared" si="154"/>
        <v>12</v>
      </c>
      <c r="H1457" s="2">
        <f>VLOOKUP(B1457,CostData!$H$5:$I$8,2,FALSE)</f>
        <v>5</v>
      </c>
      <c r="I1457" s="2">
        <f>VLOOKUP(G1457,CostData!$A$4:$E$15,Production!H1457,FALSE)</f>
        <v>8.2000000000000007E-3</v>
      </c>
      <c r="J1457" s="2">
        <f>VLOOKUP(Production!G1457,CostData!$A$33:$E$44,Production!H1457,FALSE)</f>
        <v>31</v>
      </c>
      <c r="K1457" s="2">
        <f>VLOOKUP(Production!B1457,CostData!$A$21:$D$24,4,FALSE)</f>
        <v>11053.74907</v>
      </c>
      <c r="L1457" s="2">
        <f>VLOOKUP(Production!B1457,CostData!$A$21:$D$24,3,FALSE)</f>
        <v>4602.4390240000002</v>
      </c>
      <c r="M1457" s="4">
        <f t="shared" si="155"/>
        <v>10840.852384151463</v>
      </c>
      <c r="N1457" s="4">
        <f t="shared" si="156"/>
        <v>2809.8630135940002</v>
      </c>
      <c r="O1457" s="4">
        <f t="shared" si="157"/>
        <v>4363.7014634299994</v>
      </c>
      <c r="P1457" s="2">
        <f t="shared" si="158"/>
        <v>155.79986348303547</v>
      </c>
      <c r="Q1457" s="2">
        <f t="shared" si="159"/>
        <v>3.7298506451612901</v>
      </c>
      <c r="R1457" s="5">
        <f t="shared" si="160"/>
        <v>0.97975197038612227</v>
      </c>
    </row>
    <row r="1458" spans="1:18" x14ac:dyDescent="0.3">
      <c r="A1458" s="3">
        <v>41636</v>
      </c>
      <c r="B1458" s="2" t="s">
        <v>7</v>
      </c>
      <c r="C1458" s="2">
        <v>1.0170365000000001E-2</v>
      </c>
      <c r="D1458" s="2">
        <v>1.0374197E-2</v>
      </c>
      <c r="E1458" s="2">
        <v>0</v>
      </c>
      <c r="F1458" s="2">
        <f>VLOOKUP(B1458,CostData!$A$21:$D$24,2,FALSE)</f>
        <v>11202.43902</v>
      </c>
      <c r="G1458" s="2">
        <f t="shared" si="154"/>
        <v>12</v>
      </c>
      <c r="H1458" s="2">
        <f>VLOOKUP(B1458,CostData!$H$5:$I$8,2,FALSE)</f>
        <v>5</v>
      </c>
      <c r="I1458" s="2">
        <f>VLOOKUP(G1458,CostData!$A$4:$E$15,Production!H1458,FALSE)</f>
        <v>8.2000000000000007E-3</v>
      </c>
      <c r="J1458" s="2">
        <f>VLOOKUP(Production!G1458,CostData!$A$33:$E$44,Production!H1458,FALSE)</f>
        <v>31</v>
      </c>
      <c r="K1458" s="2">
        <f>VLOOKUP(Production!B1458,CostData!$A$21:$D$24,4,FALSE)</f>
        <v>11053.74907</v>
      </c>
      <c r="L1458" s="2">
        <f>VLOOKUP(Production!B1458,CostData!$A$21:$D$24,3,FALSE)</f>
        <v>4602.4390240000002</v>
      </c>
      <c r="M1458" s="4">
        <f t="shared" si="155"/>
        <v>9529.7373604652894</v>
      </c>
      <c r="N1458" s="4">
        <f t="shared" si="156"/>
        <v>2809.8630135940002</v>
      </c>
      <c r="O1458" s="4">
        <f t="shared" si="157"/>
        <v>3838.2957506745493</v>
      </c>
      <c r="P1458" s="2">
        <f t="shared" si="158"/>
        <v>159.06898252652522</v>
      </c>
      <c r="Q1458" s="2">
        <f t="shared" si="159"/>
        <v>3.2807629032258068</v>
      </c>
      <c r="R1458" s="5">
        <f t="shared" si="160"/>
        <v>0.98035202146248046</v>
      </c>
    </row>
    <row r="1459" spans="1:18" x14ac:dyDescent="0.3">
      <c r="A1459" s="3">
        <v>41637</v>
      </c>
      <c r="B1459" s="2" t="s">
        <v>7</v>
      </c>
      <c r="C1459" s="2">
        <v>1.1372247E-2</v>
      </c>
      <c r="D1459" s="2">
        <v>1.1579434E-2</v>
      </c>
      <c r="E1459" s="2">
        <v>0</v>
      </c>
      <c r="F1459" s="2">
        <f>VLOOKUP(B1459,CostData!$A$21:$D$24,2,FALSE)</f>
        <v>11202.43902</v>
      </c>
      <c r="G1459" s="2">
        <f t="shared" si="154"/>
        <v>12</v>
      </c>
      <c r="H1459" s="2">
        <f>VLOOKUP(B1459,CostData!$H$5:$I$8,2,FALSE)</f>
        <v>5</v>
      </c>
      <c r="I1459" s="2">
        <f>VLOOKUP(G1459,CostData!$A$4:$E$15,Production!H1459,FALSE)</f>
        <v>8.2000000000000007E-3</v>
      </c>
      <c r="J1459" s="2">
        <f>VLOOKUP(Production!G1459,CostData!$A$33:$E$44,Production!H1459,FALSE)</f>
        <v>31</v>
      </c>
      <c r="K1459" s="2">
        <f>VLOOKUP(Production!B1459,CostData!$A$21:$D$24,4,FALSE)</f>
        <v>11053.74907</v>
      </c>
      <c r="L1459" s="2">
        <f>VLOOKUP(Production!B1459,CostData!$A$21:$D$24,3,FALSE)</f>
        <v>4602.4390240000002</v>
      </c>
      <c r="M1459" s="4">
        <f t="shared" si="155"/>
        <v>10636.868068231404</v>
      </c>
      <c r="N1459" s="4">
        <f t="shared" si="156"/>
        <v>2809.8630135940002</v>
      </c>
      <c r="O1459" s="4">
        <f t="shared" si="157"/>
        <v>4291.8860174360889</v>
      </c>
      <c r="P1459" s="2">
        <f t="shared" si="158"/>
        <v>155.98163757137436</v>
      </c>
      <c r="Q1459" s="2">
        <f t="shared" si="159"/>
        <v>3.6684667741935484</v>
      </c>
      <c r="R1459" s="5">
        <f t="shared" si="160"/>
        <v>0.98210732925288069</v>
      </c>
    </row>
    <row r="1460" spans="1:18" x14ac:dyDescent="0.3">
      <c r="A1460" s="3">
        <v>41638</v>
      </c>
      <c r="B1460" s="2" t="s">
        <v>7</v>
      </c>
      <c r="C1460" s="2">
        <v>1.1012310000000001E-2</v>
      </c>
      <c r="D1460" s="2">
        <v>1.1238069999999999E-2</v>
      </c>
      <c r="E1460" s="2">
        <v>0</v>
      </c>
      <c r="F1460" s="2">
        <f>VLOOKUP(B1460,CostData!$A$21:$D$24,2,FALSE)</f>
        <v>11202.43902</v>
      </c>
      <c r="G1460" s="2">
        <f t="shared" si="154"/>
        <v>12</v>
      </c>
      <c r="H1460" s="2">
        <f>VLOOKUP(B1460,CostData!$H$5:$I$8,2,FALSE)</f>
        <v>5</v>
      </c>
      <c r="I1460" s="2">
        <f>VLOOKUP(G1460,CostData!$A$4:$E$15,Production!H1460,FALSE)</f>
        <v>8.2000000000000007E-3</v>
      </c>
      <c r="J1460" s="2">
        <f>VLOOKUP(Production!G1460,CostData!$A$33:$E$44,Production!H1460,FALSE)</f>
        <v>31</v>
      </c>
      <c r="K1460" s="2">
        <f>VLOOKUP(Production!B1460,CostData!$A$21:$D$24,4,FALSE)</f>
        <v>11053.74907</v>
      </c>
      <c r="L1460" s="2">
        <f>VLOOKUP(Production!B1460,CostData!$A$21:$D$24,3,FALSE)</f>
        <v>4602.4390240000002</v>
      </c>
      <c r="M1460" s="4">
        <f t="shared" si="155"/>
        <v>10323.291097954294</v>
      </c>
      <c r="N1460" s="4">
        <f t="shared" si="156"/>
        <v>2809.8630135940002</v>
      </c>
      <c r="O1460" s="4">
        <f t="shared" si="157"/>
        <v>4156.0457936476068</v>
      </c>
      <c r="P1460" s="2">
        <f t="shared" si="158"/>
        <v>156.9988486084745</v>
      </c>
      <c r="Q1460" s="2">
        <f t="shared" si="159"/>
        <v>3.5523580645161292</v>
      </c>
      <c r="R1460" s="5">
        <f t="shared" si="160"/>
        <v>0.97991114132586832</v>
      </c>
    </row>
    <row r="1461" spans="1:18" x14ac:dyDescent="0.3">
      <c r="A1461" s="3">
        <v>41639</v>
      </c>
      <c r="B1461" s="2" t="s">
        <v>7</v>
      </c>
      <c r="C1461" s="2">
        <v>1.0516516E-2</v>
      </c>
      <c r="D1461" s="2">
        <v>1.0711613E-2</v>
      </c>
      <c r="E1461" s="2">
        <v>0</v>
      </c>
      <c r="F1461" s="2">
        <f>VLOOKUP(B1461,CostData!$A$21:$D$24,2,FALSE)</f>
        <v>11202.43902</v>
      </c>
      <c r="G1461" s="2">
        <f t="shared" si="154"/>
        <v>12</v>
      </c>
      <c r="H1461" s="2">
        <f>VLOOKUP(B1461,CostData!$H$5:$I$8,2,FALSE)</f>
        <v>5</v>
      </c>
      <c r="I1461" s="2">
        <f>VLOOKUP(G1461,CostData!$A$4:$E$15,Production!H1461,FALSE)</f>
        <v>8.2000000000000007E-3</v>
      </c>
      <c r="J1461" s="2">
        <f>VLOOKUP(Production!G1461,CostData!$A$33:$E$44,Production!H1461,FALSE)</f>
        <v>31</v>
      </c>
      <c r="K1461" s="2">
        <f>VLOOKUP(Production!B1461,CostData!$A$21:$D$24,4,FALSE)</f>
        <v>11053.74907</v>
      </c>
      <c r="L1461" s="2">
        <f>VLOOKUP(Production!B1461,CostData!$A$21:$D$24,3,FALSE)</f>
        <v>4602.4390240000002</v>
      </c>
      <c r="M1461" s="4">
        <f t="shared" si="155"/>
        <v>9839.6876979438202</v>
      </c>
      <c r="N1461" s="4">
        <f t="shared" si="156"/>
        <v>2809.8630135940002</v>
      </c>
      <c r="O1461" s="4">
        <f t="shared" si="157"/>
        <v>3968.9331380634721</v>
      </c>
      <c r="P1461" s="2">
        <f t="shared" si="158"/>
        <v>158.02271255614781</v>
      </c>
      <c r="Q1461" s="2">
        <f t="shared" si="159"/>
        <v>3.3924245161290321</v>
      </c>
      <c r="R1461" s="5">
        <f t="shared" si="160"/>
        <v>0.98178640322423893</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ACB63-7ADD-4773-A73B-FDCC36B8F906}">
  <dimension ref="A1:I44"/>
  <sheetViews>
    <sheetView workbookViewId="0">
      <selection activeCell="F25" sqref="F25"/>
    </sheetView>
  </sheetViews>
  <sheetFormatPr defaultRowHeight="15" x14ac:dyDescent="0.3"/>
  <cols>
    <col min="8" max="8" width="14.875" customWidth="1"/>
  </cols>
  <sheetData>
    <row r="1" spans="1:9" x14ac:dyDescent="0.3">
      <c r="A1" t="s">
        <v>11</v>
      </c>
      <c r="B1" t="s">
        <v>12</v>
      </c>
    </row>
    <row r="3" spans="1:9" x14ac:dyDescent="0.3">
      <c r="B3" t="s">
        <v>6</v>
      </c>
      <c r="C3" t="s">
        <v>5</v>
      </c>
      <c r="D3" t="s">
        <v>4</v>
      </c>
      <c r="E3" t="s">
        <v>7</v>
      </c>
    </row>
    <row r="4" spans="1:9" x14ac:dyDescent="0.3">
      <c r="A4">
        <v>1</v>
      </c>
      <c r="B4">
        <v>1</v>
      </c>
      <c r="C4">
        <v>1.2931999999999999</v>
      </c>
      <c r="D4">
        <v>7.2499999999999995E-2</v>
      </c>
      <c r="E4">
        <v>8.2000000000000007E-3</v>
      </c>
      <c r="H4" t="s">
        <v>15</v>
      </c>
    </row>
    <row r="5" spans="1:9" x14ac:dyDescent="0.3">
      <c r="A5">
        <v>2</v>
      </c>
      <c r="B5">
        <v>1</v>
      </c>
      <c r="C5">
        <v>1.3077000000000001</v>
      </c>
      <c r="D5">
        <v>7.8E-2</v>
      </c>
      <c r="E5">
        <v>8.3000000000000001E-3</v>
      </c>
      <c r="H5" t="s">
        <v>16</v>
      </c>
      <c r="I5">
        <v>2</v>
      </c>
    </row>
    <row r="6" spans="1:9" x14ac:dyDescent="0.3">
      <c r="A6">
        <v>3</v>
      </c>
      <c r="B6">
        <v>1</v>
      </c>
      <c r="C6">
        <v>1.3501000000000001</v>
      </c>
      <c r="D6">
        <v>8.4599999999999995E-2</v>
      </c>
      <c r="E6">
        <v>8.0999999999999996E-3</v>
      </c>
      <c r="H6" t="s">
        <v>5</v>
      </c>
      <c r="I6">
        <v>3</v>
      </c>
    </row>
    <row r="7" spans="1:9" x14ac:dyDescent="0.3">
      <c r="A7">
        <v>4</v>
      </c>
      <c r="B7">
        <v>1</v>
      </c>
      <c r="C7">
        <v>1.3210999999999999</v>
      </c>
      <c r="D7">
        <v>7.51E-2</v>
      </c>
      <c r="E7">
        <v>8.3000000000000001E-3</v>
      </c>
      <c r="H7" t="s">
        <v>4</v>
      </c>
      <c r="I7">
        <v>4</v>
      </c>
    </row>
    <row r="8" spans="1:9" x14ac:dyDescent="0.3">
      <c r="A8">
        <v>5</v>
      </c>
      <c r="B8">
        <v>1</v>
      </c>
      <c r="C8">
        <v>1.2850999999999999</v>
      </c>
      <c r="D8">
        <v>7.6100000000000001E-2</v>
      </c>
      <c r="E8">
        <v>8.2000000000000007E-3</v>
      </c>
      <c r="H8" t="s">
        <v>7</v>
      </c>
      <c r="I8">
        <v>5</v>
      </c>
    </row>
    <row r="9" spans="1:9" x14ac:dyDescent="0.3">
      <c r="A9">
        <v>6</v>
      </c>
      <c r="B9">
        <v>1</v>
      </c>
      <c r="C9">
        <v>1.3553999999999999</v>
      </c>
      <c r="D9">
        <v>7.7499999999999999E-2</v>
      </c>
      <c r="E9">
        <v>8.3000000000000001E-3</v>
      </c>
    </row>
    <row r="10" spans="1:9" x14ac:dyDescent="0.3">
      <c r="A10">
        <v>7</v>
      </c>
      <c r="B10">
        <v>1</v>
      </c>
      <c r="C10">
        <v>1.3129</v>
      </c>
      <c r="D10">
        <v>8.5699999999999998E-2</v>
      </c>
      <c r="E10">
        <v>8.2000000000000007E-3</v>
      </c>
    </row>
    <row r="11" spans="1:9" x14ac:dyDescent="0.3">
      <c r="A11">
        <v>8</v>
      </c>
      <c r="B11">
        <v>1</v>
      </c>
      <c r="C11">
        <v>1.2970999999999999</v>
      </c>
      <c r="D11">
        <v>8.09E-2</v>
      </c>
      <c r="E11">
        <v>8.0999999999999996E-3</v>
      </c>
    </row>
    <row r="12" spans="1:9" x14ac:dyDescent="0.3">
      <c r="A12">
        <v>9</v>
      </c>
      <c r="B12">
        <v>1</v>
      </c>
      <c r="C12">
        <v>1.2742</v>
      </c>
      <c r="D12">
        <v>7.7600000000000002E-2</v>
      </c>
      <c r="E12">
        <v>8.2000000000000007E-3</v>
      </c>
    </row>
    <row r="13" spans="1:9" x14ac:dyDescent="0.3">
      <c r="A13">
        <v>10</v>
      </c>
      <c r="B13">
        <v>1</v>
      </c>
      <c r="C13">
        <v>1.3581000000000001</v>
      </c>
      <c r="D13">
        <v>7.2099999999999997E-2</v>
      </c>
      <c r="E13">
        <v>8.0999999999999996E-3</v>
      </c>
    </row>
    <row r="14" spans="1:9" x14ac:dyDescent="0.3">
      <c r="A14">
        <v>11</v>
      </c>
      <c r="B14">
        <v>1</v>
      </c>
      <c r="C14">
        <v>1.3583000000000001</v>
      </c>
      <c r="D14">
        <v>7.7600000000000002E-2</v>
      </c>
      <c r="E14">
        <v>8.3000000000000001E-3</v>
      </c>
    </row>
    <row r="15" spans="1:9" x14ac:dyDescent="0.3">
      <c r="A15">
        <v>12</v>
      </c>
      <c r="B15">
        <v>1</v>
      </c>
      <c r="C15">
        <v>1.2504999999999999</v>
      </c>
      <c r="D15">
        <v>8.2699999999999996E-2</v>
      </c>
      <c r="E15">
        <v>8.2000000000000007E-3</v>
      </c>
    </row>
    <row r="20" spans="1:5" x14ac:dyDescent="0.3">
      <c r="B20" t="s">
        <v>8</v>
      </c>
      <c r="C20" t="s">
        <v>9</v>
      </c>
      <c r="D20" t="s">
        <v>10</v>
      </c>
    </row>
    <row r="21" spans="1:5" x14ac:dyDescent="0.3">
      <c r="A21" t="s">
        <v>6</v>
      </c>
      <c r="B21">
        <v>62.65</v>
      </c>
      <c r="C21">
        <v>13.7</v>
      </c>
      <c r="D21">
        <v>111.8941899</v>
      </c>
    </row>
    <row r="22" spans="1:5" x14ac:dyDescent="0.3">
      <c r="A22" t="s">
        <v>5</v>
      </c>
      <c r="B22">
        <v>40.644171780000001</v>
      </c>
      <c r="C22">
        <v>7.7684049079999999</v>
      </c>
      <c r="D22">
        <v>107.3179884</v>
      </c>
    </row>
    <row r="23" spans="1:5" x14ac:dyDescent="0.3">
      <c r="A23" t="s">
        <v>4</v>
      </c>
      <c r="B23">
        <v>953.62134690000005</v>
      </c>
      <c r="C23">
        <v>143.83735709999999</v>
      </c>
      <c r="D23">
        <v>633.36679179999999</v>
      </c>
    </row>
    <row r="24" spans="1:5" x14ac:dyDescent="0.3">
      <c r="A24" t="s">
        <v>7</v>
      </c>
      <c r="B24">
        <v>11202.43902</v>
      </c>
      <c r="C24">
        <v>4602.4390240000002</v>
      </c>
      <c r="D24">
        <v>11053.74907</v>
      </c>
    </row>
    <row r="30" spans="1:5" x14ac:dyDescent="0.3">
      <c r="A30" t="s">
        <v>13</v>
      </c>
      <c r="B30" t="s">
        <v>14</v>
      </c>
    </row>
    <row r="32" spans="1:5" x14ac:dyDescent="0.3">
      <c r="B32" t="s">
        <v>6</v>
      </c>
      <c r="C32" t="s">
        <v>5</v>
      </c>
      <c r="D32" t="s">
        <v>4</v>
      </c>
      <c r="E32" t="s">
        <v>7</v>
      </c>
    </row>
    <row r="33" spans="1:5" x14ac:dyDescent="0.3">
      <c r="A33">
        <v>1</v>
      </c>
      <c r="B33">
        <v>58</v>
      </c>
      <c r="C33">
        <v>83</v>
      </c>
      <c r="D33">
        <v>45</v>
      </c>
      <c r="E33">
        <v>31</v>
      </c>
    </row>
    <row r="34" spans="1:5" x14ac:dyDescent="0.3">
      <c r="A34">
        <v>2</v>
      </c>
      <c r="B34">
        <v>57</v>
      </c>
      <c r="C34">
        <v>86</v>
      </c>
      <c r="D34">
        <v>45</v>
      </c>
      <c r="E34">
        <v>31</v>
      </c>
    </row>
    <row r="35" spans="1:5" x14ac:dyDescent="0.3">
      <c r="A35">
        <v>3</v>
      </c>
      <c r="B35">
        <v>58</v>
      </c>
      <c r="C35">
        <v>87</v>
      </c>
      <c r="D35">
        <v>45</v>
      </c>
      <c r="E35">
        <v>31</v>
      </c>
    </row>
    <row r="36" spans="1:5" x14ac:dyDescent="0.3">
      <c r="A36">
        <v>4</v>
      </c>
      <c r="B36">
        <v>59</v>
      </c>
      <c r="C36">
        <v>88</v>
      </c>
      <c r="D36">
        <v>45</v>
      </c>
      <c r="E36">
        <v>31</v>
      </c>
    </row>
    <row r="37" spans="1:5" x14ac:dyDescent="0.3">
      <c r="A37">
        <v>5</v>
      </c>
      <c r="B37">
        <v>57</v>
      </c>
      <c r="C37">
        <v>90</v>
      </c>
      <c r="D37">
        <v>45</v>
      </c>
      <c r="E37">
        <v>31</v>
      </c>
    </row>
    <row r="38" spans="1:5" x14ac:dyDescent="0.3">
      <c r="A38">
        <v>6</v>
      </c>
      <c r="B38">
        <v>58</v>
      </c>
      <c r="C38">
        <v>90</v>
      </c>
      <c r="D38">
        <v>45</v>
      </c>
      <c r="E38">
        <v>31</v>
      </c>
    </row>
    <row r="39" spans="1:5" x14ac:dyDescent="0.3">
      <c r="A39">
        <v>7</v>
      </c>
      <c r="B39">
        <v>56</v>
      </c>
      <c r="C39">
        <v>89</v>
      </c>
      <c r="D39">
        <v>45</v>
      </c>
      <c r="E39">
        <v>31</v>
      </c>
    </row>
    <row r="40" spans="1:5" x14ac:dyDescent="0.3">
      <c r="A40">
        <v>8</v>
      </c>
      <c r="B40">
        <v>58</v>
      </c>
      <c r="C40">
        <v>87</v>
      </c>
      <c r="D40">
        <v>45</v>
      </c>
      <c r="E40">
        <v>31</v>
      </c>
    </row>
    <row r="41" spans="1:5" x14ac:dyDescent="0.3">
      <c r="A41">
        <v>9</v>
      </c>
      <c r="B41">
        <v>58</v>
      </c>
      <c r="C41">
        <v>85</v>
      </c>
      <c r="D41">
        <v>45</v>
      </c>
      <c r="E41">
        <v>31</v>
      </c>
    </row>
    <row r="42" spans="1:5" x14ac:dyDescent="0.3">
      <c r="A42">
        <v>10</v>
      </c>
      <c r="B42">
        <v>60</v>
      </c>
      <c r="C42">
        <v>85</v>
      </c>
      <c r="D42">
        <v>45</v>
      </c>
      <c r="E42">
        <v>31</v>
      </c>
    </row>
    <row r="43" spans="1:5" x14ac:dyDescent="0.3">
      <c r="A43">
        <v>11</v>
      </c>
      <c r="B43">
        <v>58</v>
      </c>
      <c r="C43">
        <v>83</v>
      </c>
      <c r="D43">
        <v>45</v>
      </c>
      <c r="E43">
        <v>31</v>
      </c>
    </row>
    <row r="44" spans="1:5" x14ac:dyDescent="0.3">
      <c r="A44">
        <v>12</v>
      </c>
      <c r="B44">
        <v>59</v>
      </c>
      <c r="C44">
        <v>84</v>
      </c>
      <c r="D44">
        <v>45</v>
      </c>
      <c r="E44">
        <v>31</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21768-0BA3-4EEC-9353-290EBD801489}">
  <dimension ref="A3:F84"/>
  <sheetViews>
    <sheetView topLeftCell="A16" workbookViewId="0">
      <selection activeCell="A37" sqref="A37"/>
    </sheetView>
  </sheetViews>
  <sheetFormatPr defaultRowHeight="15" x14ac:dyDescent="0.3"/>
  <cols>
    <col min="1" max="1" width="20.75" bestFit="1" customWidth="1"/>
    <col min="2" max="2" width="19.5" bestFit="1" customWidth="1"/>
    <col min="3" max="6" width="14.5" bestFit="1" customWidth="1"/>
  </cols>
  <sheetData>
    <row r="3" spans="1:6" x14ac:dyDescent="0.3">
      <c r="A3" s="6" t="s">
        <v>37</v>
      </c>
      <c r="B3" s="6" t="s">
        <v>31</v>
      </c>
    </row>
    <row r="4" spans="1:6" x14ac:dyDescent="0.3">
      <c r="A4" s="6" t="s">
        <v>29</v>
      </c>
      <c r="B4" t="s">
        <v>5</v>
      </c>
      <c r="C4" t="s">
        <v>6</v>
      </c>
      <c r="D4" t="s">
        <v>4</v>
      </c>
      <c r="E4" t="s">
        <v>7</v>
      </c>
      <c r="F4" t="s">
        <v>30</v>
      </c>
    </row>
    <row r="5" spans="1:6" x14ac:dyDescent="0.3">
      <c r="A5" s="7">
        <v>1</v>
      </c>
      <c r="B5" s="1">
        <v>3.2294805160000006</v>
      </c>
      <c r="C5" s="1">
        <v>1.194015587</v>
      </c>
      <c r="D5" s="1">
        <v>1.463974318</v>
      </c>
      <c r="E5" s="1">
        <v>0.34182753199999999</v>
      </c>
      <c r="F5" s="1">
        <v>6.2292979530000006</v>
      </c>
    </row>
    <row r="6" spans="1:6" x14ac:dyDescent="0.3">
      <c r="A6" s="7">
        <v>2</v>
      </c>
      <c r="B6" s="1">
        <v>2.9343578290000005</v>
      </c>
      <c r="C6" s="1">
        <v>1.068951845</v>
      </c>
      <c r="D6" s="1">
        <v>1.3309871680000005</v>
      </c>
      <c r="E6" s="1">
        <v>0.30087123900000001</v>
      </c>
      <c r="F6" s="1">
        <v>5.6351680810000007</v>
      </c>
    </row>
    <row r="7" spans="1:6" x14ac:dyDescent="0.3">
      <c r="A7" s="7">
        <v>3</v>
      </c>
      <c r="B7" s="1">
        <v>3.2213649750000002</v>
      </c>
      <c r="C7" s="1">
        <v>1.1879266979999998</v>
      </c>
      <c r="D7" s="1">
        <v>1.4676136650000005</v>
      </c>
      <c r="E7" s="1">
        <v>0.34299592799999995</v>
      </c>
      <c r="F7" s="1">
        <v>6.2199012659999999</v>
      </c>
    </row>
    <row r="8" spans="1:6" x14ac:dyDescent="0.3">
      <c r="A8" s="7">
        <v>4</v>
      </c>
      <c r="B8" s="1">
        <v>3.1295071670000003</v>
      </c>
      <c r="C8" s="1">
        <v>1.147416024</v>
      </c>
      <c r="D8" s="1">
        <v>1.4156888750000003</v>
      </c>
      <c r="E8" s="1">
        <v>0.33167809200000004</v>
      </c>
      <c r="F8" s="1">
        <v>6.0242901580000003</v>
      </c>
    </row>
    <row r="9" spans="1:6" x14ac:dyDescent="0.3">
      <c r="A9" s="7">
        <v>5</v>
      </c>
      <c r="B9" s="1">
        <v>3.2230340480000002</v>
      </c>
      <c r="C9" s="1">
        <v>1.1990469720000001</v>
      </c>
      <c r="D9" s="1">
        <v>1.4770133969999999</v>
      </c>
      <c r="E9" s="1">
        <v>0.34101577199999999</v>
      </c>
      <c r="F9" s="1">
        <v>6.240110189000001</v>
      </c>
    </row>
    <row r="10" spans="1:6" x14ac:dyDescent="0.3">
      <c r="A10" s="7">
        <v>6</v>
      </c>
      <c r="B10" s="1">
        <v>3.1283607489999996</v>
      </c>
      <c r="C10" s="1">
        <v>1.1531883969999996</v>
      </c>
      <c r="D10" s="1">
        <v>1.4157199189999998</v>
      </c>
      <c r="E10" s="1">
        <v>0.32768514500000001</v>
      </c>
      <c r="F10" s="1">
        <v>6.0249542099999998</v>
      </c>
    </row>
    <row r="11" spans="1:6" x14ac:dyDescent="0.3">
      <c r="A11" s="7">
        <v>7</v>
      </c>
      <c r="B11" s="1">
        <v>3.2118293129999995</v>
      </c>
      <c r="C11" s="1">
        <v>1.1820235920000002</v>
      </c>
      <c r="D11" s="1">
        <v>1.4566758690000003</v>
      </c>
      <c r="E11" s="1">
        <v>0.33730405499999999</v>
      </c>
      <c r="F11" s="1">
        <v>6.1878328289999995</v>
      </c>
    </row>
    <row r="12" spans="1:6" x14ac:dyDescent="0.3">
      <c r="A12" s="7">
        <v>8</v>
      </c>
      <c r="B12" s="1">
        <v>3.2271700279999997</v>
      </c>
      <c r="C12" s="1">
        <v>1.1845630939999994</v>
      </c>
      <c r="D12" s="1">
        <v>1.4555396040000002</v>
      </c>
      <c r="E12" s="1">
        <v>0.33963645199999998</v>
      </c>
      <c r="F12" s="1">
        <v>6.2069091779999992</v>
      </c>
    </row>
    <row r="13" spans="1:6" x14ac:dyDescent="0.3">
      <c r="A13" s="7">
        <v>9</v>
      </c>
      <c r="B13" s="1">
        <v>3.1302134549999998</v>
      </c>
      <c r="C13" s="1">
        <v>1.153234337</v>
      </c>
      <c r="D13" s="1">
        <v>1.4104086240000004</v>
      </c>
      <c r="E13" s="1">
        <v>0.32365338499999996</v>
      </c>
      <c r="F13" s="1">
        <v>6.0175098010000001</v>
      </c>
    </row>
    <row r="14" spans="1:6" x14ac:dyDescent="0.3">
      <c r="A14" s="7">
        <v>10</v>
      </c>
      <c r="B14" s="1">
        <v>3.2047263089999989</v>
      </c>
      <c r="C14" s="1">
        <v>1.1863028330000001</v>
      </c>
      <c r="D14" s="1">
        <v>1.4786358420000001</v>
      </c>
      <c r="E14" s="1">
        <v>0.33807607800000006</v>
      </c>
      <c r="F14" s="1">
        <v>6.2077410619999993</v>
      </c>
    </row>
    <row r="15" spans="1:6" x14ac:dyDescent="0.3">
      <c r="A15" s="7">
        <v>11</v>
      </c>
      <c r="B15" s="1">
        <v>3.1408516560000002</v>
      </c>
      <c r="C15" s="1">
        <v>1.166738163</v>
      </c>
      <c r="D15" s="1">
        <v>1.4124978439999998</v>
      </c>
      <c r="E15" s="1">
        <v>0.33358019</v>
      </c>
      <c r="F15" s="1">
        <v>6.0536678530000003</v>
      </c>
    </row>
    <row r="16" spans="1:6" x14ac:dyDescent="0.3">
      <c r="A16" s="7">
        <v>12</v>
      </c>
      <c r="B16" s="1">
        <v>3.2315706759999996</v>
      </c>
      <c r="C16" s="1">
        <v>1.1879617230000001</v>
      </c>
      <c r="D16" s="1">
        <v>1.4548413259999999</v>
      </c>
      <c r="E16" s="1">
        <v>0.33872654699999999</v>
      </c>
      <c r="F16" s="1">
        <v>6.2131002720000001</v>
      </c>
    </row>
    <row r="17" spans="1:6" x14ac:dyDescent="0.3">
      <c r="A17" s="7" t="s">
        <v>30</v>
      </c>
      <c r="B17" s="1">
        <v>38.012466720999996</v>
      </c>
      <c r="C17" s="1">
        <v>14.011369265000001</v>
      </c>
      <c r="D17" s="1">
        <v>17.239596451000004</v>
      </c>
      <c r="E17" s="1">
        <v>3.9970504149999999</v>
      </c>
      <c r="F17" s="1">
        <v>73.26048285200001</v>
      </c>
    </row>
    <row r="21" spans="1:6" x14ac:dyDescent="0.3">
      <c r="A21" s="6" t="s">
        <v>32</v>
      </c>
      <c r="B21" s="6" t="s">
        <v>31</v>
      </c>
    </row>
    <row r="22" spans="1:6" x14ac:dyDescent="0.3">
      <c r="A22" s="6" t="s">
        <v>29</v>
      </c>
      <c r="B22" t="s">
        <v>5</v>
      </c>
      <c r="C22" t="s">
        <v>6</v>
      </c>
      <c r="D22" t="s">
        <v>4</v>
      </c>
      <c r="E22" t="s">
        <v>7</v>
      </c>
      <c r="F22" t="s">
        <v>30</v>
      </c>
    </row>
    <row r="23" spans="1:6" x14ac:dyDescent="0.3">
      <c r="A23" s="7">
        <v>1</v>
      </c>
      <c r="B23" s="1">
        <v>55442.479130941261</v>
      </c>
      <c r="C23" s="1">
        <v>26706.886612903229</v>
      </c>
      <c r="D23" s="1">
        <v>34478.002915790639</v>
      </c>
      <c r="E23" s="1">
        <v>10331.963215331543</v>
      </c>
      <c r="F23" s="1">
        <v>31739.832968741674</v>
      </c>
    </row>
    <row r="24" spans="1:6" x14ac:dyDescent="0.3">
      <c r="A24" s="7">
        <v>2</v>
      </c>
      <c r="B24" s="1">
        <v>56317.185691264473</v>
      </c>
      <c r="C24" s="1">
        <v>26493.118750000001</v>
      </c>
      <c r="D24" s="1">
        <v>37434.30379884375</v>
      </c>
      <c r="E24" s="1">
        <v>10184.547908877834</v>
      </c>
      <c r="F24" s="1">
        <v>32607.289037246515</v>
      </c>
    </row>
    <row r="25" spans="1:6" x14ac:dyDescent="0.3">
      <c r="A25" s="7">
        <v>3</v>
      </c>
      <c r="B25" s="1">
        <v>57553.209428347931</v>
      </c>
      <c r="C25" s="1">
        <v>26608.869677419352</v>
      </c>
      <c r="D25" s="1">
        <v>40400.121603210529</v>
      </c>
      <c r="E25" s="1">
        <v>10242.577506746744</v>
      </c>
      <c r="F25" s="1">
        <v>33701.19455393112</v>
      </c>
    </row>
    <row r="26" spans="1:6" x14ac:dyDescent="0.3">
      <c r="A26" s="7">
        <v>4</v>
      </c>
      <c r="B26" s="1">
        <v>56643.330719330945</v>
      </c>
      <c r="C26" s="1">
        <v>26593.880833333333</v>
      </c>
      <c r="D26" s="1">
        <v>35720.3927114178</v>
      </c>
      <c r="E26" s="1">
        <v>10483.388139439116</v>
      </c>
      <c r="F26" s="1">
        <v>32360.24810088029</v>
      </c>
    </row>
    <row r="27" spans="1:6" x14ac:dyDescent="0.3">
      <c r="A27" s="7">
        <v>5</v>
      </c>
      <c r="B27" s="1">
        <v>54903.4536602136</v>
      </c>
      <c r="C27" s="1">
        <v>26893.017741935477</v>
      </c>
      <c r="D27" s="1">
        <v>36551.462425594895</v>
      </c>
      <c r="E27" s="1">
        <v>10305.204604767834</v>
      </c>
      <c r="F27" s="1">
        <v>32163.28460812796</v>
      </c>
    </row>
    <row r="28" spans="1:6" x14ac:dyDescent="0.3">
      <c r="A28" s="7">
        <v>6</v>
      </c>
      <c r="B28" s="1">
        <v>57968.511910836954</v>
      </c>
      <c r="C28" s="1">
        <v>26771.180333333334</v>
      </c>
      <c r="D28" s="1">
        <v>36787.278526553164</v>
      </c>
      <c r="E28" s="1">
        <v>10362.757523632485</v>
      </c>
      <c r="F28" s="1">
        <v>32972.432073588978</v>
      </c>
    </row>
    <row r="29" spans="1:6" x14ac:dyDescent="0.3">
      <c r="A29" s="7">
        <v>7</v>
      </c>
      <c r="B29" s="1">
        <v>55913.848542500673</v>
      </c>
      <c r="C29" s="1">
        <v>26571.279677419352</v>
      </c>
      <c r="D29" s="1">
        <v>40487.001737449529</v>
      </c>
      <c r="E29" s="1">
        <v>10192.650146953882</v>
      </c>
      <c r="F29" s="1">
        <v>33291.195026080852</v>
      </c>
    </row>
    <row r="30" spans="1:6" x14ac:dyDescent="0.3">
      <c r="A30" s="7">
        <v>8</v>
      </c>
      <c r="B30" s="1">
        <v>55496.733376963763</v>
      </c>
      <c r="C30" s="1">
        <v>26655.756129032263</v>
      </c>
      <c r="D30" s="1">
        <v>38249.96202085531</v>
      </c>
      <c r="E30" s="1">
        <v>10139.928948015613</v>
      </c>
      <c r="F30" s="1">
        <v>32635.595118716734</v>
      </c>
    </row>
    <row r="31" spans="1:6" x14ac:dyDescent="0.3">
      <c r="A31" s="7">
        <v>9</v>
      </c>
      <c r="B31" s="1">
        <v>54648.271499936076</v>
      </c>
      <c r="C31" s="1">
        <v>26825.894666666667</v>
      </c>
      <c r="D31" s="1">
        <v>36775.545169500911</v>
      </c>
      <c r="E31" s="1">
        <v>10106.344141859319</v>
      </c>
      <c r="F31" s="1">
        <v>32089.013869490744</v>
      </c>
    </row>
    <row r="32" spans="1:6" x14ac:dyDescent="0.3">
      <c r="A32" s="7">
        <v>10</v>
      </c>
      <c r="B32" s="1">
        <v>57650.722092782366</v>
      </c>
      <c r="C32" s="1">
        <v>26735.988548387097</v>
      </c>
      <c r="D32" s="1">
        <v>34589.862699782017</v>
      </c>
      <c r="E32" s="1">
        <v>10088.842055560259</v>
      </c>
      <c r="F32" s="1">
        <v>32266.353849127936</v>
      </c>
    </row>
    <row r="33" spans="1:6" x14ac:dyDescent="0.3">
      <c r="A33" s="7">
        <v>11</v>
      </c>
      <c r="B33" s="1">
        <v>58479.797237997111</v>
      </c>
      <c r="C33" s="1">
        <v>27185.296833333334</v>
      </c>
      <c r="D33" s="1">
        <v>36835.239322826586</v>
      </c>
      <c r="E33" s="1">
        <v>10543.576761760158</v>
      </c>
      <c r="F33" s="1">
        <v>33260.977538979285</v>
      </c>
    </row>
    <row r="34" spans="1:6" x14ac:dyDescent="0.3">
      <c r="A34" s="7">
        <v>12</v>
      </c>
      <c r="B34" s="1">
        <v>53592.132519481143</v>
      </c>
      <c r="C34" s="1">
        <v>26798.032258064512</v>
      </c>
      <c r="D34" s="1">
        <v>39029.779417267215</v>
      </c>
      <c r="E34" s="1">
        <v>10236.261570904533</v>
      </c>
      <c r="F34" s="1">
        <v>32414.051441429354</v>
      </c>
    </row>
    <row r="35" spans="1:6" x14ac:dyDescent="0.3">
      <c r="A35" s="7" t="s">
        <v>30</v>
      </c>
      <c r="B35" s="1">
        <v>56208.790360785191</v>
      </c>
      <c r="C35" s="1">
        <v>26737.423712328771</v>
      </c>
      <c r="D35" s="1">
        <v>37285.167549849408</v>
      </c>
      <c r="E35" s="1">
        <v>10267.697556016448</v>
      </c>
      <c r="F35" s="1">
        <v>32624.769794744949</v>
      </c>
    </row>
    <row r="36" spans="1:6" x14ac:dyDescent="0.3">
      <c r="A36" s="7"/>
      <c r="B36" s="1"/>
      <c r="C36" s="1"/>
      <c r="D36" s="1"/>
      <c r="E36" s="1"/>
      <c r="F36" s="1"/>
    </row>
    <row r="37" spans="1:6" x14ac:dyDescent="0.3">
      <c r="A37" s="6" t="s">
        <v>35</v>
      </c>
      <c r="B37" s="6" t="s">
        <v>31</v>
      </c>
    </row>
    <row r="38" spans="1:6" x14ac:dyDescent="0.3">
      <c r="A38" s="6" t="s">
        <v>29</v>
      </c>
      <c r="B38" t="s">
        <v>5</v>
      </c>
      <c r="C38" t="s">
        <v>6</v>
      </c>
      <c r="D38" t="s">
        <v>4</v>
      </c>
      <c r="E38" t="s">
        <v>7</v>
      </c>
      <c r="F38" t="s">
        <v>30</v>
      </c>
    </row>
    <row r="39" spans="1:6" x14ac:dyDescent="0.3">
      <c r="A39" s="7">
        <v>1</v>
      </c>
      <c r="B39" s="1">
        <v>12.55142058297707</v>
      </c>
      <c r="C39" s="1">
        <v>6.6407985928809783</v>
      </c>
      <c r="D39" s="1">
        <v>10.494439555555553</v>
      </c>
      <c r="E39" s="1">
        <v>3.5569982518210197</v>
      </c>
      <c r="F39" s="1">
        <v>8.3109142458086538</v>
      </c>
    </row>
    <row r="40" spans="1:6" x14ac:dyDescent="0.3">
      <c r="A40" s="7">
        <v>2</v>
      </c>
      <c r="B40" s="1">
        <v>12.185871382890365</v>
      </c>
      <c r="C40" s="1">
        <v>6.6976932644110274</v>
      </c>
      <c r="D40" s="1">
        <v>10.563390222222221</v>
      </c>
      <c r="E40" s="1">
        <v>3.4662585138248856</v>
      </c>
      <c r="F40" s="1">
        <v>8.2283033458371229</v>
      </c>
    </row>
    <row r="41" spans="1:6" x14ac:dyDescent="0.3">
      <c r="A41" s="7">
        <v>3</v>
      </c>
      <c r="B41" s="1">
        <v>11.944252780867631</v>
      </c>
      <c r="C41" s="1">
        <v>6.6069338042269194</v>
      </c>
      <c r="D41" s="1">
        <v>10.52052806451613</v>
      </c>
      <c r="E41" s="1">
        <v>3.5691563787721114</v>
      </c>
      <c r="F41" s="1">
        <v>8.1602177570957011</v>
      </c>
    </row>
    <row r="42" spans="1:6" x14ac:dyDescent="0.3">
      <c r="A42" s="7">
        <v>4</v>
      </c>
      <c r="B42" s="1">
        <v>11.854193814393938</v>
      </c>
      <c r="C42" s="1">
        <v>6.4825764067796614</v>
      </c>
      <c r="D42" s="1">
        <v>10.486584259259262</v>
      </c>
      <c r="E42" s="1">
        <v>3.5664310967741932</v>
      </c>
      <c r="F42" s="1">
        <v>8.0974463943017625</v>
      </c>
    </row>
    <row r="43" spans="1:6" x14ac:dyDescent="0.3">
      <c r="A43" s="7">
        <v>5</v>
      </c>
      <c r="B43" s="1">
        <v>11.55209336200717</v>
      </c>
      <c r="C43" s="1">
        <v>6.7857779966044136</v>
      </c>
      <c r="D43" s="1">
        <v>10.587909655913975</v>
      </c>
      <c r="E43" s="1">
        <v>3.5485512174817901</v>
      </c>
      <c r="F43" s="1">
        <v>8.1185830580018372</v>
      </c>
    </row>
    <row r="44" spans="1:6" x14ac:dyDescent="0.3">
      <c r="A44" s="7">
        <v>6</v>
      </c>
      <c r="B44" s="1">
        <v>11.58652129259259</v>
      </c>
      <c r="C44" s="1">
        <v>6.6275195229885053</v>
      </c>
      <c r="D44" s="1">
        <v>10.486814214814814</v>
      </c>
      <c r="E44" s="1">
        <v>3.5234961827956992</v>
      </c>
      <c r="F44" s="1">
        <v>8.0560878032979044</v>
      </c>
    </row>
    <row r="45" spans="1:6" x14ac:dyDescent="0.3">
      <c r="A45" s="7">
        <v>7</v>
      </c>
      <c r="B45" s="1">
        <v>11.641280583544763</v>
      </c>
      <c r="C45" s="1">
        <v>6.8088916589861741</v>
      </c>
      <c r="D45" s="1">
        <v>10.442120924731185</v>
      </c>
      <c r="E45" s="1">
        <v>3.5099277315296566</v>
      </c>
      <c r="F45" s="1">
        <v>8.1005552246979455</v>
      </c>
    </row>
    <row r="46" spans="1:6" x14ac:dyDescent="0.3">
      <c r="A46" s="7">
        <v>8</v>
      </c>
      <c r="B46" s="1">
        <v>11.965776892843904</v>
      </c>
      <c r="C46" s="1">
        <v>6.5882263292547263</v>
      </c>
      <c r="D46" s="1">
        <v>10.433975655913976</v>
      </c>
      <c r="E46" s="1">
        <v>3.5341982518210195</v>
      </c>
      <c r="F46" s="1">
        <v>8.1305442824584073</v>
      </c>
    </row>
    <row r="47" spans="1:6" x14ac:dyDescent="0.3">
      <c r="A47" s="7">
        <v>9</v>
      </c>
      <c r="B47" s="1">
        <v>12.275346882352943</v>
      </c>
      <c r="C47" s="1">
        <v>6.627783545977012</v>
      </c>
      <c r="D47" s="1">
        <v>10.447471288888892</v>
      </c>
      <c r="E47" s="1">
        <v>3.4801439247311823</v>
      </c>
      <c r="F47" s="1">
        <v>8.207686410487506</v>
      </c>
    </row>
    <row r="48" spans="1:6" x14ac:dyDescent="0.3">
      <c r="A48" s="7">
        <v>10</v>
      </c>
      <c r="B48" s="1">
        <v>12.162149180265656</v>
      </c>
      <c r="C48" s="1">
        <v>6.3779722204301059</v>
      </c>
      <c r="D48" s="1">
        <v>10.599540086021504</v>
      </c>
      <c r="E48" s="1">
        <v>3.5179612695109257</v>
      </c>
      <c r="F48" s="1">
        <v>8.1644056890570482</v>
      </c>
    </row>
    <row r="49" spans="1:6" x14ac:dyDescent="0.3">
      <c r="A49" s="7">
        <v>11</v>
      </c>
      <c r="B49" s="1">
        <v>12.613862072289157</v>
      </c>
      <c r="C49" s="1">
        <v>6.7053917413793105</v>
      </c>
      <c r="D49" s="1">
        <v>10.46294699259259</v>
      </c>
      <c r="E49" s="1">
        <v>3.5868837634408615</v>
      </c>
      <c r="F49" s="1">
        <v>8.3422711424254814</v>
      </c>
    </row>
    <row r="50" spans="1:6" x14ac:dyDescent="0.3">
      <c r="A50" s="7">
        <v>12</v>
      </c>
      <c r="B50" s="1">
        <v>12.410025637480798</v>
      </c>
      <c r="C50" s="1">
        <v>6.4951433734281023</v>
      </c>
      <c r="D50" s="1">
        <v>10.428970078853048</v>
      </c>
      <c r="E50" s="1">
        <v>3.5247299375650369</v>
      </c>
      <c r="F50" s="1">
        <v>8.2147172568317455</v>
      </c>
    </row>
    <row r="51" spans="1:6" x14ac:dyDescent="0.3">
      <c r="A51" s="7" t="s">
        <v>30</v>
      </c>
      <c r="B51" s="1">
        <v>12.060655041614755</v>
      </c>
      <c r="C51" s="1">
        <v>6.6198619484038295</v>
      </c>
      <c r="D51" s="1">
        <v>10.495949133028926</v>
      </c>
      <c r="E51" s="1">
        <v>3.532523566062749</v>
      </c>
      <c r="F51" s="1">
        <v>8.1772474222775635</v>
      </c>
    </row>
    <row r="52" spans="1:6" x14ac:dyDescent="0.3">
      <c r="A52" s="7"/>
      <c r="B52" s="1"/>
      <c r="C52" s="1"/>
      <c r="D52" s="1"/>
      <c r="E52" s="1"/>
      <c r="F52" s="1"/>
    </row>
    <row r="54" spans="1:6" x14ac:dyDescent="0.3">
      <c r="A54" s="6" t="s">
        <v>33</v>
      </c>
      <c r="B54" s="6" t="s">
        <v>31</v>
      </c>
    </row>
    <row r="55" spans="1:6" x14ac:dyDescent="0.3">
      <c r="A55" s="6" t="s">
        <v>29</v>
      </c>
      <c r="B55" t="s">
        <v>5</v>
      </c>
      <c r="C55" t="s">
        <v>6</v>
      </c>
      <c r="D55" t="s">
        <v>4</v>
      </c>
      <c r="E55" t="s">
        <v>7</v>
      </c>
      <c r="F55" t="s">
        <v>30</v>
      </c>
    </row>
    <row r="56" spans="1:6" x14ac:dyDescent="0.3">
      <c r="A56" s="7">
        <v>1</v>
      </c>
      <c r="B56" s="1">
        <v>74.331755792966007</v>
      </c>
      <c r="C56" s="1">
        <v>99.924121129625661</v>
      </c>
      <c r="D56" s="1">
        <v>87.816043041453867</v>
      </c>
      <c r="E56" s="1">
        <v>156.96852690647376</v>
      </c>
      <c r="F56" s="1">
        <v>104.76011171762984</v>
      </c>
    </row>
    <row r="57" spans="1:6" x14ac:dyDescent="0.3">
      <c r="A57" s="7">
        <v>2</v>
      </c>
      <c r="B57" s="1">
        <v>75.421079958080185</v>
      </c>
      <c r="C57" s="1">
        <v>99.835402524306204</v>
      </c>
      <c r="D57" s="1">
        <v>94.649587380987342</v>
      </c>
      <c r="E57" s="1">
        <v>159.49694731187219</v>
      </c>
      <c r="F57" s="1">
        <v>107.35075429381142</v>
      </c>
    </row>
    <row r="58" spans="1:6" x14ac:dyDescent="0.3">
      <c r="A58" s="7">
        <v>3</v>
      </c>
      <c r="B58" s="1">
        <v>78.010137704849967</v>
      </c>
      <c r="C58" s="1">
        <v>100.1105056299765</v>
      </c>
      <c r="D58" s="1">
        <v>102.60235303253263</v>
      </c>
      <c r="E58" s="1">
        <v>154.98264243393507</v>
      </c>
      <c r="F58" s="1">
        <v>108.9264097003236</v>
      </c>
    </row>
    <row r="59" spans="1:6" x14ac:dyDescent="0.3">
      <c r="A59" s="7">
        <v>4</v>
      </c>
      <c r="B59" s="1">
        <v>76.531509140019068</v>
      </c>
      <c r="C59" s="1">
        <v>100.52562660163157</v>
      </c>
      <c r="D59" s="1">
        <v>91.03517796061557</v>
      </c>
      <c r="E59" s="1">
        <v>158.78652347928946</v>
      </c>
      <c r="F59" s="1">
        <v>106.71970929538891</v>
      </c>
    </row>
    <row r="60" spans="1:6" x14ac:dyDescent="0.3">
      <c r="A60" s="7">
        <v>5</v>
      </c>
      <c r="B60" s="1">
        <v>74.739275962589574</v>
      </c>
      <c r="C60" s="1">
        <v>99.750797966844189</v>
      </c>
      <c r="D60" s="1">
        <v>92.217067644250363</v>
      </c>
      <c r="E60" s="1">
        <v>157.00479042761285</v>
      </c>
      <c r="F60" s="1">
        <v>105.92798300032425</v>
      </c>
    </row>
    <row r="61" spans="1:6" x14ac:dyDescent="0.3">
      <c r="A61" s="7">
        <v>6</v>
      </c>
      <c r="B61" s="1">
        <v>78.683121303226727</v>
      </c>
      <c r="C61" s="1">
        <v>100.25731493046754</v>
      </c>
      <c r="D61" s="1">
        <v>93.785149046077322</v>
      </c>
      <c r="E61" s="1">
        <v>159.16032404002772</v>
      </c>
      <c r="F61" s="1">
        <v>107.97147732994979</v>
      </c>
    </row>
    <row r="62" spans="1:6" x14ac:dyDescent="0.3">
      <c r="A62" s="7">
        <v>7</v>
      </c>
      <c r="B62" s="1">
        <v>76.279597264279133</v>
      </c>
      <c r="C62" s="1">
        <v>99.855862562254131</v>
      </c>
      <c r="D62" s="1">
        <v>103.69264556294914</v>
      </c>
      <c r="E62" s="1">
        <v>157.29489000186095</v>
      </c>
      <c r="F62" s="1">
        <v>109.28074884783578</v>
      </c>
    </row>
    <row r="63" spans="1:6" x14ac:dyDescent="0.3">
      <c r="A63" s="7">
        <v>8</v>
      </c>
      <c r="B63" s="1">
        <v>75.029500617083002</v>
      </c>
      <c r="C63" s="1">
        <v>100.47305872555106</v>
      </c>
      <c r="D63" s="1">
        <v>98.01831200222523</v>
      </c>
      <c r="E63" s="1">
        <v>155.22264820066883</v>
      </c>
      <c r="F63" s="1">
        <v>107.18587988638208</v>
      </c>
    </row>
    <row r="64" spans="1:6" x14ac:dyDescent="0.3">
      <c r="A64" s="7">
        <v>9</v>
      </c>
      <c r="B64" s="1">
        <v>73.418159627492216</v>
      </c>
      <c r="C64" s="1">
        <v>100.39202135694332</v>
      </c>
      <c r="D64" s="1">
        <v>94.095063306785576</v>
      </c>
      <c r="E64" s="1">
        <v>157.51625170265012</v>
      </c>
      <c r="F64" s="1">
        <v>106.35537399846781</v>
      </c>
    </row>
    <row r="65" spans="1:6" x14ac:dyDescent="0.3">
      <c r="A65" s="7">
        <v>10</v>
      </c>
      <c r="B65" s="1">
        <v>78.312691814322562</v>
      </c>
      <c r="C65" s="1">
        <v>101.14091826403578</v>
      </c>
      <c r="D65" s="1">
        <v>87.200169262102776</v>
      </c>
      <c r="E65" s="1">
        <v>155.28503663957775</v>
      </c>
      <c r="F65" s="1">
        <v>105.48470399500968</v>
      </c>
    </row>
    <row r="66" spans="1:6" x14ac:dyDescent="0.3">
      <c r="A66" s="7">
        <v>11</v>
      </c>
      <c r="B66" s="1">
        <v>77.973299319028158</v>
      </c>
      <c r="C66" s="1">
        <v>100.32166678553682</v>
      </c>
      <c r="D66" s="1">
        <v>94.094317521037866</v>
      </c>
      <c r="E66" s="1">
        <v>158.64489221233052</v>
      </c>
      <c r="F66" s="1">
        <v>107.75854395948332</v>
      </c>
    </row>
    <row r="67" spans="1:6" x14ac:dyDescent="0.3">
      <c r="A67" s="7">
        <v>12</v>
      </c>
      <c r="B67" s="1">
        <v>71.946211285548486</v>
      </c>
      <c r="C67" s="1">
        <v>100.88415840019636</v>
      </c>
      <c r="D67" s="1">
        <v>100.08957063426259</v>
      </c>
      <c r="E67" s="1">
        <v>157.19280266296914</v>
      </c>
      <c r="F67" s="1">
        <v>107.52818574574414</v>
      </c>
    </row>
    <row r="68" spans="1:6" x14ac:dyDescent="0.3">
      <c r="A68" s="7" t="s">
        <v>30</v>
      </c>
      <c r="B68" s="1">
        <v>75.885197819753529</v>
      </c>
      <c r="C68" s="1">
        <v>100.2920883943861</v>
      </c>
      <c r="D68" s="1">
        <v>94.962193639112883</v>
      </c>
      <c r="E68" s="1">
        <v>157.26478280336278</v>
      </c>
      <c r="F68" s="1">
        <v>107.10106566415382</v>
      </c>
    </row>
    <row r="70" spans="1:6" x14ac:dyDescent="0.3">
      <c r="A70" s="6" t="s">
        <v>34</v>
      </c>
      <c r="B70" s="6" t="s">
        <v>31</v>
      </c>
    </row>
    <row r="71" spans="1:6" x14ac:dyDescent="0.3">
      <c r="A71" s="6" t="s">
        <v>29</v>
      </c>
      <c r="B71" t="s">
        <v>5</v>
      </c>
      <c r="C71" t="s">
        <v>6</v>
      </c>
      <c r="D71" t="s">
        <v>4</v>
      </c>
      <c r="E71" t="s">
        <v>7</v>
      </c>
      <c r="F71" t="s">
        <v>30</v>
      </c>
    </row>
    <row r="72" spans="1:6" x14ac:dyDescent="0.3">
      <c r="A72" s="7">
        <v>1</v>
      </c>
      <c r="B72" s="1">
        <v>0.98763601702409654</v>
      </c>
      <c r="C72" s="1">
        <v>0.90353188455200917</v>
      </c>
      <c r="D72" s="1">
        <v>0.94701619156170347</v>
      </c>
      <c r="E72" s="1">
        <v>0.98038473474009069</v>
      </c>
      <c r="F72" s="1">
        <v>0.95464220696947466</v>
      </c>
    </row>
    <row r="73" spans="1:6" x14ac:dyDescent="0.3">
      <c r="A73" s="7">
        <v>2</v>
      </c>
      <c r="B73" s="1">
        <v>0.98913686749848506</v>
      </c>
      <c r="C73" s="1">
        <v>0.90277909588274841</v>
      </c>
      <c r="D73" s="1">
        <v>0.94458162903462373</v>
      </c>
      <c r="E73" s="1">
        <v>0.98100982845590889</v>
      </c>
      <c r="F73" s="1">
        <v>0.95437685521794113</v>
      </c>
    </row>
    <row r="74" spans="1:6" x14ac:dyDescent="0.3">
      <c r="A74" s="7">
        <v>3</v>
      </c>
      <c r="B74" s="1">
        <v>0.99081091299980484</v>
      </c>
      <c r="C74" s="1">
        <v>0.9022459827056093</v>
      </c>
      <c r="D74" s="1">
        <v>0.94541991624405464</v>
      </c>
      <c r="E74" s="1">
        <v>0.98021720945371027</v>
      </c>
      <c r="F74" s="1">
        <v>0.95467350535079487</v>
      </c>
    </row>
    <row r="75" spans="1:6" x14ac:dyDescent="0.3">
      <c r="A75" s="7">
        <v>4</v>
      </c>
      <c r="B75" s="1">
        <v>0.98888854026595607</v>
      </c>
      <c r="C75" s="1">
        <v>0.90102827596040358</v>
      </c>
      <c r="D75" s="1">
        <v>0.94617159687034547</v>
      </c>
      <c r="E75" s="1">
        <v>0.98059325978479706</v>
      </c>
      <c r="F75" s="1">
        <v>0.95417041822037529</v>
      </c>
    </row>
    <row r="76" spans="1:6" x14ac:dyDescent="0.3">
      <c r="A76" s="7">
        <v>5</v>
      </c>
      <c r="B76" s="1">
        <v>0.98914852661778097</v>
      </c>
      <c r="C76" s="1">
        <v>0.90106244864075979</v>
      </c>
      <c r="D76" s="1">
        <v>0.94600267083895329</v>
      </c>
      <c r="E76" s="1">
        <v>0.98059652191143387</v>
      </c>
      <c r="F76" s="1">
        <v>0.95420254200223198</v>
      </c>
    </row>
    <row r="77" spans="1:6" x14ac:dyDescent="0.3">
      <c r="A77" s="7">
        <v>6</v>
      </c>
      <c r="B77" s="1">
        <v>0.99098403900279075</v>
      </c>
      <c r="C77" s="1">
        <v>0.89956426963572012</v>
      </c>
      <c r="D77" s="1">
        <v>0.94810742832189954</v>
      </c>
      <c r="E77" s="1">
        <v>0.98005116814522952</v>
      </c>
      <c r="F77" s="1">
        <v>0.95467672627640998</v>
      </c>
    </row>
    <row r="78" spans="1:6" x14ac:dyDescent="0.3">
      <c r="A78" s="7">
        <v>7</v>
      </c>
      <c r="B78" s="1">
        <v>0.98879718439445219</v>
      </c>
      <c r="C78" s="1">
        <v>0.89902977640129744</v>
      </c>
      <c r="D78" s="1">
        <v>0.94852220404044973</v>
      </c>
      <c r="E78" s="1">
        <v>0.98060079810165368</v>
      </c>
      <c r="F78" s="1">
        <v>0.95423749073446318</v>
      </c>
    </row>
    <row r="79" spans="1:6" x14ac:dyDescent="0.3">
      <c r="A79" s="7">
        <v>8</v>
      </c>
      <c r="B79" s="1">
        <v>0.98894916354012163</v>
      </c>
      <c r="C79" s="1">
        <v>0.89810237055279574</v>
      </c>
      <c r="D79" s="1">
        <v>0.94700696782121596</v>
      </c>
      <c r="E79" s="1">
        <v>0.98041534913964834</v>
      </c>
      <c r="F79" s="1">
        <v>0.95361846276344597</v>
      </c>
    </row>
    <row r="80" spans="1:6" x14ac:dyDescent="0.3">
      <c r="A80" s="7">
        <v>9</v>
      </c>
      <c r="B80" s="1">
        <v>0.9889108418058451</v>
      </c>
      <c r="C80" s="1">
        <v>0.89775276096526901</v>
      </c>
      <c r="D80" s="1">
        <v>0.94604630717084615</v>
      </c>
      <c r="E80" s="1">
        <v>0.98061356852198289</v>
      </c>
      <c r="F80" s="1">
        <v>0.95333086961598612</v>
      </c>
    </row>
    <row r="81" spans="1:6" x14ac:dyDescent="0.3">
      <c r="A81" s="7">
        <v>10</v>
      </c>
      <c r="B81" s="1">
        <v>0.98984605737437736</v>
      </c>
      <c r="C81" s="1">
        <v>0.8967243314642579</v>
      </c>
      <c r="D81" s="1">
        <v>0.94815902966859289</v>
      </c>
      <c r="E81" s="1">
        <v>0.98086527544044377</v>
      </c>
      <c r="F81" s="1">
        <v>0.95389867348691837</v>
      </c>
    </row>
    <row r="82" spans="1:6" x14ac:dyDescent="0.3">
      <c r="A82" s="7">
        <v>11</v>
      </c>
      <c r="B82" s="1">
        <v>0.98842781637583255</v>
      </c>
      <c r="C82" s="1">
        <v>0.89627263960489711</v>
      </c>
      <c r="D82" s="1">
        <v>0.9459477572310564</v>
      </c>
      <c r="E82" s="1">
        <v>0.98058756862027141</v>
      </c>
      <c r="F82" s="1">
        <v>0.95280894545801409</v>
      </c>
    </row>
    <row r="83" spans="1:6" x14ac:dyDescent="0.3">
      <c r="A83" s="7">
        <v>12</v>
      </c>
      <c r="B83" s="1">
        <v>0.9886258607247812</v>
      </c>
      <c r="C83" s="1">
        <v>0.89590862880838174</v>
      </c>
      <c r="D83" s="1">
        <v>0.94828599726570406</v>
      </c>
      <c r="E83" s="1">
        <v>0.98057242265527456</v>
      </c>
      <c r="F83" s="1">
        <v>0.95334822736353575</v>
      </c>
    </row>
    <row r="84" spans="1:6" x14ac:dyDescent="0.3">
      <c r="A84" s="7" t="s">
        <v>30</v>
      </c>
      <c r="B84" s="1">
        <v>0.98917916388057037</v>
      </c>
      <c r="C84" s="1">
        <v>0.8994825237988604</v>
      </c>
      <c r="D84" s="1">
        <v>0.94679254959302606</v>
      </c>
      <c r="E84" s="1">
        <v>0.98053935288669503</v>
      </c>
      <c r="F84" s="1">
        <v>0.95399839753978843</v>
      </c>
    </row>
  </sheetData>
  <phoneticPr fontId="18" type="noConversion"/>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A4173-8963-4B5E-B793-CC7AD53B2613}">
  <dimension ref="A3:F25"/>
  <sheetViews>
    <sheetView topLeftCell="A6" workbookViewId="0">
      <selection activeCell="E31" sqref="E31"/>
    </sheetView>
  </sheetViews>
  <sheetFormatPr defaultRowHeight="15" x14ac:dyDescent="0.3"/>
  <cols>
    <col min="1" max="1" width="16.125" bestFit="1" customWidth="1"/>
    <col min="2" max="2" width="20.75" bestFit="1" customWidth="1"/>
    <col min="3" max="3" width="25.25" bestFit="1" customWidth="1"/>
    <col min="4" max="4" width="34.375" bestFit="1" customWidth="1"/>
    <col min="5" max="5" width="44.875" bestFit="1" customWidth="1"/>
    <col min="6" max="6" width="32.125" bestFit="1" customWidth="1"/>
  </cols>
  <sheetData>
    <row r="3" spans="1:6" x14ac:dyDescent="0.3">
      <c r="A3" s="6" t="s">
        <v>41</v>
      </c>
      <c r="B3" s="6" t="s">
        <v>31</v>
      </c>
    </row>
    <row r="4" spans="1:6" x14ac:dyDescent="0.3">
      <c r="A4" s="6" t="s">
        <v>29</v>
      </c>
      <c r="B4" t="s">
        <v>5</v>
      </c>
      <c r="C4" t="s">
        <v>6</v>
      </c>
      <c r="D4" t="s">
        <v>4</v>
      </c>
      <c r="E4" t="s">
        <v>7</v>
      </c>
      <c r="F4" t="s">
        <v>30</v>
      </c>
    </row>
    <row r="5" spans="1:6" x14ac:dyDescent="0.3">
      <c r="A5" s="7">
        <v>1</v>
      </c>
      <c r="B5" s="1">
        <v>11519.040675707043</v>
      </c>
      <c r="C5" s="1">
        <v>6489.8630142000029</v>
      </c>
      <c r="D5" s="1">
        <v>2066.3591582474987</v>
      </c>
      <c r="E5" s="1">
        <v>2809.8630135940025</v>
      </c>
      <c r="F5" s="1">
        <v>5721.2814654371168</v>
      </c>
    </row>
    <row r="6" spans="1:6" x14ac:dyDescent="0.3">
      <c r="A6" s="7">
        <v>2</v>
      </c>
      <c r="B6" s="1">
        <v>12069.217075038474</v>
      </c>
      <c r="C6" s="1">
        <v>6377.9688243000028</v>
      </c>
      <c r="D6" s="1">
        <v>2223.1174392179983</v>
      </c>
      <c r="E6" s="1">
        <v>2844.1296357109982</v>
      </c>
      <c r="F6" s="1">
        <v>5878.6082435668523</v>
      </c>
    </row>
    <row r="7" spans="1:6" x14ac:dyDescent="0.3">
      <c r="A7" s="7">
        <v>3</v>
      </c>
      <c r="B7" s="1">
        <v>12605.43140407908</v>
      </c>
      <c r="C7" s="1">
        <v>6489.8630142000029</v>
      </c>
      <c r="D7" s="1">
        <v>2411.2273763826001</v>
      </c>
      <c r="E7" s="1">
        <v>2775.5963914769977</v>
      </c>
      <c r="F7" s="1">
        <v>6070.5295465346717</v>
      </c>
    </row>
    <row r="8" spans="1:6" x14ac:dyDescent="0.3">
      <c r="A8" s="7">
        <v>4</v>
      </c>
      <c r="B8" s="1">
        <v>12476.445913821115</v>
      </c>
      <c r="C8" s="1">
        <v>6601.7572040999967</v>
      </c>
      <c r="D8" s="1">
        <v>2140.4630728881016</v>
      </c>
      <c r="E8" s="1">
        <v>2844.1296357109982</v>
      </c>
      <c r="F8" s="1">
        <v>6015.6989566300481</v>
      </c>
    </row>
    <row r="9" spans="1:6" x14ac:dyDescent="0.3">
      <c r="A9" s="7">
        <v>5</v>
      </c>
      <c r="B9" s="1">
        <v>12412.291220355602</v>
      </c>
      <c r="C9" s="1">
        <v>6377.9688243000037</v>
      </c>
      <c r="D9" s="1">
        <v>2168.9645785191005</v>
      </c>
      <c r="E9" s="1">
        <v>2809.8630135940025</v>
      </c>
      <c r="F9" s="1">
        <v>5942.2719091921599</v>
      </c>
    </row>
    <row r="10" spans="1:6" x14ac:dyDescent="0.3">
      <c r="A10" s="7">
        <v>6</v>
      </c>
      <c r="B10" s="1">
        <v>13091.292132962395</v>
      </c>
      <c r="C10" s="1">
        <v>6489.8630142000029</v>
      </c>
      <c r="D10" s="1">
        <v>2208.8666864024999</v>
      </c>
      <c r="E10" s="1">
        <v>2844.1296357109982</v>
      </c>
      <c r="F10" s="1">
        <v>6158.5378673189589</v>
      </c>
    </row>
    <row r="11" spans="1:6" x14ac:dyDescent="0.3">
      <c r="A11" s="7">
        <v>7</v>
      </c>
      <c r="B11" s="1">
        <v>12539.903040362042</v>
      </c>
      <c r="C11" s="1">
        <v>6266.0746343999954</v>
      </c>
      <c r="D11" s="1">
        <v>2442.5790325767007</v>
      </c>
      <c r="E11" s="1">
        <v>2809.8630135940025</v>
      </c>
      <c r="F11" s="1">
        <v>6014.6049302331585</v>
      </c>
    </row>
    <row r="12" spans="1:6" x14ac:dyDescent="0.3">
      <c r="A12" s="7">
        <v>8</v>
      </c>
      <c r="B12" s="1">
        <v>12110.588159566685</v>
      </c>
      <c r="C12" s="1">
        <v>6489.8630142000029</v>
      </c>
      <c r="D12" s="1">
        <v>2305.7718055478995</v>
      </c>
      <c r="E12" s="1">
        <v>2775.5963914769977</v>
      </c>
      <c r="F12" s="1">
        <v>5920.4548426979009</v>
      </c>
    </row>
    <row r="13" spans="1:6" x14ac:dyDescent="0.3">
      <c r="A13" s="7">
        <v>9</v>
      </c>
      <c r="B13" s="1">
        <v>11623.289369638798</v>
      </c>
      <c r="C13" s="1">
        <v>6489.8630142000029</v>
      </c>
      <c r="D13" s="1">
        <v>2211.7168369655997</v>
      </c>
      <c r="E13" s="1">
        <v>2809.8630135940025</v>
      </c>
      <c r="F13" s="1">
        <v>5783.6830585995967</v>
      </c>
    </row>
    <row r="14" spans="1:6" x14ac:dyDescent="0.3">
      <c r="A14" s="7">
        <v>10</v>
      </c>
      <c r="B14" s="1">
        <v>12388.627603913406</v>
      </c>
      <c r="C14" s="1">
        <v>6713.651393999995</v>
      </c>
      <c r="D14" s="1">
        <v>2054.9585559951006</v>
      </c>
      <c r="E14" s="1">
        <v>2775.5963914769977</v>
      </c>
      <c r="F14" s="1">
        <v>5983.2084863463979</v>
      </c>
    </row>
    <row r="15" spans="1:6" x14ac:dyDescent="0.3">
      <c r="A15" s="7">
        <v>11</v>
      </c>
      <c r="B15" s="1">
        <v>12098.911962428767</v>
      </c>
      <c r="C15" s="1">
        <v>6489.8630142000029</v>
      </c>
      <c r="D15" s="1">
        <v>2211.7168369655997</v>
      </c>
      <c r="E15" s="1">
        <v>2844.1296357109982</v>
      </c>
      <c r="F15" s="1">
        <v>5911.1553623263453</v>
      </c>
    </row>
    <row r="16" spans="1:6" x14ac:dyDescent="0.3">
      <c r="A16" s="7">
        <v>12</v>
      </c>
      <c r="B16" s="1">
        <v>11272.896137512807</v>
      </c>
      <c r="C16" s="1">
        <v>6601.7572040999967</v>
      </c>
      <c r="D16" s="1">
        <v>2357.0745156836988</v>
      </c>
      <c r="E16" s="1">
        <v>2809.8630135940025</v>
      </c>
      <c r="F16" s="1">
        <v>5760.397717722617</v>
      </c>
    </row>
    <row r="17" spans="1:6" x14ac:dyDescent="0.3">
      <c r="A17" s="7" t="s">
        <v>30</v>
      </c>
      <c r="B17" s="1">
        <v>12183.420232747991</v>
      </c>
      <c r="C17" s="1">
        <v>6490.4761330487654</v>
      </c>
      <c r="D17" s="1">
        <v>2234.0963753596993</v>
      </c>
      <c r="E17" s="1">
        <v>2812.2100425061194</v>
      </c>
      <c r="F17" s="1">
        <v>5930.050695915631</v>
      </c>
    </row>
    <row r="20" spans="1:6" x14ac:dyDescent="0.3">
      <c r="A20" s="6" t="s">
        <v>29</v>
      </c>
      <c r="B20" t="s">
        <v>37</v>
      </c>
      <c r="C20" t="s">
        <v>43</v>
      </c>
      <c r="D20" t="s">
        <v>32</v>
      </c>
      <c r="E20" t="s">
        <v>35</v>
      </c>
      <c r="F20" t="s">
        <v>41</v>
      </c>
    </row>
    <row r="21" spans="1:6" x14ac:dyDescent="0.3">
      <c r="A21" s="7" t="s">
        <v>5</v>
      </c>
      <c r="B21" s="1">
        <v>38.012466721000017</v>
      </c>
      <c r="C21" s="1">
        <v>0.10414374444109593</v>
      </c>
      <c r="D21" s="1">
        <v>56208.790360785191</v>
      </c>
      <c r="E21" s="1">
        <v>12.060655041614755</v>
      </c>
      <c r="F21" s="1">
        <v>12183.420232747991</v>
      </c>
    </row>
    <row r="22" spans="1:6" x14ac:dyDescent="0.3">
      <c r="A22" s="7" t="s">
        <v>6</v>
      </c>
      <c r="B22" s="1">
        <v>14.011369265000004</v>
      </c>
      <c r="C22" s="1">
        <v>3.8387313054794529E-2</v>
      </c>
      <c r="D22" s="1">
        <v>26737.423712328771</v>
      </c>
      <c r="E22" s="1">
        <v>6.6198619484038295</v>
      </c>
      <c r="F22" s="1">
        <v>6490.4761330487654</v>
      </c>
    </row>
    <row r="23" spans="1:6" x14ac:dyDescent="0.3">
      <c r="A23" s="7" t="s">
        <v>4</v>
      </c>
      <c r="B23" s="1">
        <v>17.239596450999997</v>
      </c>
      <c r="C23" s="1">
        <v>4.7231771098630131E-2</v>
      </c>
      <c r="D23" s="1">
        <v>37285.167549849408</v>
      </c>
      <c r="E23" s="1">
        <v>10.495949133028926</v>
      </c>
      <c r="F23" s="1">
        <v>2234.0963753596993</v>
      </c>
    </row>
    <row r="24" spans="1:6" x14ac:dyDescent="0.3">
      <c r="A24" s="7" t="s">
        <v>7</v>
      </c>
      <c r="B24" s="1">
        <v>3.9970504150000004</v>
      </c>
      <c r="C24" s="1">
        <v>1.0950823054794522E-2</v>
      </c>
      <c r="D24" s="1">
        <v>10267.697556016448</v>
      </c>
      <c r="E24" s="1">
        <v>3.532523566062749</v>
      </c>
      <c r="F24" s="1">
        <v>2812.2100425061194</v>
      </c>
    </row>
    <row r="25" spans="1:6" x14ac:dyDescent="0.3">
      <c r="A25" s="7" t="s">
        <v>30</v>
      </c>
      <c r="B25" s="1">
        <v>73.260482851999967</v>
      </c>
      <c r="C25" s="1">
        <v>5.0178412912328746E-2</v>
      </c>
      <c r="D25" s="1">
        <v>32624.769794745032</v>
      </c>
      <c r="E25" s="1">
        <v>8.177247422277544</v>
      </c>
      <c r="F25" s="1">
        <v>5930.0506959156273</v>
      </c>
    </row>
  </sheetData>
  <phoneticPr fontId="18" type="noConversion"/>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C9F6-5205-49C0-A97D-386F5F249476}">
  <dimension ref="A3:F17"/>
  <sheetViews>
    <sheetView workbookViewId="0">
      <selection activeCell="H22" sqref="H22"/>
    </sheetView>
  </sheetViews>
  <sheetFormatPr defaultRowHeight="15" x14ac:dyDescent="0.3"/>
  <cols>
    <col min="1" max="1" width="16.75" customWidth="1"/>
    <col min="2" max="2" width="19.5" bestFit="1" customWidth="1"/>
    <col min="3" max="6" width="14.5" bestFit="1" customWidth="1"/>
  </cols>
  <sheetData>
    <row r="3" spans="1:6" x14ac:dyDescent="0.3">
      <c r="A3" s="6" t="s">
        <v>43</v>
      </c>
      <c r="B3" s="6" t="s">
        <v>31</v>
      </c>
    </row>
    <row r="4" spans="1:6" x14ac:dyDescent="0.3">
      <c r="A4" s="6" t="s">
        <v>29</v>
      </c>
      <c r="B4" t="s">
        <v>5</v>
      </c>
      <c r="C4" t="s">
        <v>6</v>
      </c>
      <c r="D4" t="s">
        <v>4</v>
      </c>
      <c r="E4" t="s">
        <v>7</v>
      </c>
      <c r="F4" t="s">
        <v>30</v>
      </c>
    </row>
    <row r="5" spans="1:6" x14ac:dyDescent="0.3">
      <c r="A5" s="7">
        <v>1</v>
      </c>
      <c r="B5" s="1">
        <v>0.1041767908387097</v>
      </c>
      <c r="C5" s="1">
        <v>3.8516631838709674E-2</v>
      </c>
      <c r="D5" s="1">
        <v>4.7224978000000001E-2</v>
      </c>
      <c r="E5" s="1">
        <v>1.1026694580645161E-2</v>
      </c>
      <c r="F5" s="1">
        <v>5.0236273814516091E-2</v>
      </c>
    </row>
    <row r="6" spans="1:6" x14ac:dyDescent="0.3">
      <c r="A6" s="7">
        <v>2</v>
      </c>
      <c r="B6" s="1">
        <v>0.10479849389285716</v>
      </c>
      <c r="C6" s="1">
        <v>3.8176851607142855E-2</v>
      </c>
      <c r="D6" s="1">
        <v>4.7535256000000019E-2</v>
      </c>
      <c r="E6" s="1">
        <v>1.0745401392857143E-2</v>
      </c>
      <c r="F6" s="1">
        <v>5.0314000723214285E-2</v>
      </c>
    </row>
    <row r="7" spans="1:6" x14ac:dyDescent="0.3">
      <c r="A7" s="7">
        <v>3</v>
      </c>
      <c r="B7" s="1">
        <v>0.10391499919354839</v>
      </c>
      <c r="C7" s="1">
        <v>3.8320216064516126E-2</v>
      </c>
      <c r="D7" s="1">
        <v>4.7342376290322598E-2</v>
      </c>
      <c r="E7" s="1">
        <v>1.1064384774193546E-2</v>
      </c>
      <c r="F7" s="1">
        <v>5.0160494080645136E-2</v>
      </c>
    </row>
    <row r="8" spans="1:6" x14ac:dyDescent="0.3">
      <c r="A8" s="7">
        <v>4</v>
      </c>
      <c r="B8" s="1">
        <v>0.10431690556666667</v>
      </c>
      <c r="C8" s="1">
        <v>3.8247200799999999E-2</v>
      </c>
      <c r="D8" s="1">
        <v>4.7189629166666677E-2</v>
      </c>
      <c r="E8" s="1">
        <v>1.1055936400000001E-2</v>
      </c>
      <c r="F8" s="1">
        <v>5.0202417983333351E-2</v>
      </c>
    </row>
    <row r="9" spans="1:6" x14ac:dyDescent="0.3">
      <c r="A9" s="7">
        <v>5</v>
      </c>
      <c r="B9" s="1">
        <v>0.10396884025806452</v>
      </c>
      <c r="C9" s="1">
        <v>3.8678934580645162E-2</v>
      </c>
      <c r="D9" s="1">
        <v>4.76455934516129E-2</v>
      </c>
      <c r="E9" s="1">
        <v>1.1000508774193549E-2</v>
      </c>
      <c r="F9" s="1">
        <v>5.0323469266129017E-2</v>
      </c>
    </row>
    <row r="10" spans="1:6" x14ac:dyDescent="0.3">
      <c r="A10" s="7">
        <v>6</v>
      </c>
      <c r="B10" s="1">
        <v>0.10427869163333332</v>
      </c>
      <c r="C10" s="1">
        <v>3.8439613233333322E-2</v>
      </c>
      <c r="D10" s="1">
        <v>4.7190663966666664E-2</v>
      </c>
      <c r="E10" s="1">
        <v>1.0922838166666667E-2</v>
      </c>
      <c r="F10" s="1">
        <v>5.0207951749999973E-2</v>
      </c>
    </row>
    <row r="11" spans="1:6" x14ac:dyDescent="0.3">
      <c r="A11" s="7">
        <v>7</v>
      </c>
      <c r="B11" s="1">
        <v>0.10360739719354838</v>
      </c>
      <c r="C11" s="1">
        <v>3.8129793290322588E-2</v>
      </c>
      <c r="D11" s="1">
        <v>4.6989544161290336E-2</v>
      </c>
      <c r="E11" s="1">
        <v>1.0880775967741936E-2</v>
      </c>
      <c r="F11" s="1">
        <v>4.990187765322579E-2</v>
      </c>
    </row>
    <row r="12" spans="1:6" x14ac:dyDescent="0.3">
      <c r="A12" s="7">
        <v>8</v>
      </c>
      <c r="B12" s="1">
        <v>0.10410225896774193</v>
      </c>
      <c r="C12" s="1">
        <v>3.8211712709677402E-2</v>
      </c>
      <c r="D12" s="1">
        <v>4.6952890451612911E-2</v>
      </c>
      <c r="E12" s="1">
        <v>1.095601458064516E-2</v>
      </c>
      <c r="F12" s="1">
        <v>5.0055719177419362E-2</v>
      </c>
    </row>
    <row r="13" spans="1:6" x14ac:dyDescent="0.3">
      <c r="A13" s="7">
        <v>9</v>
      </c>
      <c r="B13" s="1">
        <v>0.10434044849999999</v>
      </c>
      <c r="C13" s="1">
        <v>3.8441144566666668E-2</v>
      </c>
      <c r="D13" s="1">
        <v>4.7013620800000017E-2</v>
      </c>
      <c r="E13" s="1">
        <v>1.0788446166666665E-2</v>
      </c>
      <c r="F13" s="1">
        <v>5.0145915008333354E-2</v>
      </c>
    </row>
    <row r="14" spans="1:6" x14ac:dyDescent="0.3">
      <c r="A14" s="7">
        <v>10</v>
      </c>
      <c r="B14" s="1">
        <v>0.10337826803225802</v>
      </c>
      <c r="C14" s="1">
        <v>3.8267833322580644E-2</v>
      </c>
      <c r="D14" s="1">
        <v>4.7697930387096778E-2</v>
      </c>
      <c r="E14" s="1">
        <v>1.0905679935483872E-2</v>
      </c>
      <c r="F14" s="1">
        <v>5.0062427919354821E-2</v>
      </c>
    </row>
    <row r="15" spans="1:6" x14ac:dyDescent="0.3">
      <c r="A15" s="7">
        <v>11</v>
      </c>
      <c r="B15" s="1">
        <v>0.10469505520000001</v>
      </c>
      <c r="C15" s="1">
        <v>3.8891272099999999E-2</v>
      </c>
      <c r="D15" s="1">
        <v>4.7083261466666658E-2</v>
      </c>
      <c r="E15" s="1">
        <v>1.1119339666666667E-2</v>
      </c>
      <c r="F15" s="1">
        <v>5.0447232108333372E-2</v>
      </c>
    </row>
    <row r="16" spans="1:6" x14ac:dyDescent="0.3">
      <c r="A16" s="7">
        <v>12</v>
      </c>
      <c r="B16" s="1">
        <v>0.1042442153548387</v>
      </c>
      <c r="C16" s="1">
        <v>3.8321345903225813E-2</v>
      </c>
      <c r="D16" s="1">
        <v>4.6930365354838709E-2</v>
      </c>
      <c r="E16" s="1">
        <v>1.0926662806451612E-2</v>
      </c>
      <c r="F16" s="1">
        <v>5.0105647354838682E-2</v>
      </c>
    </row>
    <row r="17" spans="1:6" x14ac:dyDescent="0.3">
      <c r="A17" s="7" t="s">
        <v>30</v>
      </c>
      <c r="B17" s="1">
        <v>0.10414374444109593</v>
      </c>
      <c r="C17" s="1">
        <v>3.8387313054794529E-2</v>
      </c>
      <c r="D17" s="1">
        <v>4.7231771098630131E-2</v>
      </c>
      <c r="E17" s="1">
        <v>1.0950823054794522E-2</v>
      </c>
      <c r="F17" s="1">
        <v>5.0178412912328767E-2</v>
      </c>
    </row>
  </sheetData>
  <phoneticPr fontId="18"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DCC6-61DF-4464-A039-CABF7026F982}">
  <dimension ref="A3:F51"/>
  <sheetViews>
    <sheetView topLeftCell="A13" workbookViewId="0">
      <selection activeCell="D24" sqref="A19:F33"/>
    </sheetView>
  </sheetViews>
  <sheetFormatPr defaultRowHeight="15" x14ac:dyDescent="0.3"/>
  <cols>
    <col min="1" max="1" width="36.625" bestFit="1" customWidth="1"/>
    <col min="2" max="2" width="19.5" bestFit="1" customWidth="1"/>
    <col min="3" max="5" width="14.5" bestFit="1" customWidth="1"/>
    <col min="6" max="6" width="13.875" bestFit="1" customWidth="1"/>
    <col min="7" max="95" width="14.5" bestFit="1" customWidth="1"/>
    <col min="96" max="96" width="13.25" bestFit="1" customWidth="1"/>
    <col min="97" max="228" width="14.5" bestFit="1" customWidth="1"/>
    <col min="229" max="229" width="13.25" bestFit="1" customWidth="1"/>
    <col min="230" max="260" width="14.5" bestFit="1" customWidth="1"/>
    <col min="261" max="261" width="13.25" bestFit="1" customWidth="1"/>
    <col min="262" max="390" width="14.5" bestFit="1" customWidth="1"/>
    <col min="391" max="391" width="13.25" bestFit="1" customWidth="1"/>
    <col min="392" max="431" width="14.5" bestFit="1" customWidth="1"/>
    <col min="432" max="432" width="13.25" bestFit="1" customWidth="1"/>
    <col min="433" max="490" width="14.5" bestFit="1" customWidth="1"/>
    <col min="491" max="491" width="13.25" bestFit="1" customWidth="1"/>
    <col min="492" max="620" width="14.5" bestFit="1" customWidth="1"/>
    <col min="621" max="621" width="13.25" bestFit="1" customWidth="1"/>
    <col min="622" max="650" width="14.5" bestFit="1" customWidth="1"/>
    <col min="651" max="651" width="13.25" bestFit="1" customWidth="1"/>
    <col min="652" max="700" width="14.5" bestFit="1" customWidth="1"/>
    <col min="701" max="701" width="13.25" bestFit="1" customWidth="1"/>
    <col min="702" max="732" width="14.5" bestFit="1" customWidth="1"/>
    <col min="733" max="733" width="13.25" bestFit="1" customWidth="1"/>
    <col min="734" max="953" width="14.5" bestFit="1" customWidth="1"/>
    <col min="954" max="954" width="12" bestFit="1" customWidth="1"/>
    <col min="955" max="971" width="14.5" bestFit="1" customWidth="1"/>
    <col min="972" max="972" width="13.25" bestFit="1" customWidth="1"/>
    <col min="973" max="1070" width="14.5" bestFit="1" customWidth="1"/>
    <col min="1071" max="1071" width="13.25" bestFit="1" customWidth="1"/>
    <col min="1072" max="1278" width="14.5" bestFit="1" customWidth="1"/>
    <col min="1279" max="1279" width="13.25" bestFit="1" customWidth="1"/>
    <col min="1280" max="1392" width="14.5" bestFit="1" customWidth="1"/>
    <col min="1393" max="1393" width="13.25" bestFit="1" customWidth="1"/>
    <col min="1394" max="1461" width="14.5" bestFit="1" customWidth="1"/>
  </cols>
  <sheetData>
    <row r="3" spans="1:6" x14ac:dyDescent="0.3">
      <c r="A3" s="6" t="s">
        <v>33</v>
      </c>
      <c r="B3" s="6" t="s">
        <v>31</v>
      </c>
    </row>
    <row r="4" spans="1:6" x14ac:dyDescent="0.3">
      <c r="A4" s="6" t="s">
        <v>29</v>
      </c>
      <c r="B4" t="s">
        <v>5</v>
      </c>
      <c r="C4" t="s">
        <v>6</v>
      </c>
      <c r="D4" t="s">
        <v>4</v>
      </c>
      <c r="E4" t="s">
        <v>7</v>
      </c>
      <c r="F4" t="s">
        <v>30</v>
      </c>
    </row>
    <row r="5" spans="1:6" x14ac:dyDescent="0.3">
      <c r="A5" s="7">
        <v>1</v>
      </c>
      <c r="B5" s="1">
        <v>74.331755792966007</v>
      </c>
      <c r="C5" s="1">
        <v>99.924121129625661</v>
      </c>
      <c r="D5" s="1">
        <v>87.816043041453867</v>
      </c>
      <c r="E5" s="1">
        <v>156.96852690647376</v>
      </c>
      <c r="F5" s="1">
        <v>104.76011171762984</v>
      </c>
    </row>
    <row r="6" spans="1:6" x14ac:dyDescent="0.3">
      <c r="A6" s="7">
        <v>2</v>
      </c>
      <c r="B6" s="1">
        <v>75.421079958080185</v>
      </c>
      <c r="C6" s="1">
        <v>99.835402524306204</v>
      </c>
      <c r="D6" s="1">
        <v>94.649587380987342</v>
      </c>
      <c r="E6" s="1">
        <v>159.49694731187219</v>
      </c>
      <c r="F6" s="1">
        <v>107.35075429381142</v>
      </c>
    </row>
    <row r="7" spans="1:6" x14ac:dyDescent="0.3">
      <c r="A7" s="7">
        <v>3</v>
      </c>
      <c r="B7" s="1">
        <v>78.010137704849967</v>
      </c>
      <c r="C7" s="1">
        <v>100.1105056299765</v>
      </c>
      <c r="D7" s="1">
        <v>102.60235303253263</v>
      </c>
      <c r="E7" s="1">
        <v>154.98264243393507</v>
      </c>
      <c r="F7" s="1">
        <v>108.9264097003236</v>
      </c>
    </row>
    <row r="8" spans="1:6" x14ac:dyDescent="0.3">
      <c r="A8" s="7">
        <v>4</v>
      </c>
      <c r="B8" s="1">
        <v>76.531509140019068</v>
      </c>
      <c r="C8" s="1">
        <v>100.52562660163157</v>
      </c>
      <c r="D8" s="1">
        <v>91.03517796061557</v>
      </c>
      <c r="E8" s="1">
        <v>158.78652347928946</v>
      </c>
      <c r="F8" s="1">
        <v>106.71970929538891</v>
      </c>
    </row>
    <row r="9" spans="1:6" x14ac:dyDescent="0.3">
      <c r="A9" s="7">
        <v>5</v>
      </c>
      <c r="B9" s="1">
        <v>74.739275962589574</v>
      </c>
      <c r="C9" s="1">
        <v>99.750797966844189</v>
      </c>
      <c r="D9" s="1">
        <v>92.217067644250363</v>
      </c>
      <c r="E9" s="1">
        <v>157.00479042761285</v>
      </c>
      <c r="F9" s="1">
        <v>105.92798300032425</v>
      </c>
    </row>
    <row r="10" spans="1:6" x14ac:dyDescent="0.3">
      <c r="A10" s="7">
        <v>6</v>
      </c>
      <c r="B10" s="1">
        <v>78.683121303226727</v>
      </c>
      <c r="C10" s="1">
        <v>100.25731493046754</v>
      </c>
      <c r="D10" s="1">
        <v>93.785149046077322</v>
      </c>
      <c r="E10" s="1">
        <v>159.16032404002772</v>
      </c>
      <c r="F10" s="1">
        <v>107.97147732994979</v>
      </c>
    </row>
    <row r="11" spans="1:6" x14ac:dyDescent="0.3">
      <c r="A11" s="7">
        <v>7</v>
      </c>
      <c r="B11" s="1">
        <v>76.279597264279133</v>
      </c>
      <c r="C11" s="1">
        <v>99.855862562254131</v>
      </c>
      <c r="D11" s="1">
        <v>103.69264556294914</v>
      </c>
      <c r="E11" s="1">
        <v>157.29489000186095</v>
      </c>
      <c r="F11" s="1">
        <v>109.28074884783578</v>
      </c>
    </row>
    <row r="12" spans="1:6" x14ac:dyDescent="0.3">
      <c r="A12" s="7">
        <v>8</v>
      </c>
      <c r="B12" s="1">
        <v>75.029500617083002</v>
      </c>
      <c r="C12" s="1">
        <v>100.47305872555106</v>
      </c>
      <c r="D12" s="1">
        <v>98.01831200222523</v>
      </c>
      <c r="E12" s="1">
        <v>155.22264820066883</v>
      </c>
      <c r="F12" s="1">
        <v>107.18587988638208</v>
      </c>
    </row>
    <row r="13" spans="1:6" x14ac:dyDescent="0.3">
      <c r="A13" s="7">
        <v>9</v>
      </c>
      <c r="B13" s="1">
        <v>73.418159627492216</v>
      </c>
      <c r="C13" s="1">
        <v>100.39202135694332</v>
      </c>
      <c r="D13" s="1">
        <v>94.095063306785576</v>
      </c>
      <c r="E13" s="1">
        <v>157.51625170265012</v>
      </c>
      <c r="F13" s="1">
        <v>106.35537399846781</v>
      </c>
    </row>
    <row r="14" spans="1:6" x14ac:dyDescent="0.3">
      <c r="A14" s="7">
        <v>10</v>
      </c>
      <c r="B14" s="1">
        <v>78.312691814322562</v>
      </c>
      <c r="C14" s="1">
        <v>101.14091826403578</v>
      </c>
      <c r="D14" s="1">
        <v>87.200169262102776</v>
      </c>
      <c r="E14" s="1">
        <v>155.28503663957775</v>
      </c>
      <c r="F14" s="1">
        <v>105.48470399500968</v>
      </c>
    </row>
    <row r="15" spans="1:6" x14ac:dyDescent="0.3">
      <c r="A15" s="7">
        <v>11</v>
      </c>
      <c r="B15" s="1">
        <v>77.973299319028158</v>
      </c>
      <c r="C15" s="1">
        <v>100.32166678553682</v>
      </c>
      <c r="D15" s="1">
        <v>94.094317521037866</v>
      </c>
      <c r="E15" s="1">
        <v>158.64489221233052</v>
      </c>
      <c r="F15" s="1">
        <v>107.75854395948332</v>
      </c>
    </row>
    <row r="16" spans="1:6" x14ac:dyDescent="0.3">
      <c r="A16" s="7">
        <v>12</v>
      </c>
      <c r="B16" s="1">
        <v>71.946211285548486</v>
      </c>
      <c r="C16" s="1">
        <v>100.88415840019636</v>
      </c>
      <c r="D16" s="1">
        <v>100.08957063426259</v>
      </c>
      <c r="E16" s="1">
        <v>157.19280266296914</v>
      </c>
      <c r="F16" s="1">
        <v>107.52818574574414</v>
      </c>
    </row>
    <row r="17" spans="1:6" x14ac:dyDescent="0.3">
      <c r="A17" s="7" t="s">
        <v>30</v>
      </c>
      <c r="B17" s="1">
        <v>75.885197819753529</v>
      </c>
      <c r="C17" s="1">
        <v>100.2920883943861</v>
      </c>
      <c r="D17" s="1">
        <v>94.962193639112883</v>
      </c>
      <c r="E17" s="1">
        <v>157.26478280336278</v>
      </c>
      <c r="F17" s="1">
        <v>107.10106566415382</v>
      </c>
    </row>
    <row r="18" spans="1:6" x14ac:dyDescent="0.3">
      <c r="A18" s="7"/>
      <c r="B18" s="1"/>
      <c r="C18" s="1"/>
      <c r="D18" s="1"/>
      <c r="E18" s="1"/>
      <c r="F18" s="1"/>
    </row>
    <row r="19" spans="1:6" x14ac:dyDescent="0.3">
      <c r="A19" s="6" t="s">
        <v>47</v>
      </c>
      <c r="B19" s="6" t="s">
        <v>31</v>
      </c>
    </row>
    <row r="20" spans="1:6" x14ac:dyDescent="0.3">
      <c r="A20" s="6" t="s">
        <v>29</v>
      </c>
      <c r="B20" t="s">
        <v>5</v>
      </c>
      <c r="C20" t="s">
        <v>6</v>
      </c>
      <c r="D20" t="s">
        <v>4</v>
      </c>
      <c r="E20" t="s">
        <v>7</v>
      </c>
      <c r="F20" t="s">
        <v>30</v>
      </c>
    </row>
    <row r="21" spans="1:6" x14ac:dyDescent="0.3">
      <c r="A21" s="7">
        <v>1</v>
      </c>
      <c r="B21" s="1">
        <v>10465.705862723504</v>
      </c>
      <c r="C21" s="1">
        <v>5276.7785619032256</v>
      </c>
      <c r="D21" s="1">
        <v>4924.7191178535904</v>
      </c>
      <c r="E21" s="1">
        <v>4161.4745343826298</v>
      </c>
      <c r="F21" s="1">
        <v>6207.1695192157376</v>
      </c>
    </row>
    <row r="22" spans="1:6" x14ac:dyDescent="0.3">
      <c r="A22" s="7">
        <v>2</v>
      </c>
      <c r="B22" s="1">
        <v>10646.209765349371</v>
      </c>
      <c r="C22" s="1">
        <v>5230.2286701785706</v>
      </c>
      <c r="D22" s="1">
        <v>5333.1295618472968</v>
      </c>
      <c r="E22" s="1">
        <v>4104.7695400194634</v>
      </c>
      <c r="F22" s="1">
        <v>6328.5843843486791</v>
      </c>
    </row>
    <row r="23" spans="1:6" x14ac:dyDescent="0.3">
      <c r="A23" s="7">
        <v>3</v>
      </c>
      <c r="B23" s="1">
        <v>10898.733415414441</v>
      </c>
      <c r="C23" s="1">
        <v>5249.8696008387114</v>
      </c>
      <c r="D23" s="1">
        <v>5760.9235326309099</v>
      </c>
      <c r="E23" s="1">
        <v>4124.7756571652844</v>
      </c>
      <c r="F23" s="1">
        <v>6508.5755515123392</v>
      </c>
    </row>
    <row r="24" spans="1:6" x14ac:dyDescent="0.3">
      <c r="A24" s="7">
        <v>4</v>
      </c>
      <c r="B24" s="1">
        <v>10705.876823300456</v>
      </c>
      <c r="C24" s="1">
        <v>5239.8665095999995</v>
      </c>
      <c r="D24" s="1">
        <v>5097.5112879386697</v>
      </c>
      <c r="E24" s="1">
        <v>4223.394670140432</v>
      </c>
      <c r="F24" s="1">
        <v>6316.6623227448899</v>
      </c>
    </row>
    <row r="25" spans="1:6" x14ac:dyDescent="0.3">
      <c r="A25" s="7">
        <v>5</v>
      </c>
      <c r="B25" s="1">
        <v>10379.393500925578</v>
      </c>
      <c r="C25" s="1">
        <v>5299.014037548387</v>
      </c>
      <c r="D25" s="1">
        <v>5215.2975582907502</v>
      </c>
      <c r="E25" s="1">
        <v>4151.5920110286297</v>
      </c>
      <c r="F25" s="1">
        <v>6261.3242769483368</v>
      </c>
    </row>
    <row r="26" spans="1:6" x14ac:dyDescent="0.3">
      <c r="A26" s="7">
        <v>6</v>
      </c>
      <c r="B26" s="1">
        <v>10979.812119830518</v>
      </c>
      <c r="C26" s="1">
        <v>5266.2270129666667</v>
      </c>
      <c r="D26" s="1">
        <v>5260.5297981886397</v>
      </c>
      <c r="E26" s="1">
        <v>4172.5508203815725</v>
      </c>
      <c r="F26" s="1">
        <v>6419.7799378418531</v>
      </c>
    </row>
    <row r="27" spans="1:6" x14ac:dyDescent="0.3">
      <c r="A27" s="7">
        <v>7</v>
      </c>
      <c r="B27" s="1">
        <v>10567.062250684456</v>
      </c>
      <c r="C27" s="1">
        <v>5223.7816807741938</v>
      </c>
      <c r="D27" s="1">
        <v>5792.3360298741309</v>
      </c>
      <c r="E27" s="1">
        <v>4106.4048498776219</v>
      </c>
      <c r="F27" s="1">
        <v>6422.3962028026008</v>
      </c>
    </row>
    <row r="28" spans="1:6" x14ac:dyDescent="0.3">
      <c r="A28" s="7">
        <v>8</v>
      </c>
      <c r="B28" s="1">
        <v>10489.757947000147</v>
      </c>
      <c r="C28" s="1">
        <v>5235.0046412258062</v>
      </c>
      <c r="D28" s="1">
        <v>5463.6459536495504</v>
      </c>
      <c r="E28" s="1">
        <v>4084.3755133314171</v>
      </c>
      <c r="F28" s="1">
        <v>6318.1960138017275</v>
      </c>
    </row>
    <row r="29" spans="1:6" x14ac:dyDescent="0.3">
      <c r="A29" s="7">
        <v>9</v>
      </c>
      <c r="B29" s="1">
        <v>10328.140895118755</v>
      </c>
      <c r="C29" s="1">
        <v>5266.4368056333315</v>
      </c>
      <c r="D29" s="1">
        <v>5247.5564117331032</v>
      </c>
      <c r="E29" s="1">
        <v>4071.5595829547701</v>
      </c>
      <c r="F29" s="1">
        <v>6228.4234238599875</v>
      </c>
    </row>
    <row r="30" spans="1:6" x14ac:dyDescent="0.3">
      <c r="A30" s="7">
        <v>10</v>
      </c>
      <c r="B30" s="1">
        <v>10906.687128117246</v>
      </c>
      <c r="C30" s="1">
        <v>5242.6931651935474</v>
      </c>
      <c r="D30" s="1">
        <v>4946.5966013802617</v>
      </c>
      <c r="E30" s="1">
        <v>4065.6108803843063</v>
      </c>
      <c r="F30" s="1">
        <v>6290.3969437688402</v>
      </c>
    </row>
    <row r="31" spans="1:6" x14ac:dyDescent="0.3">
      <c r="A31" s="7">
        <v>11</v>
      </c>
      <c r="B31" s="1">
        <v>11047.238366091349</v>
      </c>
      <c r="C31" s="1">
        <v>5328.1042777000002</v>
      </c>
      <c r="D31" s="1">
        <v>5255.329548978556</v>
      </c>
      <c r="E31" s="1">
        <v>4247.6148726471592</v>
      </c>
      <c r="F31" s="1">
        <v>6469.5717663542646</v>
      </c>
    </row>
    <row r="32" spans="1:6" x14ac:dyDescent="0.3">
      <c r="A32" s="7">
        <v>12</v>
      </c>
      <c r="B32" s="1">
        <v>10126.689983785192</v>
      </c>
      <c r="C32" s="1">
        <v>5250.0243887419374</v>
      </c>
      <c r="D32" s="1">
        <v>5582.5309487521117</v>
      </c>
      <c r="E32" s="1">
        <v>4123.7225428051852</v>
      </c>
      <c r="F32" s="1">
        <v>6270.7419660211053</v>
      </c>
    </row>
    <row r="33" spans="1:6" x14ac:dyDescent="0.3">
      <c r="A33" s="7" t="s">
        <v>30</v>
      </c>
      <c r="B33" s="1">
        <v>10626.796855638857</v>
      </c>
      <c r="C33" s="1">
        <v>5259.0618885068452</v>
      </c>
      <c r="D33" s="1">
        <v>5324.4465237048316</v>
      </c>
      <c r="E33" s="1">
        <v>4136.2843319520262</v>
      </c>
      <c r="F33" s="1">
        <v>6336.6473999506416</v>
      </c>
    </row>
    <row r="37" spans="1:6" x14ac:dyDescent="0.3">
      <c r="A37" s="6" t="s">
        <v>34</v>
      </c>
      <c r="B37" s="6" t="s">
        <v>31</v>
      </c>
    </row>
    <row r="38" spans="1:6" x14ac:dyDescent="0.3">
      <c r="A38" s="6" t="s">
        <v>29</v>
      </c>
      <c r="B38" t="s">
        <v>5</v>
      </c>
      <c r="C38" t="s">
        <v>6</v>
      </c>
      <c r="D38" t="s">
        <v>4</v>
      </c>
      <c r="E38" t="s">
        <v>7</v>
      </c>
      <c r="F38" t="s">
        <v>30</v>
      </c>
    </row>
    <row r="39" spans="1:6" x14ac:dyDescent="0.3">
      <c r="A39" s="7">
        <v>1</v>
      </c>
      <c r="B39" s="1">
        <v>0.98763601702409654</v>
      </c>
      <c r="C39" s="1">
        <v>0.90353188455200917</v>
      </c>
      <c r="D39" s="1">
        <v>0.94701619156170347</v>
      </c>
      <c r="E39" s="1">
        <v>0.98038473474009069</v>
      </c>
      <c r="F39" s="1">
        <v>0.95464220696947466</v>
      </c>
    </row>
    <row r="40" spans="1:6" x14ac:dyDescent="0.3">
      <c r="A40" s="7">
        <v>2</v>
      </c>
      <c r="B40" s="1">
        <v>0.98913686749848506</v>
      </c>
      <c r="C40" s="1">
        <v>0.90277909588274841</v>
      </c>
      <c r="D40" s="1">
        <v>0.94458162903462373</v>
      </c>
      <c r="E40" s="1">
        <v>0.98100982845590889</v>
      </c>
      <c r="F40" s="1">
        <v>0.95437685521794113</v>
      </c>
    </row>
    <row r="41" spans="1:6" x14ac:dyDescent="0.3">
      <c r="A41" s="7">
        <v>3</v>
      </c>
      <c r="B41" s="1">
        <v>0.99081091299980484</v>
      </c>
      <c r="C41" s="1">
        <v>0.9022459827056093</v>
      </c>
      <c r="D41" s="1">
        <v>0.94541991624405464</v>
      </c>
      <c r="E41" s="1">
        <v>0.98021720945371027</v>
      </c>
      <c r="F41" s="1">
        <v>0.95467350535079487</v>
      </c>
    </row>
    <row r="42" spans="1:6" x14ac:dyDescent="0.3">
      <c r="A42" s="7">
        <v>4</v>
      </c>
      <c r="B42" s="1">
        <v>0.98888854026595607</v>
      </c>
      <c r="C42" s="1">
        <v>0.90102827596040358</v>
      </c>
      <c r="D42" s="1">
        <v>0.94617159687034547</v>
      </c>
      <c r="E42" s="1">
        <v>0.98059325978479706</v>
      </c>
      <c r="F42" s="1">
        <v>0.95417041822037529</v>
      </c>
    </row>
    <row r="43" spans="1:6" x14ac:dyDescent="0.3">
      <c r="A43" s="7">
        <v>5</v>
      </c>
      <c r="B43" s="1">
        <v>0.98914852661778097</v>
      </c>
      <c r="C43" s="1">
        <v>0.90106244864075979</v>
      </c>
      <c r="D43" s="1">
        <v>0.94600267083895329</v>
      </c>
      <c r="E43" s="1">
        <v>0.98059652191143387</v>
      </c>
      <c r="F43" s="1">
        <v>0.95420254200223198</v>
      </c>
    </row>
    <row r="44" spans="1:6" x14ac:dyDescent="0.3">
      <c r="A44" s="7">
        <v>6</v>
      </c>
      <c r="B44" s="1">
        <v>0.99098403900279075</v>
      </c>
      <c r="C44" s="1">
        <v>0.89956426963572012</v>
      </c>
      <c r="D44" s="1">
        <v>0.94810742832189954</v>
      </c>
      <c r="E44" s="1">
        <v>0.98005116814522952</v>
      </c>
      <c r="F44" s="1">
        <v>0.95467672627640998</v>
      </c>
    </row>
    <row r="45" spans="1:6" x14ac:dyDescent="0.3">
      <c r="A45" s="7">
        <v>7</v>
      </c>
      <c r="B45" s="1">
        <v>0.98879718439445219</v>
      </c>
      <c r="C45" s="1">
        <v>0.89902977640129744</v>
      </c>
      <c r="D45" s="1">
        <v>0.94852220404044973</v>
      </c>
      <c r="E45" s="1">
        <v>0.98060079810165368</v>
      </c>
      <c r="F45" s="1">
        <v>0.95423749073446318</v>
      </c>
    </row>
    <row r="46" spans="1:6" x14ac:dyDescent="0.3">
      <c r="A46" s="7">
        <v>8</v>
      </c>
      <c r="B46" s="1">
        <v>0.98894916354012163</v>
      </c>
      <c r="C46" s="1">
        <v>0.89810237055279574</v>
      </c>
      <c r="D46" s="1">
        <v>0.94700696782121596</v>
      </c>
      <c r="E46" s="1">
        <v>0.98041534913964834</v>
      </c>
      <c r="F46" s="1">
        <v>0.95361846276344597</v>
      </c>
    </row>
    <row r="47" spans="1:6" x14ac:dyDescent="0.3">
      <c r="A47" s="7">
        <v>9</v>
      </c>
      <c r="B47" s="1">
        <v>0.9889108418058451</v>
      </c>
      <c r="C47" s="1">
        <v>0.89775276096526901</v>
      </c>
      <c r="D47" s="1">
        <v>0.94604630717084615</v>
      </c>
      <c r="E47" s="1">
        <v>0.98061356852198289</v>
      </c>
      <c r="F47" s="1">
        <v>0.95333086961598612</v>
      </c>
    </row>
    <row r="48" spans="1:6" x14ac:dyDescent="0.3">
      <c r="A48" s="7">
        <v>10</v>
      </c>
      <c r="B48" s="1">
        <v>0.98984605737437736</v>
      </c>
      <c r="C48" s="1">
        <v>0.8967243314642579</v>
      </c>
      <c r="D48" s="1">
        <v>0.94815902966859289</v>
      </c>
      <c r="E48" s="1">
        <v>0.98086527544044377</v>
      </c>
      <c r="F48" s="1">
        <v>0.95389867348691837</v>
      </c>
    </row>
    <row r="49" spans="1:6" x14ac:dyDescent="0.3">
      <c r="A49" s="7">
        <v>11</v>
      </c>
      <c r="B49" s="1">
        <v>0.98842781637583255</v>
      </c>
      <c r="C49" s="1">
        <v>0.89627263960489711</v>
      </c>
      <c r="D49" s="1">
        <v>0.9459477572310564</v>
      </c>
      <c r="E49" s="1">
        <v>0.98058756862027141</v>
      </c>
      <c r="F49" s="1">
        <v>0.95280894545801409</v>
      </c>
    </row>
    <row r="50" spans="1:6" x14ac:dyDescent="0.3">
      <c r="A50" s="7">
        <v>12</v>
      </c>
      <c r="B50" s="1">
        <v>0.9886258607247812</v>
      </c>
      <c r="C50" s="1">
        <v>0.89590862880838174</v>
      </c>
      <c r="D50" s="1">
        <v>0.94828599726570406</v>
      </c>
      <c r="E50" s="1">
        <v>0.98057242265527456</v>
      </c>
      <c r="F50" s="1">
        <v>0.95334822736353575</v>
      </c>
    </row>
    <row r="51" spans="1:6" x14ac:dyDescent="0.3">
      <c r="A51" s="7" t="s">
        <v>30</v>
      </c>
      <c r="B51" s="1">
        <v>0.98917916388057037</v>
      </c>
      <c r="C51" s="1">
        <v>0.8994825237988604</v>
      </c>
      <c r="D51" s="1">
        <v>0.94679254959302606</v>
      </c>
      <c r="E51" s="1">
        <v>0.98053935288669503</v>
      </c>
      <c r="F51" s="1">
        <v>0.95399839753978843</v>
      </c>
    </row>
  </sheetData>
  <phoneticPr fontId="18" type="noConversion"/>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E6F21-E90A-476C-9761-54906BD99355}">
  <dimension ref="B2:K184"/>
  <sheetViews>
    <sheetView tabSelected="1" topLeftCell="A116" workbookViewId="0">
      <selection activeCell="G125" sqref="G125"/>
    </sheetView>
  </sheetViews>
  <sheetFormatPr defaultRowHeight="15" x14ac:dyDescent="0.3"/>
  <cols>
    <col min="4" max="4" width="16.125" bestFit="1" customWidth="1"/>
    <col min="5" max="5" width="20.75" bestFit="1" customWidth="1"/>
    <col min="6" max="6" width="13.375" customWidth="1"/>
    <col min="7" max="7" width="14.5" customWidth="1"/>
    <col min="8" max="8" width="15.25" customWidth="1"/>
    <col min="9" max="9" width="12.75" customWidth="1"/>
  </cols>
  <sheetData>
    <row r="2" spans="2:6" x14ac:dyDescent="0.3">
      <c r="B2">
        <v>1</v>
      </c>
      <c r="D2" t="s">
        <v>5</v>
      </c>
      <c r="E2" s="8">
        <v>38.012466720999996</v>
      </c>
      <c r="F2" t="s">
        <v>38</v>
      </c>
    </row>
    <row r="3" spans="2:6" x14ac:dyDescent="0.3">
      <c r="D3" t="s">
        <v>6</v>
      </c>
      <c r="E3" s="8">
        <v>14.011369265000001</v>
      </c>
    </row>
    <row r="4" spans="2:6" x14ac:dyDescent="0.3">
      <c r="D4" t="s">
        <v>4</v>
      </c>
      <c r="E4" s="8">
        <v>17.239596451000004</v>
      </c>
    </row>
    <row r="5" spans="2:6" x14ac:dyDescent="0.3">
      <c r="D5" t="s">
        <v>7</v>
      </c>
      <c r="E5" s="8">
        <v>3.9970504149999999</v>
      </c>
    </row>
    <row r="7" spans="2:6" x14ac:dyDescent="0.3">
      <c r="B7">
        <v>2</v>
      </c>
      <c r="D7" t="s">
        <v>5</v>
      </c>
      <c r="E7" s="8">
        <v>56208.790360785191</v>
      </c>
      <c r="F7" t="s">
        <v>39</v>
      </c>
    </row>
    <row r="8" spans="2:6" x14ac:dyDescent="0.3">
      <c r="D8" t="s">
        <v>6</v>
      </c>
      <c r="E8" s="8">
        <v>26737.423712328771</v>
      </c>
    </row>
    <row r="9" spans="2:6" x14ac:dyDescent="0.3">
      <c r="D9" t="s">
        <v>4</v>
      </c>
      <c r="E9" s="8">
        <v>37285.167549849408</v>
      </c>
    </row>
    <row r="10" spans="2:6" x14ac:dyDescent="0.3">
      <c r="D10" t="s">
        <v>7</v>
      </c>
      <c r="E10" s="8">
        <v>10267.697556016448</v>
      </c>
    </row>
    <row r="12" spans="2:6" x14ac:dyDescent="0.3">
      <c r="B12">
        <v>3</v>
      </c>
      <c r="D12" t="s">
        <v>5</v>
      </c>
      <c r="E12" s="8">
        <v>12.060655041614755</v>
      </c>
      <c r="F12" t="s">
        <v>40</v>
      </c>
    </row>
    <row r="13" spans="2:6" x14ac:dyDescent="0.3">
      <c r="D13" t="s">
        <v>6</v>
      </c>
      <c r="E13" s="8">
        <v>6.6198619484038295</v>
      </c>
    </row>
    <row r="14" spans="2:6" x14ac:dyDescent="0.3">
      <c r="D14" t="s">
        <v>4</v>
      </c>
      <c r="E14" s="8">
        <v>10.495949133028926</v>
      </c>
    </row>
    <row r="15" spans="2:6" x14ac:dyDescent="0.3">
      <c r="D15" t="s">
        <v>7</v>
      </c>
      <c r="E15" s="8">
        <v>3.532523566062749</v>
      </c>
    </row>
    <row r="17" spans="2:9" x14ac:dyDescent="0.3">
      <c r="B17">
        <v>4</v>
      </c>
      <c r="D17" t="s">
        <v>5</v>
      </c>
      <c r="E17" s="8">
        <v>12183.420232747991</v>
      </c>
      <c r="F17" t="s">
        <v>39</v>
      </c>
    </row>
    <row r="18" spans="2:9" x14ac:dyDescent="0.3">
      <c r="D18" t="s">
        <v>6</v>
      </c>
      <c r="E18" s="8">
        <v>6490.4761330487654</v>
      </c>
    </row>
    <row r="19" spans="2:9" x14ac:dyDescent="0.3">
      <c r="D19" t="s">
        <v>4</v>
      </c>
      <c r="E19" s="8">
        <v>2234.0963753596993</v>
      </c>
    </row>
    <row r="20" spans="2:9" x14ac:dyDescent="0.3">
      <c r="D20" t="s">
        <v>7</v>
      </c>
      <c r="E20" s="8">
        <v>2812.2100425061194</v>
      </c>
    </row>
    <row r="22" spans="2:9" x14ac:dyDescent="0.3">
      <c r="B22">
        <v>5</v>
      </c>
      <c r="D22" s="6" t="s">
        <v>29</v>
      </c>
      <c r="E22" t="s">
        <v>37</v>
      </c>
      <c r="F22" t="s">
        <v>43</v>
      </c>
      <c r="G22" t="s">
        <v>32</v>
      </c>
      <c r="H22" t="s">
        <v>35</v>
      </c>
      <c r="I22" t="s">
        <v>41</v>
      </c>
    </row>
    <row r="23" spans="2:9" x14ac:dyDescent="0.3">
      <c r="D23" s="7" t="s">
        <v>5</v>
      </c>
      <c r="E23" s="1">
        <v>38.012466721000017</v>
      </c>
      <c r="F23" s="1">
        <v>0.10414374444109593</v>
      </c>
      <c r="G23" s="1">
        <v>56208.790360785191</v>
      </c>
      <c r="H23" s="1">
        <v>12.060655041614755</v>
      </c>
      <c r="I23" s="1">
        <v>12183.420232747991</v>
      </c>
    </row>
    <row r="24" spans="2:9" x14ac:dyDescent="0.3">
      <c r="D24" s="7" t="s">
        <v>6</v>
      </c>
      <c r="E24" s="1">
        <v>14.011369265000004</v>
      </c>
      <c r="F24" s="1">
        <v>3.8387313054794529E-2</v>
      </c>
      <c r="G24" s="1">
        <v>26737.423712328771</v>
      </c>
      <c r="H24" s="1">
        <v>6.6198619484038295</v>
      </c>
      <c r="I24" s="1">
        <v>6490.4761330487654</v>
      </c>
    </row>
    <row r="25" spans="2:9" x14ac:dyDescent="0.3">
      <c r="D25" s="7" t="s">
        <v>4</v>
      </c>
      <c r="E25" s="1">
        <v>17.239596450999997</v>
      </c>
      <c r="F25" s="1">
        <v>4.7231771098630131E-2</v>
      </c>
      <c r="G25" s="1">
        <v>37285.167549849408</v>
      </c>
      <c r="H25" s="1">
        <v>10.495949133028926</v>
      </c>
      <c r="I25" s="1">
        <v>2234.0963753596993</v>
      </c>
    </row>
    <row r="26" spans="2:9" x14ac:dyDescent="0.3">
      <c r="D26" s="7" t="s">
        <v>7</v>
      </c>
      <c r="E26" s="1">
        <v>3.9970504150000004</v>
      </c>
      <c r="F26" s="1">
        <v>1.0950823054794522E-2</v>
      </c>
      <c r="G26" s="1">
        <v>10267.697556016448</v>
      </c>
      <c r="H26" s="1">
        <v>3.532523566062749</v>
      </c>
      <c r="I26" s="1">
        <v>2812.2100425061194</v>
      </c>
    </row>
    <row r="27" spans="2:9" x14ac:dyDescent="0.3">
      <c r="D27" s="7" t="s">
        <v>30</v>
      </c>
      <c r="E27" s="1">
        <v>73.260482851999967</v>
      </c>
      <c r="F27" s="1">
        <v>5.0178412912328746E-2</v>
      </c>
      <c r="G27" s="1">
        <v>32624.769794745032</v>
      </c>
      <c r="H27" s="1">
        <v>8.177247422277544</v>
      </c>
      <c r="I27" s="1">
        <v>5930.0506959156273</v>
      </c>
    </row>
    <row r="29" spans="2:9" x14ac:dyDescent="0.3">
      <c r="B29">
        <v>6</v>
      </c>
      <c r="D29" s="9" t="s">
        <v>37</v>
      </c>
    </row>
    <row r="44" spans="4:4" x14ac:dyDescent="0.3">
      <c r="D44" s="9" t="s">
        <v>44</v>
      </c>
    </row>
    <row r="59" spans="4:4" x14ac:dyDescent="0.3">
      <c r="D59" s="9" t="s">
        <v>32</v>
      </c>
    </row>
    <row r="74" spans="4:4" x14ac:dyDescent="0.3">
      <c r="D74" s="9" t="s">
        <v>35</v>
      </c>
    </row>
    <row r="89" spans="4:4" x14ac:dyDescent="0.3">
      <c r="D89" s="9" t="s">
        <v>41</v>
      </c>
    </row>
    <row r="105" spans="4:4" x14ac:dyDescent="0.3">
      <c r="D105" t="s">
        <v>42</v>
      </c>
    </row>
    <row r="121" spans="2:4" x14ac:dyDescent="0.3">
      <c r="B121">
        <v>7</v>
      </c>
      <c r="D121" t="s">
        <v>45</v>
      </c>
    </row>
    <row r="123" spans="2:4" x14ac:dyDescent="0.3">
      <c r="B123">
        <v>8</v>
      </c>
      <c r="D123" t="s">
        <v>53</v>
      </c>
    </row>
    <row r="125" spans="2:4" x14ac:dyDescent="0.3">
      <c r="B125">
        <v>9</v>
      </c>
      <c r="D125" t="s">
        <v>46</v>
      </c>
    </row>
    <row r="127" spans="2:4" x14ac:dyDescent="0.3">
      <c r="B127">
        <v>10</v>
      </c>
      <c r="D127" t="s">
        <v>52</v>
      </c>
    </row>
    <row r="129" spans="2:11" x14ac:dyDescent="0.3">
      <c r="B129">
        <v>11</v>
      </c>
      <c r="D129" t="s">
        <v>54</v>
      </c>
    </row>
    <row r="131" spans="2:11" x14ac:dyDescent="0.3">
      <c r="B131">
        <v>12</v>
      </c>
      <c r="D131" s="14" t="s">
        <v>33</v>
      </c>
      <c r="F131" t="s">
        <v>48</v>
      </c>
    </row>
    <row r="133" spans="2:11" x14ac:dyDescent="0.3">
      <c r="F133" s="6" t="s">
        <v>33</v>
      </c>
      <c r="G133" t="s">
        <v>31</v>
      </c>
    </row>
    <row r="134" spans="2:11" x14ac:dyDescent="0.3">
      <c r="F134" s="6" t="s">
        <v>29</v>
      </c>
      <c r="G134" s="6" t="s">
        <v>5</v>
      </c>
      <c r="H134" s="6" t="s">
        <v>6</v>
      </c>
      <c r="I134" s="6" t="s">
        <v>4</v>
      </c>
      <c r="J134" s="6" t="s">
        <v>7</v>
      </c>
      <c r="K134" s="6" t="s">
        <v>30</v>
      </c>
    </row>
    <row r="135" spans="2:11" x14ac:dyDescent="0.3">
      <c r="F135" s="7">
        <v>1</v>
      </c>
      <c r="G135" s="1">
        <v>74.331755792966007</v>
      </c>
      <c r="H135" s="1">
        <v>99.924121129625661</v>
      </c>
      <c r="I135" s="1">
        <v>87.816043041453867</v>
      </c>
      <c r="J135" s="1">
        <v>156.96852690647376</v>
      </c>
      <c r="K135" s="1">
        <v>104.76011171762984</v>
      </c>
    </row>
    <row r="136" spans="2:11" x14ac:dyDescent="0.3">
      <c r="F136" s="7">
        <v>2</v>
      </c>
      <c r="G136" s="1">
        <v>75.421079958080185</v>
      </c>
      <c r="H136" s="1">
        <v>99.835402524306204</v>
      </c>
      <c r="I136" s="1">
        <v>94.649587380987342</v>
      </c>
      <c r="J136" s="1">
        <v>159.49694731187219</v>
      </c>
      <c r="K136" s="1">
        <v>107.35075429381142</v>
      </c>
    </row>
    <row r="137" spans="2:11" x14ac:dyDescent="0.3">
      <c r="F137" s="7">
        <v>3</v>
      </c>
      <c r="G137" s="1">
        <v>78.010137704849967</v>
      </c>
      <c r="H137" s="1">
        <v>100.1105056299765</v>
      </c>
      <c r="I137" s="1">
        <v>102.60235303253263</v>
      </c>
      <c r="J137" s="1">
        <v>154.98264243393507</v>
      </c>
      <c r="K137" s="1">
        <v>108.9264097003236</v>
      </c>
    </row>
    <row r="138" spans="2:11" x14ac:dyDescent="0.3">
      <c r="F138" s="7">
        <v>4</v>
      </c>
      <c r="G138" s="1">
        <v>76.531509140019068</v>
      </c>
      <c r="H138" s="1">
        <v>100.52562660163157</v>
      </c>
      <c r="I138" s="1">
        <v>91.03517796061557</v>
      </c>
      <c r="J138" s="1">
        <v>158.78652347928946</v>
      </c>
      <c r="K138" s="1">
        <v>106.71970929538891</v>
      </c>
    </row>
    <row r="139" spans="2:11" x14ac:dyDescent="0.3">
      <c r="F139" s="7">
        <v>5</v>
      </c>
      <c r="G139" s="1">
        <v>74.739275962589574</v>
      </c>
      <c r="H139" s="1">
        <v>99.750797966844189</v>
      </c>
      <c r="I139" s="1">
        <v>92.217067644250363</v>
      </c>
      <c r="J139" s="1">
        <v>157.00479042761285</v>
      </c>
      <c r="K139" s="1">
        <v>105.92798300032425</v>
      </c>
    </row>
    <row r="140" spans="2:11" x14ac:dyDescent="0.3">
      <c r="F140" s="7">
        <v>6</v>
      </c>
      <c r="G140" s="1">
        <v>78.683121303226727</v>
      </c>
      <c r="H140" s="1">
        <v>100.25731493046754</v>
      </c>
      <c r="I140" s="1">
        <v>93.785149046077322</v>
      </c>
      <c r="J140" s="1">
        <v>159.16032404002772</v>
      </c>
      <c r="K140" s="1">
        <v>107.97147732994979</v>
      </c>
    </row>
    <row r="141" spans="2:11" x14ac:dyDescent="0.3">
      <c r="F141" s="7">
        <v>7</v>
      </c>
      <c r="G141" s="1">
        <v>76.279597264279133</v>
      </c>
      <c r="H141" s="1">
        <v>99.855862562254131</v>
      </c>
      <c r="I141" s="1">
        <v>103.69264556294914</v>
      </c>
      <c r="J141" s="1">
        <v>157.29489000186095</v>
      </c>
      <c r="K141" s="1">
        <v>109.28074884783578</v>
      </c>
    </row>
    <row r="142" spans="2:11" x14ac:dyDescent="0.3">
      <c r="F142" s="7">
        <v>8</v>
      </c>
      <c r="G142" s="1">
        <v>75.029500617083002</v>
      </c>
      <c r="H142" s="1">
        <v>100.47305872555106</v>
      </c>
      <c r="I142" s="1">
        <v>98.01831200222523</v>
      </c>
      <c r="J142" s="1">
        <v>155.22264820066883</v>
      </c>
      <c r="K142" s="1">
        <v>107.18587988638208</v>
      </c>
    </row>
    <row r="143" spans="2:11" x14ac:dyDescent="0.3">
      <c r="F143" s="7">
        <v>9</v>
      </c>
      <c r="G143" s="1">
        <v>73.418159627492216</v>
      </c>
      <c r="H143" s="1">
        <v>100.39202135694332</v>
      </c>
      <c r="I143" s="1">
        <v>94.095063306785576</v>
      </c>
      <c r="J143" s="1">
        <v>157.51625170265012</v>
      </c>
      <c r="K143" s="1">
        <v>106.35537399846781</v>
      </c>
    </row>
    <row r="144" spans="2:11" x14ac:dyDescent="0.3">
      <c r="F144" s="7">
        <v>10</v>
      </c>
      <c r="G144" s="1">
        <v>78.312691814322562</v>
      </c>
      <c r="H144" s="1">
        <v>101.14091826403578</v>
      </c>
      <c r="I144" s="1">
        <v>87.200169262102776</v>
      </c>
      <c r="J144" s="1">
        <v>155.28503663957775</v>
      </c>
      <c r="K144" s="1">
        <v>105.48470399500968</v>
      </c>
    </row>
    <row r="145" spans="4:11" x14ac:dyDescent="0.3">
      <c r="F145" s="7">
        <v>11</v>
      </c>
      <c r="G145" s="1">
        <v>77.973299319028158</v>
      </c>
      <c r="H145" s="1">
        <v>100.32166678553682</v>
      </c>
      <c r="I145" s="1">
        <v>94.094317521037866</v>
      </c>
      <c r="J145" s="1">
        <v>158.64489221233052</v>
      </c>
      <c r="K145" s="1">
        <v>107.75854395948332</v>
      </c>
    </row>
    <row r="146" spans="4:11" x14ac:dyDescent="0.3">
      <c r="F146" s="7">
        <v>12</v>
      </c>
      <c r="G146" s="1">
        <v>71.946211285548486</v>
      </c>
      <c r="H146" s="1">
        <v>100.88415840019636</v>
      </c>
      <c r="I146" s="1">
        <v>100.08957063426259</v>
      </c>
      <c r="J146" s="1">
        <v>157.19280266296914</v>
      </c>
      <c r="K146" s="1">
        <v>107.52818574574414</v>
      </c>
    </row>
    <row r="147" spans="4:11" x14ac:dyDescent="0.3">
      <c r="F147" s="7" t="s">
        <v>30</v>
      </c>
      <c r="G147" s="1">
        <v>75.885197819753529</v>
      </c>
      <c r="H147" s="1">
        <v>100.2920883943861</v>
      </c>
      <c r="I147" s="1">
        <v>94.962193639112883</v>
      </c>
      <c r="J147" s="1">
        <v>157.26478280336278</v>
      </c>
      <c r="K147" s="1">
        <v>107.10106566415382</v>
      </c>
    </row>
    <row r="148" spans="4:11" x14ac:dyDescent="0.3">
      <c r="F148" s="7"/>
      <c r="G148" s="1"/>
      <c r="H148" s="1"/>
      <c r="I148" s="1"/>
      <c r="J148" s="1"/>
      <c r="K148" s="1"/>
    </row>
    <row r="149" spans="4:11" x14ac:dyDescent="0.3">
      <c r="D149" s="14" t="s">
        <v>47</v>
      </c>
      <c r="F149" t="s">
        <v>51</v>
      </c>
      <c r="G149" s="1"/>
      <c r="H149" s="1"/>
      <c r="I149" s="1"/>
      <c r="J149" s="1"/>
      <c r="K149" s="1"/>
    </row>
    <row r="150" spans="4:11" x14ac:dyDescent="0.3">
      <c r="F150" s="7"/>
      <c r="G150" s="1"/>
      <c r="H150" s="1"/>
      <c r="I150" s="1"/>
      <c r="J150" s="1"/>
      <c r="K150" s="1"/>
    </row>
    <row r="151" spans="4:11" x14ac:dyDescent="0.3">
      <c r="F151" s="6" t="s">
        <v>47</v>
      </c>
      <c r="G151" t="s">
        <v>31</v>
      </c>
    </row>
    <row r="152" spans="4:11" x14ac:dyDescent="0.3">
      <c r="F152" s="6" t="s">
        <v>29</v>
      </c>
      <c r="G152" s="6" t="s">
        <v>5</v>
      </c>
      <c r="H152" s="6" t="s">
        <v>6</v>
      </c>
      <c r="I152" s="6" t="s">
        <v>4</v>
      </c>
      <c r="J152" s="6" t="s">
        <v>7</v>
      </c>
      <c r="K152" s="6" t="s">
        <v>30</v>
      </c>
    </row>
    <row r="153" spans="4:11" x14ac:dyDescent="0.3">
      <c r="F153" s="7">
        <v>1</v>
      </c>
      <c r="G153" s="1">
        <v>10465.705862723504</v>
      </c>
      <c r="H153" s="1">
        <v>5276.7785619032256</v>
      </c>
      <c r="I153" s="1">
        <v>4924.7191178535904</v>
      </c>
      <c r="J153" s="1">
        <v>4161.4745343826298</v>
      </c>
      <c r="K153" s="1">
        <v>6207.1695192157376</v>
      </c>
    </row>
    <row r="154" spans="4:11" x14ac:dyDescent="0.3">
      <c r="F154" s="7">
        <v>2</v>
      </c>
      <c r="G154" s="1">
        <v>10646.209765349371</v>
      </c>
      <c r="H154" s="1">
        <v>5230.2286701785706</v>
      </c>
      <c r="I154" s="1">
        <v>5333.1295618472968</v>
      </c>
      <c r="J154" s="1">
        <v>4104.7695400194634</v>
      </c>
      <c r="K154" s="1">
        <v>6328.5843843486791</v>
      </c>
    </row>
    <row r="155" spans="4:11" x14ac:dyDescent="0.3">
      <c r="F155" s="7">
        <v>3</v>
      </c>
      <c r="G155" s="1">
        <v>10898.733415414441</v>
      </c>
      <c r="H155" s="1">
        <v>5249.8696008387114</v>
      </c>
      <c r="I155" s="1">
        <v>5760.9235326309099</v>
      </c>
      <c r="J155" s="1">
        <v>4124.7756571652844</v>
      </c>
      <c r="K155" s="1">
        <v>6508.5755515123392</v>
      </c>
    </row>
    <row r="156" spans="4:11" x14ac:dyDescent="0.3">
      <c r="F156" s="7">
        <v>4</v>
      </c>
      <c r="G156" s="1">
        <v>10705.876823300456</v>
      </c>
      <c r="H156" s="1">
        <v>5239.8665095999995</v>
      </c>
      <c r="I156" s="1">
        <v>5097.5112879386697</v>
      </c>
      <c r="J156" s="1">
        <v>4223.394670140432</v>
      </c>
      <c r="K156" s="1">
        <v>6316.6623227448899</v>
      </c>
    </row>
    <row r="157" spans="4:11" x14ac:dyDescent="0.3">
      <c r="F157" s="7">
        <v>5</v>
      </c>
      <c r="G157" s="1">
        <v>10379.393500925578</v>
      </c>
      <c r="H157" s="1">
        <v>5299.014037548387</v>
      </c>
      <c r="I157" s="1">
        <v>5215.2975582907502</v>
      </c>
      <c r="J157" s="1">
        <v>4151.5920110286297</v>
      </c>
      <c r="K157" s="1">
        <v>6261.3242769483368</v>
      </c>
    </row>
    <row r="158" spans="4:11" x14ac:dyDescent="0.3">
      <c r="F158" s="7">
        <v>6</v>
      </c>
      <c r="G158" s="1">
        <v>10979.812119830518</v>
      </c>
      <c r="H158" s="1">
        <v>5266.2270129666667</v>
      </c>
      <c r="I158" s="1">
        <v>5260.5297981886397</v>
      </c>
      <c r="J158" s="1">
        <v>4172.5508203815725</v>
      </c>
      <c r="K158" s="1">
        <v>6419.7799378418531</v>
      </c>
    </row>
    <row r="159" spans="4:11" x14ac:dyDescent="0.3">
      <c r="F159" s="7">
        <v>7</v>
      </c>
      <c r="G159" s="1">
        <v>10567.062250684456</v>
      </c>
      <c r="H159" s="1">
        <v>5223.7816807741938</v>
      </c>
      <c r="I159" s="1">
        <v>5792.3360298741309</v>
      </c>
      <c r="J159" s="1">
        <v>4106.4048498776219</v>
      </c>
      <c r="K159" s="1">
        <v>6422.3962028026008</v>
      </c>
    </row>
    <row r="160" spans="4:11" x14ac:dyDescent="0.3">
      <c r="F160" s="7">
        <v>8</v>
      </c>
      <c r="G160" s="1">
        <v>10489.757947000147</v>
      </c>
      <c r="H160" s="1">
        <v>5235.0046412258062</v>
      </c>
      <c r="I160" s="1">
        <v>5463.6459536495504</v>
      </c>
      <c r="J160" s="1">
        <v>4084.3755133314171</v>
      </c>
      <c r="K160" s="1">
        <v>6318.1960138017275</v>
      </c>
    </row>
    <row r="161" spans="4:11" x14ac:dyDescent="0.3">
      <c r="F161" s="7">
        <v>9</v>
      </c>
      <c r="G161" s="1">
        <v>10328.140895118755</v>
      </c>
      <c r="H161" s="1">
        <v>5266.4368056333315</v>
      </c>
      <c r="I161" s="1">
        <v>5247.5564117331032</v>
      </c>
      <c r="J161" s="1">
        <v>4071.5595829547701</v>
      </c>
      <c r="K161" s="1">
        <v>6228.4234238599875</v>
      </c>
    </row>
    <row r="162" spans="4:11" x14ac:dyDescent="0.3">
      <c r="F162" s="7">
        <v>10</v>
      </c>
      <c r="G162" s="1">
        <v>10906.687128117246</v>
      </c>
      <c r="H162" s="1">
        <v>5242.6931651935474</v>
      </c>
      <c r="I162" s="1">
        <v>4946.5966013802617</v>
      </c>
      <c r="J162" s="1">
        <v>4065.6108803843063</v>
      </c>
      <c r="K162" s="1">
        <v>6290.3969437688402</v>
      </c>
    </row>
    <row r="163" spans="4:11" x14ac:dyDescent="0.3">
      <c r="F163" s="7">
        <v>11</v>
      </c>
      <c r="G163" s="1">
        <v>11047.238366091349</v>
      </c>
      <c r="H163" s="1">
        <v>5328.1042777000002</v>
      </c>
      <c r="I163" s="1">
        <v>5255.329548978556</v>
      </c>
      <c r="J163" s="1">
        <v>4247.6148726471592</v>
      </c>
      <c r="K163" s="1">
        <v>6469.5717663542646</v>
      </c>
    </row>
    <row r="164" spans="4:11" x14ac:dyDescent="0.3">
      <c r="F164" s="7">
        <v>12</v>
      </c>
      <c r="G164" s="1">
        <v>10126.689983785192</v>
      </c>
      <c r="H164" s="1">
        <v>5250.0243887419374</v>
      </c>
      <c r="I164" s="1">
        <v>5582.5309487521117</v>
      </c>
      <c r="J164" s="1">
        <v>4123.7225428051852</v>
      </c>
      <c r="K164" s="1">
        <v>6270.7419660211053</v>
      </c>
    </row>
    <row r="165" spans="4:11" x14ac:dyDescent="0.3">
      <c r="F165" s="7" t="s">
        <v>30</v>
      </c>
      <c r="G165" s="1">
        <v>10626.796855638857</v>
      </c>
      <c r="H165" s="1">
        <v>5259.0618885068452</v>
      </c>
      <c r="I165" s="1">
        <v>5324.4465237048316</v>
      </c>
      <c r="J165" s="1">
        <v>4136.2843319520262</v>
      </c>
      <c r="K165" s="1">
        <v>6336.6473999506416</v>
      </c>
    </row>
    <row r="166" spans="4:11" x14ac:dyDescent="0.3">
      <c r="F166" s="7"/>
      <c r="G166" s="1"/>
      <c r="H166" s="1"/>
      <c r="I166" s="1"/>
      <c r="J166" s="1"/>
      <c r="K166" s="1"/>
    </row>
    <row r="168" spans="4:11" x14ac:dyDescent="0.3">
      <c r="D168" s="14" t="s">
        <v>49</v>
      </c>
      <c r="F168" t="s">
        <v>50</v>
      </c>
    </row>
    <row r="170" spans="4:11" x14ac:dyDescent="0.3">
      <c r="F170" s="6" t="s">
        <v>34</v>
      </c>
      <c r="G170" t="s">
        <v>31</v>
      </c>
    </row>
    <row r="171" spans="4:11" x14ac:dyDescent="0.3">
      <c r="F171" s="6" t="s">
        <v>29</v>
      </c>
      <c r="G171" s="6" t="s">
        <v>5</v>
      </c>
      <c r="H171" s="6" t="s">
        <v>6</v>
      </c>
      <c r="I171" s="6" t="s">
        <v>4</v>
      </c>
      <c r="J171" s="6" t="s">
        <v>7</v>
      </c>
      <c r="K171" s="6" t="s">
        <v>30</v>
      </c>
    </row>
    <row r="172" spans="4:11" x14ac:dyDescent="0.3">
      <c r="F172" s="7">
        <v>1</v>
      </c>
      <c r="G172" s="1">
        <v>0.98763601702409654</v>
      </c>
      <c r="H172" s="1">
        <v>0.90353188455200917</v>
      </c>
      <c r="I172" s="1">
        <v>0.94701619156170347</v>
      </c>
      <c r="J172" s="1">
        <v>0.98038473474009069</v>
      </c>
      <c r="K172" s="1">
        <v>0.95464220696947466</v>
      </c>
    </row>
    <row r="173" spans="4:11" x14ac:dyDescent="0.3">
      <c r="F173" s="7">
        <v>2</v>
      </c>
      <c r="G173" s="1">
        <v>0.98913686749848506</v>
      </c>
      <c r="H173" s="1">
        <v>0.90277909588274841</v>
      </c>
      <c r="I173" s="1">
        <v>0.94458162903462373</v>
      </c>
      <c r="J173" s="1">
        <v>0.98100982845590889</v>
      </c>
      <c r="K173" s="1">
        <v>0.95437685521794113</v>
      </c>
    </row>
    <row r="174" spans="4:11" x14ac:dyDescent="0.3">
      <c r="F174" s="7">
        <v>3</v>
      </c>
      <c r="G174" s="1">
        <v>0.99081091299980484</v>
      </c>
      <c r="H174" s="1">
        <v>0.9022459827056093</v>
      </c>
      <c r="I174" s="1">
        <v>0.94541991624405464</v>
      </c>
      <c r="J174" s="1">
        <v>0.98021720945371027</v>
      </c>
      <c r="K174" s="1">
        <v>0.95467350535079487</v>
      </c>
    </row>
    <row r="175" spans="4:11" x14ac:dyDescent="0.3">
      <c r="F175" s="7">
        <v>4</v>
      </c>
      <c r="G175" s="1">
        <v>0.98888854026595607</v>
      </c>
      <c r="H175" s="1">
        <v>0.90102827596040358</v>
      </c>
      <c r="I175" s="1">
        <v>0.94617159687034547</v>
      </c>
      <c r="J175" s="1">
        <v>0.98059325978479706</v>
      </c>
      <c r="K175" s="1">
        <v>0.95417041822037529</v>
      </c>
    </row>
    <row r="176" spans="4:11" x14ac:dyDescent="0.3">
      <c r="F176" s="7">
        <v>5</v>
      </c>
      <c r="G176" s="1">
        <v>0.98914852661778097</v>
      </c>
      <c r="H176" s="1">
        <v>0.90106244864075979</v>
      </c>
      <c r="I176" s="1">
        <v>0.94600267083895329</v>
      </c>
      <c r="J176" s="1">
        <v>0.98059652191143387</v>
      </c>
      <c r="K176" s="1">
        <v>0.95420254200223198</v>
      </c>
    </row>
    <row r="177" spans="6:11" x14ac:dyDescent="0.3">
      <c r="F177" s="7">
        <v>6</v>
      </c>
      <c r="G177" s="1">
        <v>0.99098403900279075</v>
      </c>
      <c r="H177" s="1">
        <v>0.89956426963572012</v>
      </c>
      <c r="I177" s="1">
        <v>0.94810742832189954</v>
      </c>
      <c r="J177" s="1">
        <v>0.98005116814522952</v>
      </c>
      <c r="K177" s="1">
        <v>0.95467672627640998</v>
      </c>
    </row>
    <row r="178" spans="6:11" x14ac:dyDescent="0.3">
      <c r="F178" s="7">
        <v>7</v>
      </c>
      <c r="G178" s="1">
        <v>0.98879718439445219</v>
      </c>
      <c r="H178" s="1">
        <v>0.89902977640129744</v>
      </c>
      <c r="I178" s="1">
        <v>0.94852220404044973</v>
      </c>
      <c r="J178" s="1">
        <v>0.98060079810165368</v>
      </c>
      <c r="K178" s="1">
        <v>0.95423749073446318</v>
      </c>
    </row>
    <row r="179" spans="6:11" x14ac:dyDescent="0.3">
      <c r="F179" s="7">
        <v>8</v>
      </c>
      <c r="G179" s="1">
        <v>0.98894916354012163</v>
      </c>
      <c r="H179" s="1">
        <v>0.89810237055279574</v>
      </c>
      <c r="I179" s="1">
        <v>0.94700696782121596</v>
      </c>
      <c r="J179" s="1">
        <v>0.98041534913964834</v>
      </c>
      <c r="K179" s="1">
        <v>0.95361846276344597</v>
      </c>
    </row>
    <row r="180" spans="6:11" x14ac:dyDescent="0.3">
      <c r="F180" s="7">
        <v>9</v>
      </c>
      <c r="G180" s="1">
        <v>0.9889108418058451</v>
      </c>
      <c r="H180" s="1">
        <v>0.89775276096526901</v>
      </c>
      <c r="I180" s="1">
        <v>0.94604630717084615</v>
      </c>
      <c r="J180" s="1">
        <v>0.98061356852198289</v>
      </c>
      <c r="K180" s="1">
        <v>0.95333086961598612</v>
      </c>
    </row>
    <row r="181" spans="6:11" x14ac:dyDescent="0.3">
      <c r="F181" s="7">
        <v>10</v>
      </c>
      <c r="G181" s="1">
        <v>0.98984605737437736</v>
      </c>
      <c r="H181" s="1">
        <v>0.8967243314642579</v>
      </c>
      <c r="I181" s="1">
        <v>0.94815902966859289</v>
      </c>
      <c r="J181" s="1">
        <v>0.98086527544044377</v>
      </c>
      <c r="K181" s="1">
        <v>0.95389867348691837</v>
      </c>
    </row>
    <row r="182" spans="6:11" x14ac:dyDescent="0.3">
      <c r="F182" s="7">
        <v>11</v>
      </c>
      <c r="G182" s="1">
        <v>0.98842781637583255</v>
      </c>
      <c r="H182" s="1">
        <v>0.89627263960489711</v>
      </c>
      <c r="I182" s="1">
        <v>0.9459477572310564</v>
      </c>
      <c r="J182" s="1">
        <v>0.98058756862027141</v>
      </c>
      <c r="K182" s="1">
        <v>0.95280894545801409</v>
      </c>
    </row>
    <row r="183" spans="6:11" x14ac:dyDescent="0.3">
      <c r="F183" s="7">
        <v>12</v>
      </c>
      <c r="G183" s="1">
        <v>0.9886258607247812</v>
      </c>
      <c r="H183" s="1">
        <v>0.89590862880838174</v>
      </c>
      <c r="I183" s="1">
        <v>0.94828599726570406</v>
      </c>
      <c r="J183" s="1">
        <v>0.98057242265527456</v>
      </c>
      <c r="K183" s="1">
        <v>0.95334822736353575</v>
      </c>
    </row>
    <row r="184" spans="6:11" x14ac:dyDescent="0.3">
      <c r="F184" s="7" t="s">
        <v>30</v>
      </c>
      <c r="G184" s="1">
        <v>0.98917916388057037</v>
      </c>
      <c r="H184" s="1">
        <v>0.8994825237988604</v>
      </c>
      <c r="I184" s="1">
        <v>0.94679254959302606</v>
      </c>
      <c r="J184" s="1">
        <v>0.98053935288669503</v>
      </c>
      <c r="K184" s="1">
        <v>0.95399839753978843</v>
      </c>
    </row>
  </sheetData>
  <phoneticPr fontId="18" type="noConversion"/>
  <pageMargins left="0.7" right="0.7" top="0.75" bottom="0.75" header="0.3" footer="0.3"/>
  <pageSetup paperSize="9" orientation="portrait" horizontalDpi="1200" verticalDpi="1200"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309029F0FAE0D942B5DE754CA0C2EA5E" ma:contentTypeVersion="11" ma:contentTypeDescription="建立新的文件。" ma:contentTypeScope="" ma:versionID="a1f731977f903693c4ed5ec0b04a2298">
  <xsd:schema xmlns:xsd="http://www.w3.org/2001/XMLSchema" xmlns:xs="http://www.w3.org/2001/XMLSchema" xmlns:p="http://schemas.microsoft.com/office/2006/metadata/properties" xmlns:ns3="c28087a2-a3a5-4043-9601-b6e385ca11ba" targetNamespace="http://schemas.microsoft.com/office/2006/metadata/properties" ma:root="true" ma:fieldsID="d9e1912cb967a9dce9020170690c71d0" ns3:_="">
    <xsd:import namespace="c28087a2-a3a5-4043-9601-b6e385ca11b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8087a2-a3a5-4043-9601-b6e385ca11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L c E A A B Q S w M E F A A C A A g A N Z J T U 9 9 Q w V a o A A A A + Q A A A B I A H A B D b 2 5 m a W c v U G F j a 2 F n Z S 5 4 b W w g o h g A K K A U A A A A A A A A A A A A A A A A A A A A A A A A A A A A h c 8 x D o I w G A X g q 5 D u t L U a I + S n D K 6 S m G j U t S k V G q E Y W i z x a g 4 e y S t I o q i b 4 3 v 5 h v c e t z u k f V 0 F F 9 V a 3 Z g E T T B F g T K y y b U p E t S 5 Y 7 h A K Y e 1 k C d R q G D A x s a 9 z R N U O n e O C f H e Y z / F T V s Q R u m E H L L V R p a q F u i D 9 X 8 c a m O d M F I h D r v X G M 5 w N M N z x i J M B w t k 7 C H T 5 m v Y M B l T I D 8 l L L v K d a 3 i 1 z L c 7 o G M E c j 7 B n 8 C U E s D B B Q A A g A I A D W S U 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k l N T w 3 V 2 Q q 0 B A A D A B Q A A E w A c A E Z v c m 1 1 b G F z L 1 N l Y 3 R p b 2 4 x L m 0 g o h g A K K A U A A A A A A A A A A A A A A A A A A A A A A A A A A A A 7 V K 7 T s M w F J 2 p 1 H + 4 M k s r h Y q U d g C U A S U 8 B t 4 p 6 k A Y 3 P Q W I h w b 2 Q 5 Q V Q z M D P w A G 0 g M C I m R H 6 r 6 G 7 h N E J V K Q M A A A x k c + 5 y r 6 3 t 8 j s J Q R 4 K D n / 7 t x W K h W F B H V G I b p o m P S g 3 Z G s y A K 5 R W B B x g q I s F M J 8 v E h m i Q V x 1 W v F E m M T I d W k l Y l h x B d f m o E r E W w i 2 O H o y O k X T p H 9 z N X i 4 6 l 8 / D S 5 v + 3 f 3 / c f n o D p b t c E s V d h z f S 9 Y o Y w N j 3 a w s d o A u z 4 X N G v B x B w V f a 5 J 2 d r 3 k E V x p F E 6 Z I p Y h m N J z J V T s 2 C Z h 6 I d 8 U N n v j 5 r w U 4 i N P q 6 y 9 B 5 2 1 Y 2 B c e D s p W q m S b b U s S G a 8 M a 0 j b K k d g G b Z n C j M n w U i r c g v 0 M X 2 L M D y m j U j l a J u M t 3 S P K D 0 3 H R v c E 3 9 o 1 J O W q I 2 S c z j s k V e m d + 6 1 e j x h V 2 v C g 8 V x f W N A j u / Q M N q i R H F G m R q / x W s K T u I V y V L R 1 g p J q I z + v Y L n T G T p u T F m n L S E z d 8 f v u i g X C x F / V 8 g H I U m k R B 5 2 / 0 J O s l E + i U r 9 W 1 H 5 g q 9 Z W I y V K W p P O J r i 1 R x 8 L g e v 5 e D 1 n 7 v Y F P I 4 y / 8 v m 5 h N 8 u 9 h n o c v U E s B A i 0 A F A A C A A g A N Z J T U 9 9 Q w V a o A A A A + Q A A A B I A A A A A A A A A A A A A A A A A A A A A A E N v b m Z p Z y 9 Q Y W N r Y W d l L n h t b F B L A Q I t A B Q A A g A I A D W S U 1 M P y u m r p A A A A O k A A A A T A A A A A A A A A A A A A A A A A P Q A A A B b Q 2 9 u d G V u d F 9 U e X B l c 1 0 u e G 1 s U E s B A i 0 A F A A C A A g A N Z J T U 8 N 1 d k K t A Q A A w A U A A B M A A A A A A A A A A A A A A A A A 5 Q E A A E Z v c m 1 1 b G F z L 1 N l Y 3 R p b 2 4 x L m 1 Q S w U G A A A A A A M A A w D C A A A A 3 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x w A A A A A A A A d 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l c 3 N p b 2 4 l M j A 0 J T I w L S U y M E N v c 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S 0 x M C 0 y M F Q w M T o w O D o x M C 4 5 N T k 3 N z E x W i I g L z 4 8 R W 5 0 c n k g V H l w Z T 0 i R m l s b E N v b H V t b l R 5 c G V z I i B W Y W x 1 Z T 0 i c 0 J n V U Z C Z z 0 9 I i A v P j x F b n R y e S B U e X B l P S J G a W x s Q 2 9 s d W 1 u T m F t Z X M i I F Z h b H V l P S J z W y Z x d W 9 0 O 0 N v b H V t b j E m c X V v d D s s J n F 1 b 3 Q 7 U m F 3 I E 1 h d G V y a W F s c y B D b 3 N 0 J n F 1 b 3 Q 7 L C Z x d W 9 0 O 0 9 w Z X J h d G l u Z y B D b 3 N 0 J n F 1 b 3 Q 7 L C Z x d W 9 0 O 0 V m Z m V j d G l 2 Z S B M Y W J v c i B D b 3 N 0 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l c 3 N p b 2 4 g N C A t I E N v c 3 R z L 0 N o Y W 5 n Z W Q g V H l w Z S 5 7 L D B 9 J n F 1 b 3 Q 7 L C Z x d W 9 0 O 1 N l Y 3 R p b 2 4 x L 1 N l c 3 N p b 2 4 g N C A t I E N v c 3 R z L 0 N o Y W 5 n Z W Q g V H l w Z S 5 7 U m F 3 I E 1 h d G V y a W F s c y B D b 3 N 0 L D F 9 J n F 1 b 3 Q 7 L C Z x d W 9 0 O 1 N l Y 3 R p b 2 4 x L 1 N l c 3 N p b 2 4 g N C A t I E N v c 3 R z L 0 N o Y W 5 n Z W Q g V H l w Z S 5 7 T 3 B l c m F 0 a W 5 n I E N v c 3 Q s M n 0 m c X V v d D s s J n F 1 b 3 Q 7 U 2 V j d G l v b j E v U 2 V z c 2 l v b i A 0 I C 0 g Q 2 9 z d H M v Q 2 h h b m d l Z C B U e X B l L n t F Z m Z l Y 3 R p d m U g T G F i b 3 I g Q 2 9 z d H M s M 3 0 m c X V v d D t d L C Z x d W 9 0 O 0 N v b H V t b k N v d W 5 0 J n F 1 b 3 Q 7 O j Q s J n F 1 b 3 Q 7 S 2 V 5 Q 2 9 s d W 1 u T m F t Z X M m c X V v d D s 6 W 1 0 s J n F 1 b 3 Q 7 Q 2 9 s d W 1 u S W R l b n R p d G l l c y Z x d W 9 0 O z p b J n F 1 b 3 Q 7 U 2 V j d G l v b j E v U 2 V z c 2 l v b i A 0 I C 0 g Q 2 9 z d H M v Q 2 h h b m d l Z C B U e X B l L n s s M H 0 m c X V v d D s s J n F 1 b 3 Q 7 U 2 V j d G l v b j E v U 2 V z c 2 l v b i A 0 I C 0 g Q 2 9 z d H M v Q 2 h h b m d l Z C B U e X B l L n t S Y X c g T W F 0 Z X J p Y W x z I E N v c 3 Q s M X 0 m c X V v d D s s J n F 1 b 3 Q 7 U 2 V j d G l v b j E v U 2 V z c 2 l v b i A 0 I C 0 g Q 2 9 z d H M v Q 2 h h b m d l Z C B U e X B l L n t P c G V y Y X R p b m c g Q 2 9 z d C w y f S Z x d W 9 0 O y w m c X V v d D t T Z W N 0 a W 9 u M S 9 T Z X N z a W 9 u I D Q g L S B D b 3 N 0 c y 9 D a G F u Z 2 V k I F R 5 c G U u e 0 V m Z m V j d G l 2 Z S B M Y W J v c i B D b 3 N 0 c y w z f S Z x d W 9 0 O 1 0 s J n F 1 b 3 Q 7 U m V s Y X R p b 2 5 z a G l w S W 5 m b y Z x d W 9 0 O z p b X X 0 i I C 8 + P C 9 T d G F i b G V F b n R y a W V z P j w v S X R l b T 4 8 S X R l b T 4 8 S X R l b U x v Y 2 F 0 a W 9 u P j x J d G V t V H l w Z T 5 G b 3 J t d W x h P C 9 J d G V t V H l w Z T 4 8 S X R l b V B h d G g + U 2 V j d G l v b j E v U 2 V z c 2 l v b i U y M D Q l M j A t J T I w Q 2 9 z d H M v U 2 9 1 c m N l P C 9 J d G V t U G F 0 a D 4 8 L 0 l 0 Z W 1 M b 2 N h d G l v b j 4 8 U 3 R h Y m x l R W 5 0 c m l l c y A v P j w v S X R l b T 4 8 S X R l b T 4 8 S X R l b U x v Y 2 F 0 a W 9 u P j x J d G V t V H l w Z T 5 G b 3 J t d W x h P C 9 J d G V t V H l w Z T 4 8 S X R l b V B h d G g + U 2 V j d G l v b j E v U 2 V z c 2 l v b i U y M D Q l M j A t J T I w Q 2 9 z d H M v U H J v b W 9 0 Z W Q l M j B I Z W F k Z X J z P C 9 J d G V t U G F 0 a D 4 8 L 0 l 0 Z W 1 M b 2 N h d G l v b j 4 8 U 3 R h Y m x l R W 5 0 c m l l c y A v P j w v S X R l b T 4 8 S X R l b T 4 8 S X R l b U x v Y 2 F 0 a W 9 u P j x J d G V t V H l w Z T 5 G b 3 J t d W x h P C 9 J d G V t V H l w Z T 4 8 S X R l b V B h d G g + U 2 V j d G l v b j E v U 2 V z c 2 l v b i U y M D Q l M j A t J T I w Q 2 9 z d H M v Q 2 h h b m d l Z C U y M F R 5 c G U 8 L 0 l 0 Z W 1 Q Y X R o P j w v S X R l b U x v Y 2 F 0 a W 9 u P j x T d G F i b G V F b n R y a W V z I C 8 + P C 9 J d G V t P j x J d G V t P j x J d G V t T G 9 j Y X R p b 2 4 + P E l 0 Z W 1 U e X B l P k Z v c m 1 1 b G E 8 L 0 l 0 Z W 1 U e X B l P j x J d G V t U G F 0 a D 5 T Z W N 0 a W 9 u M S 9 T Z X N z a W 9 u J T I w N C U y M C 0 l M j B D d X J y Z W 5 j 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x L T E w L T I w V D A x O j A 4 O j Q 3 L j U 4 O T A x M D J 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2 V z c 2 l v b i A 0 I C 0 g Q 3 V y c m V u Y 3 k v Q 2 h h b m d l Z C B U e X B l L n t D b 2 x 1 b W 4 x L D B 9 J n F 1 b 3 Q 7 L C Z x d W 9 0 O 1 N l Y 3 R p b 2 4 x L 1 N l c 3 N p b 2 4 g N C A t I E N 1 c n J l b m N 5 L 0 N o Y W 5 n Z W Q g V H l w Z S 5 7 Q 2 9 s d W 1 u M i w x f S Z x d W 9 0 O y w m c X V v d D t T Z W N 0 a W 9 u M S 9 T Z X N z a W 9 u I D Q g L S B D d X J y Z W 5 j e S 9 D a G F u Z 2 V k I F R 5 c G U u e 0 N v b H V t b j M s M n 0 m c X V v d D s s J n F 1 b 3 Q 7 U 2 V j d G l v b j E v U 2 V z c 2 l v b i A 0 I C 0 g Q 3 V y c m V u Y 3 k v Q 2 h h b m d l Z C B U e X B l L n t D b 2 x 1 b W 4 0 L D N 9 J n F 1 b 3 Q 7 L C Z x d W 9 0 O 1 N l Y 3 R p b 2 4 x L 1 N l c 3 N p b 2 4 g N C A t I E N 1 c n J l b m N 5 L 0 N o Y W 5 n Z W Q g V H l w Z S 5 7 Q 2 9 s d W 1 u N S w 0 f S Z x d W 9 0 O 1 0 s J n F 1 b 3 Q 7 Q 2 9 s d W 1 u Q 2 9 1 b n Q m c X V v d D s 6 N S w m c X V v d D t L Z X l D b 2 x 1 b W 5 O Y W 1 l c y Z x d W 9 0 O z p b X S w m c X V v d D t D b 2 x 1 b W 5 J Z G V u d G l 0 a W V z J n F 1 b 3 Q 7 O l s m c X V v d D t T Z W N 0 a W 9 u M S 9 T Z X N z a W 9 u I D Q g L S B D d X J y Z W 5 j e S 9 D a G F u Z 2 V k I F R 5 c G U u e 0 N v b H V t b j E s M H 0 m c X V v d D s s J n F 1 b 3 Q 7 U 2 V j d G l v b j E v U 2 V z c 2 l v b i A 0 I C 0 g Q 3 V y c m V u Y 3 k v Q 2 h h b m d l Z C B U e X B l L n t D b 2 x 1 b W 4 y L D F 9 J n F 1 b 3 Q 7 L C Z x d W 9 0 O 1 N l Y 3 R p b 2 4 x L 1 N l c 3 N p b 2 4 g N C A t I E N 1 c n J l b m N 5 L 0 N o Y W 5 n Z W Q g V H l w Z S 5 7 Q 2 9 s d W 1 u M y w y f S Z x d W 9 0 O y w m c X V v d D t T Z W N 0 a W 9 u M S 9 T Z X N z a W 9 u I D Q g L S B D d X J y Z W 5 j e S 9 D a G F u Z 2 V k I F R 5 c G U u e 0 N v b H V t b j Q s M 3 0 m c X V v d D s s J n F 1 b 3 Q 7 U 2 V j d G l v b j E v U 2 V z c 2 l v b i A 0 I C 0 g Q 3 V y c m V u Y 3 k v Q 2 h h b m d l Z C B U e X B l L n t D b 2 x 1 b W 4 1 L D R 9 J n F 1 b 3 Q 7 X S w m c X V v d D t S Z W x h d G l v b n N o a X B J b m Z v J n F 1 b 3 Q 7 O l t d f S I g L z 4 8 L 1 N 0 Y W J s Z U V u d H J p Z X M + P C 9 J d G V t P j x J d G V t P j x J d G V t T G 9 j Y X R p b 2 4 + P E l 0 Z W 1 U e X B l P k Z v c m 1 1 b G E 8 L 0 l 0 Z W 1 U e X B l P j x J d G V t U G F 0 a D 5 T Z W N 0 a W 9 u M S 9 T Z X N z a W 9 u J T I w N C U y M C 0 l M j B D d X J y Z W 5 j e S 9 T b 3 V y Y 2 U 8 L 0 l 0 Z W 1 Q Y X R o P j w v S X R l b U x v Y 2 F 0 a W 9 u P j x T d G F i b G V F b n R y a W V z I C 8 + P C 9 J d G V t P j x J d G V t P j x J d G V t T G 9 j Y X R p b 2 4 + P E l 0 Z W 1 U e X B l P k Z v c m 1 1 b G E 8 L 0 l 0 Z W 1 U e X B l P j x J d G V t U G F 0 a D 5 T Z W N 0 a W 9 u M S 9 T Z X N z a W 9 u J T I w N C U y M C 0 l M j B D d X J y Z W 5 j e S 9 D a G F u Z 2 V k J T I w V H l w Z T w v S X R l b V B h d G g + P C 9 J d G V t T G 9 j Y X R p b 2 4 + P F N 0 Y W J s Z U V u d H J p Z X M g L z 4 8 L 0 l 0 Z W 0 + P E l 0 Z W 0 + P E l 0 Z W 1 M b 2 N h d G l v b j 4 8 S X R l b V R 5 c G U + R m 9 y b X V s Y T w v S X R l b V R 5 c G U + P E l 0 Z W 1 Q Y X R o P l N l Y 3 R p b 2 4 x L 1 N l c 3 N p b 2 4 l M j A 0 J T I w L S U y M F d v c m t 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M S 0 x M C 0 y M F Q w M T o w O T o y N y 4 w M j g 0 M j M 0 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l c 3 N p b 2 4 g N C A t I F d v c m t l c n M v Q 2 h h b m d l Z C B U e X B l L n t D b 2 x 1 b W 4 x L D B 9 J n F 1 b 3 Q 7 L C Z x d W 9 0 O 1 N l Y 3 R p b 2 4 x L 1 N l c 3 N p b 2 4 g N C A t I F d v c m t l c n M v Q 2 h h b m d l Z C B U e X B l L n t D b 2 x 1 b W 4 y L D F 9 J n F 1 b 3 Q 7 L C Z x d W 9 0 O 1 N l Y 3 R p b 2 4 x L 1 N l c 3 N p b 2 4 g N C A t I F d v c m t l c n M v Q 2 h h b m d l Z C B U e X B l L n t D b 2 x 1 b W 4 z L D J 9 J n F 1 b 3 Q 7 L C Z x d W 9 0 O 1 N l Y 3 R p b 2 4 x L 1 N l c 3 N p b 2 4 g N C A t I F d v c m t l c n M v Q 2 h h b m d l Z C B U e X B l L n t D b 2 x 1 b W 4 0 L D N 9 J n F 1 b 3 Q 7 L C Z x d W 9 0 O 1 N l Y 3 R p b 2 4 x L 1 N l c 3 N p b 2 4 g N C A t I F d v c m t l c n M v Q 2 h h b m d l Z C B U e X B l L n t D b 2 x 1 b W 4 1 L D R 9 J n F 1 b 3 Q 7 X S w m c X V v d D t D b 2 x 1 b W 5 D b 3 V u d C Z x d W 9 0 O z o 1 L C Z x d W 9 0 O 0 t l e U N v b H V t b k 5 h b W V z J n F 1 b 3 Q 7 O l t d L C Z x d W 9 0 O 0 N v b H V t b k l k Z W 5 0 a X R p Z X M m c X V v d D s 6 W y Z x d W 9 0 O 1 N l Y 3 R p b 2 4 x L 1 N l c 3 N p b 2 4 g N C A t I F d v c m t l c n M v Q 2 h h b m d l Z C B U e X B l L n t D b 2 x 1 b W 4 x L D B 9 J n F 1 b 3 Q 7 L C Z x d W 9 0 O 1 N l Y 3 R p b 2 4 x L 1 N l c 3 N p b 2 4 g N C A t I F d v c m t l c n M v Q 2 h h b m d l Z C B U e X B l L n t D b 2 x 1 b W 4 y L D F 9 J n F 1 b 3 Q 7 L C Z x d W 9 0 O 1 N l Y 3 R p b 2 4 x L 1 N l c 3 N p b 2 4 g N C A t I F d v c m t l c n M v Q 2 h h b m d l Z C B U e X B l L n t D b 2 x 1 b W 4 z L D J 9 J n F 1 b 3 Q 7 L C Z x d W 9 0 O 1 N l Y 3 R p b 2 4 x L 1 N l c 3 N p b 2 4 g N C A t I F d v c m t l c n M v Q 2 h h b m d l Z C B U e X B l L n t D b 2 x 1 b W 4 0 L D N 9 J n F 1 b 3 Q 7 L C Z x d W 9 0 O 1 N l Y 3 R p b 2 4 x L 1 N l c 3 N p b 2 4 g N C A t I F d v c m t l c n M v Q 2 h h b m d l Z C B U e X B l L n t D b 2 x 1 b W 4 1 L D R 9 J n F 1 b 3 Q 7 X S w m c X V v d D t S Z W x h d G l v b n N o a X B J b m Z v J n F 1 b 3 Q 7 O l t d f S I g L z 4 8 L 1 N 0 Y W J s Z U V u d H J p Z X M + P C 9 J d G V t P j x J d G V t P j x J d G V t T G 9 j Y X R p b 2 4 + P E l 0 Z W 1 U e X B l P k Z v c m 1 1 b G E 8 L 0 l 0 Z W 1 U e X B l P j x J d G V t U G F 0 a D 5 T Z W N 0 a W 9 u M S 9 T Z X N z a W 9 u J T I w N C U y M C 0 l M j B X b 3 J r Z X J z L 1 N v d X J j Z T w v S X R l b V B h d G g + P C 9 J d G V t T G 9 j Y X R p b 2 4 + P F N 0 Y W J s Z U V u d H J p Z X M g L z 4 8 L 0 l 0 Z W 0 + P E l 0 Z W 0 + P E l 0 Z W 1 M b 2 N h d G l v b j 4 8 S X R l b V R 5 c G U + R m 9 y b X V s Y T w v S X R l b V R 5 c G U + P E l 0 Z W 1 Q Y X R o P l N l Y 3 R p b 2 4 x L 1 N l c 3 N p b 2 4 l M j A 0 J T I w L S U y M F d v c m t l c n M v Q 2 h h b m d l Z C U y M F R 5 c G U 8 L 0 l 0 Z W 1 Q Y X R o P j w v S X R l b U x v Y 2 F 0 a W 9 u P j x T d G F i b G V F b n R y a W V z I C 8 + P C 9 J d G V t P j w v S X R l b X M + P C 9 M b 2 N h b F B h Y 2 t h Z 2 V N Z X R h Z G F 0 Y U Z p b G U + F g A A A F B L B Q Y A A A A A A A A A A A A A A A A A A A A A A A A m A Q A A A Q A A A N C M n d 8 B F d E R j H o A w E / C l + s B A A A A p C 1 W f l Q E z k C V N Z j 4 n h V 5 n A A A A A A C A A A A A A A Q Z g A A A A E A A C A A A A A Q m 1 M r X 0 7 8 X n 9 j T 8 R m e Z 7 l T y E / p t w d r f Q w y 6 j x e n h w a g A A A A A O g A A A A A I A A C A A A A C y t i c X N D j f s 5 O w t G Q K q v G V I h A T t o u 0 8 J Z 4 U Y Z 7 9 p n Y I V A A A A C 3 B + T w T u 1 J I L o 4 T g F Q w x g 2 g B T c g 7 F d d 1 w w W a S k 1 4 W k v A p / 4 p M n 1 F J Y R m 1 J 6 Z s C j d 7 F G I 4 0 O + x k s t c Y 6 o r N U 7 p X H e 9 I f 3 F N E U v 0 9 7 B v E B F Q T E A A A A B l H o R T q D b F B G A Y H E d R M q e f e 1 / 1 o H f h 2 7 U Z l b M o t u L 5 s B l 6 E b Y k v N 9 y 9 9 f m 2 3 6 9 B n t I 7 A x C v A e f 1 y q / Q V q J j 8 F s < / D a t a M a s h u p > 
</file>

<file path=customXml/itemProps1.xml><?xml version="1.0" encoding="utf-8"?>
<ds:datastoreItem xmlns:ds="http://schemas.openxmlformats.org/officeDocument/2006/customXml" ds:itemID="{CE897766-B10E-4B6A-B264-4C7B0F124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8087a2-a3a5-4043-9601-b6e385ca11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C936A5-24E1-4621-B54A-E1BFBF958D48}">
  <ds:schemaRefs>
    <ds:schemaRef ds:uri="http://schemas.microsoft.com/sharepoint/v3/contenttype/forms"/>
  </ds:schemaRefs>
</ds:datastoreItem>
</file>

<file path=customXml/itemProps3.xml><?xml version="1.0" encoding="utf-8"?>
<ds:datastoreItem xmlns:ds="http://schemas.openxmlformats.org/officeDocument/2006/customXml" ds:itemID="{27E79C74-3397-4D72-8763-A62DE7F29CB9}">
  <ds:schemaRefs>
    <ds:schemaRef ds:uri="http://purl.org/dc/dcmitype/"/>
    <ds:schemaRef ds:uri="http://schemas.microsoft.com/office/2006/documentManagement/types"/>
    <ds:schemaRef ds:uri="http://schemas.microsoft.com/office/infopath/2007/PartnerControls"/>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 ds:uri="c28087a2-a3a5-4043-9601-b6e385ca11ba"/>
  </ds:schemaRefs>
</ds:datastoreItem>
</file>

<file path=customXml/itemProps4.xml><?xml version="1.0" encoding="utf-8"?>
<ds:datastoreItem xmlns:ds="http://schemas.openxmlformats.org/officeDocument/2006/customXml" ds:itemID="{4CB6B16C-E556-4F94-9E60-9C73072A2D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Production</vt:lpstr>
      <vt:lpstr>CostData</vt:lpstr>
      <vt:lpstr>CALCS_1to3_6</vt:lpstr>
      <vt:lpstr>CALCS_4to6</vt:lpstr>
      <vt:lpstr>CALCS_7</vt:lpstr>
      <vt:lpstr>CALCS_12</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zphiroz</dc:creator>
  <cp:lastModifiedBy>梁嫚芳</cp:lastModifiedBy>
  <dcterms:created xsi:type="dcterms:W3CDTF">2019-05-29T12:25:27Z</dcterms:created>
  <dcterms:modified xsi:type="dcterms:W3CDTF">2021-10-21T01:16:43Z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0x010100309029F0FAE0D942B5DE754CA0C2EA5E</vt:lpwstr>
  </property>
</Properties>
</file>