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70" windowWidth="18075" windowHeight="8265" tabRatio="680" activeTab="6"/>
  </bookViews>
  <sheets>
    <sheet name="格式化表格" sheetId="1" r:id="rId1"/>
    <sheet name="Lengend" sheetId="2" r:id="rId2"/>
    <sheet name="gender" sheetId="9" r:id="rId3"/>
    <sheet name="age" sheetId="4" r:id="rId4"/>
    <sheet name="His" sheetId="5" r:id="rId5"/>
    <sheet name="Stage" sheetId="6" r:id="rId6"/>
    <sheet name="Smoking" sheetId="7" r:id="rId7"/>
    <sheet name="Race" sheetId="10" r:id="rId8"/>
    <sheet name="copy" sheetId="3" r:id="rId9"/>
    <sheet name="blood sample and tissue" sheetId="8" r:id="rId10"/>
    <sheet name="Sheet1" sheetId="11" r:id="rId11"/>
    <sheet name="Sheet2" sheetId="12" r:id="rId12"/>
  </sheets>
  <definedNames>
    <definedName name="_xlnm._FilterDatabase" localSheetId="0" hidden="1">格式化表格!$A$1:$W$27</definedName>
  </definedNames>
  <calcPr calcId="145621"/>
</workbook>
</file>

<file path=xl/calcChain.xml><?xml version="1.0" encoding="utf-8"?>
<calcChain xmlns="http://schemas.openxmlformats.org/spreadsheetml/2006/main">
  <c r="L29" i="1" l="1"/>
  <c r="H17" i="12" l="1"/>
  <c r="H11" i="12"/>
  <c r="H10" i="12"/>
  <c r="H9" i="12"/>
  <c r="G6" i="12"/>
  <c r="H3" i="12"/>
  <c r="G3" i="12"/>
  <c r="I16" i="11" l="1"/>
  <c r="I10" i="11"/>
  <c r="I9" i="11"/>
  <c r="I8" i="11"/>
  <c r="H5" i="11"/>
  <c r="I2" i="11"/>
  <c r="H2" i="11"/>
  <c r="H2" i="1" l="1"/>
  <c r="H5" i="1"/>
  <c r="D16" i="6"/>
  <c r="D17" i="6"/>
  <c r="D18" i="6"/>
  <c r="D19" i="6"/>
  <c r="D20" i="6"/>
  <c r="D21" i="6"/>
  <c r="D22" i="6"/>
  <c r="D23" i="6"/>
  <c r="D24" i="6"/>
  <c r="D25" i="6"/>
  <c r="D15" i="6"/>
  <c r="I16" i="1" l="1"/>
  <c r="I24" i="1"/>
  <c r="I10" i="1" l="1"/>
  <c r="I19" i="1"/>
  <c r="I22" i="1"/>
  <c r="I23" i="1" l="1"/>
  <c r="I9" i="1" l="1"/>
  <c r="I8" i="1" l="1"/>
  <c r="I2" i="1"/>
</calcChain>
</file>

<file path=xl/comments1.xml><?xml version="1.0" encoding="utf-8"?>
<comments xmlns="http://schemas.openxmlformats.org/spreadsheetml/2006/main">
  <authors>
    <author>Lixing</author>
  </authors>
  <commentList>
    <comment ref="I16" authorId="0">
      <text>
        <r>
          <rPr>
            <b/>
            <sz val="9"/>
            <color indexed="81"/>
            <rFont val="宋体"/>
            <family val="3"/>
            <charset val="134"/>
          </rPr>
          <t>Lixing:</t>
        </r>
        <r>
          <rPr>
            <sz val="9"/>
            <color indexed="81"/>
            <rFont val="宋体"/>
            <family val="3"/>
            <charset val="134"/>
          </rPr>
          <t xml:space="preserve">
(46+17)/76, but 2 unknown in 76</t>
        </r>
      </text>
    </comment>
    <comment ref="G18" authorId="0">
      <text>
        <r>
          <rPr>
            <b/>
            <sz val="9"/>
            <color indexed="81"/>
            <rFont val="宋体"/>
            <family val="3"/>
            <charset val="134"/>
          </rPr>
          <t>Lixing:</t>
        </r>
        <r>
          <rPr>
            <sz val="9"/>
            <color indexed="81"/>
            <rFont val="宋体"/>
            <family val="3"/>
            <charset val="134"/>
          </rPr>
          <t xml:space="preserve">
自成与tissue组99match...</t>
        </r>
      </text>
    </comment>
    <comment ref="M25" authorId="0">
      <text>
        <r>
          <rPr>
            <b/>
            <sz val="9"/>
            <color indexed="81"/>
            <rFont val="宋体"/>
            <family val="3"/>
            <charset val="134"/>
          </rPr>
          <t>Lixing:</t>
        </r>
        <r>
          <rPr>
            <sz val="9"/>
            <color indexed="81"/>
            <rFont val="宋体"/>
            <family val="3"/>
            <charset val="134"/>
          </rPr>
          <t xml:space="preserve">
PMR&gt;0%与PMR&gt;4%都做了去分。。。。我不知道写哪个。。。</t>
        </r>
      </text>
    </comment>
  </commentList>
</comments>
</file>

<file path=xl/comments2.xml><?xml version="1.0" encoding="utf-8"?>
<comments xmlns="http://schemas.openxmlformats.org/spreadsheetml/2006/main">
  <authors>
    <author>Lixing</author>
  </authors>
  <commentList>
    <comment ref="F1" authorId="0">
      <text>
        <r>
          <rPr>
            <b/>
            <sz val="9"/>
            <color indexed="81"/>
            <rFont val="宋体"/>
            <family val="3"/>
            <charset val="134"/>
          </rPr>
          <t>Lixing:</t>
        </r>
        <r>
          <rPr>
            <sz val="9"/>
            <color indexed="81"/>
            <rFont val="宋体"/>
            <family val="3"/>
            <charset val="134"/>
          </rPr>
          <t xml:space="preserve">
包括之后几组
</t>
        </r>
      </text>
    </comment>
    <comment ref="F9" authorId="0">
      <text>
        <r>
          <rPr>
            <b/>
            <sz val="9"/>
            <color indexed="81"/>
            <rFont val="宋体"/>
            <family val="3"/>
            <charset val="134"/>
          </rPr>
          <t>Lixing:</t>
        </r>
        <r>
          <rPr>
            <sz val="9"/>
            <color indexed="81"/>
            <rFont val="宋体"/>
            <family val="3"/>
            <charset val="134"/>
          </rPr>
          <t xml:space="preserve">
此处有一个专门列出的NSCLC，个数两个，methy+=0</t>
        </r>
      </text>
    </comment>
  </commentList>
</comments>
</file>

<file path=xl/comments3.xml><?xml version="1.0" encoding="utf-8"?>
<comments xmlns="http://schemas.openxmlformats.org/spreadsheetml/2006/main">
  <authors>
    <author>Lixing</author>
  </authors>
  <commentList>
    <comment ref="F6" authorId="0">
      <text>
        <r>
          <rPr>
            <b/>
            <sz val="9"/>
            <color indexed="81"/>
            <rFont val="宋体"/>
            <family val="3"/>
            <charset val="134"/>
          </rPr>
          <t>Lixing:</t>
        </r>
        <r>
          <rPr>
            <sz val="9"/>
            <color indexed="81"/>
            <rFont val="宋体"/>
            <family val="3"/>
            <charset val="134"/>
          </rPr>
          <t xml:space="preserve">
IIIa</t>
        </r>
      </text>
    </comment>
  </commentList>
</comments>
</file>

<file path=xl/comments4.xml><?xml version="1.0" encoding="utf-8"?>
<comments xmlns="http://schemas.openxmlformats.org/spreadsheetml/2006/main">
  <authors>
    <author>Lixing</author>
  </authors>
  <commentList>
    <comment ref="I16" authorId="0">
      <text>
        <r>
          <rPr>
            <b/>
            <sz val="9"/>
            <color indexed="81"/>
            <rFont val="宋体"/>
            <family val="3"/>
            <charset val="134"/>
          </rPr>
          <t>Lixing:</t>
        </r>
        <r>
          <rPr>
            <sz val="9"/>
            <color indexed="81"/>
            <rFont val="宋体"/>
            <family val="3"/>
            <charset val="134"/>
          </rPr>
          <t xml:space="preserve">
(46+17)/76, but 2 unknown in 76</t>
        </r>
      </text>
    </comment>
  </commentList>
</comments>
</file>

<file path=xl/comments5.xml><?xml version="1.0" encoding="utf-8"?>
<comments xmlns="http://schemas.openxmlformats.org/spreadsheetml/2006/main">
  <authors>
    <author>Lixing</author>
  </authors>
  <commentList>
    <comment ref="H17" authorId="0">
      <text>
        <r>
          <rPr>
            <b/>
            <sz val="9"/>
            <color indexed="81"/>
            <rFont val="宋体"/>
            <family val="3"/>
            <charset val="134"/>
          </rPr>
          <t>Lixing:</t>
        </r>
        <r>
          <rPr>
            <sz val="9"/>
            <color indexed="81"/>
            <rFont val="宋体"/>
            <family val="3"/>
            <charset val="134"/>
          </rPr>
          <t xml:space="preserve">
(46+17)/76, but 2 unknown in 76</t>
        </r>
      </text>
    </comment>
  </commentList>
</comments>
</file>

<file path=xl/sharedStrings.xml><?xml version="1.0" encoding="utf-8"?>
<sst xmlns="http://schemas.openxmlformats.org/spreadsheetml/2006/main" count="1175" uniqueCount="523">
  <si>
    <t>Study/Country</t>
    <phoneticPr fontId="3" type="noConversion"/>
  </si>
  <si>
    <t>Author</t>
    <phoneticPr fontId="3" type="noConversion"/>
  </si>
  <si>
    <t>Published Year</t>
    <phoneticPr fontId="3" type="noConversion"/>
  </si>
  <si>
    <t>MultiTarge</t>
    <phoneticPr fontId="3" type="noConversion"/>
  </si>
  <si>
    <t>Cancer Type</t>
    <phoneticPr fontId="3" type="noConversion"/>
  </si>
  <si>
    <t>link</t>
    <phoneticPr fontId="3" type="noConversion"/>
  </si>
  <si>
    <t>status</t>
    <phoneticPr fontId="3" type="noConversion"/>
  </si>
  <si>
    <t>Healthy Person Result (M+/M-)</t>
    <phoneticPr fontId="3" type="noConversion"/>
  </si>
  <si>
    <t>Primer</t>
    <phoneticPr fontId="3" type="noConversion"/>
  </si>
  <si>
    <t>Methods</t>
    <phoneticPr fontId="3" type="noConversion"/>
  </si>
  <si>
    <t>Aim</t>
    <phoneticPr fontId="3" type="noConversion"/>
  </si>
  <si>
    <t>Expression</t>
    <phoneticPr fontId="3" type="noConversion"/>
  </si>
  <si>
    <t>Methylation site CpG?</t>
    <phoneticPr fontId="3" type="noConversion"/>
  </si>
  <si>
    <t>Sample</t>
    <phoneticPr fontId="3" type="noConversion"/>
  </si>
  <si>
    <t>Lengend</t>
    <phoneticPr fontId="3" type="noConversion"/>
  </si>
  <si>
    <t xml:space="preserve">1. Sample type：a.tumor tissue：adjacent tissue（corresponding nonmalignant ）（肿瘤组织：癌旁）；
b.tumor tissue：blood or serum （肿瘤组织：血）；
c.cancer patient serum：healthy people serum （癌症患者的血：正常人的血）；
d.tumor tissue：healthy person tissue （肿瘤组织：正常人组织）。
</t>
    <phoneticPr fontId="3" type="noConversion"/>
  </si>
  <si>
    <t>2. Cancer Type：Single 只有NSCLC；Multiple 含有其他混合种类。</t>
    <phoneticPr fontId="3" type="noConversion"/>
  </si>
  <si>
    <t>Gender (M/F)</t>
    <phoneticPr fontId="3" type="noConversion"/>
  </si>
  <si>
    <t>Age Mean/median(range) (years)</t>
    <phoneticPr fontId="3" type="noConversion"/>
  </si>
  <si>
    <t>Zhang</t>
    <phoneticPr fontId="3" type="noConversion"/>
  </si>
  <si>
    <t>China</t>
    <phoneticPr fontId="3" type="noConversion"/>
  </si>
  <si>
    <t>58/20</t>
    <phoneticPr fontId="3" type="noConversion"/>
  </si>
  <si>
    <t xml:space="preserve">10/68 </t>
    <phoneticPr fontId="3" type="noConversion"/>
  </si>
  <si>
    <t>MSP</t>
  </si>
  <si>
    <t>MSP</t>
    <phoneticPr fontId="3" type="noConversion"/>
  </si>
  <si>
    <t>Diagnose</t>
    <phoneticPr fontId="3" type="noConversion"/>
  </si>
  <si>
    <t>Yes</t>
    <phoneticPr fontId="3" type="noConversion"/>
  </si>
  <si>
    <t>China</t>
    <phoneticPr fontId="3" type="noConversion"/>
  </si>
  <si>
    <t>Tumor  Result (M+/M-)</t>
    <phoneticPr fontId="3" type="noConversion"/>
  </si>
  <si>
    <t xml:space="preserve">44/34 </t>
    <phoneticPr fontId="3" type="noConversion"/>
  </si>
  <si>
    <t xml:space="preserve">Tumor </t>
    <phoneticPr fontId="3" type="noConversion"/>
  </si>
  <si>
    <t>GROUP</t>
    <phoneticPr fontId="3" type="noConversion"/>
  </si>
  <si>
    <t>Japan</t>
  </si>
  <si>
    <t>Japan</t>
    <phoneticPr fontId="3" type="noConversion"/>
  </si>
  <si>
    <t>Wang</t>
    <phoneticPr fontId="3" type="noConversion"/>
  </si>
  <si>
    <t>2008</t>
    <phoneticPr fontId="3" type="noConversion"/>
  </si>
  <si>
    <t>Jin</t>
    <phoneticPr fontId="3" type="noConversion"/>
  </si>
  <si>
    <t>2009</t>
    <phoneticPr fontId="3" type="noConversion"/>
  </si>
  <si>
    <t>66.7(36-86)</t>
    <phoneticPr fontId="3" type="noConversion"/>
  </si>
  <si>
    <t>51/21</t>
  </si>
  <si>
    <t>NSCLC</t>
  </si>
  <si>
    <t>27/45</t>
  </si>
  <si>
    <t>22/41</t>
    <phoneticPr fontId="3" type="noConversion"/>
  </si>
  <si>
    <t>MethyLight</t>
    <phoneticPr fontId="3" type="noConversion"/>
  </si>
  <si>
    <t>2001</t>
    <phoneticPr fontId="3" type="noConversion"/>
  </si>
  <si>
    <t>63.3(34-82)</t>
  </si>
  <si>
    <t>70</t>
    <phoneticPr fontId="3" type="noConversion"/>
  </si>
  <si>
    <t xml:space="preserve">86/5 </t>
    <phoneticPr fontId="3" type="noConversion"/>
  </si>
  <si>
    <t>69/22</t>
    <phoneticPr fontId="3" type="noConversion"/>
  </si>
  <si>
    <t>Brabender</t>
    <phoneticPr fontId="3" type="noConversion"/>
  </si>
  <si>
    <t>tissue 1/10</t>
    <phoneticPr fontId="3" type="noConversion"/>
  </si>
  <si>
    <t>80/11</t>
    <phoneticPr fontId="3" type="noConversion"/>
  </si>
  <si>
    <t>Virmani</t>
    <phoneticPr fontId="3" type="noConversion"/>
  </si>
  <si>
    <t>2001</t>
    <phoneticPr fontId="3" type="noConversion"/>
  </si>
  <si>
    <t>NSCLC</t>
    <phoneticPr fontId="3" type="noConversion"/>
  </si>
  <si>
    <t>NSCLC</t>
    <phoneticPr fontId="3" type="noConversion"/>
  </si>
  <si>
    <t>22/26</t>
    <phoneticPr fontId="3" type="noConversion"/>
  </si>
  <si>
    <t>0/18</t>
    <phoneticPr fontId="3" type="noConversion"/>
  </si>
  <si>
    <t>MSP</t>
    <phoneticPr fontId="3" type="noConversion"/>
  </si>
  <si>
    <t>Yanagawa</t>
    <phoneticPr fontId="3" type="noConversion"/>
  </si>
  <si>
    <t xml:space="preserve"> 67.3 (39-86)</t>
    <phoneticPr fontId="3" type="noConversion"/>
  </si>
  <si>
    <t>28/47</t>
    <phoneticPr fontId="3" type="noConversion"/>
  </si>
  <si>
    <t>54/21</t>
    <phoneticPr fontId="3" type="noConversion"/>
  </si>
  <si>
    <t>36/39</t>
    <phoneticPr fontId="3" type="noConversion"/>
  </si>
  <si>
    <t>Topaloglu</t>
    <phoneticPr fontId="3" type="noConversion"/>
  </si>
  <si>
    <t xml:space="preserve">17/14 </t>
    <phoneticPr fontId="3" type="noConversion"/>
  </si>
  <si>
    <t>2004</t>
    <phoneticPr fontId="3" type="noConversion"/>
  </si>
  <si>
    <t>5/17</t>
    <phoneticPr fontId="3" type="noConversion"/>
  </si>
  <si>
    <t>10</t>
    <phoneticPr fontId="3" type="noConversion"/>
  </si>
  <si>
    <t>3/7</t>
    <phoneticPr fontId="3" type="noConversion"/>
  </si>
  <si>
    <t>qRTMSP</t>
    <phoneticPr fontId="3" type="noConversion"/>
  </si>
  <si>
    <t>Korea</t>
    <phoneticPr fontId="3" type="noConversion"/>
  </si>
  <si>
    <t>Kim</t>
    <phoneticPr fontId="3" type="noConversion"/>
  </si>
  <si>
    <t xml:space="preserve">63(41-82) </t>
    <phoneticPr fontId="3" type="noConversion"/>
  </si>
  <si>
    <t xml:space="preserve">NSCLC </t>
  </si>
  <si>
    <t>48/41</t>
  </si>
  <si>
    <t>81/19</t>
    <phoneticPr fontId="3" type="noConversion"/>
  </si>
  <si>
    <t>33%</t>
  </si>
  <si>
    <t xml:space="preserve">MSP </t>
    <phoneticPr fontId="3" type="noConversion"/>
  </si>
  <si>
    <t>19/9</t>
    <phoneticPr fontId="3" type="noConversion"/>
  </si>
  <si>
    <t>1/11</t>
    <phoneticPr fontId="3" type="noConversion"/>
  </si>
  <si>
    <t>NSCLC</t>
    <phoneticPr fontId="3" type="noConversion"/>
  </si>
  <si>
    <t>26/23</t>
    <phoneticPr fontId="3" type="noConversion"/>
  </si>
  <si>
    <t>26/23</t>
    <phoneticPr fontId="3" type="noConversion"/>
  </si>
  <si>
    <t>USA</t>
    <phoneticPr fontId="3" type="noConversion"/>
  </si>
  <si>
    <t>Feng</t>
    <phoneticPr fontId="3" type="noConversion"/>
  </si>
  <si>
    <t>21/28</t>
    <phoneticPr fontId="3" type="noConversion"/>
  </si>
  <si>
    <t>2006</t>
    <phoneticPr fontId="3" type="noConversion"/>
  </si>
  <si>
    <t>Vallbomher</t>
    <phoneticPr fontId="3" type="noConversion"/>
  </si>
  <si>
    <t>95%</t>
    <phoneticPr fontId="3" type="noConversion"/>
  </si>
  <si>
    <t>69/22</t>
    <phoneticPr fontId="3" type="noConversion"/>
  </si>
  <si>
    <t>88%</t>
    <phoneticPr fontId="3" type="noConversion"/>
  </si>
  <si>
    <t>63(34-83)</t>
    <phoneticPr fontId="3" type="noConversion"/>
  </si>
  <si>
    <t>80/44</t>
    <phoneticPr fontId="3" type="noConversion"/>
  </si>
  <si>
    <t>China</t>
    <phoneticPr fontId="3" type="noConversion"/>
  </si>
  <si>
    <t>Lin</t>
    <phoneticPr fontId="3" type="noConversion"/>
  </si>
  <si>
    <t>2009</t>
    <phoneticPr fontId="3" type="noConversion"/>
  </si>
  <si>
    <t>49/75</t>
    <phoneticPr fontId="3" type="noConversion"/>
  </si>
  <si>
    <t>NSCLC</t>
    <phoneticPr fontId="3" type="noConversion"/>
  </si>
  <si>
    <t>61.13(32-79)</t>
    <phoneticPr fontId="3" type="noConversion"/>
  </si>
  <si>
    <t>2/24</t>
    <phoneticPr fontId="3" type="noConversion"/>
  </si>
  <si>
    <t>2003</t>
    <phoneticPr fontId="3" type="noConversion"/>
  </si>
  <si>
    <t>MethyLight</t>
    <phoneticPr fontId="3" type="noConversion"/>
  </si>
  <si>
    <t>Yes</t>
    <phoneticPr fontId="3" type="noConversion"/>
  </si>
  <si>
    <t>Diagnose</t>
    <phoneticPr fontId="3" type="noConversion"/>
  </si>
  <si>
    <t>mix NSCLCand others</t>
    <phoneticPr fontId="3" type="noConversion"/>
  </si>
  <si>
    <t>17/11</t>
    <phoneticPr fontId="3" type="noConversion"/>
  </si>
  <si>
    <t>Control</t>
    <phoneticPr fontId="3" type="noConversion"/>
  </si>
  <si>
    <t>Control (M+/M-)</t>
    <phoneticPr fontId="3" type="noConversion"/>
  </si>
  <si>
    <t>Zhang (2011)</t>
  </si>
  <si>
    <t>Wang (2008)</t>
  </si>
  <si>
    <t>Jin (2009)</t>
  </si>
  <si>
    <t>Feng (2008)</t>
  </si>
  <si>
    <t>Brabender(2001)</t>
  </si>
  <si>
    <t>Virmani (2001)</t>
  </si>
  <si>
    <t>Yanagawa (2003)</t>
  </si>
  <si>
    <t>Topaloglu (2004)</t>
  </si>
  <si>
    <t>Kim (2007)</t>
  </si>
  <si>
    <t>Vallbomher (2006)</t>
  </si>
  <si>
    <t>Lin (2009)</t>
  </si>
  <si>
    <t>tumor methy</t>
    <phoneticPr fontId="3" type="noConversion"/>
  </si>
  <si>
    <t>tumor n</t>
    <phoneticPr fontId="3" type="noConversion"/>
  </si>
  <si>
    <t xml:space="preserve">control methy </t>
    <phoneticPr fontId="3" type="noConversion"/>
  </si>
  <si>
    <t>control n</t>
    <phoneticPr fontId="3" type="noConversion"/>
  </si>
  <si>
    <t>Study</t>
  </si>
  <si>
    <t>tumormethy</t>
  </si>
  <si>
    <t>tumorn</t>
  </si>
  <si>
    <t>controlmethy</t>
  </si>
  <si>
    <t>controln</t>
  </si>
  <si>
    <t>Zhang</t>
    <phoneticPr fontId="3" type="noConversion"/>
  </si>
  <si>
    <t xml:space="preserve">China </t>
    <phoneticPr fontId="3" type="noConversion"/>
  </si>
  <si>
    <t xml:space="preserve">China </t>
    <phoneticPr fontId="3" type="noConversion"/>
  </si>
  <si>
    <t>Pan</t>
    <phoneticPr fontId="3" type="noConversion"/>
  </si>
  <si>
    <t>2009</t>
    <phoneticPr fontId="3" type="noConversion"/>
  </si>
  <si>
    <t>Patients</t>
    <phoneticPr fontId="3" type="noConversion"/>
  </si>
  <si>
    <t>Control</t>
    <phoneticPr fontId="3" type="noConversion"/>
  </si>
  <si>
    <t>Control Result (M+/M-)</t>
    <phoneticPr fontId="3" type="noConversion"/>
  </si>
  <si>
    <t>（Healthy Control）</t>
    <phoneticPr fontId="3" type="noConversion"/>
  </si>
  <si>
    <t>78paired</t>
    <phoneticPr fontId="3" type="noConversion"/>
  </si>
  <si>
    <t>Sample info</t>
    <phoneticPr fontId="3" type="noConversion"/>
  </si>
  <si>
    <t>2011</t>
    <phoneticPr fontId="3" type="noConversion"/>
  </si>
  <si>
    <t>Begum</t>
    <phoneticPr fontId="3" type="noConversion"/>
  </si>
  <si>
    <t>USA</t>
    <phoneticPr fontId="3" type="noConversion"/>
  </si>
  <si>
    <t>USA</t>
    <phoneticPr fontId="3" type="noConversion"/>
  </si>
  <si>
    <t>USA</t>
    <phoneticPr fontId="3" type="noConversion"/>
  </si>
  <si>
    <t>Patients  Result (M+/M-)</t>
    <phoneticPr fontId="3" type="noConversion"/>
  </si>
  <si>
    <t>0/23</t>
    <phoneticPr fontId="3" type="noConversion"/>
  </si>
  <si>
    <t>Usadel</t>
    <phoneticPr fontId="3" type="noConversion"/>
  </si>
  <si>
    <t>2002</t>
    <phoneticPr fontId="3" type="noConversion"/>
  </si>
  <si>
    <t>64.2 (40-84)</t>
    <phoneticPr fontId="3" type="noConversion"/>
  </si>
  <si>
    <t>49/50</t>
    <phoneticPr fontId="3" type="noConversion"/>
  </si>
  <si>
    <t xml:space="preserve">95/4 </t>
    <phoneticPr fontId="3" type="noConversion"/>
  </si>
  <si>
    <t>64(55-73)</t>
    <phoneticPr fontId="3" type="noConversion"/>
  </si>
  <si>
    <t>Japan</t>
    <phoneticPr fontId="3" type="noConversion"/>
  </si>
  <si>
    <t>Toyooka</t>
    <phoneticPr fontId="3" type="noConversion"/>
  </si>
  <si>
    <t>2006</t>
    <phoneticPr fontId="3" type="noConversion"/>
  </si>
  <si>
    <t>none</t>
    <phoneticPr fontId="3" type="noConversion"/>
  </si>
  <si>
    <t>87/77</t>
    <phoneticPr fontId="3" type="noConversion"/>
  </si>
  <si>
    <t>MSP</t>
    <phoneticPr fontId="3" type="noConversion"/>
  </si>
  <si>
    <t>Japan</t>
    <phoneticPr fontId="3" type="noConversion"/>
  </si>
  <si>
    <t>Maruyama</t>
    <phoneticPr fontId="3" type="noConversion"/>
  </si>
  <si>
    <t>2004</t>
    <phoneticPr fontId="3" type="noConversion"/>
  </si>
  <si>
    <t>65 (25–82)</t>
    <phoneticPr fontId="3" type="noConversion"/>
  </si>
  <si>
    <t>79/45</t>
    <phoneticPr fontId="3" type="noConversion"/>
  </si>
  <si>
    <t>none</t>
    <phoneticPr fontId="3" type="noConversion"/>
  </si>
  <si>
    <t>Japan</t>
    <phoneticPr fontId="3" type="noConversion"/>
  </si>
  <si>
    <t>Ali</t>
    <phoneticPr fontId="3" type="noConversion"/>
  </si>
  <si>
    <t>57.5 (37–76)</t>
    <phoneticPr fontId="3" type="noConversion"/>
  </si>
  <si>
    <t>none</t>
    <phoneticPr fontId="3" type="noConversion"/>
  </si>
  <si>
    <t>31/5</t>
    <phoneticPr fontId="3" type="noConversion"/>
  </si>
  <si>
    <t>Japan</t>
    <phoneticPr fontId="3" type="noConversion"/>
  </si>
  <si>
    <t>Ali</t>
    <phoneticPr fontId="3" type="noConversion"/>
  </si>
  <si>
    <t>61.2 (38-78)</t>
    <phoneticPr fontId="3" type="noConversion"/>
  </si>
  <si>
    <t>11/14</t>
    <phoneticPr fontId="3" type="noConversion"/>
  </si>
  <si>
    <t>Suzuki</t>
    <phoneticPr fontId="3" type="noConversion"/>
  </si>
  <si>
    <t>101/49</t>
    <phoneticPr fontId="3" type="noConversion"/>
  </si>
  <si>
    <t>Hawes</t>
    <phoneticPr fontId="3" type="noConversion"/>
  </si>
  <si>
    <t>2010</t>
    <phoneticPr fontId="3" type="noConversion"/>
  </si>
  <si>
    <t>Yes</t>
    <phoneticPr fontId="3" type="noConversion"/>
  </si>
  <si>
    <t>NSCLC</t>
    <phoneticPr fontId="3" type="noConversion"/>
  </si>
  <si>
    <t>MSP</t>
    <phoneticPr fontId="3" type="noConversion"/>
  </si>
  <si>
    <t xml:space="preserve">eventy-nine patients (53%) were diagnosed ashaving adenocarcinoma, 58 patients (39%) as havingsquamous cell carcinoma, 11 patients (7%) as havinglarge cell carcinoma, and 2 patients (1%) as having ad-enosquamous carcinoma. </t>
    <phoneticPr fontId="3" type="noConversion"/>
  </si>
  <si>
    <t>Rykova</t>
    <phoneticPr fontId="3" type="noConversion"/>
  </si>
  <si>
    <t>2007</t>
    <phoneticPr fontId="3" type="noConversion"/>
  </si>
  <si>
    <t>35/5</t>
    <phoneticPr fontId="3" type="noConversion"/>
  </si>
  <si>
    <t>23/17</t>
    <phoneticPr fontId="3" type="noConversion"/>
  </si>
  <si>
    <t>PMID</t>
    <phoneticPr fontId="3" type="noConversion"/>
  </si>
  <si>
    <t>15042681</t>
  </si>
  <si>
    <t>Yes</t>
    <phoneticPr fontId="3" type="noConversion"/>
  </si>
  <si>
    <t>Stages (I,II%)</t>
    <phoneticPr fontId="3" type="noConversion"/>
  </si>
  <si>
    <t>Stage I (51);ii, III, and IV (99)</t>
    <phoneticPr fontId="3" type="noConversion"/>
  </si>
  <si>
    <t>non-chromate exposure 25</t>
    <phoneticPr fontId="3" type="noConversion"/>
  </si>
  <si>
    <t>chromate exposure 38</t>
    <phoneticPr fontId="3" type="noConversion"/>
  </si>
  <si>
    <t>47/77</t>
    <phoneticPr fontId="3" type="noConversion"/>
  </si>
  <si>
    <t>Prognostic Marker</t>
    <phoneticPr fontId="3" type="noConversion"/>
  </si>
  <si>
    <t>NSCLC</t>
    <phoneticPr fontId="3" type="noConversion"/>
  </si>
  <si>
    <t>(3%-7%)</t>
    <phoneticPr fontId="3" type="noConversion"/>
  </si>
  <si>
    <t>Yes</t>
    <phoneticPr fontId="3" type="noConversion"/>
  </si>
  <si>
    <t>16452191</t>
    <phoneticPr fontId="3" type="noConversion"/>
  </si>
  <si>
    <t>69/95</t>
    <phoneticPr fontId="3" type="noConversion"/>
  </si>
  <si>
    <t>Toyooka 2001</t>
    <phoneticPr fontId="3" type="noConversion"/>
  </si>
  <si>
    <t>16598760</t>
  </si>
  <si>
    <t>APC：forward M: TATTGCGGAGTGCGGGTC-3；forwardU: 5 -GTGTTTTATTGTGGAGTGTGGGTT-3； tm58℃；product98bp； ；    reverse M: 5 -TCGACGAACTCCCGACGA-3；reverseU: 5 -CCAATCAACAAACTCCCAACAA-3 58℃ 108bp</t>
  </si>
  <si>
    <t>USA</t>
    <phoneticPr fontId="3" type="noConversion"/>
  </si>
  <si>
    <t>Usadel</t>
    <phoneticPr fontId="3" type="noConversion"/>
  </si>
  <si>
    <t>2002</t>
    <phoneticPr fontId="3" type="noConversion"/>
  </si>
  <si>
    <t>11809682</t>
    <phoneticPr fontId="3" type="noConversion"/>
  </si>
  <si>
    <t>23 health</t>
    <phoneticPr fontId="3" type="noConversion"/>
  </si>
  <si>
    <t>50 healthy</t>
    <phoneticPr fontId="3" type="noConversion"/>
  </si>
  <si>
    <t>0/50</t>
    <phoneticPr fontId="3" type="noConversion"/>
  </si>
  <si>
    <t>not mention</t>
    <phoneticPr fontId="3" type="noConversion"/>
  </si>
  <si>
    <t>RT-qMSP</t>
    <phoneticPr fontId="3" type="noConversion"/>
  </si>
  <si>
    <t>Single</t>
    <phoneticPr fontId="3" type="noConversion"/>
  </si>
  <si>
    <t>15 serum plasma paired. Serum 14/ 1 in plasma; 6/9 in serum</t>
    <phoneticPr fontId="3" type="noConversion"/>
  </si>
  <si>
    <t>MSP</t>
    <phoneticPr fontId="3" type="noConversion"/>
  </si>
  <si>
    <t>Russia</t>
    <phoneticPr fontId="3" type="noConversion"/>
  </si>
  <si>
    <t>21610147</t>
    <phoneticPr fontId="3" type="noConversion"/>
  </si>
  <si>
    <t>APC 1A promoter, Virmani 2001. methylated form of the APC gene promoter 1A were
59-TATTGCGGAGTGCGGGTC-39 (sense) and 59-TCGACGAACTCCCGACGA-39 (antisense);  unmethylated form of the APC promoter 1A were 59-GTGTTTTATTGTGGAGTGTGGGTT-39
(sense) and 59- CCAATCAACAAACTCCCAACAA-39 (antisense</t>
    <phoneticPr fontId="3" type="noConversion"/>
  </si>
  <si>
    <t>21255913</t>
    <phoneticPr fontId="3" type="noConversion"/>
  </si>
  <si>
    <t>11429699</t>
    <phoneticPr fontId="3" type="noConversion"/>
  </si>
  <si>
    <t>2006</t>
    <phoneticPr fontId="3" type="noConversion"/>
  </si>
  <si>
    <t>Vallbohmer</t>
    <phoneticPr fontId="3" type="noConversion"/>
  </si>
  <si>
    <t>2009</t>
    <phoneticPr fontId="3" type="noConversion"/>
  </si>
  <si>
    <t>21229606</t>
    <phoneticPr fontId="3" type="noConversion"/>
  </si>
  <si>
    <t>19945765</t>
    <phoneticPr fontId="3" type="noConversion"/>
  </si>
  <si>
    <t>19622298</t>
  </si>
  <si>
    <t>USA</t>
    <phoneticPr fontId="3" type="noConversion"/>
  </si>
  <si>
    <t>USA</t>
    <phoneticPr fontId="3" type="noConversion"/>
  </si>
  <si>
    <t>64.8(+-8.9)</t>
    <phoneticPr fontId="3" type="noConversion"/>
  </si>
  <si>
    <t>72/45</t>
    <phoneticPr fontId="3" type="noConversion"/>
  </si>
  <si>
    <t>smoking status</t>
    <phoneticPr fontId="3" type="noConversion"/>
  </si>
  <si>
    <t>special classified of gender, sex, smoking, histology, tn stage</t>
    <phoneticPr fontId="3" type="noConversion"/>
  </si>
  <si>
    <t>special  classified of gender, histology</t>
    <phoneticPr fontId="3" type="noConversion"/>
  </si>
  <si>
    <t>Yes</t>
    <phoneticPr fontId="3" type="noConversion"/>
  </si>
  <si>
    <t>MSP</t>
    <phoneticPr fontId="3" type="noConversion"/>
  </si>
  <si>
    <t>APC promoter 1A for the firstPCR reaction were 50-TGGGYGGGGTTTTGTGTTT-TATT-30(sense) and 50-TACRCCCACACCCAACC-AATC-30(antisense), which amplify a 136-bp prod-uct; the unmethylated reaction were 50-GTG TTTTAT TGT GGA GTG TGG GTT-30(sense) and 50-CCAATC AAC AAA CTC CCA ACAA-30(antisense), whichamplify a 108-bp product; and for the methylatedreaction, 50-TAT TGC GGA GTG CGG GTC-30(sense)and 50-TCG ACG AAC TCC CGA CGA-39 (antisense),which amplify a 98-bp product.</t>
    <phoneticPr fontId="3" type="noConversion"/>
  </si>
  <si>
    <t>from Takashi 2000</t>
    <phoneticPr fontId="3" type="noConversion"/>
  </si>
  <si>
    <t>Methy forward:TAT TGC GGA GTG CGG GTC；reverse: TCG ACG AAC TCC CGA CGA；Unmethy forward: GTG TTT TAT TGT GGA GTG TGG GTT reverse:CCA ATC AAC AAA CTC CCA ACA A</t>
    <phoneticPr fontId="3" type="noConversion"/>
  </si>
  <si>
    <t>APCmethylation-specific, 5 -GAA CCA AAA CGC TCC CCA T-3 , 5 -TTA TATGTC GGT TAC GTG CGT TTA TAT-3 , 6FAM5 -CCC GTC GAA AACCCG CCG ATT A-3 TAMRA;</t>
    <phoneticPr fontId="3" type="noConversion"/>
  </si>
  <si>
    <t>mix, 1 patient SCLC</t>
    <phoneticPr fontId="3" type="noConversion"/>
  </si>
  <si>
    <t xml:space="preserve">Compare Chromate </t>
    <phoneticPr fontId="3" type="noConversion"/>
  </si>
  <si>
    <t>Yes</t>
    <phoneticPr fontId="3" type="noConversion"/>
  </si>
  <si>
    <t>partly</t>
    <phoneticPr fontId="3" type="noConversion"/>
  </si>
  <si>
    <t xml:space="preserve">APC (M)f: TATTGCGGAGTGCGGGTC;r: TCGACGAACTCCCGACGA;APC (U) f: GTGTTTTATTGTGGAGTGTGGGTT;r: CCAATCAACAAACTCCCAACAA. location702-798 products 97 bp, tm 58℃(40). Genbank U02509 
</t>
    <phoneticPr fontId="3" type="noConversion"/>
  </si>
  <si>
    <t>none</t>
    <phoneticPr fontId="3" type="noConversion"/>
  </si>
  <si>
    <t>53(35-71)</t>
    <phoneticPr fontId="3" type="noConversion"/>
  </si>
  <si>
    <t>51/27</t>
    <phoneticPr fontId="3" type="noConversion"/>
  </si>
  <si>
    <t>China</t>
    <phoneticPr fontId="3" type="noConversion"/>
  </si>
  <si>
    <t>Pan</t>
    <phoneticPr fontId="3" type="noConversion"/>
  </si>
  <si>
    <t>2009</t>
    <phoneticPr fontId="3" type="noConversion"/>
  </si>
  <si>
    <t>40/38</t>
    <phoneticPr fontId="3" type="noConversion"/>
  </si>
  <si>
    <t xml:space="preserve">PMR&gt;0% </t>
    <phoneticPr fontId="3" type="noConversion"/>
  </si>
  <si>
    <t>qMSP</t>
    <phoneticPr fontId="3" type="noConversion"/>
  </si>
  <si>
    <t>10 patient compare with serum</t>
    <phoneticPr fontId="3" type="noConversion"/>
  </si>
  <si>
    <t>9/1</t>
    <phoneticPr fontId="3" type="noConversion"/>
  </si>
  <si>
    <t>some cases unknown</t>
    <phoneticPr fontId="3" type="noConversion"/>
  </si>
  <si>
    <t>not mention</t>
    <phoneticPr fontId="3" type="noConversion"/>
  </si>
  <si>
    <t>APCmethylation-specific, 5 -GAA CCA AAA CGC TCC CCA T-3 , 5 -TTA TATGTC GGT TAC GTG CGT TTA TAT-3 , 6FAM5 -CCC GTC GAA AACCCG CCG ATT A-3 TAMRA;</t>
    <phoneticPr fontId="3" type="noConversion"/>
  </si>
  <si>
    <t>Single</t>
    <phoneticPr fontId="3" type="noConversion"/>
  </si>
  <si>
    <t>none</t>
    <phoneticPr fontId="3" type="noConversion"/>
  </si>
  <si>
    <t>APC:Forward 5´-3´ (primer) GAACCAAAACGCTCCCCAT;Probe 5´-3´ (6-FAM-5’- 3’-6-TAMRA) CCCGTCGAAAACCCGCCGATTA;Reverse 5´-3´ (primer)TTATATGTCGGTTACGTGCGTTTATAT. Temp 60</t>
  </si>
  <si>
    <t>APC:Forward 5´-3´ (primer) GAACCAAAACGCTCCCCAT;Probe 5´-3´ (6-FAM-5’- 3’-6-TAMRA) CCCGTCGAAAACCCGCCGATTA;Reverse 5´-3´ (primer)TTATATGTCGGTTACGTGCGTTTATAT. Temp 60</t>
    <phoneticPr fontId="3" type="noConversion"/>
  </si>
  <si>
    <t>Shivapurkar</t>
    <phoneticPr fontId="3" type="noConversion"/>
  </si>
  <si>
    <t>NSCLC</t>
    <phoneticPr fontId="3" type="noConversion"/>
  </si>
  <si>
    <t>semiq RTPCR</t>
    <phoneticPr fontId="3" type="noConversion"/>
  </si>
  <si>
    <t>USA</t>
    <phoneticPr fontId="3" type="noConversion"/>
  </si>
  <si>
    <t>mAPC Forward primer:GAACCAAAACGCTCCCCAT;TaqMan probe:CCCGTCGAAAACCCGCCC-GATTA; Reverse primer:TTATATGTCGGTTACGTGCGTT-TATAT.</t>
    <phoneticPr fontId="3" type="noConversion"/>
  </si>
  <si>
    <t>Nested-MSP</t>
    <phoneticPr fontId="3" type="noConversion"/>
  </si>
  <si>
    <t>MethyLight</t>
    <phoneticPr fontId="3" type="noConversion"/>
  </si>
  <si>
    <t xml:space="preserve">10/68 </t>
    <phoneticPr fontId="3" type="noConversion"/>
  </si>
  <si>
    <t>none</t>
    <phoneticPr fontId="3" type="noConversion"/>
  </si>
  <si>
    <t>partly match to tissue</t>
    <phoneticPr fontId="3" type="noConversion"/>
  </si>
  <si>
    <t>54/56</t>
    <phoneticPr fontId="3" type="noConversion"/>
  </si>
  <si>
    <t>5/45</t>
    <phoneticPr fontId="3" type="noConversion"/>
  </si>
  <si>
    <t>53(35-71)</t>
    <phoneticPr fontId="3" type="noConversion"/>
  </si>
  <si>
    <t>51/27</t>
    <phoneticPr fontId="3" type="noConversion"/>
  </si>
  <si>
    <t>40/38</t>
    <phoneticPr fontId="3" type="noConversion"/>
  </si>
  <si>
    <t>0/31</t>
    <phoneticPr fontId="3" type="noConversion"/>
  </si>
  <si>
    <t>65(42-85)</t>
    <phoneticPr fontId="3" type="noConversion"/>
  </si>
  <si>
    <t>40/36</t>
    <phoneticPr fontId="3" type="noConversion"/>
  </si>
  <si>
    <t>76 patients ，30 age matched control</t>
    <phoneticPr fontId="3" type="noConversion"/>
  </si>
  <si>
    <t>12/64</t>
    <phoneticPr fontId="3" type="noConversion"/>
  </si>
  <si>
    <t>3/27</t>
    <phoneticPr fontId="3" type="noConversion"/>
  </si>
  <si>
    <t>15560072</t>
    <phoneticPr fontId="3" type="noConversion"/>
  </si>
  <si>
    <t>3/6</t>
    <phoneticPr fontId="3" type="noConversion"/>
  </si>
  <si>
    <t>0/16</t>
    <phoneticPr fontId="3" type="noConversion"/>
  </si>
  <si>
    <t>11809682</t>
    <phoneticPr fontId="3" type="noConversion"/>
  </si>
  <si>
    <t>64.2+-9.6</t>
    <phoneticPr fontId="3" type="noConversion"/>
  </si>
  <si>
    <t>matching to the 99 patients above</t>
    <phoneticPr fontId="3" type="noConversion"/>
  </si>
  <si>
    <t>42/47</t>
    <phoneticPr fontId="3" type="noConversion"/>
  </si>
  <si>
    <t>MSP</t>
    <phoneticPr fontId="3" type="noConversion"/>
  </si>
  <si>
    <t>Diagnose</t>
    <phoneticPr fontId="3" type="noConversion"/>
  </si>
  <si>
    <t>Yes</t>
    <phoneticPr fontId="3" type="noConversion"/>
  </si>
  <si>
    <t>NSCLC</t>
    <phoneticPr fontId="3" type="noConversion"/>
  </si>
  <si>
    <t>RT-qMSP</t>
    <phoneticPr fontId="3" type="noConversion"/>
  </si>
  <si>
    <t>Single</t>
    <phoneticPr fontId="3" type="noConversion"/>
  </si>
  <si>
    <t>mix, 2 patient SCLC</t>
    <phoneticPr fontId="3" type="noConversion"/>
  </si>
  <si>
    <t>serum</t>
    <phoneticPr fontId="3" type="noConversion"/>
  </si>
  <si>
    <t>50</t>
    <phoneticPr fontId="3" type="noConversion"/>
  </si>
  <si>
    <t>31</t>
    <phoneticPr fontId="3" type="noConversion"/>
  </si>
  <si>
    <t>30</t>
    <phoneticPr fontId="3" type="noConversion"/>
  </si>
  <si>
    <t>16</t>
  </si>
  <si>
    <t>16</t>
    <phoneticPr fontId="3" type="noConversion"/>
  </si>
  <si>
    <t>59 (35-80)</t>
    <phoneticPr fontId="3" type="noConversion"/>
  </si>
  <si>
    <t>1</t>
    <phoneticPr fontId="3" type="noConversion"/>
  </si>
  <si>
    <t>2</t>
  </si>
  <si>
    <t>3</t>
  </si>
  <si>
    <t>4</t>
  </si>
  <si>
    <t>5</t>
  </si>
  <si>
    <t>6</t>
  </si>
  <si>
    <t>7</t>
  </si>
  <si>
    <t>8</t>
  </si>
  <si>
    <t>9</t>
  </si>
  <si>
    <t>10</t>
  </si>
  <si>
    <t>11</t>
  </si>
  <si>
    <t>12</t>
  </si>
  <si>
    <t>13</t>
  </si>
  <si>
    <t>14</t>
  </si>
  <si>
    <t>15</t>
  </si>
  <si>
    <t>17</t>
  </si>
  <si>
    <t>tissueA</t>
    <phoneticPr fontId="3" type="noConversion"/>
  </si>
  <si>
    <t>tissueB</t>
    <phoneticPr fontId="3" type="noConversion"/>
  </si>
  <si>
    <t>Stages (I%)</t>
    <phoneticPr fontId="3" type="noConversion"/>
  </si>
  <si>
    <t>(3-D), polyacrylamide gel-based DNA
microarray coupled with linker-polymerase chain reaction (PCR)</t>
    <phoneticPr fontId="3" type="noConversion"/>
  </si>
  <si>
    <t>Compare pathway in smoking and nonsmoking</t>
    <phoneticPr fontId="3" type="noConversion"/>
  </si>
  <si>
    <t>52.5(0.35%)/97.5</t>
    <phoneticPr fontId="3" type="noConversion"/>
  </si>
  <si>
    <t>corresponding 60 nonmalignant tissue but only overall result,</t>
    <phoneticPr fontId="3" type="noConversion"/>
  </si>
  <si>
    <t>18</t>
  </si>
  <si>
    <t>19</t>
  </si>
  <si>
    <t>20</t>
  </si>
  <si>
    <t>21</t>
  </si>
  <si>
    <t>22</t>
  </si>
  <si>
    <t>23</t>
  </si>
  <si>
    <t>24</t>
  </si>
  <si>
    <t>25</t>
  </si>
  <si>
    <t>26</t>
  </si>
  <si>
    <t xml:space="preserve">NSCLC </t>
    <phoneticPr fontId="3" type="noConversion"/>
  </si>
  <si>
    <t>18286531</t>
    <phoneticPr fontId="3" type="noConversion"/>
  </si>
  <si>
    <t>18349282</t>
    <phoneticPr fontId="3" type="noConversion"/>
  </si>
  <si>
    <t>12841866</t>
    <phoneticPr fontId="3" type="noConversion"/>
  </si>
  <si>
    <t>17532092</t>
    <phoneticPr fontId="3" type="noConversion"/>
  </si>
  <si>
    <t>16870044</t>
    <phoneticPr fontId="3" type="noConversion"/>
  </si>
  <si>
    <t>0171-5216</t>
    <phoneticPr fontId="3" type="noConversion"/>
  </si>
  <si>
    <t>19764999</t>
    <phoneticPr fontId="3" type="noConversion"/>
  </si>
  <si>
    <t>11448917</t>
    <phoneticPr fontId="3" type="noConversion"/>
  </si>
  <si>
    <t>15073103</t>
    <phoneticPr fontId="3" type="noConversion"/>
  </si>
  <si>
    <t>16644104</t>
    <phoneticPr fontId="3" type="noConversion"/>
  </si>
  <si>
    <t>40 tissue methy+=40plasma methy+!!!matched!</t>
    <phoneticPr fontId="3" type="noConversion"/>
  </si>
  <si>
    <t>&lt;60</t>
    <phoneticPr fontId="3" type="noConversion"/>
  </si>
  <si>
    <t>age</t>
    <phoneticPr fontId="3" type="noConversion"/>
  </si>
  <si>
    <t>&lt;60</t>
    <phoneticPr fontId="3" type="noConversion"/>
  </si>
  <si>
    <t>ad</t>
    <phoneticPr fontId="3" type="noConversion"/>
  </si>
  <si>
    <t>&gt;=60</t>
    <phoneticPr fontId="3" type="noConversion"/>
  </si>
  <si>
    <t>cate</t>
    <phoneticPr fontId="3" type="noConversion"/>
  </si>
  <si>
    <t>res</t>
    <phoneticPr fontId="3" type="noConversion"/>
  </si>
  <si>
    <t>His</t>
    <phoneticPr fontId="3" type="noConversion"/>
  </si>
  <si>
    <t>sq</t>
    <phoneticPr fontId="3" type="noConversion"/>
  </si>
  <si>
    <t>others</t>
    <phoneticPr fontId="3" type="noConversion"/>
  </si>
  <si>
    <t>stage</t>
    <phoneticPr fontId="3" type="noConversion"/>
  </si>
  <si>
    <t>I</t>
    <phoneticPr fontId="3" type="noConversion"/>
  </si>
  <si>
    <t>II</t>
    <phoneticPr fontId="3" type="noConversion"/>
  </si>
  <si>
    <t>III</t>
    <phoneticPr fontId="3" type="noConversion"/>
  </si>
  <si>
    <t>IV</t>
    <phoneticPr fontId="3" type="noConversion"/>
  </si>
  <si>
    <t>Smoking</t>
    <phoneticPr fontId="3" type="noConversion"/>
  </si>
  <si>
    <t>never</t>
    <phoneticPr fontId="3" type="noConversion"/>
  </si>
  <si>
    <t>smoker</t>
    <phoneticPr fontId="3" type="noConversion"/>
  </si>
  <si>
    <t>n</t>
    <phoneticPr fontId="3" type="noConversion"/>
  </si>
  <si>
    <t>re</t>
    <phoneticPr fontId="3" type="noConversion"/>
  </si>
  <si>
    <t>gender</t>
    <phoneticPr fontId="3" type="noConversion"/>
  </si>
  <si>
    <t>male</t>
    <phoneticPr fontId="3" type="noConversion"/>
  </si>
  <si>
    <t>fe</t>
    <phoneticPr fontId="3" type="noConversion"/>
  </si>
  <si>
    <t>none</t>
    <phoneticPr fontId="3" type="noConversion"/>
  </si>
  <si>
    <t>LCC</t>
    <phoneticPr fontId="3" type="noConversion"/>
  </si>
  <si>
    <t>ad-SC</t>
    <phoneticPr fontId="3" type="noConversion"/>
  </si>
  <si>
    <t>APC probe. CGGAGAAGCGCGGTGTAG 59.1</t>
    <phoneticPr fontId="3" type="noConversion"/>
  </si>
  <si>
    <t>non</t>
    <phoneticPr fontId="3" type="noConversion"/>
  </si>
  <si>
    <t>smoker</t>
    <phoneticPr fontId="3" type="noConversion"/>
  </si>
  <si>
    <t>none</t>
    <phoneticPr fontId="3" type="noConversion"/>
  </si>
  <si>
    <t>APC forward:TTATATGTCGGTTACGTGCGTTTATAT; probe:CCCGTCGAAAACCCGCCGATTA; reverse:GAACCAAAACGCTCCCCAT</t>
    <phoneticPr fontId="3" type="noConversion"/>
  </si>
  <si>
    <t>Yes</t>
    <phoneticPr fontId="3" type="noConversion"/>
  </si>
  <si>
    <t>Yes</t>
    <phoneticPr fontId="3" type="noConversion"/>
  </si>
  <si>
    <t>Correlation for diganose</t>
    <phoneticPr fontId="3" type="noConversion"/>
  </si>
  <si>
    <t>none</t>
    <phoneticPr fontId="3" type="noConversion"/>
  </si>
  <si>
    <t>none</t>
    <phoneticPr fontId="3" type="noConversion"/>
  </si>
  <si>
    <t>none</t>
    <phoneticPr fontId="3" type="noConversion"/>
  </si>
  <si>
    <t>&lt;50</t>
    <phoneticPr fontId="3" type="noConversion"/>
  </si>
  <si>
    <t>50-59</t>
    <phoneticPr fontId="3" type="noConversion"/>
  </si>
  <si>
    <t>&gt;70</t>
    <phoneticPr fontId="3" type="noConversion"/>
  </si>
  <si>
    <t>60-69</t>
    <phoneticPr fontId="3" type="noConversion"/>
  </si>
  <si>
    <t>0/year</t>
    <phoneticPr fontId="3" type="noConversion"/>
  </si>
  <si>
    <t>1-39</t>
    <phoneticPr fontId="3" type="noConversion"/>
  </si>
  <si>
    <t>40+</t>
    <phoneticPr fontId="3" type="noConversion"/>
  </si>
  <si>
    <t>sm but unknown</t>
    <phoneticPr fontId="3" type="noConversion"/>
  </si>
  <si>
    <t>none</t>
    <phoneticPr fontId="3" type="noConversion"/>
  </si>
  <si>
    <t>Race</t>
    <phoneticPr fontId="3" type="noConversion"/>
  </si>
  <si>
    <t>Chinese</t>
    <phoneticPr fontId="3" type="noConversion"/>
  </si>
  <si>
    <t>Japan</t>
    <phoneticPr fontId="3" type="noConversion"/>
  </si>
  <si>
    <t>Korean</t>
    <phoneticPr fontId="3" type="noConversion"/>
  </si>
  <si>
    <t>White</t>
    <phoneticPr fontId="3" type="noConversion"/>
  </si>
  <si>
    <t>AfirAmer</t>
    <phoneticPr fontId="3" type="noConversion"/>
  </si>
  <si>
    <t>Asian</t>
    <phoneticPr fontId="3" type="noConversion"/>
  </si>
  <si>
    <t>Hisp</t>
    <phoneticPr fontId="3" type="noConversion"/>
  </si>
  <si>
    <t>APC: Reverse: CCTCGAACCGCGCAAA;Forward: TTATATGTCGGTTACGTGCGTTTATAT;Probe: 6FAM-CCCGTCGAAAACCCGCCGATTA-
TAMRA</t>
    <phoneticPr fontId="3" type="noConversion"/>
  </si>
  <si>
    <t>SIngle</t>
    <phoneticPr fontId="3" type="noConversion"/>
  </si>
  <si>
    <t>Survival association</t>
    <phoneticPr fontId="3" type="noConversion"/>
  </si>
  <si>
    <t>smoker</t>
    <phoneticPr fontId="3" type="noConversion"/>
  </si>
  <si>
    <t>APC methylation, TTATATGTCGGTTACGTGCGGTTTATAT,
GAACCAAAACGCTCCCCAT; 6FAM5'- CCCGTCGAA-
AACCCGCCGATTA-3'TAMRA;</t>
    <phoneticPr fontId="3" type="noConversion"/>
  </si>
  <si>
    <t>MSP</t>
    <phoneticPr fontId="3" type="noConversion"/>
  </si>
  <si>
    <t>qRTPCR</t>
    <phoneticPr fontId="3" type="noConversion"/>
  </si>
  <si>
    <t>&lt;65</t>
    <phoneticPr fontId="3" type="noConversion"/>
  </si>
  <si>
    <t>&gt;=56</t>
    <phoneticPr fontId="3" type="noConversion"/>
  </si>
  <si>
    <t>APC gene promoter 1B negative in 47 tumor sample. so only 1Amethylated form of the APC gene promoter 1A were
59-TATTGCGGAGTGCGGGTC-39 (sense) and 59-TCGACGAACTCCCGACGA-39 (antisense);  unmethylated form of the APC promoter 1A were 59-GTGTTTTATTGTGGAGTGTGGGTT-39
(sense) and 59- CCAATCAACAAACTCCCAACAA-39 (antisense</t>
    <phoneticPr fontId="3" type="noConversion"/>
  </si>
  <si>
    <t>none</t>
    <phoneticPr fontId="3" type="noConversion"/>
  </si>
  <si>
    <t>&gt;=65</t>
    <phoneticPr fontId="3" type="noConversion"/>
  </si>
  <si>
    <t>no smoking his</t>
    <phoneticPr fontId="3" type="noConversion"/>
  </si>
  <si>
    <t>yes</t>
    <phoneticPr fontId="3" type="noConversion"/>
  </si>
  <si>
    <t>NSCLC</t>
    <phoneticPr fontId="3" type="noConversion"/>
  </si>
  <si>
    <t>75 paired</t>
    <phoneticPr fontId="3" type="noConversion"/>
  </si>
  <si>
    <t>75 A</t>
    <phoneticPr fontId="3" type="noConversion"/>
  </si>
  <si>
    <t>78 A</t>
    <phoneticPr fontId="3" type="noConversion"/>
  </si>
  <si>
    <t>looking for methy-tumor gene, future use for diagnose</t>
    <phoneticPr fontId="3" type="noConversion"/>
  </si>
  <si>
    <t>APC Forward：TGTTTTGCGGATTTTTTT Reverse：GCAATAAAACACAAACCCCG temp55  productsize158</t>
    <phoneticPr fontId="3" type="noConversion"/>
  </si>
  <si>
    <t>NG</t>
    <phoneticPr fontId="3" type="noConversion"/>
  </si>
  <si>
    <t>NG</t>
    <phoneticPr fontId="3" type="noConversion"/>
  </si>
  <si>
    <t>&gt;50</t>
    <phoneticPr fontId="3" type="noConversion"/>
  </si>
  <si>
    <t>NG</t>
    <phoneticPr fontId="3" type="noConversion"/>
  </si>
  <si>
    <t>&gt;=60</t>
    <phoneticPr fontId="3" type="noConversion"/>
  </si>
  <si>
    <t>never</t>
    <phoneticPr fontId="3" type="noConversion"/>
  </si>
  <si>
    <t>ever</t>
    <phoneticPr fontId="3" type="noConversion"/>
  </si>
  <si>
    <t>non</t>
    <phoneticPr fontId="3" type="noConversion"/>
  </si>
  <si>
    <t>smo</t>
    <phoneticPr fontId="3" type="noConversion"/>
  </si>
  <si>
    <t>PCR</t>
    <phoneticPr fontId="3" type="noConversion"/>
  </si>
  <si>
    <t>NSCLC</t>
    <phoneticPr fontId="3" type="noConversion"/>
  </si>
  <si>
    <t>APC: forward TTATATGTCGGTTACGTGCGGTTTATAT; Reverse: GAACCAAAACGCTCCCCAT;  Probe: CCCGTCGAAAACCCGCCGATTA</t>
    <phoneticPr fontId="3" type="noConversion"/>
  </si>
  <si>
    <t>control</t>
    <phoneticPr fontId="3" type="noConversion"/>
  </si>
  <si>
    <t>total</t>
    <phoneticPr fontId="3" type="noConversion"/>
  </si>
  <si>
    <t>male</t>
    <phoneticPr fontId="3" type="noConversion"/>
  </si>
  <si>
    <t>re</t>
    <phoneticPr fontId="3" type="noConversion"/>
  </si>
  <si>
    <t>fe</t>
    <phoneticPr fontId="3" type="noConversion"/>
  </si>
  <si>
    <t>total</t>
    <phoneticPr fontId="3" type="noConversion"/>
  </si>
  <si>
    <t>NG</t>
    <phoneticPr fontId="3" type="noConversion"/>
  </si>
  <si>
    <t>31-40</t>
    <phoneticPr fontId="3" type="noConversion"/>
  </si>
  <si>
    <t>41-50</t>
    <phoneticPr fontId="3" type="noConversion"/>
  </si>
  <si>
    <t>51-60</t>
    <phoneticPr fontId="3" type="noConversion"/>
  </si>
  <si>
    <t>61-70</t>
    <phoneticPr fontId="3" type="noConversion"/>
  </si>
  <si>
    <t>70-</t>
    <phoneticPr fontId="3" type="noConversion"/>
  </si>
  <si>
    <t>control</t>
    <phoneticPr fontId="3" type="noConversion"/>
  </si>
  <si>
    <t>APC M: NT_034772 sense5'3':TATTGCGGAGTGCGGGTC; antisense 5'3':TCGACGAACTCCCGACGA; amplicon lication :-163 to- 66 size:98 (Esteller et al. 2000); APC U sense5'3':GTGTTTTATTGTGGAGTGTGGGTT antisense 5'3':CCAATCAACAAACTCCCAACAA; amplication lication 169 to -62; size108</t>
    <phoneticPr fontId="3" type="noConversion"/>
  </si>
  <si>
    <t>124 and 26 noncancerous disease tissue</t>
    <phoneticPr fontId="3" type="noConversion"/>
  </si>
  <si>
    <t>26 H, Disease</t>
    <phoneticPr fontId="3" type="noConversion"/>
  </si>
  <si>
    <t>NG</t>
    <phoneticPr fontId="3" type="noConversion"/>
  </si>
  <si>
    <t>40 A</t>
    <phoneticPr fontId="3" type="noConversion"/>
  </si>
  <si>
    <t>99 NSCLC and their corresponding nonmalignant lung tissue</t>
    <phoneticPr fontId="3" type="noConversion"/>
  </si>
  <si>
    <t>99 A</t>
    <phoneticPr fontId="3" type="noConversion"/>
  </si>
  <si>
    <t>91 NSCLC tumor and adjacent normal tissue</t>
    <phoneticPr fontId="3" type="noConversion"/>
  </si>
  <si>
    <t>91 A</t>
    <phoneticPr fontId="3" type="noConversion"/>
  </si>
  <si>
    <t>28 tumor and randomly selected corresponding nonmalignant lung tissue</t>
    <phoneticPr fontId="3" type="noConversion"/>
  </si>
  <si>
    <t>72 paired</t>
    <phoneticPr fontId="3" type="noConversion"/>
  </si>
  <si>
    <t>63 A</t>
    <phoneticPr fontId="3" type="noConversion"/>
  </si>
  <si>
    <t>49 A</t>
    <phoneticPr fontId="3" type="noConversion"/>
  </si>
  <si>
    <t>49 matching</t>
    <phoneticPr fontId="3" type="noConversion"/>
  </si>
  <si>
    <t>91 normal samples of NSCLC group</t>
    <phoneticPr fontId="3" type="noConversion"/>
  </si>
  <si>
    <t>22 A</t>
    <phoneticPr fontId="3" type="noConversion"/>
  </si>
  <si>
    <t>12 A</t>
    <phoneticPr fontId="3" type="noConversion"/>
  </si>
  <si>
    <t>10 people  9/1 (M/F); mean age 46.0 (1-64)</t>
    <phoneticPr fontId="3" type="noConversion"/>
  </si>
  <si>
    <t>18 H，Disease</t>
    <phoneticPr fontId="3" type="noConversion"/>
  </si>
  <si>
    <t>NG</t>
    <phoneticPr fontId="3" type="noConversion"/>
  </si>
  <si>
    <t>NG</t>
    <phoneticPr fontId="3" type="noConversion"/>
  </si>
  <si>
    <t>NG</t>
    <phoneticPr fontId="3" type="noConversion"/>
  </si>
  <si>
    <t>serum</t>
    <phoneticPr fontId="3" type="noConversion"/>
  </si>
  <si>
    <t>blood sample</t>
    <phoneticPr fontId="3" type="noConversion"/>
  </si>
  <si>
    <t>APC</t>
    <phoneticPr fontId="3" type="noConversion"/>
  </si>
  <si>
    <t>zhang 2011</t>
    <phoneticPr fontId="3" type="noConversion"/>
  </si>
  <si>
    <t>M</t>
    <phoneticPr fontId="3" type="noConversion"/>
  </si>
  <si>
    <t>U</t>
    <phoneticPr fontId="3" type="noConversion"/>
  </si>
  <si>
    <t>M</t>
    <phoneticPr fontId="3" type="noConversion"/>
  </si>
  <si>
    <t>pan 2008</t>
    <phoneticPr fontId="3" type="noConversion"/>
  </si>
  <si>
    <t>tumor tissue sample</t>
    <phoneticPr fontId="3" type="noConversion"/>
  </si>
  <si>
    <t>针对APC启动子区的一堆通用引物分别为：上游引物： 5‘-ATTGTTATTAATTTTTTTGTTTGTTGGG-3’，下游引物：5‘-CGAACTACACCAATACAACCACATATC-3’，预期印务长度261bp，包括20个CpG位点。针对APC启动子区的707位点甲基化监测的引物探针序列分别为：上游引物APCMS707 5'-GGGTCGCGAGGGTATATTTTC-3'，下游引物APCMA707 5‘-CCGACCCGCACTCCG-3' 探针：APCMP707 5’-JOE-CCCGCCCAACCGCACAACCT-ECLIPSE-3' 产物长度97bp包含在261bp中</t>
    <phoneticPr fontId="3" type="noConversion"/>
  </si>
  <si>
    <t>NA</t>
  </si>
  <si>
    <t>NA</t>
    <phoneticPr fontId="3" type="noConversion"/>
  </si>
  <si>
    <t>StagesII</t>
    <phoneticPr fontId="3" type="noConversion"/>
  </si>
  <si>
    <t>StagesI</t>
    <phoneticPr fontId="3" type="noConversion"/>
  </si>
  <si>
    <t>59</t>
    <phoneticPr fontId="3" type="noConversion"/>
  </si>
  <si>
    <t>66.7</t>
    <phoneticPr fontId="3" type="noConversion"/>
  </si>
  <si>
    <t>63.3</t>
    <phoneticPr fontId="3" type="noConversion"/>
  </si>
  <si>
    <t xml:space="preserve"> 67.3</t>
    <phoneticPr fontId="3" type="noConversion"/>
  </si>
  <si>
    <t>63</t>
    <phoneticPr fontId="3" type="noConversion"/>
  </si>
  <si>
    <t>61.13</t>
    <phoneticPr fontId="3" type="noConversion"/>
  </si>
  <si>
    <t>64</t>
    <phoneticPr fontId="3" type="noConversion"/>
  </si>
  <si>
    <t>3/57</t>
    <phoneticPr fontId="3" type="noConversion"/>
  </si>
  <si>
    <t>50H</t>
    <phoneticPr fontId="3" type="noConversion"/>
  </si>
  <si>
    <t>31H</t>
    <phoneticPr fontId="3" type="noConversion"/>
  </si>
  <si>
    <t>30H</t>
    <phoneticPr fontId="3" type="noConversion"/>
  </si>
  <si>
    <t>60A</t>
    <phoneticPr fontId="3" type="noConversion"/>
  </si>
  <si>
    <t>40A</t>
    <phoneticPr fontId="3" type="noConversion"/>
  </si>
  <si>
    <t>91A</t>
    <phoneticPr fontId="3" type="noConversion"/>
  </si>
  <si>
    <t>22A</t>
    <phoneticPr fontId="3" type="noConversion"/>
  </si>
  <si>
    <t>18H</t>
    <phoneticPr fontId="3" type="noConversion"/>
  </si>
  <si>
    <t>49A</t>
    <phoneticPr fontId="3" type="noConversion"/>
  </si>
  <si>
    <t>63A</t>
    <phoneticPr fontId="3" type="noConversion"/>
  </si>
  <si>
    <t>12A</t>
    <phoneticPr fontId="3" type="noConversion"/>
  </si>
  <si>
    <t>78A</t>
    <phoneticPr fontId="3" type="noConversion"/>
  </si>
  <si>
    <t>16H</t>
    <phoneticPr fontId="3" type="noConversion"/>
  </si>
  <si>
    <t>75A</t>
    <phoneticPr fontId="3" type="noConversion"/>
  </si>
  <si>
    <t>26H</t>
    <phoneticPr fontId="3" type="noConversion"/>
  </si>
  <si>
    <t>99A</t>
    <phoneticPr fontId="3" type="noConversion"/>
  </si>
  <si>
    <t>86/5</t>
    <phoneticPr fontId="3" type="noConversion"/>
  </si>
  <si>
    <t>33/66</t>
    <phoneticPr fontId="3" type="noConversion"/>
  </si>
  <si>
    <t>80/3</t>
    <phoneticPr fontId="3" type="noConversion"/>
  </si>
  <si>
    <t>NA</t>
    <phoneticPr fontId="3" type="noConversion"/>
  </si>
  <si>
    <t>Diagnose</t>
    <phoneticPr fontId="3" type="noConversion"/>
  </si>
  <si>
    <t>Non-diagnose</t>
    <phoneticPr fontId="3" type="noConversion"/>
  </si>
  <si>
    <t>Diagnose</t>
    <phoneticPr fontId="3" type="noConversion"/>
  </si>
  <si>
    <t>Diagnose</t>
    <phoneticPr fontId="3" type="noConversion"/>
  </si>
  <si>
    <t>MSP</t>
    <phoneticPr fontId="3" type="noConversion"/>
  </si>
  <si>
    <t>APC Gene Expression in Breast and Lung Cancer Cell
Lines. We studied 27 of the tumor cell lines for gene expression
of specific transcripts from exons 1A and 1B as well as
from exons 6–10 (which are spliced transcripts originating from
exons 1A or 1B). The exon 1A transcript was not expressed in
any of the 8 cell lines (4 breast, 3 NSCLC, and 1 SCLC) in
which the promoter was methylated, but it was expressed in all
19 unmethylated cell lines (12 breast and 7 NSCLC). Thus,
expression of the exon 1A transcript showed complete concordance
with the methylation status of its promoter.</t>
    <phoneticPr fontId="3" type="noConversion"/>
  </si>
  <si>
    <t>52.5(0.35%)/97.5</t>
    <phoneticPr fontId="3" type="noConversion"/>
  </si>
  <si>
    <t>17</t>
    <phoneticPr fontId="3" type="noConversion"/>
  </si>
  <si>
    <t>Basic characteristics of the included studies</t>
    <phoneticPr fontId="3" type="noConversion"/>
  </si>
  <si>
    <t>Stages I %</t>
    <phoneticPr fontId="3" type="noConversion"/>
  </si>
  <si>
    <t>StagesII %</t>
    <phoneticPr fontId="3" type="noConversion"/>
  </si>
  <si>
    <t>NA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</si>
</sst>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_ "/>
    <numFmt numFmtId="177" formatCode="0_ "/>
    <numFmt numFmtId="178" formatCode="0_);[Red]\(0\)"/>
    <numFmt numFmtId="179" formatCode="0.00_);[Red]\(0.00\)"/>
  </numFmts>
  <fonts count="7" x14ac:knownFonts="1">
    <font>
      <sz val="11"/>
      <color theme="1"/>
      <name val="宋体"/>
      <family val="2"/>
      <charset val="134"/>
      <scheme val="minor"/>
    </font>
    <font>
      <sz val="11"/>
      <color theme="1"/>
      <name val="宋体"/>
      <family val="2"/>
      <charset val="134"/>
      <scheme val="minor"/>
    </font>
    <font>
      <sz val="11"/>
      <color theme="1"/>
      <name val="Arial Unicode MS"/>
      <family val="2"/>
      <charset val="134"/>
    </font>
    <font>
      <sz val="9"/>
      <name val="宋体"/>
      <family val="2"/>
      <charset val="134"/>
      <scheme val="minor"/>
    </font>
    <font>
      <sz val="9"/>
      <color indexed="81"/>
      <name val="宋体"/>
      <family val="3"/>
      <charset val="134"/>
    </font>
    <font>
      <b/>
      <sz val="9"/>
      <color indexed="81"/>
      <name val="宋体"/>
      <family val="3"/>
      <charset val="134"/>
    </font>
    <font>
      <sz val="11"/>
      <name val="Arial Unicode MS"/>
      <family val="2"/>
      <charset val="134"/>
    </font>
  </fonts>
  <fills count="9">
    <fill>
      <patternFill patternType="none"/>
    </fill>
    <fill>
      <patternFill patternType="gray125"/>
    </fill>
    <fill>
      <patternFill patternType="solid">
        <fgColor theme="8" tint="0.59999389629810485"/>
        <bgColor indexed="65"/>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8">
    <border>
      <left/>
      <right/>
      <top/>
      <bottom/>
      <diagonal/>
    </border>
    <border>
      <left style="thin">
        <color indexed="64"/>
      </left>
      <right/>
      <top/>
      <bottom/>
      <diagonal/>
    </border>
    <border>
      <left/>
      <right style="thin">
        <color indexed="64"/>
      </right>
      <top/>
      <bottom/>
      <diagonal/>
    </border>
    <border>
      <left/>
      <right style="hair">
        <color indexed="64"/>
      </right>
      <top/>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style="hair">
        <color indexed="64"/>
      </right>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hair">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alignment vertical="center"/>
    </xf>
    <xf numFmtId="0" fontId="1" fillId="2" borderId="0" applyNumberFormat="0" applyBorder="0" applyAlignment="0" applyProtection="0">
      <alignment vertical="center"/>
    </xf>
  </cellStyleXfs>
  <cellXfs count="91">
    <xf numFmtId="0" fontId="0" fillId="0" borderId="0" xfId="0">
      <alignment vertical="center"/>
    </xf>
    <xf numFmtId="0" fontId="2" fillId="0" borderId="0" xfId="0" applyFont="1">
      <alignment vertical="center"/>
    </xf>
    <xf numFmtId="0" fontId="2" fillId="0" borderId="0" xfId="0" applyFont="1" applyAlignment="1">
      <alignment vertical="center" wrapText="1"/>
    </xf>
    <xf numFmtId="49" fontId="2" fillId="2" borderId="6" xfId="1" applyNumberFormat="1" applyFont="1" applyBorder="1" applyAlignment="1">
      <alignment vertical="center" wrapText="1"/>
    </xf>
    <xf numFmtId="49" fontId="2" fillId="2" borderId="8" xfId="1" applyNumberFormat="1" applyFont="1" applyBorder="1" applyAlignment="1">
      <alignment vertical="center" wrapText="1"/>
    </xf>
    <xf numFmtId="49" fontId="2" fillId="2" borderId="6" xfId="1" applyNumberFormat="1" applyFont="1" applyBorder="1" applyAlignment="1">
      <alignment horizontal="left" vertical="center" wrapText="1"/>
    </xf>
    <xf numFmtId="49" fontId="2" fillId="2" borderId="4" xfId="1" applyNumberFormat="1" applyFont="1" applyBorder="1" applyAlignment="1">
      <alignment vertical="center" wrapText="1"/>
    </xf>
    <xf numFmtId="49" fontId="2" fillId="2" borderId="5" xfId="1" applyNumberFormat="1" applyFont="1" applyBorder="1" applyAlignment="1">
      <alignment vertical="center" wrapText="1"/>
    </xf>
    <xf numFmtId="49" fontId="2" fillId="3" borderId="7" xfId="0" applyNumberFormat="1" applyFont="1" applyFill="1" applyBorder="1">
      <alignment vertical="center"/>
    </xf>
    <xf numFmtId="49" fontId="2" fillId="3" borderId="1" xfId="0" applyNumberFormat="1" applyFont="1" applyFill="1" applyBorder="1">
      <alignment vertical="center"/>
    </xf>
    <xf numFmtId="49" fontId="2" fillId="3" borderId="3" xfId="0" applyNumberFormat="1" applyFont="1" applyFill="1" applyBorder="1">
      <alignment vertical="center"/>
    </xf>
    <xf numFmtId="49" fontId="2" fillId="3" borderId="10" xfId="0" applyNumberFormat="1" applyFont="1" applyFill="1" applyBorder="1">
      <alignment vertical="center"/>
    </xf>
    <xf numFmtId="49" fontId="2" fillId="3" borderId="11" xfId="0" applyNumberFormat="1" applyFont="1" applyFill="1" applyBorder="1">
      <alignment vertical="center"/>
    </xf>
    <xf numFmtId="49" fontId="2" fillId="3" borderId="12" xfId="0" applyNumberFormat="1" applyFont="1" applyFill="1" applyBorder="1">
      <alignment vertical="center"/>
    </xf>
    <xf numFmtId="49" fontId="2" fillId="3" borderId="14" xfId="0" applyNumberFormat="1" applyFont="1" applyFill="1" applyBorder="1">
      <alignment vertical="center"/>
    </xf>
    <xf numFmtId="49" fontId="2" fillId="3" borderId="15" xfId="0" applyNumberFormat="1" applyFont="1" applyFill="1" applyBorder="1">
      <alignment vertical="center"/>
    </xf>
    <xf numFmtId="49" fontId="2" fillId="3" borderId="16" xfId="0" applyNumberFormat="1" applyFont="1" applyFill="1" applyBorder="1">
      <alignment vertical="center"/>
    </xf>
    <xf numFmtId="0" fontId="2" fillId="3" borderId="2" xfId="0" applyNumberFormat="1" applyFont="1" applyFill="1" applyBorder="1">
      <alignment vertical="center"/>
    </xf>
    <xf numFmtId="49" fontId="2" fillId="3" borderId="0" xfId="0" applyNumberFormat="1" applyFont="1" applyFill="1" applyAlignment="1">
      <alignment vertical="center" wrapText="1"/>
    </xf>
    <xf numFmtId="0" fontId="2" fillId="3" borderId="9" xfId="0" applyNumberFormat="1" applyFont="1" applyFill="1" applyBorder="1">
      <alignment vertical="center"/>
    </xf>
    <xf numFmtId="0" fontId="2" fillId="3" borderId="13" xfId="0" applyNumberFormat="1" applyFont="1" applyFill="1" applyBorder="1">
      <alignment vertical="center"/>
    </xf>
    <xf numFmtId="177" fontId="2" fillId="3" borderId="2" xfId="0" applyNumberFormat="1" applyFont="1" applyFill="1" applyBorder="1">
      <alignment vertical="center"/>
    </xf>
    <xf numFmtId="178" fontId="2" fillId="3" borderId="1" xfId="0" applyNumberFormat="1" applyFont="1" applyFill="1" applyBorder="1">
      <alignment vertical="center"/>
    </xf>
    <xf numFmtId="178" fontId="2" fillId="3" borderId="11" xfId="0" applyNumberFormat="1" applyFont="1" applyFill="1" applyBorder="1">
      <alignment vertical="center"/>
    </xf>
    <xf numFmtId="178" fontId="2" fillId="3" borderId="15" xfId="0" applyNumberFormat="1" applyFont="1" applyFill="1" applyBorder="1">
      <alignment vertical="center"/>
    </xf>
    <xf numFmtId="49" fontId="2" fillId="2" borderId="17" xfId="1" applyNumberFormat="1" applyFont="1" applyBorder="1" applyAlignment="1">
      <alignment horizontal="left" vertical="center" wrapText="1"/>
    </xf>
    <xf numFmtId="176" fontId="2" fillId="2" borderId="17" xfId="1" applyNumberFormat="1" applyFont="1" applyBorder="1" applyAlignment="1">
      <alignment horizontal="left" vertical="center" wrapText="1"/>
    </xf>
    <xf numFmtId="178" fontId="2" fillId="2" borderId="17" xfId="1" applyNumberFormat="1" applyFont="1" applyBorder="1" applyAlignment="1">
      <alignment horizontal="left" vertical="center" wrapText="1"/>
    </xf>
    <xf numFmtId="49" fontId="2" fillId="3" borderId="17" xfId="0" applyNumberFormat="1" applyFont="1" applyFill="1" applyBorder="1" applyAlignment="1">
      <alignment horizontal="left" vertical="center"/>
    </xf>
    <xf numFmtId="176" fontId="2" fillId="3" borderId="17" xfId="0" applyNumberFormat="1" applyFont="1" applyFill="1" applyBorder="1" applyAlignment="1">
      <alignment horizontal="left" vertical="center"/>
    </xf>
    <xf numFmtId="178" fontId="2" fillId="3" borderId="17" xfId="0" applyNumberFormat="1" applyFont="1" applyFill="1" applyBorder="1" applyAlignment="1">
      <alignment horizontal="left" vertical="center"/>
    </xf>
    <xf numFmtId="49" fontId="2" fillId="3" borderId="17" xfId="0" applyNumberFormat="1" applyFont="1" applyFill="1" applyBorder="1" applyAlignment="1">
      <alignment horizontal="left" vertical="center" wrapText="1"/>
    </xf>
    <xf numFmtId="0" fontId="2" fillId="3" borderId="17" xfId="0" applyFont="1" applyFill="1" applyBorder="1" applyAlignment="1">
      <alignment horizontal="left" vertical="center" wrapText="1"/>
    </xf>
    <xf numFmtId="176" fontId="2" fillId="3" borderId="17" xfId="0" applyNumberFormat="1" applyFont="1" applyFill="1" applyBorder="1" applyAlignment="1">
      <alignment horizontal="left" vertical="center" wrapText="1"/>
    </xf>
    <xf numFmtId="9" fontId="2" fillId="3" borderId="17" xfId="0" applyNumberFormat="1" applyFont="1" applyFill="1" applyBorder="1" applyAlignment="1">
      <alignment horizontal="left" vertical="center"/>
    </xf>
    <xf numFmtId="0" fontId="2" fillId="3" borderId="17" xfId="0" applyNumberFormat="1" applyFont="1" applyFill="1" applyBorder="1" applyAlignment="1">
      <alignment horizontal="left" vertical="center"/>
    </xf>
    <xf numFmtId="49" fontId="2" fillId="0" borderId="17" xfId="0" applyNumberFormat="1" applyFont="1" applyBorder="1" applyAlignment="1">
      <alignment horizontal="left" vertical="center"/>
    </xf>
    <xf numFmtId="0" fontId="2" fillId="0" borderId="17" xfId="0" applyFont="1" applyBorder="1" applyAlignment="1">
      <alignment horizontal="left" vertical="center"/>
    </xf>
    <xf numFmtId="176" fontId="2" fillId="0" borderId="17" xfId="0" applyNumberFormat="1" applyFont="1" applyBorder="1" applyAlignment="1">
      <alignment horizontal="left" vertical="center"/>
    </xf>
    <xf numFmtId="178" fontId="2" fillId="0" borderId="17" xfId="0" applyNumberFormat="1" applyFont="1" applyBorder="1" applyAlignment="1">
      <alignment horizontal="left" vertical="center"/>
    </xf>
    <xf numFmtId="178" fontId="2" fillId="3" borderId="17" xfId="0" applyNumberFormat="1" applyFont="1" applyFill="1" applyBorder="1" applyAlignment="1">
      <alignment horizontal="left" vertical="center" wrapText="1"/>
    </xf>
    <xf numFmtId="0" fontId="2" fillId="5" borderId="0" xfId="0" applyFont="1" applyFill="1">
      <alignment vertical="center"/>
    </xf>
    <xf numFmtId="0" fontId="2" fillId="6" borderId="0" xfId="0" applyFont="1" applyFill="1">
      <alignment vertical="center"/>
    </xf>
    <xf numFmtId="0" fontId="2" fillId="7" borderId="0" xfId="0" applyFont="1" applyFill="1">
      <alignment vertical="center"/>
    </xf>
    <xf numFmtId="0" fontId="6" fillId="4" borderId="0" xfId="0" applyFont="1" applyFill="1">
      <alignment vertical="center"/>
    </xf>
    <xf numFmtId="0" fontId="2" fillId="8" borderId="0" xfId="0" applyFont="1" applyFill="1">
      <alignment vertical="center"/>
    </xf>
    <xf numFmtId="0" fontId="2" fillId="0" borderId="0" xfId="0" applyFont="1" applyBorder="1" applyAlignment="1">
      <alignment horizontal="center" vertical="center"/>
    </xf>
    <xf numFmtId="0" fontId="2" fillId="5" borderId="0" xfId="0" applyFont="1" applyFill="1" applyBorder="1" applyAlignment="1">
      <alignment horizontal="center" vertical="center"/>
    </xf>
    <xf numFmtId="0" fontId="2" fillId="7" borderId="0" xfId="0" applyFont="1" applyFill="1" applyBorder="1" applyAlignment="1">
      <alignment horizontal="center" vertical="center"/>
    </xf>
    <xf numFmtId="0" fontId="6" fillId="4" borderId="0" xfId="0" applyFont="1" applyFill="1" applyBorder="1" applyAlignment="1">
      <alignment horizontal="center" vertical="center"/>
    </xf>
    <xf numFmtId="0" fontId="2" fillId="0" borderId="18" xfId="0" applyFont="1" applyBorder="1" applyAlignment="1">
      <alignment horizontal="center" vertical="center"/>
    </xf>
    <xf numFmtId="0" fontId="2" fillId="5" borderId="19" xfId="0" applyFont="1" applyFill="1" applyBorder="1" applyAlignment="1">
      <alignment horizontal="center" vertical="center"/>
    </xf>
    <xf numFmtId="0" fontId="2" fillId="7" borderId="19"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20" xfId="0" applyFont="1" applyFill="1" applyBorder="1" applyAlignment="1">
      <alignment horizontal="center" vertical="center"/>
    </xf>
    <xf numFmtId="0" fontId="2" fillId="0" borderId="21" xfId="0" applyFont="1" applyBorder="1" applyAlignment="1">
      <alignment horizontal="center" vertical="center"/>
    </xf>
    <xf numFmtId="0" fontId="6" fillId="4" borderId="22" xfId="0" applyFont="1" applyFill="1" applyBorder="1" applyAlignment="1">
      <alignment horizontal="center" vertical="center"/>
    </xf>
    <xf numFmtId="0" fontId="2" fillId="5" borderId="22" xfId="0" applyFont="1" applyFill="1" applyBorder="1" applyAlignment="1">
      <alignment horizontal="center" vertical="center"/>
    </xf>
    <xf numFmtId="0" fontId="2" fillId="0" borderId="23" xfId="0" applyFont="1" applyBorder="1" applyAlignment="1">
      <alignment horizontal="center" vertical="center"/>
    </xf>
    <xf numFmtId="0" fontId="2" fillId="5" borderId="24" xfId="0" applyFont="1" applyFill="1" applyBorder="1" applyAlignment="1">
      <alignment horizontal="center" vertical="center"/>
    </xf>
    <xf numFmtId="0" fontId="2" fillId="7" borderId="24"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25" xfId="0" applyFont="1" applyFill="1" applyBorder="1" applyAlignment="1">
      <alignment horizontal="center" vertical="center"/>
    </xf>
    <xf numFmtId="179" fontId="2" fillId="2" borderId="17" xfId="1" applyNumberFormat="1" applyFont="1" applyBorder="1" applyAlignment="1">
      <alignment horizontal="left" vertical="center" wrapText="1"/>
    </xf>
    <xf numFmtId="179" fontId="2" fillId="3" borderId="17" xfId="0" applyNumberFormat="1" applyFont="1" applyFill="1" applyBorder="1" applyAlignment="1">
      <alignment horizontal="left" vertical="center"/>
    </xf>
    <xf numFmtId="179" fontId="2" fillId="3" borderId="17" xfId="0" applyNumberFormat="1" applyFont="1" applyFill="1" applyBorder="1" applyAlignment="1">
      <alignment horizontal="left" vertical="center" wrapText="1"/>
    </xf>
    <xf numFmtId="179" fontId="2" fillId="0" borderId="17" xfId="0" applyNumberFormat="1" applyFont="1" applyBorder="1" applyAlignment="1">
      <alignment horizontal="left" vertical="center"/>
    </xf>
    <xf numFmtId="176" fontId="0" fillId="0" borderId="0" xfId="0" applyNumberFormat="1">
      <alignment vertical="center"/>
    </xf>
    <xf numFmtId="49" fontId="2" fillId="3" borderId="8" xfId="0" applyNumberFormat="1" applyFont="1" applyFill="1" applyBorder="1" applyAlignment="1">
      <alignment horizontal="left" vertical="center"/>
    </xf>
    <xf numFmtId="178" fontId="2" fillId="3" borderId="8" xfId="0" applyNumberFormat="1" applyFont="1" applyFill="1" applyBorder="1" applyAlignment="1">
      <alignment horizontal="left" vertical="center"/>
    </xf>
    <xf numFmtId="179" fontId="2" fillId="3" borderId="8" xfId="0" applyNumberFormat="1" applyFont="1" applyFill="1" applyBorder="1" applyAlignment="1">
      <alignment horizontal="left" vertical="center"/>
    </xf>
    <xf numFmtId="49" fontId="2" fillId="3" borderId="26" xfId="0" applyNumberFormat="1" applyFont="1" applyFill="1" applyBorder="1" applyAlignment="1">
      <alignment horizontal="left" vertical="center"/>
    </xf>
    <xf numFmtId="179" fontId="2" fillId="3" borderId="26" xfId="0" applyNumberFormat="1" applyFont="1" applyFill="1" applyBorder="1" applyAlignment="1">
      <alignment horizontal="left" vertical="center"/>
    </xf>
    <xf numFmtId="0" fontId="2" fillId="3" borderId="26" xfId="0" applyNumberFormat="1" applyFont="1" applyFill="1" applyBorder="1" applyAlignment="1">
      <alignment horizontal="left" vertical="center"/>
    </xf>
    <xf numFmtId="176" fontId="2" fillId="3" borderId="8" xfId="0" applyNumberFormat="1" applyFont="1" applyFill="1" applyBorder="1" applyAlignment="1">
      <alignment horizontal="left" vertical="center"/>
    </xf>
    <xf numFmtId="0" fontId="2" fillId="3" borderId="8" xfId="0" applyNumberFormat="1" applyFont="1" applyFill="1" applyBorder="1" applyAlignment="1">
      <alignment horizontal="left" vertical="center"/>
    </xf>
    <xf numFmtId="49" fontId="2" fillId="3" borderId="27" xfId="0" applyNumberFormat="1" applyFont="1" applyFill="1" applyBorder="1" applyAlignment="1">
      <alignment horizontal="left" vertical="center"/>
    </xf>
    <xf numFmtId="178" fontId="2" fillId="3" borderId="27" xfId="0" applyNumberFormat="1" applyFont="1" applyFill="1" applyBorder="1" applyAlignment="1">
      <alignment horizontal="left" vertical="center"/>
    </xf>
    <xf numFmtId="179" fontId="2" fillId="3" borderId="27" xfId="0" applyNumberFormat="1" applyFont="1" applyFill="1" applyBorder="1" applyAlignment="1">
      <alignment horizontal="left" vertical="center"/>
    </xf>
    <xf numFmtId="0" fontId="2" fillId="3" borderId="27" xfId="0" applyFont="1" applyFill="1" applyBorder="1" applyAlignment="1">
      <alignment horizontal="left" vertical="center"/>
    </xf>
    <xf numFmtId="0" fontId="2" fillId="3" borderId="27" xfId="0" applyFont="1" applyFill="1" applyBorder="1" applyAlignment="1">
      <alignment horizontal="left" vertical="center" wrapText="1"/>
    </xf>
    <xf numFmtId="178" fontId="2" fillId="3" borderId="26" xfId="0" applyNumberFormat="1" applyFont="1" applyFill="1" applyBorder="1" applyAlignment="1">
      <alignment horizontal="left" vertical="center"/>
    </xf>
    <xf numFmtId="0" fontId="2" fillId="0" borderId="0" xfId="0" applyFont="1" applyAlignment="1">
      <alignment horizontal="center" vertical="center"/>
    </xf>
    <xf numFmtId="178" fontId="2" fillId="3" borderId="17" xfId="0" applyNumberFormat="1" applyFont="1" applyFill="1" applyBorder="1" applyAlignment="1">
      <alignment vertical="center"/>
    </xf>
    <xf numFmtId="49" fontId="2" fillId="2" borderId="17" xfId="1" applyNumberFormat="1" applyFont="1" applyBorder="1" applyAlignment="1">
      <alignment horizontal="left" vertical="center"/>
    </xf>
    <xf numFmtId="179" fontId="2" fillId="2" borderId="17" xfId="1" applyNumberFormat="1" applyFont="1" applyBorder="1" applyAlignment="1">
      <alignment horizontal="left" vertical="center"/>
    </xf>
    <xf numFmtId="176" fontId="2" fillId="2" borderId="17" xfId="1" applyNumberFormat="1" applyFont="1" applyBorder="1" applyAlignment="1">
      <alignment horizontal="left" vertical="center"/>
    </xf>
    <xf numFmtId="0" fontId="2" fillId="3" borderId="17" xfId="0" applyFont="1" applyFill="1" applyBorder="1" applyAlignment="1">
      <alignment horizontal="left" vertical="center"/>
    </xf>
    <xf numFmtId="13" fontId="0" fillId="0" borderId="0" xfId="0" applyNumberFormat="1">
      <alignment vertical="center"/>
    </xf>
    <xf numFmtId="13" fontId="2" fillId="2" borderId="17" xfId="1" applyNumberFormat="1" applyFont="1" applyBorder="1" applyAlignment="1">
      <alignment horizontal="left" vertical="center"/>
    </xf>
    <xf numFmtId="13" fontId="2" fillId="3" borderId="17" xfId="0" applyNumberFormat="1" applyFont="1" applyFill="1" applyBorder="1" applyAlignment="1">
      <alignment horizontal="left" vertical="center"/>
    </xf>
  </cellXfs>
  <cellStyles count="2">
    <cellStyle name="40% - 强调文字颜色 5" xfId="1" builtinId="47"/>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workbookViewId="0">
      <pane ySplit="1" topLeftCell="A3" activePane="bottomLeft" state="frozen"/>
      <selection pane="bottomLeft" activeCell="L29" sqref="L29"/>
    </sheetView>
  </sheetViews>
  <sheetFormatPr defaultRowHeight="15" customHeight="1" x14ac:dyDescent="0.15"/>
  <cols>
    <col min="1" max="2" width="9" style="36" customWidth="1"/>
    <col min="3" max="3" width="9" style="36"/>
    <col min="4" max="4" width="11.25" style="36" customWidth="1"/>
    <col min="5" max="5" width="9.25" style="36" customWidth="1"/>
    <col min="6" max="6" width="12.25" style="37" customWidth="1"/>
    <col min="7" max="7" width="13.125" style="36" customWidth="1"/>
    <col min="8" max="8" width="11.875" style="66" customWidth="1"/>
    <col min="9" max="9" width="13.625" style="38" customWidth="1"/>
    <col min="10" max="10" width="9.5" style="36" customWidth="1"/>
    <col min="11" max="11" width="11.625" style="39" customWidth="1"/>
    <col min="12" max="12" width="9.25" style="39" customWidth="1"/>
    <col min="13" max="13" width="12.875" style="36" customWidth="1"/>
    <col min="14" max="14" width="17.25" style="36" customWidth="1"/>
    <col min="15" max="15" width="12" style="36" customWidth="1"/>
    <col min="16" max="16" width="13" style="36" customWidth="1"/>
    <col min="17" max="17" width="10.375" style="36" customWidth="1"/>
    <col min="18" max="18" width="15.375" style="36" customWidth="1"/>
    <col min="19" max="19" width="18.625" style="36" customWidth="1"/>
    <col min="20" max="20" width="11" style="36" customWidth="1"/>
    <col min="21" max="21" width="38.25" style="36" customWidth="1"/>
    <col min="22" max="22" width="12.875" style="36" customWidth="1"/>
    <col min="23" max="23" width="14.5" style="36" customWidth="1"/>
    <col min="24" max="28" width="9" style="36"/>
    <col min="29" max="29" width="203.25" style="36" customWidth="1"/>
    <col min="30" max="16384" width="9" style="36"/>
  </cols>
  <sheetData>
    <row r="1" spans="1:29" s="25" customFormat="1" ht="15" customHeight="1" x14ac:dyDescent="0.15">
      <c r="A1" s="25" t="s">
        <v>31</v>
      </c>
      <c r="B1" s="25" t="s">
        <v>13</v>
      </c>
      <c r="C1" s="25" t="s">
        <v>0</v>
      </c>
      <c r="D1" s="25" t="s">
        <v>1</v>
      </c>
      <c r="E1" s="25" t="s">
        <v>2</v>
      </c>
      <c r="F1" s="25" t="s">
        <v>186</v>
      </c>
      <c r="G1" s="25" t="s">
        <v>18</v>
      </c>
      <c r="H1" s="63" t="s">
        <v>322</v>
      </c>
      <c r="I1" s="26" t="s">
        <v>189</v>
      </c>
      <c r="J1" s="25" t="s">
        <v>17</v>
      </c>
      <c r="K1" s="27" t="s">
        <v>139</v>
      </c>
      <c r="L1" s="27" t="s">
        <v>134</v>
      </c>
      <c r="M1" s="25" t="s">
        <v>145</v>
      </c>
      <c r="N1" s="25" t="s">
        <v>135</v>
      </c>
      <c r="O1" s="25" t="s">
        <v>136</v>
      </c>
      <c r="P1" s="25" t="s">
        <v>137</v>
      </c>
      <c r="Q1" s="25" t="s">
        <v>7</v>
      </c>
      <c r="R1" s="25" t="s">
        <v>9</v>
      </c>
      <c r="S1" s="25" t="s">
        <v>10</v>
      </c>
      <c r="T1" s="25" t="s">
        <v>3</v>
      </c>
      <c r="U1" s="25" t="s">
        <v>4</v>
      </c>
      <c r="V1" s="25" t="s">
        <v>11</v>
      </c>
      <c r="W1" s="25" t="s">
        <v>12</v>
      </c>
      <c r="AA1" s="25" t="s">
        <v>5</v>
      </c>
      <c r="AB1" s="25" t="s">
        <v>6</v>
      </c>
      <c r="AC1" s="25" t="s">
        <v>8</v>
      </c>
    </row>
    <row r="2" spans="1:29" s="28" customFormat="1" ht="15" customHeight="1" x14ac:dyDescent="0.15">
      <c r="A2" s="28" t="s">
        <v>304</v>
      </c>
      <c r="B2" s="28" t="s">
        <v>320</v>
      </c>
      <c r="C2" s="28" t="s">
        <v>27</v>
      </c>
      <c r="D2" s="28" t="s">
        <v>19</v>
      </c>
      <c r="E2" s="28">
        <v>2011</v>
      </c>
      <c r="F2" s="28" t="s">
        <v>218</v>
      </c>
      <c r="G2" s="28" t="s">
        <v>303</v>
      </c>
      <c r="H2" s="64">
        <f>25/78%</f>
        <v>32.051282051282051</v>
      </c>
      <c r="I2" s="29">
        <f>(25+33)/78%</f>
        <v>74.358974358974351</v>
      </c>
      <c r="J2" s="28" t="s">
        <v>21</v>
      </c>
      <c r="K2" s="30" t="s">
        <v>138</v>
      </c>
      <c r="L2" s="30">
        <v>78</v>
      </c>
      <c r="M2" s="28" t="s">
        <v>29</v>
      </c>
      <c r="N2" s="35" t="s">
        <v>419</v>
      </c>
      <c r="O2" s="28" t="s">
        <v>269</v>
      </c>
      <c r="R2" s="28" t="s">
        <v>24</v>
      </c>
      <c r="S2" s="28" t="s">
        <v>25</v>
      </c>
      <c r="T2" s="28" t="s">
        <v>26</v>
      </c>
      <c r="U2" s="28" t="s">
        <v>336</v>
      </c>
      <c r="AC2" s="32" t="s">
        <v>243</v>
      </c>
    </row>
    <row r="3" spans="1:29" s="28" customFormat="1" ht="15" customHeight="1" x14ac:dyDescent="0.15">
      <c r="A3" s="28" t="s">
        <v>305</v>
      </c>
      <c r="B3" s="28" t="s">
        <v>320</v>
      </c>
      <c r="C3" s="28" t="s">
        <v>20</v>
      </c>
      <c r="D3" s="28" t="s">
        <v>34</v>
      </c>
      <c r="E3" s="28" t="s">
        <v>35</v>
      </c>
      <c r="F3" s="28" t="s">
        <v>337</v>
      </c>
      <c r="G3" s="28" t="s">
        <v>423</v>
      </c>
      <c r="H3" s="64" t="s">
        <v>422</v>
      </c>
      <c r="I3" s="29" t="s">
        <v>423</v>
      </c>
      <c r="J3" s="28" t="s">
        <v>106</v>
      </c>
      <c r="K3" s="30" t="s">
        <v>456</v>
      </c>
      <c r="L3" s="30">
        <v>28</v>
      </c>
      <c r="M3" s="28" t="s">
        <v>79</v>
      </c>
      <c r="N3" s="35" t="s">
        <v>463</v>
      </c>
      <c r="O3" s="28" t="s">
        <v>80</v>
      </c>
      <c r="R3" s="31" t="s">
        <v>323</v>
      </c>
      <c r="S3" s="28" t="s">
        <v>381</v>
      </c>
      <c r="T3" s="28" t="s">
        <v>380</v>
      </c>
      <c r="U3" s="28" t="s">
        <v>81</v>
      </c>
      <c r="AC3" s="28" t="s">
        <v>374</v>
      </c>
    </row>
    <row r="4" spans="1:29" s="28" customFormat="1" ht="15" customHeight="1" x14ac:dyDescent="0.15">
      <c r="A4" s="28" t="s">
        <v>306</v>
      </c>
      <c r="B4" s="28" t="s">
        <v>320</v>
      </c>
      <c r="C4" s="28" t="s">
        <v>33</v>
      </c>
      <c r="D4" s="28" t="s">
        <v>36</v>
      </c>
      <c r="E4" s="28" t="s">
        <v>37</v>
      </c>
      <c r="F4" s="28" t="s">
        <v>343</v>
      </c>
      <c r="G4" s="28" t="s">
        <v>38</v>
      </c>
      <c r="H4" s="64" t="s">
        <v>422</v>
      </c>
      <c r="I4" s="29" t="s">
        <v>422</v>
      </c>
      <c r="J4" s="28" t="s">
        <v>39</v>
      </c>
      <c r="K4" s="30" t="s">
        <v>457</v>
      </c>
      <c r="L4" s="30">
        <v>72</v>
      </c>
      <c r="M4" s="28" t="s">
        <v>41</v>
      </c>
      <c r="N4" s="35" t="s">
        <v>458</v>
      </c>
      <c r="O4" s="28" t="s">
        <v>42</v>
      </c>
      <c r="R4" s="28" t="s">
        <v>43</v>
      </c>
      <c r="T4" s="28" t="s">
        <v>379</v>
      </c>
      <c r="U4" s="28" t="s">
        <v>40</v>
      </c>
      <c r="AC4" s="28" t="s">
        <v>378</v>
      </c>
    </row>
    <row r="5" spans="1:29" s="28" customFormat="1" ht="15" customHeight="1" x14ac:dyDescent="0.15">
      <c r="A5" s="28" t="s">
        <v>307</v>
      </c>
      <c r="B5" s="28" t="s">
        <v>320</v>
      </c>
      <c r="C5" s="28" t="s">
        <v>84</v>
      </c>
      <c r="D5" s="28" t="s">
        <v>85</v>
      </c>
      <c r="E5" s="28">
        <v>2008</v>
      </c>
      <c r="F5" s="28" t="s">
        <v>338</v>
      </c>
      <c r="G5" s="28">
        <v>64.3</v>
      </c>
      <c r="H5" s="64">
        <f>21/49%</f>
        <v>42.857142857142861</v>
      </c>
      <c r="I5" s="29">
        <v>78</v>
      </c>
      <c r="J5" s="28" t="s">
        <v>82</v>
      </c>
      <c r="K5" s="30" t="s">
        <v>460</v>
      </c>
      <c r="L5" s="30">
        <v>49</v>
      </c>
      <c r="M5" s="28" t="s">
        <v>83</v>
      </c>
      <c r="N5" s="35" t="s">
        <v>459</v>
      </c>
      <c r="O5" s="28" t="s">
        <v>86</v>
      </c>
      <c r="R5" s="28" t="s">
        <v>102</v>
      </c>
      <c r="S5" s="28" t="s">
        <v>104</v>
      </c>
      <c r="T5" s="28" t="s">
        <v>103</v>
      </c>
      <c r="U5" s="28" t="s">
        <v>81</v>
      </c>
      <c r="AC5" s="31" t="s">
        <v>402</v>
      </c>
    </row>
    <row r="6" spans="1:29" s="28" customFormat="1" ht="15" customHeight="1" x14ac:dyDescent="0.15">
      <c r="A6" s="28" t="s">
        <v>308</v>
      </c>
      <c r="B6" s="28" t="s">
        <v>320</v>
      </c>
      <c r="C6" s="28" t="s">
        <v>143</v>
      </c>
      <c r="D6" s="28" t="s">
        <v>49</v>
      </c>
      <c r="E6" s="28" t="s">
        <v>44</v>
      </c>
      <c r="F6" s="28" t="s">
        <v>219</v>
      </c>
      <c r="G6" s="28" t="s">
        <v>45</v>
      </c>
      <c r="H6" s="64">
        <v>49.45</v>
      </c>
      <c r="I6" s="29" t="s">
        <v>46</v>
      </c>
      <c r="J6" s="28" t="s">
        <v>48</v>
      </c>
      <c r="K6" s="30" t="s">
        <v>461</v>
      </c>
      <c r="L6" s="30">
        <v>91</v>
      </c>
      <c r="M6" s="28" t="s">
        <v>47</v>
      </c>
      <c r="N6" s="35" t="s">
        <v>455</v>
      </c>
      <c r="O6" s="28" t="s">
        <v>51</v>
      </c>
      <c r="P6" s="28" t="s">
        <v>464</v>
      </c>
      <c r="Q6" s="28" t="s">
        <v>50</v>
      </c>
      <c r="R6" s="28" t="s">
        <v>408</v>
      </c>
      <c r="S6" s="28" t="s">
        <v>404</v>
      </c>
      <c r="T6" s="28" t="s">
        <v>403</v>
      </c>
      <c r="U6" s="28" t="s">
        <v>55</v>
      </c>
      <c r="AC6" s="31" t="s">
        <v>406</v>
      </c>
    </row>
    <row r="7" spans="1:29" s="28" customFormat="1" ht="15" customHeight="1" x14ac:dyDescent="0.15">
      <c r="A7" s="28" t="s">
        <v>309</v>
      </c>
      <c r="B7" s="28" t="s">
        <v>320</v>
      </c>
      <c r="C7" s="28" t="s">
        <v>144</v>
      </c>
      <c r="D7" s="28" t="s">
        <v>52</v>
      </c>
      <c r="E7" s="28" t="s">
        <v>53</v>
      </c>
      <c r="F7" s="28" t="s">
        <v>344</v>
      </c>
      <c r="G7" s="29" t="s">
        <v>423</v>
      </c>
      <c r="H7" s="64" t="s">
        <v>423</v>
      </c>
      <c r="I7" s="29" t="s">
        <v>423</v>
      </c>
      <c r="J7" s="29" t="s">
        <v>423</v>
      </c>
      <c r="K7" s="30">
        <v>48</v>
      </c>
      <c r="L7" s="30">
        <v>48</v>
      </c>
      <c r="M7" s="28" t="s">
        <v>56</v>
      </c>
      <c r="N7" s="35" t="s">
        <v>465</v>
      </c>
      <c r="O7" s="28" t="s">
        <v>57</v>
      </c>
      <c r="R7" s="28" t="s">
        <v>58</v>
      </c>
      <c r="T7" s="28" t="s">
        <v>103</v>
      </c>
      <c r="U7" s="28" t="s">
        <v>54</v>
      </c>
      <c r="AC7" s="31" t="s">
        <v>411</v>
      </c>
    </row>
    <row r="8" spans="1:29" s="28" customFormat="1" ht="15" customHeight="1" x14ac:dyDescent="0.15">
      <c r="A8" s="28" t="s">
        <v>310</v>
      </c>
      <c r="B8" s="28" t="s">
        <v>320</v>
      </c>
      <c r="C8" s="28" t="s">
        <v>32</v>
      </c>
      <c r="D8" s="28" t="s">
        <v>59</v>
      </c>
      <c r="E8" s="28" t="s">
        <v>101</v>
      </c>
      <c r="F8" s="28" t="s">
        <v>339</v>
      </c>
      <c r="G8" s="28" t="s">
        <v>60</v>
      </c>
      <c r="H8" s="64">
        <v>66.67</v>
      </c>
      <c r="I8" s="29">
        <f>(50+6)/75%</f>
        <v>74.666666666666671</v>
      </c>
      <c r="J8" s="28" t="s">
        <v>62</v>
      </c>
      <c r="K8" s="30" t="s">
        <v>417</v>
      </c>
      <c r="L8" s="30">
        <v>75</v>
      </c>
      <c r="M8" s="28" t="s">
        <v>61</v>
      </c>
      <c r="N8" s="35" t="s">
        <v>418</v>
      </c>
      <c r="O8" s="28" t="s">
        <v>63</v>
      </c>
      <c r="R8" s="28" t="s">
        <v>407</v>
      </c>
      <c r="S8" s="28" t="s">
        <v>420</v>
      </c>
      <c r="T8" s="28" t="s">
        <v>380</v>
      </c>
      <c r="U8" s="28" t="s">
        <v>416</v>
      </c>
      <c r="V8" s="28" t="s">
        <v>422</v>
      </c>
      <c r="AC8" s="28" t="s">
        <v>421</v>
      </c>
    </row>
    <row r="9" spans="1:29" s="28" customFormat="1" ht="15" customHeight="1" x14ac:dyDescent="0.15">
      <c r="A9" s="28" t="s">
        <v>311</v>
      </c>
      <c r="B9" s="28" t="s">
        <v>320</v>
      </c>
      <c r="C9" s="28" t="s">
        <v>143</v>
      </c>
      <c r="D9" s="28" t="s">
        <v>64</v>
      </c>
      <c r="E9" s="28" t="s">
        <v>66</v>
      </c>
      <c r="F9" s="28" t="s">
        <v>345</v>
      </c>
      <c r="G9" s="28" t="s">
        <v>423</v>
      </c>
      <c r="H9" s="64">
        <v>54.84</v>
      </c>
      <c r="I9" s="29">
        <f>26/31%</f>
        <v>83.870967741935488</v>
      </c>
      <c r="J9" s="28" t="s">
        <v>423</v>
      </c>
      <c r="K9" s="30">
        <v>31</v>
      </c>
      <c r="L9" s="30">
        <v>31</v>
      </c>
      <c r="M9" s="28" t="s">
        <v>65</v>
      </c>
      <c r="N9" s="35" t="s">
        <v>462</v>
      </c>
      <c r="O9" s="28" t="s">
        <v>67</v>
      </c>
      <c r="P9" s="28" t="s">
        <v>68</v>
      </c>
      <c r="Q9" s="28" t="s">
        <v>69</v>
      </c>
      <c r="R9" s="28" t="s">
        <v>70</v>
      </c>
      <c r="T9" s="28" t="s">
        <v>103</v>
      </c>
      <c r="U9" s="28" t="s">
        <v>105</v>
      </c>
      <c r="AC9" s="28" t="s">
        <v>440</v>
      </c>
    </row>
    <row r="10" spans="1:29" s="28" customFormat="1" ht="15" customHeight="1" x14ac:dyDescent="0.15">
      <c r="A10" s="28" t="s">
        <v>312</v>
      </c>
      <c r="B10" s="28" t="s">
        <v>320</v>
      </c>
      <c r="C10" s="32" t="s">
        <v>71</v>
      </c>
      <c r="D10" s="32" t="s">
        <v>72</v>
      </c>
      <c r="E10" s="32">
        <v>2007</v>
      </c>
      <c r="F10" s="28" t="s">
        <v>340</v>
      </c>
      <c r="G10" s="32" t="s">
        <v>73</v>
      </c>
      <c r="H10" s="65">
        <v>56.57</v>
      </c>
      <c r="I10" s="33">
        <f>(56+18)/100%</f>
        <v>74</v>
      </c>
      <c r="J10" s="32" t="s">
        <v>76</v>
      </c>
      <c r="K10" s="30" t="s">
        <v>452</v>
      </c>
      <c r="L10" s="30">
        <v>99</v>
      </c>
      <c r="M10" s="28" t="s">
        <v>75</v>
      </c>
      <c r="N10" s="35" t="s">
        <v>453</v>
      </c>
      <c r="O10" s="34">
        <v>0.33</v>
      </c>
      <c r="R10" s="28" t="s">
        <v>78</v>
      </c>
      <c r="T10" s="28" t="s">
        <v>380</v>
      </c>
      <c r="U10" s="28" t="s">
        <v>74</v>
      </c>
      <c r="AC10" s="28" t="s">
        <v>202</v>
      </c>
    </row>
    <row r="11" spans="1:29" s="28" customFormat="1" ht="15" customHeight="1" x14ac:dyDescent="0.15">
      <c r="A11" s="28" t="s">
        <v>313</v>
      </c>
      <c r="B11" s="28" t="s">
        <v>320</v>
      </c>
      <c r="C11" s="28" t="s">
        <v>143</v>
      </c>
      <c r="D11" s="28" t="s">
        <v>221</v>
      </c>
      <c r="E11" s="28" t="s">
        <v>220</v>
      </c>
      <c r="F11" s="28" t="s">
        <v>341</v>
      </c>
      <c r="G11" s="28" t="s">
        <v>92</v>
      </c>
      <c r="H11" s="64">
        <v>49.45</v>
      </c>
      <c r="I11" s="29">
        <v>70</v>
      </c>
      <c r="J11" s="28" t="s">
        <v>90</v>
      </c>
      <c r="K11" s="30" t="s">
        <v>454</v>
      </c>
      <c r="L11" s="30">
        <v>91</v>
      </c>
      <c r="M11" s="28" t="s">
        <v>89</v>
      </c>
      <c r="N11" s="35" t="s">
        <v>455</v>
      </c>
      <c r="O11" s="28" t="s">
        <v>91</v>
      </c>
      <c r="R11" s="28" t="s">
        <v>431</v>
      </c>
      <c r="T11" s="28" t="s">
        <v>380</v>
      </c>
      <c r="U11" s="28" t="s">
        <v>432</v>
      </c>
      <c r="AC11" s="28" t="s">
        <v>433</v>
      </c>
    </row>
    <row r="12" spans="1:29" s="28" customFormat="1" ht="15" customHeight="1" x14ac:dyDescent="0.15">
      <c r="A12" s="28" t="s">
        <v>314</v>
      </c>
      <c r="B12" s="28" t="s">
        <v>320</v>
      </c>
      <c r="C12" s="28" t="s">
        <v>94</v>
      </c>
      <c r="D12" s="28" t="s">
        <v>95</v>
      </c>
      <c r="E12" s="28" t="s">
        <v>222</v>
      </c>
      <c r="F12" s="28" t="s">
        <v>342</v>
      </c>
      <c r="G12" s="28" t="s">
        <v>99</v>
      </c>
      <c r="H12" s="64">
        <v>100</v>
      </c>
      <c r="I12" s="29">
        <v>100</v>
      </c>
      <c r="J12" s="28" t="s">
        <v>93</v>
      </c>
      <c r="K12" s="30" t="s">
        <v>448</v>
      </c>
      <c r="L12" s="30">
        <v>124</v>
      </c>
      <c r="M12" s="28" t="s">
        <v>97</v>
      </c>
      <c r="N12" s="35" t="s">
        <v>449</v>
      </c>
      <c r="O12" s="28" t="s">
        <v>100</v>
      </c>
      <c r="T12" s="28" t="s">
        <v>380</v>
      </c>
      <c r="U12" s="28" t="s">
        <v>98</v>
      </c>
      <c r="AC12" s="28" t="s">
        <v>447</v>
      </c>
    </row>
    <row r="13" spans="1:29" s="71" customFormat="1" ht="15" customHeight="1" thickBot="1" x14ac:dyDescent="0.2">
      <c r="A13" s="71" t="s">
        <v>315</v>
      </c>
      <c r="B13" s="71" t="s">
        <v>320</v>
      </c>
      <c r="C13" s="71" t="s">
        <v>265</v>
      </c>
      <c r="D13" s="71" t="s">
        <v>262</v>
      </c>
      <c r="E13" s="71" t="s">
        <v>183</v>
      </c>
      <c r="F13" s="71" t="s">
        <v>346</v>
      </c>
      <c r="G13" s="71" t="s">
        <v>422</v>
      </c>
      <c r="H13" s="72" t="s">
        <v>422</v>
      </c>
      <c r="I13" s="71" t="s">
        <v>422</v>
      </c>
      <c r="J13" s="71" t="s">
        <v>422</v>
      </c>
      <c r="K13" s="73">
        <v>40</v>
      </c>
      <c r="L13" s="73">
        <v>40</v>
      </c>
      <c r="M13" s="71" t="s">
        <v>184</v>
      </c>
      <c r="N13" s="73" t="s">
        <v>451</v>
      </c>
      <c r="O13" s="71" t="s">
        <v>185</v>
      </c>
      <c r="R13" s="71" t="s">
        <v>264</v>
      </c>
      <c r="T13" s="71" t="s">
        <v>241</v>
      </c>
      <c r="U13" s="71" t="s">
        <v>263</v>
      </c>
      <c r="AC13" s="71" t="s">
        <v>266</v>
      </c>
    </row>
    <row r="14" spans="1:29" s="79" customFormat="1" ht="15" customHeight="1" x14ac:dyDescent="0.15">
      <c r="A14" s="76" t="s">
        <v>316</v>
      </c>
      <c r="B14" s="77" t="s">
        <v>297</v>
      </c>
      <c r="C14" s="77" t="s">
        <v>130</v>
      </c>
      <c r="D14" s="77" t="s">
        <v>129</v>
      </c>
      <c r="E14" s="77">
        <v>2011</v>
      </c>
      <c r="F14" s="77">
        <v>21255913</v>
      </c>
      <c r="G14" s="77" t="s">
        <v>270</v>
      </c>
      <c r="H14" s="78" t="s">
        <v>466</v>
      </c>
      <c r="I14" s="77">
        <v>100</v>
      </c>
      <c r="J14" s="77" t="s">
        <v>270</v>
      </c>
      <c r="K14" s="77" t="s">
        <v>271</v>
      </c>
      <c r="L14" s="77">
        <v>110</v>
      </c>
      <c r="M14" s="77" t="s">
        <v>272</v>
      </c>
      <c r="N14" s="77" t="s">
        <v>298</v>
      </c>
      <c r="O14" s="76" t="s">
        <v>273</v>
      </c>
      <c r="P14" s="76" t="s">
        <v>242</v>
      </c>
      <c r="Q14" s="76"/>
      <c r="R14" s="76" t="s">
        <v>290</v>
      </c>
      <c r="S14" s="76" t="s">
        <v>291</v>
      </c>
      <c r="T14" s="76" t="s">
        <v>292</v>
      </c>
      <c r="U14" s="76" t="s">
        <v>293</v>
      </c>
      <c r="AC14" s="80" t="s">
        <v>243</v>
      </c>
    </row>
    <row r="15" spans="1:29" s="28" customFormat="1" ht="15" customHeight="1" x14ac:dyDescent="0.15">
      <c r="A15" s="28" t="s">
        <v>317</v>
      </c>
      <c r="B15" s="30" t="s">
        <v>297</v>
      </c>
      <c r="C15" s="30" t="s">
        <v>131</v>
      </c>
      <c r="D15" s="30" t="s">
        <v>132</v>
      </c>
      <c r="E15" s="30" t="s">
        <v>133</v>
      </c>
      <c r="F15" s="30">
        <v>19622298</v>
      </c>
      <c r="G15" s="30" t="s">
        <v>274</v>
      </c>
      <c r="H15" s="64" t="s">
        <v>466</v>
      </c>
      <c r="I15" s="30" t="s">
        <v>466</v>
      </c>
      <c r="J15" s="30" t="s">
        <v>275</v>
      </c>
      <c r="K15" s="30"/>
      <c r="L15" s="30">
        <v>78</v>
      </c>
      <c r="M15" s="30" t="s">
        <v>276</v>
      </c>
      <c r="N15" s="30" t="s">
        <v>299</v>
      </c>
      <c r="O15" s="28" t="s">
        <v>277</v>
      </c>
      <c r="P15" s="28" t="s">
        <v>207</v>
      </c>
      <c r="Q15" s="28" t="s">
        <v>146</v>
      </c>
      <c r="R15" s="28" t="s">
        <v>294</v>
      </c>
      <c r="S15" s="28" t="s">
        <v>291</v>
      </c>
      <c r="T15" s="28" t="s">
        <v>295</v>
      </c>
      <c r="U15" s="28" t="s">
        <v>296</v>
      </c>
      <c r="AB15" s="30" t="s">
        <v>347</v>
      </c>
      <c r="AC15" s="28" t="s">
        <v>478</v>
      </c>
    </row>
    <row r="16" spans="1:29" s="28" customFormat="1" ht="15" customHeight="1" x14ac:dyDescent="0.15">
      <c r="A16" s="28" t="s">
        <v>318</v>
      </c>
      <c r="B16" s="30" t="s">
        <v>297</v>
      </c>
      <c r="C16" s="30" t="s">
        <v>142</v>
      </c>
      <c r="D16" s="30" t="s">
        <v>141</v>
      </c>
      <c r="E16" s="30" t="s">
        <v>140</v>
      </c>
      <c r="F16" s="30" t="s">
        <v>216</v>
      </c>
      <c r="G16" s="30" t="s">
        <v>278</v>
      </c>
      <c r="H16" s="64" t="s">
        <v>466</v>
      </c>
      <c r="I16" s="30">
        <f>(41+17)/76%</f>
        <v>76.315789473684205</v>
      </c>
      <c r="J16" s="30" t="s">
        <v>279</v>
      </c>
      <c r="K16" s="30" t="s">
        <v>280</v>
      </c>
      <c r="L16" s="30">
        <v>76</v>
      </c>
      <c r="M16" s="30" t="s">
        <v>281</v>
      </c>
      <c r="N16" s="30" t="s">
        <v>300</v>
      </c>
      <c r="O16" s="28" t="s">
        <v>282</v>
      </c>
      <c r="R16" s="28" t="s">
        <v>252</v>
      </c>
      <c r="T16" s="28" t="s">
        <v>233</v>
      </c>
      <c r="U16" s="28" t="s">
        <v>255</v>
      </c>
      <c r="AC16" s="28" t="s">
        <v>261</v>
      </c>
    </row>
    <row r="17" spans="1:29" s="28" customFormat="1" ht="15" customHeight="1" x14ac:dyDescent="0.15">
      <c r="A17" s="28" t="s">
        <v>301</v>
      </c>
      <c r="B17" s="30" t="s">
        <v>297</v>
      </c>
      <c r="C17" s="30" t="s">
        <v>215</v>
      </c>
      <c r="D17" s="30" t="s">
        <v>182</v>
      </c>
      <c r="E17" s="30" t="s">
        <v>66</v>
      </c>
      <c r="F17" s="30" t="s">
        <v>283</v>
      </c>
      <c r="G17" s="30" t="s">
        <v>466</v>
      </c>
      <c r="H17" s="64" t="s">
        <v>466</v>
      </c>
      <c r="I17" s="30" t="s">
        <v>467</v>
      </c>
      <c r="J17" s="30" t="s">
        <v>467</v>
      </c>
      <c r="K17" s="30"/>
      <c r="L17" s="30">
        <v>9</v>
      </c>
      <c r="M17" s="30" t="s">
        <v>284</v>
      </c>
      <c r="N17" s="30" t="s">
        <v>302</v>
      </c>
      <c r="O17" s="28" t="s">
        <v>285</v>
      </c>
      <c r="R17" s="28" t="s">
        <v>214</v>
      </c>
      <c r="T17" s="28" t="s">
        <v>188</v>
      </c>
      <c r="U17" s="28" t="s">
        <v>256</v>
      </c>
      <c r="AC17" s="28" t="s">
        <v>217</v>
      </c>
    </row>
    <row r="18" spans="1:29" s="71" customFormat="1" ht="15" customHeight="1" thickBot="1" x14ac:dyDescent="0.2">
      <c r="A18" s="71" t="s">
        <v>319</v>
      </c>
      <c r="B18" s="81" t="s">
        <v>297</v>
      </c>
      <c r="C18" s="81" t="s">
        <v>203</v>
      </c>
      <c r="D18" s="81" t="s">
        <v>204</v>
      </c>
      <c r="E18" s="81" t="s">
        <v>205</v>
      </c>
      <c r="F18" s="81" t="s">
        <v>286</v>
      </c>
      <c r="G18" s="81" t="s">
        <v>287</v>
      </c>
      <c r="H18" s="72" t="s">
        <v>466</v>
      </c>
      <c r="I18" s="81" t="s">
        <v>466</v>
      </c>
      <c r="J18" s="81" t="s">
        <v>466</v>
      </c>
      <c r="K18" s="81" t="s">
        <v>288</v>
      </c>
      <c r="L18" s="81">
        <v>89</v>
      </c>
      <c r="M18" s="81" t="s">
        <v>289</v>
      </c>
      <c r="N18" s="81"/>
      <c r="P18" s="71" t="s">
        <v>208</v>
      </c>
      <c r="Q18" s="71" t="s">
        <v>209</v>
      </c>
      <c r="R18" s="71" t="s">
        <v>211</v>
      </c>
      <c r="T18" s="71" t="s">
        <v>258</v>
      </c>
      <c r="U18" s="71" t="s">
        <v>210</v>
      </c>
      <c r="AB18" s="71" t="s">
        <v>213</v>
      </c>
      <c r="AC18" s="71" t="s">
        <v>257</v>
      </c>
    </row>
    <row r="19" spans="1:29" s="68" customFormat="1" ht="15" customHeight="1" x14ac:dyDescent="0.15">
      <c r="A19" s="68" t="s">
        <v>327</v>
      </c>
      <c r="B19" s="68" t="s">
        <v>321</v>
      </c>
      <c r="C19" s="68" t="s">
        <v>227</v>
      </c>
      <c r="D19" s="68" t="s">
        <v>147</v>
      </c>
      <c r="E19" s="68" t="s">
        <v>148</v>
      </c>
      <c r="F19" s="68" t="s">
        <v>206</v>
      </c>
      <c r="G19" s="68" t="s">
        <v>149</v>
      </c>
      <c r="H19" s="70"/>
      <c r="I19" s="74">
        <f>(53+23)/(53+23+23)%</f>
        <v>76.767676767676775</v>
      </c>
      <c r="J19" s="68" t="s">
        <v>150</v>
      </c>
      <c r="K19" s="75">
        <v>99</v>
      </c>
      <c r="L19" s="69">
        <v>99</v>
      </c>
      <c r="M19" s="68" t="s">
        <v>151</v>
      </c>
      <c r="R19" s="68" t="s">
        <v>211</v>
      </c>
      <c r="T19" s="68" t="s">
        <v>212</v>
      </c>
      <c r="U19" s="68" t="s">
        <v>210</v>
      </c>
      <c r="AC19" s="68" t="s">
        <v>238</v>
      </c>
    </row>
    <row r="20" spans="1:29" s="28" customFormat="1" ht="15" customHeight="1" x14ac:dyDescent="0.15">
      <c r="A20" s="28" t="s">
        <v>328</v>
      </c>
      <c r="B20" s="28" t="s">
        <v>321</v>
      </c>
      <c r="C20" s="28" t="s">
        <v>153</v>
      </c>
      <c r="D20" s="28" t="s">
        <v>174</v>
      </c>
      <c r="E20" s="28">
        <v>2006</v>
      </c>
      <c r="F20" s="28" t="s">
        <v>201</v>
      </c>
      <c r="G20" s="28" t="s">
        <v>152</v>
      </c>
      <c r="H20" s="64"/>
      <c r="I20" s="29" t="s">
        <v>190</v>
      </c>
      <c r="J20" s="28" t="s">
        <v>175</v>
      </c>
      <c r="K20" s="30">
        <v>150</v>
      </c>
      <c r="L20" s="30">
        <v>150</v>
      </c>
      <c r="M20" s="28" t="s">
        <v>325</v>
      </c>
      <c r="N20" s="28" t="s">
        <v>326</v>
      </c>
      <c r="O20" s="28" t="s">
        <v>196</v>
      </c>
      <c r="R20" s="28" t="s">
        <v>23</v>
      </c>
      <c r="T20" s="28" t="s">
        <v>197</v>
      </c>
      <c r="U20" s="28" t="s">
        <v>195</v>
      </c>
      <c r="Y20" s="28" t="s">
        <v>181</v>
      </c>
      <c r="AB20" s="28" t="s">
        <v>231</v>
      </c>
      <c r="AC20" s="28" t="s">
        <v>237</v>
      </c>
    </row>
    <row r="21" spans="1:29" s="28" customFormat="1" ht="15" customHeight="1" x14ac:dyDescent="0.15">
      <c r="A21" s="28" t="s">
        <v>329</v>
      </c>
      <c r="B21" s="28" t="s">
        <v>321</v>
      </c>
      <c r="C21" s="28" t="s">
        <v>153</v>
      </c>
      <c r="D21" s="28" t="s">
        <v>154</v>
      </c>
      <c r="E21" s="28" t="s">
        <v>155</v>
      </c>
      <c r="F21" s="28" t="s">
        <v>198</v>
      </c>
      <c r="G21" s="28" t="s">
        <v>156</v>
      </c>
      <c r="H21" s="64"/>
      <c r="I21" s="29" t="s">
        <v>164</v>
      </c>
      <c r="J21" s="28" t="s">
        <v>157</v>
      </c>
      <c r="K21" s="35">
        <v>164</v>
      </c>
      <c r="L21" s="30">
        <v>164</v>
      </c>
      <c r="M21" s="28" t="s">
        <v>199</v>
      </c>
      <c r="R21" s="28" t="s">
        <v>158</v>
      </c>
      <c r="S21" s="28" t="s">
        <v>324</v>
      </c>
      <c r="T21" s="28" t="s">
        <v>188</v>
      </c>
      <c r="U21" s="28" t="s">
        <v>195</v>
      </c>
      <c r="AB21" s="28" t="s">
        <v>230</v>
      </c>
      <c r="AC21" s="28" t="s">
        <v>200</v>
      </c>
    </row>
    <row r="22" spans="1:29" s="28" customFormat="1" ht="15" customHeight="1" x14ac:dyDescent="0.15">
      <c r="A22" s="28" t="s">
        <v>330</v>
      </c>
      <c r="B22" s="28" t="s">
        <v>321</v>
      </c>
      <c r="C22" s="28" t="s">
        <v>159</v>
      </c>
      <c r="D22" s="28" t="s">
        <v>160</v>
      </c>
      <c r="E22" s="28" t="s">
        <v>161</v>
      </c>
      <c r="F22" s="28" t="s">
        <v>187</v>
      </c>
      <c r="G22" s="28" t="s">
        <v>162</v>
      </c>
      <c r="H22" s="64"/>
      <c r="I22" s="29">
        <f>(32+5+19)/(32+5+19+17+18+7)%</f>
        <v>57.142857142857146</v>
      </c>
      <c r="J22" s="28" t="s">
        <v>163</v>
      </c>
      <c r="K22" s="35">
        <v>124</v>
      </c>
      <c r="L22" s="30">
        <v>124</v>
      </c>
      <c r="M22" s="28" t="s">
        <v>193</v>
      </c>
      <c r="R22" s="28" t="s">
        <v>180</v>
      </c>
      <c r="S22" s="28" t="s">
        <v>194</v>
      </c>
      <c r="T22" s="28" t="s">
        <v>188</v>
      </c>
      <c r="U22" s="28" t="s">
        <v>195</v>
      </c>
      <c r="AC22" s="28" t="s">
        <v>236</v>
      </c>
    </row>
    <row r="23" spans="1:29" s="28" customFormat="1" ht="15" customHeight="1" x14ac:dyDescent="0.15">
      <c r="A23" s="28" t="s">
        <v>331</v>
      </c>
      <c r="B23" s="28" t="s">
        <v>321</v>
      </c>
      <c r="C23" s="28" t="s">
        <v>165</v>
      </c>
      <c r="D23" s="28" t="s">
        <v>166</v>
      </c>
      <c r="E23" s="28">
        <v>2011</v>
      </c>
      <c r="F23" s="28" t="s">
        <v>223</v>
      </c>
      <c r="G23" s="28" t="s">
        <v>167</v>
      </c>
      <c r="H23" s="64"/>
      <c r="I23" s="29">
        <f>(23+2)/38%</f>
        <v>65.78947368421052</v>
      </c>
      <c r="J23" s="28" t="s">
        <v>168</v>
      </c>
      <c r="K23" s="40" t="s">
        <v>192</v>
      </c>
      <c r="L23" s="30">
        <v>38</v>
      </c>
      <c r="M23" s="28" t="s">
        <v>169</v>
      </c>
      <c r="R23" s="28" t="s">
        <v>267</v>
      </c>
      <c r="S23" s="28" t="s">
        <v>240</v>
      </c>
      <c r="T23" s="28" t="s">
        <v>233</v>
      </c>
      <c r="U23" s="28" t="s">
        <v>239</v>
      </c>
      <c r="AC23" s="28" t="s">
        <v>235</v>
      </c>
    </row>
    <row r="24" spans="1:29" s="28" customFormat="1" ht="15" customHeight="1" x14ac:dyDescent="0.15">
      <c r="A24" s="28" t="s">
        <v>332</v>
      </c>
      <c r="B24" s="28" t="s">
        <v>321</v>
      </c>
      <c r="C24" s="28" t="s">
        <v>170</v>
      </c>
      <c r="D24" s="28" t="s">
        <v>171</v>
      </c>
      <c r="E24" s="28">
        <v>2011</v>
      </c>
      <c r="F24" s="28" t="s">
        <v>223</v>
      </c>
      <c r="G24" s="28" t="s">
        <v>172</v>
      </c>
      <c r="H24" s="64"/>
      <c r="I24" s="29">
        <f>(7+5)/(7+5+13)%</f>
        <v>48</v>
      </c>
      <c r="J24" s="28" t="s">
        <v>168</v>
      </c>
      <c r="K24" s="40" t="s">
        <v>191</v>
      </c>
      <c r="L24" s="30">
        <v>25</v>
      </c>
      <c r="M24" s="28" t="s">
        <v>173</v>
      </c>
      <c r="R24" s="28" t="s">
        <v>267</v>
      </c>
      <c r="S24" s="28" t="s">
        <v>240</v>
      </c>
      <c r="T24" s="28" t="s">
        <v>233</v>
      </c>
      <c r="U24" s="28" t="s">
        <v>239</v>
      </c>
      <c r="AC24" s="28" t="s">
        <v>235</v>
      </c>
    </row>
    <row r="25" spans="1:29" s="28" customFormat="1" ht="15" customHeight="1" x14ac:dyDescent="0.15">
      <c r="A25" s="28" t="s">
        <v>333</v>
      </c>
      <c r="B25" s="28" t="s">
        <v>321</v>
      </c>
      <c r="C25" s="28" t="s">
        <v>226</v>
      </c>
      <c r="D25" s="28" t="s">
        <v>176</v>
      </c>
      <c r="E25" s="28" t="s">
        <v>177</v>
      </c>
      <c r="F25" s="28" t="s">
        <v>224</v>
      </c>
      <c r="G25" s="28" t="s">
        <v>228</v>
      </c>
      <c r="H25" s="64"/>
      <c r="I25" s="29">
        <v>80</v>
      </c>
      <c r="J25" s="28" t="s">
        <v>229</v>
      </c>
      <c r="K25" s="30">
        <v>117</v>
      </c>
      <c r="L25" s="30">
        <v>117</v>
      </c>
      <c r="M25" s="28" t="s">
        <v>251</v>
      </c>
      <c r="R25" s="28" t="s">
        <v>268</v>
      </c>
      <c r="T25" s="28" t="s">
        <v>178</v>
      </c>
      <c r="U25" s="28" t="s">
        <v>179</v>
      </c>
      <c r="AB25" s="28" t="s">
        <v>232</v>
      </c>
    </row>
    <row r="26" spans="1:29" s="28" customFormat="1" ht="15" customHeight="1" x14ac:dyDescent="0.15">
      <c r="A26" s="28" t="s">
        <v>334</v>
      </c>
      <c r="B26" s="28" t="s">
        <v>321</v>
      </c>
      <c r="C26" s="28" t="s">
        <v>247</v>
      </c>
      <c r="D26" s="28" t="s">
        <v>248</v>
      </c>
      <c r="E26" s="28" t="s">
        <v>249</v>
      </c>
      <c r="F26" s="28" t="s">
        <v>225</v>
      </c>
      <c r="G26" s="28" t="s">
        <v>245</v>
      </c>
      <c r="H26" s="64"/>
      <c r="I26" s="29" t="s">
        <v>244</v>
      </c>
      <c r="J26" s="28" t="s">
        <v>246</v>
      </c>
      <c r="K26" s="30"/>
      <c r="L26" s="30">
        <v>78</v>
      </c>
      <c r="M26" s="28" t="s">
        <v>250</v>
      </c>
      <c r="R26" s="28" t="s">
        <v>234</v>
      </c>
    </row>
    <row r="27" spans="1:29" s="28" customFormat="1" ht="15" customHeight="1" x14ac:dyDescent="0.15">
      <c r="A27" s="28" t="s">
        <v>335</v>
      </c>
      <c r="B27" s="28" t="s">
        <v>321</v>
      </c>
      <c r="C27" s="28" t="s">
        <v>142</v>
      </c>
      <c r="D27" s="28" t="s">
        <v>141</v>
      </c>
      <c r="E27" s="28" t="s">
        <v>140</v>
      </c>
      <c r="F27" s="28" t="s">
        <v>216</v>
      </c>
      <c r="H27" s="64"/>
      <c r="I27" s="29" t="s">
        <v>244</v>
      </c>
      <c r="J27" s="28" t="s">
        <v>259</v>
      </c>
      <c r="K27" s="30" t="s">
        <v>253</v>
      </c>
      <c r="L27" s="30">
        <v>10</v>
      </c>
      <c r="M27" s="28" t="s">
        <v>254</v>
      </c>
      <c r="R27" s="28" t="s">
        <v>252</v>
      </c>
      <c r="T27" s="28" t="s">
        <v>233</v>
      </c>
      <c r="U27" s="28" t="s">
        <v>255</v>
      </c>
      <c r="AC27" s="28" t="s">
        <v>260</v>
      </c>
    </row>
    <row r="29" spans="1:29" ht="15" customHeight="1" x14ac:dyDescent="0.15">
      <c r="L29" s="39">
        <f>SUM(L3:L13,L14,L15,L16,L17,L20)</f>
        <v>1171</v>
      </c>
    </row>
  </sheetData>
  <autoFilter ref="A1:W27"/>
  <phoneticPr fontId="3"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4" sqref="E4"/>
    </sheetView>
  </sheetViews>
  <sheetFormatPr defaultRowHeight="13.5" x14ac:dyDescent="0.15"/>
  <sheetData>
    <row r="1" spans="1:5" x14ac:dyDescent="0.15">
      <c r="A1" t="s">
        <v>471</v>
      </c>
      <c r="B1" t="s">
        <v>470</v>
      </c>
      <c r="D1" t="s">
        <v>477</v>
      </c>
    </row>
    <row r="2" spans="1:5" x14ac:dyDescent="0.15">
      <c r="D2" t="s">
        <v>475</v>
      </c>
      <c r="E2" t="s">
        <v>474</v>
      </c>
    </row>
    <row r="3" spans="1:5" x14ac:dyDescent="0.15">
      <c r="B3" t="s">
        <v>472</v>
      </c>
      <c r="C3" t="s">
        <v>473</v>
      </c>
      <c r="D3">
        <v>24</v>
      </c>
      <c r="E3">
        <v>3</v>
      </c>
    </row>
    <row r="4" spans="1:5" x14ac:dyDescent="0.15">
      <c r="C4" t="s">
        <v>474</v>
      </c>
      <c r="D4">
        <v>4</v>
      </c>
      <c r="E4">
        <v>27</v>
      </c>
    </row>
    <row r="5" spans="1:5" x14ac:dyDescent="0.15">
      <c r="B5" t="s">
        <v>476</v>
      </c>
      <c r="C5" t="s">
        <v>473</v>
      </c>
      <c r="D5">
        <v>19</v>
      </c>
      <c r="E5">
        <v>0</v>
      </c>
    </row>
    <row r="6" spans="1:5" x14ac:dyDescent="0.15">
      <c r="C6" t="s">
        <v>474</v>
      </c>
      <c r="D6">
        <v>21</v>
      </c>
      <c r="E6">
        <v>38</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
  <sheetViews>
    <sheetView topLeftCell="Y1" workbookViewId="0">
      <selection sqref="A1:Z18"/>
    </sheetView>
  </sheetViews>
  <sheetFormatPr defaultRowHeight="15" customHeight="1" x14ac:dyDescent="0.15"/>
  <cols>
    <col min="1" max="2" width="9" style="36" customWidth="1"/>
    <col min="3" max="3" width="9" style="36"/>
    <col min="4" max="4" width="11.25" style="36" customWidth="1"/>
    <col min="5" max="5" width="9.25" style="36" customWidth="1"/>
    <col min="6" max="6" width="12.25" style="37" customWidth="1"/>
    <col min="7" max="7" width="10.25" style="36" customWidth="1"/>
    <col min="8" max="8" width="8.875" style="66" customWidth="1"/>
    <col min="9" max="9" width="9.25" style="38" customWidth="1"/>
    <col min="10" max="10" width="12.75" style="36" customWidth="1"/>
    <col min="11" max="11" width="9.25" style="39" customWidth="1"/>
    <col min="12" max="12" width="13.5" style="36" customWidth="1"/>
    <col min="13" max="13" width="12.75" style="36" customWidth="1"/>
    <col min="14" max="14" width="12" style="36" customWidth="1"/>
    <col min="15" max="15" width="13.375" style="36" customWidth="1"/>
    <col min="16" max="16" width="23.25" style="36" customWidth="1"/>
    <col min="17" max="17" width="11" style="36" customWidth="1"/>
    <col min="18" max="18" width="21.5" style="36" customWidth="1"/>
    <col min="19" max="19" width="12.875" style="36" customWidth="1"/>
    <col min="20" max="20" width="14.5" style="36" customWidth="1"/>
    <col min="21" max="25" width="9" style="36"/>
    <col min="26" max="26" width="203.25" style="36" customWidth="1"/>
    <col min="27" max="16384" width="9" style="36"/>
  </cols>
  <sheetData>
    <row r="1" spans="1:26" s="25" customFormat="1" ht="15" customHeight="1" x14ac:dyDescent="0.15">
      <c r="A1" s="25" t="s">
        <v>31</v>
      </c>
      <c r="B1" s="25" t="s">
        <v>13</v>
      </c>
      <c r="C1" s="25" t="s">
        <v>0</v>
      </c>
      <c r="D1" s="25" t="s">
        <v>1</v>
      </c>
      <c r="E1" s="25" t="s">
        <v>2</v>
      </c>
      <c r="F1" s="25" t="s">
        <v>186</v>
      </c>
      <c r="G1" s="25" t="s">
        <v>18</v>
      </c>
      <c r="H1" s="63" t="s">
        <v>482</v>
      </c>
      <c r="I1" s="26" t="s">
        <v>481</v>
      </c>
      <c r="J1" s="25" t="s">
        <v>17</v>
      </c>
      <c r="K1" s="27" t="s">
        <v>134</v>
      </c>
      <c r="L1" s="25" t="s">
        <v>145</v>
      </c>
      <c r="M1" s="25" t="s">
        <v>107</v>
      </c>
      <c r="N1" s="25" t="s">
        <v>136</v>
      </c>
      <c r="O1" s="25" t="s">
        <v>9</v>
      </c>
      <c r="P1" s="25" t="s">
        <v>10</v>
      </c>
      <c r="Q1" s="25" t="s">
        <v>3</v>
      </c>
      <c r="R1" s="25" t="s">
        <v>4</v>
      </c>
      <c r="S1" s="25" t="s">
        <v>11</v>
      </c>
      <c r="T1" s="25" t="s">
        <v>12</v>
      </c>
      <c r="X1" s="25" t="s">
        <v>5</v>
      </c>
      <c r="Y1" s="25" t="s">
        <v>6</v>
      </c>
      <c r="Z1" s="25" t="s">
        <v>8</v>
      </c>
    </row>
    <row r="2" spans="1:26" s="28" customFormat="1" ht="15" customHeight="1" x14ac:dyDescent="0.15">
      <c r="A2" s="28" t="s">
        <v>304</v>
      </c>
      <c r="B2" s="28" t="s">
        <v>320</v>
      </c>
      <c r="C2" s="28" t="s">
        <v>20</v>
      </c>
      <c r="D2" s="28" t="s">
        <v>19</v>
      </c>
      <c r="E2" s="28">
        <v>2011</v>
      </c>
      <c r="F2" s="28" t="s">
        <v>218</v>
      </c>
      <c r="G2" s="28" t="s">
        <v>483</v>
      </c>
      <c r="H2" s="64">
        <f>25/78%</f>
        <v>32.051282051282051</v>
      </c>
      <c r="I2" s="29">
        <f>(25+33)/78%</f>
        <v>74.358974358974351</v>
      </c>
      <c r="J2" s="29">
        <v>0.743589744</v>
      </c>
      <c r="K2" s="30">
        <v>78</v>
      </c>
      <c r="L2" s="28" t="s">
        <v>29</v>
      </c>
      <c r="M2" s="35" t="s">
        <v>502</v>
      </c>
      <c r="N2" s="28" t="s">
        <v>22</v>
      </c>
      <c r="O2" s="28" t="s">
        <v>24</v>
      </c>
      <c r="P2" s="28" t="s">
        <v>25</v>
      </c>
      <c r="Q2" s="28" t="s">
        <v>26</v>
      </c>
      <c r="R2" s="28" t="s">
        <v>336</v>
      </c>
      <c r="Z2" s="32" t="s">
        <v>243</v>
      </c>
    </row>
    <row r="3" spans="1:26" s="28" customFormat="1" ht="15" customHeight="1" x14ac:dyDescent="0.15">
      <c r="A3" s="28" t="s">
        <v>305</v>
      </c>
      <c r="B3" s="28" t="s">
        <v>320</v>
      </c>
      <c r="C3" s="28" t="s">
        <v>20</v>
      </c>
      <c r="D3" s="28" t="s">
        <v>34</v>
      </c>
      <c r="E3" s="28" t="s">
        <v>35</v>
      </c>
      <c r="F3" s="28" t="s">
        <v>337</v>
      </c>
      <c r="G3" s="30" t="s">
        <v>480</v>
      </c>
      <c r="H3" s="30" t="s">
        <v>480</v>
      </c>
      <c r="I3" s="30" t="s">
        <v>480</v>
      </c>
      <c r="J3" s="29">
        <v>0.60714285700000004</v>
      </c>
      <c r="K3" s="30">
        <v>28</v>
      </c>
      <c r="L3" s="28" t="s">
        <v>79</v>
      </c>
      <c r="M3" s="35" t="s">
        <v>501</v>
      </c>
      <c r="N3" s="28" t="s">
        <v>80</v>
      </c>
      <c r="O3" s="31" t="s">
        <v>323</v>
      </c>
      <c r="P3" s="28" t="s">
        <v>511</v>
      </c>
      <c r="Q3" s="28" t="s">
        <v>26</v>
      </c>
      <c r="R3" s="28" t="s">
        <v>54</v>
      </c>
      <c r="Z3" s="28" t="s">
        <v>374</v>
      </c>
    </row>
    <row r="4" spans="1:26" s="28" customFormat="1" ht="15" customHeight="1" x14ac:dyDescent="0.15">
      <c r="A4" s="28" t="s">
        <v>306</v>
      </c>
      <c r="B4" s="28" t="s">
        <v>320</v>
      </c>
      <c r="C4" s="28" t="s">
        <v>33</v>
      </c>
      <c r="D4" s="28" t="s">
        <v>36</v>
      </c>
      <c r="E4" s="28" t="s">
        <v>37</v>
      </c>
      <c r="F4" s="28" t="s">
        <v>343</v>
      </c>
      <c r="G4" s="28" t="s">
        <v>484</v>
      </c>
      <c r="H4" s="64" t="s">
        <v>480</v>
      </c>
      <c r="I4" s="64" t="s">
        <v>480</v>
      </c>
      <c r="J4" s="29">
        <v>0.70833333300000001</v>
      </c>
      <c r="K4" s="30">
        <v>72</v>
      </c>
      <c r="L4" s="28" t="s">
        <v>41</v>
      </c>
      <c r="M4" s="35" t="s">
        <v>500</v>
      </c>
      <c r="N4" s="28" t="s">
        <v>42</v>
      </c>
      <c r="O4" s="28" t="s">
        <v>43</v>
      </c>
      <c r="P4" s="28" t="s">
        <v>512</v>
      </c>
      <c r="Q4" s="28" t="s">
        <v>26</v>
      </c>
      <c r="R4" s="28" t="s">
        <v>40</v>
      </c>
      <c r="Z4" s="28" t="s">
        <v>378</v>
      </c>
    </row>
    <row r="5" spans="1:26" s="28" customFormat="1" ht="15" customHeight="1" x14ac:dyDescent="0.15">
      <c r="A5" s="28" t="s">
        <v>307</v>
      </c>
      <c r="B5" s="28" t="s">
        <v>320</v>
      </c>
      <c r="C5" s="28" t="s">
        <v>84</v>
      </c>
      <c r="D5" s="28" t="s">
        <v>85</v>
      </c>
      <c r="E5" s="28">
        <v>2008</v>
      </c>
      <c r="F5" s="28" t="s">
        <v>338</v>
      </c>
      <c r="G5" s="28">
        <v>64.3</v>
      </c>
      <c r="H5" s="64">
        <f>21/49%</f>
        <v>42.857142857142861</v>
      </c>
      <c r="I5" s="29">
        <v>78</v>
      </c>
      <c r="J5" s="29">
        <v>0.53061224500000004</v>
      </c>
      <c r="K5" s="30">
        <v>49</v>
      </c>
      <c r="L5" s="28" t="s">
        <v>82</v>
      </c>
      <c r="M5" s="35" t="s">
        <v>499</v>
      </c>
      <c r="N5" s="28" t="s">
        <v>86</v>
      </c>
      <c r="O5" s="28" t="s">
        <v>43</v>
      </c>
      <c r="P5" s="28" t="s">
        <v>25</v>
      </c>
      <c r="Q5" s="28" t="s">
        <v>26</v>
      </c>
      <c r="R5" s="28" t="s">
        <v>54</v>
      </c>
      <c r="Z5" s="31" t="s">
        <v>402</v>
      </c>
    </row>
    <row r="6" spans="1:26" s="28" customFormat="1" ht="15" customHeight="1" x14ac:dyDescent="0.15">
      <c r="A6" s="28" t="s">
        <v>308</v>
      </c>
      <c r="B6" s="28" t="s">
        <v>320</v>
      </c>
      <c r="C6" s="28" t="s">
        <v>84</v>
      </c>
      <c r="D6" s="28" t="s">
        <v>49</v>
      </c>
      <c r="E6" s="28" t="s">
        <v>44</v>
      </c>
      <c r="F6" s="28" t="s">
        <v>219</v>
      </c>
      <c r="G6" s="28" t="s">
        <v>485</v>
      </c>
      <c r="H6" s="64">
        <v>49.45</v>
      </c>
      <c r="I6" s="29" t="s">
        <v>46</v>
      </c>
      <c r="J6" s="29">
        <v>0.75824175800000004</v>
      </c>
      <c r="K6" s="30">
        <v>91</v>
      </c>
      <c r="L6" s="28" t="s">
        <v>47</v>
      </c>
      <c r="M6" s="35" t="s">
        <v>496</v>
      </c>
      <c r="N6" s="28" t="s">
        <v>51</v>
      </c>
      <c r="O6" s="28" t="s">
        <v>408</v>
      </c>
      <c r="P6" s="28" t="s">
        <v>512</v>
      </c>
      <c r="Q6" s="28" t="s">
        <v>403</v>
      </c>
      <c r="R6" s="28" t="s">
        <v>54</v>
      </c>
      <c r="Z6" s="31" t="s">
        <v>406</v>
      </c>
    </row>
    <row r="7" spans="1:26" s="28" customFormat="1" ht="15" customHeight="1" x14ac:dyDescent="0.15">
      <c r="A7" s="28" t="s">
        <v>309</v>
      </c>
      <c r="B7" s="28" t="s">
        <v>320</v>
      </c>
      <c r="C7" s="28" t="s">
        <v>84</v>
      </c>
      <c r="D7" s="28" t="s">
        <v>52</v>
      </c>
      <c r="E7" s="28" t="s">
        <v>44</v>
      </c>
      <c r="F7" s="28" t="s">
        <v>344</v>
      </c>
      <c r="G7" s="30" t="s">
        <v>480</v>
      </c>
      <c r="H7" s="30" t="s">
        <v>480</v>
      </c>
      <c r="I7" s="30" t="s">
        <v>480</v>
      </c>
      <c r="J7" s="29" t="s">
        <v>479</v>
      </c>
      <c r="K7" s="30">
        <v>48</v>
      </c>
      <c r="L7" s="28" t="s">
        <v>56</v>
      </c>
      <c r="M7" s="35" t="s">
        <v>498</v>
      </c>
      <c r="N7" s="28" t="s">
        <v>57</v>
      </c>
      <c r="O7" s="28" t="s">
        <v>24</v>
      </c>
      <c r="P7" s="28" t="s">
        <v>513</v>
      </c>
      <c r="Q7" s="28" t="s">
        <v>26</v>
      </c>
      <c r="R7" s="28" t="s">
        <v>54</v>
      </c>
      <c r="S7" s="31" t="s">
        <v>516</v>
      </c>
      <c r="Z7" s="31" t="s">
        <v>411</v>
      </c>
    </row>
    <row r="8" spans="1:26" s="28" customFormat="1" ht="15" customHeight="1" x14ac:dyDescent="0.15">
      <c r="A8" s="28" t="s">
        <v>310</v>
      </c>
      <c r="B8" s="28" t="s">
        <v>320</v>
      </c>
      <c r="C8" s="28" t="s">
        <v>32</v>
      </c>
      <c r="D8" s="28" t="s">
        <v>59</v>
      </c>
      <c r="E8" s="28" t="s">
        <v>101</v>
      </c>
      <c r="F8" s="28" t="s">
        <v>339</v>
      </c>
      <c r="G8" s="28" t="s">
        <v>486</v>
      </c>
      <c r="H8" s="64">
        <v>66.67</v>
      </c>
      <c r="I8" s="29">
        <f>(50+6)/75%</f>
        <v>74.666666666666671</v>
      </c>
      <c r="J8" s="29">
        <v>0.72</v>
      </c>
      <c r="K8" s="30">
        <v>75</v>
      </c>
      <c r="L8" s="28" t="s">
        <v>61</v>
      </c>
      <c r="M8" s="35" t="s">
        <v>504</v>
      </c>
      <c r="N8" s="28" t="s">
        <v>63</v>
      </c>
      <c r="O8" s="28" t="s">
        <v>24</v>
      </c>
      <c r="P8" s="28" t="s">
        <v>514</v>
      </c>
      <c r="Q8" s="28" t="s">
        <v>26</v>
      </c>
      <c r="R8" s="28" t="s">
        <v>54</v>
      </c>
      <c r="S8" s="28" t="s">
        <v>510</v>
      </c>
      <c r="Z8" s="28" t="s">
        <v>421</v>
      </c>
    </row>
    <row r="9" spans="1:26" s="28" customFormat="1" ht="15" customHeight="1" x14ac:dyDescent="0.15">
      <c r="A9" s="28" t="s">
        <v>311</v>
      </c>
      <c r="B9" s="28" t="s">
        <v>320</v>
      </c>
      <c r="C9" s="28" t="s">
        <v>84</v>
      </c>
      <c r="D9" s="28" t="s">
        <v>64</v>
      </c>
      <c r="E9" s="28" t="s">
        <v>66</v>
      </c>
      <c r="F9" s="28" t="s">
        <v>345</v>
      </c>
      <c r="G9" s="30" t="s">
        <v>480</v>
      </c>
      <c r="H9" s="64">
        <v>54.84</v>
      </c>
      <c r="I9" s="29">
        <f>26/31%</f>
        <v>83.870967741935488</v>
      </c>
      <c r="J9" s="29" t="s">
        <v>479</v>
      </c>
      <c r="K9" s="30">
        <v>31</v>
      </c>
      <c r="L9" s="28" t="s">
        <v>65</v>
      </c>
      <c r="M9" s="35" t="s">
        <v>497</v>
      </c>
      <c r="N9" s="28" t="s">
        <v>67</v>
      </c>
      <c r="O9" s="28" t="s">
        <v>70</v>
      </c>
      <c r="P9" s="28" t="s">
        <v>513</v>
      </c>
      <c r="Q9" s="28" t="s">
        <v>26</v>
      </c>
      <c r="R9" s="28" t="s">
        <v>105</v>
      </c>
      <c r="Z9" s="28" t="s">
        <v>510</v>
      </c>
    </row>
    <row r="10" spans="1:26" s="28" customFormat="1" ht="15" customHeight="1" x14ac:dyDescent="0.15">
      <c r="A10" s="28" t="s">
        <v>312</v>
      </c>
      <c r="B10" s="28" t="s">
        <v>320</v>
      </c>
      <c r="C10" s="32" t="s">
        <v>71</v>
      </c>
      <c r="D10" s="32" t="s">
        <v>72</v>
      </c>
      <c r="E10" s="32">
        <v>2007</v>
      </c>
      <c r="F10" s="28" t="s">
        <v>340</v>
      </c>
      <c r="G10" s="32">
        <v>63</v>
      </c>
      <c r="H10" s="65">
        <v>56.57</v>
      </c>
      <c r="I10" s="33">
        <f>(56+18)/100%</f>
        <v>74</v>
      </c>
      <c r="J10" s="29">
        <v>0.81</v>
      </c>
      <c r="K10" s="30">
        <v>99</v>
      </c>
      <c r="L10" s="28" t="s">
        <v>75</v>
      </c>
      <c r="M10" s="35" t="s">
        <v>506</v>
      </c>
      <c r="N10" s="28" t="s">
        <v>508</v>
      </c>
      <c r="O10" s="28" t="s">
        <v>78</v>
      </c>
      <c r="P10" s="28" t="s">
        <v>512</v>
      </c>
      <c r="Q10" s="28" t="s">
        <v>26</v>
      </c>
      <c r="R10" s="28" t="s">
        <v>74</v>
      </c>
      <c r="Z10" s="28" t="s">
        <v>202</v>
      </c>
    </row>
    <row r="11" spans="1:26" s="28" customFormat="1" ht="15" customHeight="1" x14ac:dyDescent="0.15">
      <c r="A11" s="28" t="s">
        <v>313</v>
      </c>
      <c r="B11" s="28" t="s">
        <v>320</v>
      </c>
      <c r="C11" s="28" t="s">
        <v>84</v>
      </c>
      <c r="D11" s="28" t="s">
        <v>221</v>
      </c>
      <c r="E11" s="28" t="s">
        <v>87</v>
      </c>
      <c r="F11" s="28" t="s">
        <v>341</v>
      </c>
      <c r="G11" s="28" t="s">
        <v>487</v>
      </c>
      <c r="H11" s="64">
        <v>49.45</v>
      </c>
      <c r="I11" s="29">
        <v>70</v>
      </c>
      <c r="J11" s="29">
        <v>0.75824175800000004</v>
      </c>
      <c r="K11" s="30">
        <v>91</v>
      </c>
      <c r="L11" s="28" t="s">
        <v>507</v>
      </c>
      <c r="M11" s="35" t="s">
        <v>496</v>
      </c>
      <c r="N11" s="28" t="s">
        <v>509</v>
      </c>
      <c r="O11" s="28" t="s">
        <v>431</v>
      </c>
      <c r="P11" s="28" t="s">
        <v>512</v>
      </c>
      <c r="Q11" s="28" t="s">
        <v>26</v>
      </c>
      <c r="R11" s="28" t="s">
        <v>54</v>
      </c>
      <c r="Z11" s="28" t="s">
        <v>433</v>
      </c>
    </row>
    <row r="12" spans="1:26" s="28" customFormat="1" ht="15" customHeight="1" x14ac:dyDescent="0.15">
      <c r="A12" s="28" t="s">
        <v>314</v>
      </c>
      <c r="B12" s="28" t="s">
        <v>320</v>
      </c>
      <c r="C12" s="28" t="s">
        <v>20</v>
      </c>
      <c r="D12" s="28" t="s">
        <v>95</v>
      </c>
      <c r="E12" s="28" t="s">
        <v>37</v>
      </c>
      <c r="F12" s="28" t="s">
        <v>342</v>
      </c>
      <c r="G12" s="28" t="s">
        <v>488</v>
      </c>
      <c r="H12" s="64">
        <v>100</v>
      </c>
      <c r="I12" s="29">
        <v>100</v>
      </c>
      <c r="J12" s="29">
        <v>0.64516129</v>
      </c>
      <c r="K12" s="30">
        <v>124</v>
      </c>
      <c r="L12" s="28" t="s">
        <v>97</v>
      </c>
      <c r="M12" s="35" t="s">
        <v>505</v>
      </c>
      <c r="N12" s="28" t="s">
        <v>100</v>
      </c>
      <c r="O12" s="28" t="s">
        <v>515</v>
      </c>
      <c r="P12" s="28" t="s">
        <v>513</v>
      </c>
      <c r="Q12" s="28" t="s">
        <v>26</v>
      </c>
      <c r="R12" s="28" t="s">
        <v>54</v>
      </c>
      <c r="Z12" s="28" t="s">
        <v>447</v>
      </c>
    </row>
    <row r="13" spans="1:26" s="71" customFormat="1" ht="15" customHeight="1" thickBot="1" x14ac:dyDescent="0.2">
      <c r="A13" s="71" t="s">
        <v>315</v>
      </c>
      <c r="B13" s="71" t="s">
        <v>320</v>
      </c>
      <c r="C13" s="71" t="s">
        <v>84</v>
      </c>
      <c r="D13" s="71" t="s">
        <v>262</v>
      </c>
      <c r="E13" s="71" t="s">
        <v>183</v>
      </c>
      <c r="F13" s="71" t="s">
        <v>346</v>
      </c>
      <c r="G13" s="30" t="s">
        <v>480</v>
      </c>
      <c r="H13" s="30" t="s">
        <v>480</v>
      </c>
      <c r="I13" s="30" t="s">
        <v>480</v>
      </c>
      <c r="J13" s="29" t="s">
        <v>479</v>
      </c>
      <c r="K13" s="73">
        <v>40</v>
      </c>
      <c r="L13" s="71" t="s">
        <v>184</v>
      </c>
      <c r="M13" s="73" t="s">
        <v>495</v>
      </c>
      <c r="N13" s="71" t="s">
        <v>185</v>
      </c>
      <c r="O13" s="71" t="s">
        <v>264</v>
      </c>
      <c r="P13" s="71" t="s">
        <v>25</v>
      </c>
      <c r="Q13" s="71" t="s">
        <v>26</v>
      </c>
      <c r="R13" s="71" t="s">
        <v>54</v>
      </c>
      <c r="Z13" s="71" t="s">
        <v>266</v>
      </c>
    </row>
    <row r="14" spans="1:26" s="79" customFormat="1" ht="15" customHeight="1" x14ac:dyDescent="0.15">
      <c r="A14" s="76" t="s">
        <v>316</v>
      </c>
      <c r="B14" s="77" t="s">
        <v>297</v>
      </c>
      <c r="C14" s="77" t="s">
        <v>130</v>
      </c>
      <c r="D14" s="77" t="s">
        <v>19</v>
      </c>
      <c r="E14" s="77">
        <v>2011</v>
      </c>
      <c r="F14" s="77">
        <v>21255913</v>
      </c>
      <c r="G14" s="77" t="s">
        <v>480</v>
      </c>
      <c r="H14" s="30" t="s">
        <v>480</v>
      </c>
      <c r="I14" s="77">
        <v>100</v>
      </c>
      <c r="J14" s="29" t="s">
        <v>479</v>
      </c>
      <c r="K14" s="77">
        <v>110</v>
      </c>
      <c r="L14" s="77" t="s">
        <v>272</v>
      </c>
      <c r="M14" s="77" t="s">
        <v>491</v>
      </c>
      <c r="N14" s="76" t="s">
        <v>273</v>
      </c>
      <c r="O14" s="76" t="s">
        <v>24</v>
      </c>
      <c r="P14" s="76" t="s">
        <v>25</v>
      </c>
      <c r="Q14" s="76" t="s">
        <v>26</v>
      </c>
      <c r="R14" s="76" t="s">
        <v>54</v>
      </c>
      <c r="Z14" s="80" t="s">
        <v>243</v>
      </c>
    </row>
    <row r="15" spans="1:26" s="28" customFormat="1" ht="15" customHeight="1" x14ac:dyDescent="0.15">
      <c r="A15" s="28" t="s">
        <v>317</v>
      </c>
      <c r="B15" s="30" t="s">
        <v>297</v>
      </c>
      <c r="C15" s="30" t="s">
        <v>130</v>
      </c>
      <c r="D15" s="30" t="s">
        <v>132</v>
      </c>
      <c r="E15" s="30" t="s">
        <v>37</v>
      </c>
      <c r="F15" s="30">
        <v>19622298</v>
      </c>
      <c r="G15" s="30">
        <v>53</v>
      </c>
      <c r="H15" s="30" t="s">
        <v>480</v>
      </c>
      <c r="I15" s="30" t="s">
        <v>480</v>
      </c>
      <c r="J15" s="29">
        <v>0.65384615400000001</v>
      </c>
      <c r="K15" s="30">
        <v>78</v>
      </c>
      <c r="L15" s="30" t="s">
        <v>250</v>
      </c>
      <c r="M15" s="30" t="s">
        <v>492</v>
      </c>
      <c r="N15" s="28" t="s">
        <v>277</v>
      </c>
      <c r="O15" s="28" t="s">
        <v>211</v>
      </c>
      <c r="P15" s="28" t="s">
        <v>25</v>
      </c>
      <c r="Q15" s="28" t="s">
        <v>212</v>
      </c>
      <c r="R15" s="28" t="s">
        <v>296</v>
      </c>
      <c r="Y15" s="30" t="s">
        <v>347</v>
      </c>
      <c r="Z15" s="28" t="s">
        <v>478</v>
      </c>
    </row>
    <row r="16" spans="1:26" s="28" customFormat="1" ht="15" customHeight="1" x14ac:dyDescent="0.15">
      <c r="A16" s="28" t="s">
        <v>318</v>
      </c>
      <c r="B16" s="30" t="s">
        <v>297</v>
      </c>
      <c r="C16" s="30" t="s">
        <v>84</v>
      </c>
      <c r="D16" s="30" t="s">
        <v>141</v>
      </c>
      <c r="E16" s="30" t="s">
        <v>140</v>
      </c>
      <c r="F16" s="30" t="s">
        <v>216</v>
      </c>
      <c r="G16" s="30">
        <v>65</v>
      </c>
      <c r="H16" s="30" t="s">
        <v>480</v>
      </c>
      <c r="I16" s="30">
        <f>(41+17)/76%</f>
        <v>76.315789473684205</v>
      </c>
      <c r="J16" s="29">
        <v>0.52631578899999998</v>
      </c>
      <c r="K16" s="30">
        <v>76</v>
      </c>
      <c r="L16" s="30" t="s">
        <v>281</v>
      </c>
      <c r="M16" s="30" t="s">
        <v>493</v>
      </c>
      <c r="N16" s="28" t="s">
        <v>282</v>
      </c>
      <c r="O16" s="28" t="s">
        <v>252</v>
      </c>
      <c r="P16" s="28" t="s">
        <v>513</v>
      </c>
      <c r="Q16" s="28" t="s">
        <v>26</v>
      </c>
      <c r="R16" s="28" t="s">
        <v>255</v>
      </c>
      <c r="Z16" s="28" t="s">
        <v>261</v>
      </c>
    </row>
    <row r="17" spans="1:26" s="28" customFormat="1" ht="15" customHeight="1" x14ac:dyDescent="0.15">
      <c r="A17" s="28" t="s">
        <v>301</v>
      </c>
      <c r="B17" s="30" t="s">
        <v>297</v>
      </c>
      <c r="C17" s="30" t="s">
        <v>215</v>
      </c>
      <c r="D17" s="30" t="s">
        <v>182</v>
      </c>
      <c r="E17" s="30" t="s">
        <v>66</v>
      </c>
      <c r="F17" s="30" t="s">
        <v>283</v>
      </c>
      <c r="G17" s="30" t="s">
        <v>480</v>
      </c>
      <c r="H17" s="30" t="s">
        <v>480</v>
      </c>
      <c r="I17" s="30" t="s">
        <v>480</v>
      </c>
      <c r="J17" s="29" t="s">
        <v>479</v>
      </c>
      <c r="K17" s="30">
        <v>9</v>
      </c>
      <c r="L17" s="30" t="s">
        <v>284</v>
      </c>
      <c r="M17" s="83" t="s">
        <v>503</v>
      </c>
      <c r="N17" s="28" t="s">
        <v>285</v>
      </c>
      <c r="O17" s="28" t="s">
        <v>24</v>
      </c>
      <c r="P17" s="28" t="s">
        <v>513</v>
      </c>
      <c r="Q17" s="28" t="s">
        <v>26</v>
      </c>
      <c r="R17" s="28" t="s">
        <v>210</v>
      </c>
      <c r="Z17" s="28" t="s">
        <v>217</v>
      </c>
    </row>
    <row r="18" spans="1:26" s="28" customFormat="1" ht="15" customHeight="1" x14ac:dyDescent="0.15">
      <c r="A18" s="28" t="s">
        <v>518</v>
      </c>
      <c r="B18" s="28" t="s">
        <v>321</v>
      </c>
      <c r="C18" s="28" t="s">
        <v>33</v>
      </c>
      <c r="D18" s="28" t="s">
        <v>174</v>
      </c>
      <c r="E18" s="28">
        <v>2006</v>
      </c>
      <c r="F18" s="28" t="s">
        <v>201</v>
      </c>
      <c r="G18" s="28" t="s">
        <v>489</v>
      </c>
      <c r="H18" s="64">
        <v>34</v>
      </c>
      <c r="I18" s="29" t="s">
        <v>480</v>
      </c>
      <c r="J18" s="29">
        <v>0.67333333299999998</v>
      </c>
      <c r="K18" s="30">
        <v>150</v>
      </c>
      <c r="L18" s="28" t="s">
        <v>517</v>
      </c>
      <c r="M18" s="28" t="s">
        <v>494</v>
      </c>
      <c r="N18" s="28" t="s">
        <v>490</v>
      </c>
      <c r="O18" s="28" t="s">
        <v>23</v>
      </c>
      <c r="P18" s="28" t="s">
        <v>512</v>
      </c>
      <c r="Q18" s="28" t="s">
        <v>26</v>
      </c>
      <c r="R18" s="28" t="s">
        <v>54</v>
      </c>
      <c r="V18" s="28" t="s">
        <v>181</v>
      </c>
      <c r="Y18" s="28" t="s">
        <v>231</v>
      </c>
      <c r="Z18" s="28" t="s">
        <v>237</v>
      </c>
    </row>
  </sheetData>
  <phoneticPr fontId="3" type="noConversion"/>
  <pageMargins left="0.7" right="0.7" top="0.75" bottom="0.75" header="0.3" footer="0.3"/>
  <pageSetup paperSize="9"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workbookViewId="0">
      <selection activeCell="J20" sqref="J20"/>
    </sheetView>
  </sheetViews>
  <sheetFormatPr defaultRowHeight="13.5" x14ac:dyDescent="0.15"/>
  <cols>
    <col min="7" max="7" width="8.625" customWidth="1"/>
    <col min="9" max="9" width="9" style="88"/>
  </cols>
  <sheetData>
    <row r="1" spans="1:14" x14ac:dyDescent="0.15">
      <c r="A1" t="s">
        <v>519</v>
      </c>
    </row>
    <row r="2" spans="1:14" ht="16.5" x14ac:dyDescent="0.15">
      <c r="A2" s="84" t="s">
        <v>31</v>
      </c>
      <c r="B2" s="84" t="s">
        <v>13</v>
      </c>
      <c r="C2" s="84" t="s">
        <v>0</v>
      </c>
      <c r="D2" s="84" t="s">
        <v>1</v>
      </c>
      <c r="E2" s="84" t="s">
        <v>2</v>
      </c>
      <c r="F2" s="84" t="s">
        <v>18</v>
      </c>
      <c r="G2" s="85" t="s">
        <v>520</v>
      </c>
      <c r="H2" s="86" t="s">
        <v>521</v>
      </c>
      <c r="I2" s="89" t="s">
        <v>17</v>
      </c>
      <c r="J2" s="84" t="s">
        <v>145</v>
      </c>
      <c r="K2" s="84" t="s">
        <v>136</v>
      </c>
      <c r="L2" s="84" t="s">
        <v>9</v>
      </c>
      <c r="M2" s="84" t="s">
        <v>10</v>
      </c>
      <c r="N2" s="84" t="s">
        <v>3</v>
      </c>
    </row>
    <row r="3" spans="1:14" ht="16.5" x14ac:dyDescent="0.15">
      <c r="A3" s="28" t="s">
        <v>304</v>
      </c>
      <c r="B3" s="28" t="s">
        <v>320</v>
      </c>
      <c r="C3" s="28" t="s">
        <v>20</v>
      </c>
      <c r="D3" s="28" t="s">
        <v>19</v>
      </c>
      <c r="E3" s="28">
        <v>2011</v>
      </c>
      <c r="F3" s="28" t="s">
        <v>483</v>
      </c>
      <c r="G3" s="64">
        <f>25/78%</f>
        <v>32.051282051282051</v>
      </c>
      <c r="H3" s="29">
        <f>(25+33)/78%</f>
        <v>74.358974358974351</v>
      </c>
      <c r="I3" s="90">
        <v>0.743589744</v>
      </c>
      <c r="J3" s="28" t="s">
        <v>29</v>
      </c>
      <c r="K3" s="28" t="s">
        <v>22</v>
      </c>
      <c r="L3" s="28" t="s">
        <v>24</v>
      </c>
      <c r="M3" s="28" t="s">
        <v>25</v>
      </c>
      <c r="N3" s="28" t="s">
        <v>26</v>
      </c>
    </row>
    <row r="4" spans="1:14" ht="16.5" x14ac:dyDescent="0.15">
      <c r="A4" s="28" t="s">
        <v>305</v>
      </c>
      <c r="B4" s="28" t="s">
        <v>320</v>
      </c>
      <c r="C4" s="28" t="s">
        <v>20</v>
      </c>
      <c r="D4" s="28" t="s">
        <v>34</v>
      </c>
      <c r="E4" s="28" t="s">
        <v>35</v>
      </c>
      <c r="F4" s="30" t="s">
        <v>480</v>
      </c>
      <c r="G4" s="30" t="s">
        <v>480</v>
      </c>
      <c r="H4" s="30" t="s">
        <v>480</v>
      </c>
      <c r="I4" s="90">
        <v>0.60714285700000004</v>
      </c>
      <c r="J4" s="28" t="s">
        <v>79</v>
      </c>
      <c r="K4" s="28" t="s">
        <v>80</v>
      </c>
      <c r="L4" s="28" t="s">
        <v>323</v>
      </c>
      <c r="M4" s="28" t="s">
        <v>25</v>
      </c>
      <c r="N4" s="28" t="s">
        <v>26</v>
      </c>
    </row>
    <row r="5" spans="1:14" ht="16.5" x14ac:dyDescent="0.15">
      <c r="A5" s="28" t="s">
        <v>306</v>
      </c>
      <c r="B5" s="28" t="s">
        <v>320</v>
      </c>
      <c r="C5" s="28" t="s">
        <v>33</v>
      </c>
      <c r="D5" s="28" t="s">
        <v>36</v>
      </c>
      <c r="E5" s="28" t="s">
        <v>37</v>
      </c>
      <c r="F5" s="28" t="s">
        <v>484</v>
      </c>
      <c r="G5" s="64" t="s">
        <v>480</v>
      </c>
      <c r="H5" s="64" t="s">
        <v>480</v>
      </c>
      <c r="I5" s="90">
        <v>0.70833333300000001</v>
      </c>
      <c r="J5" s="28" t="s">
        <v>41</v>
      </c>
      <c r="K5" s="28" t="s">
        <v>42</v>
      </c>
      <c r="L5" s="28" t="s">
        <v>43</v>
      </c>
      <c r="M5" s="28" t="s">
        <v>512</v>
      </c>
      <c r="N5" s="28" t="s">
        <v>26</v>
      </c>
    </row>
    <row r="6" spans="1:14" ht="16.5" x14ac:dyDescent="0.15">
      <c r="A6" s="28" t="s">
        <v>307</v>
      </c>
      <c r="B6" s="28" t="s">
        <v>320</v>
      </c>
      <c r="C6" s="28" t="s">
        <v>84</v>
      </c>
      <c r="D6" s="28" t="s">
        <v>85</v>
      </c>
      <c r="E6" s="28">
        <v>2008</v>
      </c>
      <c r="F6" s="28">
        <v>64.3</v>
      </c>
      <c r="G6" s="64">
        <f>21/49%</f>
        <v>42.857142857142861</v>
      </c>
      <c r="H6" s="29">
        <v>78</v>
      </c>
      <c r="I6" s="90">
        <v>0.53061224500000004</v>
      </c>
      <c r="J6" s="28" t="s">
        <v>82</v>
      </c>
      <c r="K6" s="28" t="s">
        <v>86</v>
      </c>
      <c r="L6" s="28" t="s">
        <v>43</v>
      </c>
      <c r="M6" s="28" t="s">
        <v>25</v>
      </c>
      <c r="N6" s="28" t="s">
        <v>26</v>
      </c>
    </row>
    <row r="7" spans="1:14" ht="16.5" x14ac:dyDescent="0.15">
      <c r="A7" s="28" t="s">
        <v>308</v>
      </c>
      <c r="B7" s="28" t="s">
        <v>320</v>
      </c>
      <c r="C7" s="28" t="s">
        <v>84</v>
      </c>
      <c r="D7" s="28" t="s">
        <v>49</v>
      </c>
      <c r="E7" s="28" t="s">
        <v>44</v>
      </c>
      <c r="F7" s="28" t="s">
        <v>485</v>
      </c>
      <c r="G7" s="64">
        <v>49.45</v>
      </c>
      <c r="H7" s="29" t="s">
        <v>46</v>
      </c>
      <c r="I7" s="90">
        <v>0.75824175800000004</v>
      </c>
      <c r="J7" s="28" t="s">
        <v>47</v>
      </c>
      <c r="K7" s="28" t="s">
        <v>51</v>
      </c>
      <c r="L7" s="28" t="s">
        <v>408</v>
      </c>
      <c r="M7" s="28" t="s">
        <v>512</v>
      </c>
      <c r="N7" s="28" t="s">
        <v>403</v>
      </c>
    </row>
    <row r="8" spans="1:14" ht="16.5" x14ac:dyDescent="0.15">
      <c r="A8" s="28" t="s">
        <v>309</v>
      </c>
      <c r="B8" s="28" t="s">
        <v>320</v>
      </c>
      <c r="C8" s="28" t="s">
        <v>84</v>
      </c>
      <c r="D8" s="28" t="s">
        <v>52</v>
      </c>
      <c r="E8" s="28" t="s">
        <v>44</v>
      </c>
      <c r="F8" s="30" t="s">
        <v>480</v>
      </c>
      <c r="G8" s="30" t="s">
        <v>480</v>
      </c>
      <c r="H8" s="30" t="s">
        <v>480</v>
      </c>
      <c r="I8" s="90" t="s">
        <v>479</v>
      </c>
      <c r="J8" s="28" t="s">
        <v>56</v>
      </c>
      <c r="K8" s="28" t="s">
        <v>57</v>
      </c>
      <c r="L8" s="28" t="s">
        <v>24</v>
      </c>
      <c r="M8" s="28" t="s">
        <v>25</v>
      </c>
      <c r="N8" s="28" t="s">
        <v>26</v>
      </c>
    </row>
    <row r="9" spans="1:14" ht="16.5" x14ac:dyDescent="0.15">
      <c r="A9" s="28" t="s">
        <v>310</v>
      </c>
      <c r="B9" s="28" t="s">
        <v>320</v>
      </c>
      <c r="C9" s="28" t="s">
        <v>32</v>
      </c>
      <c r="D9" s="28" t="s">
        <v>59</v>
      </c>
      <c r="E9" s="28" t="s">
        <v>101</v>
      </c>
      <c r="F9" s="28" t="s">
        <v>486</v>
      </c>
      <c r="G9" s="64">
        <v>66.67</v>
      </c>
      <c r="H9" s="29">
        <f>(50+6)/75%</f>
        <v>74.666666666666671</v>
      </c>
      <c r="I9" s="90">
        <v>0.72</v>
      </c>
      <c r="J9" s="28" t="s">
        <v>61</v>
      </c>
      <c r="K9" s="28" t="s">
        <v>63</v>
      </c>
      <c r="L9" s="28" t="s">
        <v>24</v>
      </c>
      <c r="M9" s="28" t="s">
        <v>25</v>
      </c>
      <c r="N9" s="28" t="s">
        <v>26</v>
      </c>
    </row>
    <row r="10" spans="1:14" ht="16.5" x14ac:dyDescent="0.15">
      <c r="A10" s="28" t="s">
        <v>311</v>
      </c>
      <c r="B10" s="28" t="s">
        <v>320</v>
      </c>
      <c r="C10" s="28" t="s">
        <v>84</v>
      </c>
      <c r="D10" s="28" t="s">
        <v>64</v>
      </c>
      <c r="E10" s="28" t="s">
        <v>66</v>
      </c>
      <c r="F10" s="30" t="s">
        <v>480</v>
      </c>
      <c r="G10" s="64">
        <v>54.84</v>
      </c>
      <c r="H10" s="29">
        <f>26/31%</f>
        <v>83.870967741935488</v>
      </c>
      <c r="I10" s="90" t="s">
        <v>479</v>
      </c>
      <c r="J10" s="28" t="s">
        <v>65</v>
      </c>
      <c r="K10" s="28" t="s">
        <v>67</v>
      </c>
      <c r="L10" s="28" t="s">
        <v>70</v>
      </c>
      <c r="M10" s="28" t="s">
        <v>25</v>
      </c>
      <c r="N10" s="28" t="s">
        <v>26</v>
      </c>
    </row>
    <row r="11" spans="1:14" ht="16.5" x14ac:dyDescent="0.15">
      <c r="A11" s="28" t="s">
        <v>312</v>
      </c>
      <c r="B11" s="28" t="s">
        <v>320</v>
      </c>
      <c r="C11" s="87" t="s">
        <v>71</v>
      </c>
      <c r="D11" s="87" t="s">
        <v>72</v>
      </c>
      <c r="E11" s="87">
        <v>2007</v>
      </c>
      <c r="F11" s="87">
        <v>63</v>
      </c>
      <c r="G11" s="64">
        <v>56.57</v>
      </c>
      <c r="H11" s="29">
        <f>(56+18)/100%</f>
        <v>74</v>
      </c>
      <c r="I11" s="90">
        <v>0.81</v>
      </c>
      <c r="J11" s="28" t="s">
        <v>75</v>
      </c>
      <c r="K11" s="28" t="s">
        <v>508</v>
      </c>
      <c r="L11" s="28" t="s">
        <v>78</v>
      </c>
      <c r="M11" s="28" t="s">
        <v>512</v>
      </c>
      <c r="N11" s="28" t="s">
        <v>26</v>
      </c>
    </row>
    <row r="12" spans="1:14" ht="16.5" x14ac:dyDescent="0.15">
      <c r="A12" s="28" t="s">
        <v>313</v>
      </c>
      <c r="B12" s="28" t="s">
        <v>320</v>
      </c>
      <c r="C12" s="28" t="s">
        <v>84</v>
      </c>
      <c r="D12" s="28" t="s">
        <v>221</v>
      </c>
      <c r="E12" s="28" t="s">
        <v>87</v>
      </c>
      <c r="F12" s="28" t="s">
        <v>487</v>
      </c>
      <c r="G12" s="64">
        <v>49.45</v>
      </c>
      <c r="H12" s="29">
        <v>70</v>
      </c>
      <c r="I12" s="90">
        <v>0.75824175800000004</v>
      </c>
      <c r="J12" s="28" t="s">
        <v>507</v>
      </c>
      <c r="K12" s="28" t="s">
        <v>509</v>
      </c>
      <c r="L12" s="28" t="s">
        <v>431</v>
      </c>
      <c r="M12" s="28" t="s">
        <v>512</v>
      </c>
      <c r="N12" s="28" t="s">
        <v>26</v>
      </c>
    </row>
    <row r="13" spans="1:14" ht="16.5" x14ac:dyDescent="0.15">
      <c r="A13" s="28" t="s">
        <v>314</v>
      </c>
      <c r="B13" s="28" t="s">
        <v>320</v>
      </c>
      <c r="C13" s="28" t="s">
        <v>20</v>
      </c>
      <c r="D13" s="28" t="s">
        <v>95</v>
      </c>
      <c r="E13" s="28" t="s">
        <v>37</v>
      </c>
      <c r="F13" s="28" t="s">
        <v>488</v>
      </c>
      <c r="G13" s="64">
        <v>100</v>
      </c>
      <c r="H13" s="29">
        <v>100</v>
      </c>
      <c r="I13" s="90">
        <v>0.64516129</v>
      </c>
      <c r="J13" s="28" t="s">
        <v>97</v>
      </c>
      <c r="K13" s="28" t="s">
        <v>100</v>
      </c>
      <c r="L13" s="28" t="s">
        <v>24</v>
      </c>
      <c r="M13" s="28" t="s">
        <v>25</v>
      </c>
      <c r="N13" s="28" t="s">
        <v>26</v>
      </c>
    </row>
    <row r="14" spans="1:14" ht="17.25" thickBot="1" x14ac:dyDescent="0.2">
      <c r="A14" s="71" t="s">
        <v>315</v>
      </c>
      <c r="B14" s="71" t="s">
        <v>320</v>
      </c>
      <c r="C14" s="71" t="s">
        <v>84</v>
      </c>
      <c r="D14" s="71" t="s">
        <v>262</v>
      </c>
      <c r="E14" s="71" t="s">
        <v>183</v>
      </c>
      <c r="F14" s="30" t="s">
        <v>480</v>
      </c>
      <c r="G14" s="30" t="s">
        <v>480</v>
      </c>
      <c r="H14" s="30" t="s">
        <v>480</v>
      </c>
      <c r="I14" s="90" t="s">
        <v>479</v>
      </c>
      <c r="J14" s="71" t="s">
        <v>184</v>
      </c>
      <c r="K14" s="71" t="s">
        <v>185</v>
      </c>
      <c r="L14" s="71" t="s">
        <v>264</v>
      </c>
      <c r="M14" s="71" t="s">
        <v>25</v>
      </c>
      <c r="N14" s="71" t="s">
        <v>26</v>
      </c>
    </row>
    <row r="15" spans="1:14" ht="16.5" x14ac:dyDescent="0.15">
      <c r="A15" s="76" t="s">
        <v>316</v>
      </c>
      <c r="B15" s="77" t="s">
        <v>297</v>
      </c>
      <c r="C15" s="77" t="s">
        <v>130</v>
      </c>
      <c r="D15" s="77" t="s">
        <v>19</v>
      </c>
      <c r="E15" s="77">
        <v>2011</v>
      </c>
      <c r="F15" s="77" t="s">
        <v>480</v>
      </c>
      <c r="G15" s="30" t="s">
        <v>480</v>
      </c>
      <c r="H15" s="77">
        <v>100</v>
      </c>
      <c r="I15" s="90" t="s">
        <v>479</v>
      </c>
      <c r="J15" s="77" t="s">
        <v>272</v>
      </c>
      <c r="K15" s="76" t="s">
        <v>273</v>
      </c>
      <c r="L15" s="76" t="s">
        <v>24</v>
      </c>
      <c r="M15" s="76" t="s">
        <v>25</v>
      </c>
      <c r="N15" s="76" t="s">
        <v>26</v>
      </c>
    </row>
    <row r="16" spans="1:14" ht="16.5" x14ac:dyDescent="0.15">
      <c r="A16" s="28" t="s">
        <v>317</v>
      </c>
      <c r="B16" s="30" t="s">
        <v>297</v>
      </c>
      <c r="C16" s="30" t="s">
        <v>130</v>
      </c>
      <c r="D16" s="30" t="s">
        <v>132</v>
      </c>
      <c r="E16" s="30" t="s">
        <v>37</v>
      </c>
      <c r="F16" s="30">
        <v>53</v>
      </c>
      <c r="G16" s="30" t="s">
        <v>480</v>
      </c>
      <c r="H16" s="30" t="s">
        <v>480</v>
      </c>
      <c r="I16" s="90">
        <v>0.65384615400000001</v>
      </c>
      <c r="J16" s="30" t="s">
        <v>250</v>
      </c>
      <c r="K16" s="28" t="s">
        <v>277</v>
      </c>
      <c r="L16" s="28" t="s">
        <v>211</v>
      </c>
      <c r="M16" s="28" t="s">
        <v>25</v>
      </c>
      <c r="N16" s="28" t="s">
        <v>212</v>
      </c>
    </row>
    <row r="17" spans="1:14" ht="16.5" x14ac:dyDescent="0.15">
      <c r="A17" s="28" t="s">
        <v>318</v>
      </c>
      <c r="B17" s="30" t="s">
        <v>297</v>
      </c>
      <c r="C17" s="30" t="s">
        <v>84</v>
      </c>
      <c r="D17" s="30" t="s">
        <v>141</v>
      </c>
      <c r="E17" s="30" t="s">
        <v>140</v>
      </c>
      <c r="F17" s="30">
        <v>65</v>
      </c>
      <c r="G17" s="30" t="s">
        <v>480</v>
      </c>
      <c r="H17" s="30">
        <f>(41+17)/76%</f>
        <v>76.315789473684205</v>
      </c>
      <c r="I17" s="90">
        <v>0.52631578899999998</v>
      </c>
      <c r="J17" s="30" t="s">
        <v>281</v>
      </c>
      <c r="K17" s="28" t="s">
        <v>282</v>
      </c>
      <c r="L17" s="28" t="s">
        <v>252</v>
      </c>
      <c r="M17" s="28" t="s">
        <v>25</v>
      </c>
      <c r="N17" s="28" t="s">
        <v>26</v>
      </c>
    </row>
    <row r="18" spans="1:14" ht="16.5" x14ac:dyDescent="0.15">
      <c r="A18" s="28" t="s">
        <v>301</v>
      </c>
      <c r="B18" s="30" t="s">
        <v>297</v>
      </c>
      <c r="C18" s="30" t="s">
        <v>215</v>
      </c>
      <c r="D18" s="30" t="s">
        <v>182</v>
      </c>
      <c r="E18" s="30" t="s">
        <v>66</v>
      </c>
      <c r="F18" s="30" t="s">
        <v>480</v>
      </c>
      <c r="G18" s="30" t="s">
        <v>480</v>
      </c>
      <c r="H18" s="30" t="s">
        <v>480</v>
      </c>
      <c r="I18" s="90" t="s">
        <v>479</v>
      </c>
      <c r="J18" s="30" t="s">
        <v>284</v>
      </c>
      <c r="K18" s="28" t="s">
        <v>285</v>
      </c>
      <c r="L18" s="28" t="s">
        <v>24</v>
      </c>
      <c r="M18" s="28" t="s">
        <v>25</v>
      </c>
      <c r="N18" s="28" t="s">
        <v>26</v>
      </c>
    </row>
    <row r="19" spans="1:14" ht="16.5" x14ac:dyDescent="0.15">
      <c r="A19" s="28" t="s">
        <v>518</v>
      </c>
      <c r="B19" s="28" t="s">
        <v>321</v>
      </c>
      <c r="C19" s="28" t="s">
        <v>33</v>
      </c>
      <c r="D19" s="28" t="s">
        <v>174</v>
      </c>
      <c r="E19" s="28">
        <v>2006</v>
      </c>
      <c r="F19" s="28" t="s">
        <v>489</v>
      </c>
      <c r="G19" s="64">
        <v>34</v>
      </c>
      <c r="H19" s="29" t="s">
        <v>480</v>
      </c>
      <c r="I19" s="90">
        <v>0.67333333299999998</v>
      </c>
      <c r="J19" s="28" t="s">
        <v>325</v>
      </c>
      <c r="K19" s="28" t="s">
        <v>490</v>
      </c>
      <c r="L19" s="28" t="s">
        <v>23</v>
      </c>
      <c r="M19" s="28" t="s">
        <v>512</v>
      </c>
      <c r="N19" s="28" t="s">
        <v>26</v>
      </c>
    </row>
  </sheetData>
  <phoneticPr fontId="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6" sqref="A16"/>
    </sheetView>
  </sheetViews>
  <sheetFormatPr defaultRowHeight="16.5" x14ac:dyDescent="0.15"/>
  <cols>
    <col min="1" max="1" width="89.75" style="1" customWidth="1"/>
    <col min="2" max="16384" width="9" style="1"/>
  </cols>
  <sheetData>
    <row r="1" spans="1:1" x14ac:dyDescent="0.15">
      <c r="A1" s="1" t="s">
        <v>14</v>
      </c>
    </row>
    <row r="2" spans="1:1" ht="82.5" x14ac:dyDescent="0.15">
      <c r="A2" s="2" t="s">
        <v>15</v>
      </c>
    </row>
    <row r="3" spans="1:1" x14ac:dyDescent="0.15">
      <c r="A3" s="1" t="s">
        <v>16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B17" sqref="B17"/>
    </sheetView>
  </sheetViews>
  <sheetFormatPr defaultRowHeight="16.5" x14ac:dyDescent="0.15"/>
  <cols>
    <col min="1" max="13" width="9" style="82"/>
    <col min="14" max="16384" width="9" style="1"/>
  </cols>
  <sheetData>
    <row r="1" spans="1:13" x14ac:dyDescent="0.15">
      <c r="A1" s="82" t="s">
        <v>368</v>
      </c>
      <c r="B1" s="82" t="s">
        <v>369</v>
      </c>
      <c r="C1" s="82" t="s">
        <v>367</v>
      </c>
      <c r="D1" s="82" t="s">
        <v>370</v>
      </c>
      <c r="E1" s="82" t="s">
        <v>367</v>
      </c>
      <c r="F1" s="82" t="s">
        <v>435</v>
      </c>
      <c r="H1" s="82" t="s">
        <v>434</v>
      </c>
      <c r="I1" s="82" t="s">
        <v>436</v>
      </c>
      <c r="J1" s="82" t="s">
        <v>437</v>
      </c>
      <c r="K1" s="82" t="s">
        <v>438</v>
      </c>
      <c r="L1" s="82" t="s">
        <v>437</v>
      </c>
      <c r="M1" s="82" t="s">
        <v>439</v>
      </c>
    </row>
    <row r="2" spans="1:13" x14ac:dyDescent="0.15">
      <c r="A2" s="82">
        <v>1</v>
      </c>
      <c r="B2" s="82">
        <v>58</v>
      </c>
      <c r="C2" s="82">
        <v>37</v>
      </c>
      <c r="D2" s="82">
        <v>20</v>
      </c>
      <c r="E2" s="82">
        <v>14</v>
      </c>
      <c r="H2" s="82">
        <v>1</v>
      </c>
    </row>
    <row r="3" spans="1:13" x14ac:dyDescent="0.15">
      <c r="A3" s="82">
        <v>2</v>
      </c>
      <c r="B3" s="82">
        <v>17</v>
      </c>
      <c r="C3" s="82">
        <v>15</v>
      </c>
      <c r="D3" s="82">
        <v>11</v>
      </c>
      <c r="E3" s="82">
        <v>4</v>
      </c>
      <c r="H3" s="82">
        <v>2</v>
      </c>
    </row>
    <row r="4" spans="1:13" x14ac:dyDescent="0.15">
      <c r="A4" s="82">
        <v>3</v>
      </c>
      <c r="B4" s="82">
        <v>51</v>
      </c>
      <c r="C4" s="82">
        <v>21</v>
      </c>
      <c r="D4" s="82">
        <v>21</v>
      </c>
      <c r="E4" s="82">
        <v>6</v>
      </c>
      <c r="H4" s="82">
        <v>3</v>
      </c>
    </row>
    <row r="5" spans="1:13" x14ac:dyDescent="0.15">
      <c r="A5" s="82">
        <v>4</v>
      </c>
      <c r="B5" s="82">
        <v>23</v>
      </c>
      <c r="C5" s="82" t="s">
        <v>382</v>
      </c>
      <c r="D5" s="82">
        <v>26</v>
      </c>
      <c r="E5" s="82" t="s">
        <v>383</v>
      </c>
      <c r="H5" s="82">
        <v>4</v>
      </c>
    </row>
    <row r="6" spans="1:13" x14ac:dyDescent="0.15">
      <c r="A6" s="82">
        <v>5</v>
      </c>
      <c r="B6" s="82">
        <v>69</v>
      </c>
      <c r="D6" s="82">
        <v>22</v>
      </c>
      <c r="H6" s="82">
        <v>5</v>
      </c>
    </row>
    <row r="7" spans="1:13" x14ac:dyDescent="0.15">
      <c r="A7" s="82">
        <v>6</v>
      </c>
      <c r="B7" s="82" t="s">
        <v>425</v>
      </c>
      <c r="C7" s="82" t="s">
        <v>425</v>
      </c>
      <c r="D7" s="82" t="s">
        <v>425</v>
      </c>
      <c r="E7" s="82" t="s">
        <v>425</v>
      </c>
      <c r="H7" s="82">
        <v>6</v>
      </c>
    </row>
    <row r="8" spans="1:13" x14ac:dyDescent="0.15">
      <c r="A8" s="82">
        <v>7</v>
      </c>
      <c r="B8" s="82">
        <v>54</v>
      </c>
      <c r="C8" s="82">
        <v>19</v>
      </c>
      <c r="D8" s="82">
        <v>21</v>
      </c>
      <c r="E8" s="82">
        <v>9</v>
      </c>
      <c r="H8" s="82">
        <v>7</v>
      </c>
    </row>
    <row r="9" spans="1:13" x14ac:dyDescent="0.15">
      <c r="A9" s="82">
        <v>8</v>
      </c>
      <c r="B9" s="82" t="s">
        <v>425</v>
      </c>
      <c r="C9" s="82" t="s">
        <v>425</v>
      </c>
      <c r="D9" s="82" t="s">
        <v>425</v>
      </c>
      <c r="E9" s="82" t="s">
        <v>425</v>
      </c>
      <c r="H9" s="82">
        <v>8</v>
      </c>
    </row>
    <row r="10" spans="1:13" x14ac:dyDescent="0.15">
      <c r="A10" s="82">
        <v>9</v>
      </c>
      <c r="B10" s="82">
        <v>80</v>
      </c>
      <c r="C10" s="82">
        <v>39</v>
      </c>
      <c r="D10" s="82">
        <v>19</v>
      </c>
      <c r="E10" s="82">
        <v>9</v>
      </c>
      <c r="H10" s="82">
        <v>9</v>
      </c>
    </row>
    <row r="11" spans="1:13" x14ac:dyDescent="0.15">
      <c r="A11" s="82">
        <v>10</v>
      </c>
      <c r="B11" s="82">
        <v>69</v>
      </c>
      <c r="C11" s="82" t="s">
        <v>425</v>
      </c>
      <c r="D11" s="82">
        <v>22</v>
      </c>
      <c r="E11" s="82" t="s">
        <v>425</v>
      </c>
      <c r="H11" s="82">
        <v>10</v>
      </c>
    </row>
    <row r="12" spans="1:13" x14ac:dyDescent="0.15">
      <c r="A12" s="82">
        <v>11</v>
      </c>
      <c r="B12" s="82">
        <v>80</v>
      </c>
      <c r="D12" s="82">
        <v>44</v>
      </c>
      <c r="F12" s="82">
        <v>124</v>
      </c>
      <c r="H12" s="82">
        <v>11</v>
      </c>
      <c r="I12" s="82">
        <v>19</v>
      </c>
      <c r="K12" s="82">
        <v>7</v>
      </c>
      <c r="M12" s="82">
        <v>26</v>
      </c>
    </row>
    <row r="13" spans="1:13" x14ac:dyDescent="0.15">
      <c r="A13" s="82">
        <v>12</v>
      </c>
      <c r="B13" s="82" t="s">
        <v>468</v>
      </c>
      <c r="C13" s="82" t="s">
        <v>468</v>
      </c>
      <c r="D13" s="82" t="s">
        <v>468</v>
      </c>
      <c r="E13" s="82" t="s">
        <v>468</v>
      </c>
      <c r="F13" s="82" t="s">
        <v>468</v>
      </c>
      <c r="G13" s="82" t="s">
        <v>468</v>
      </c>
      <c r="H13" s="82" t="s">
        <v>468</v>
      </c>
    </row>
    <row r="14" spans="1:13" x14ac:dyDescent="0.15">
      <c r="A14" s="82" t="s">
        <v>469</v>
      </c>
    </row>
    <row r="15" spans="1:13" x14ac:dyDescent="0.15">
      <c r="A15" s="82">
        <v>13</v>
      </c>
    </row>
    <row r="16" spans="1:13" x14ac:dyDescent="0.15">
      <c r="A16" s="82">
        <v>14</v>
      </c>
      <c r="B16" s="82">
        <v>27</v>
      </c>
      <c r="C16" s="82">
        <v>51.9</v>
      </c>
      <c r="D16" s="82">
        <v>13</v>
      </c>
      <c r="E16" s="82">
        <v>5</v>
      </c>
    </row>
    <row r="17" spans="1:1" x14ac:dyDescent="0.15">
      <c r="A17" s="82">
        <v>15</v>
      </c>
    </row>
    <row r="18" spans="1:1" x14ac:dyDescent="0.15">
      <c r="A18" s="82">
        <v>16</v>
      </c>
    </row>
    <row r="19" spans="1:1" x14ac:dyDescent="0.15">
      <c r="A19" s="82">
        <v>17</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37" sqref="B37"/>
    </sheetView>
  </sheetViews>
  <sheetFormatPr defaultRowHeight="13.5" x14ac:dyDescent="0.15"/>
  <sheetData>
    <row r="1" spans="1:6" x14ac:dyDescent="0.15">
      <c r="B1" t="s">
        <v>349</v>
      </c>
      <c r="C1" t="s">
        <v>353</v>
      </c>
      <c r="D1" t="s">
        <v>354</v>
      </c>
      <c r="F1" t="s">
        <v>446</v>
      </c>
    </row>
    <row r="2" spans="1:6" x14ac:dyDescent="0.15">
      <c r="A2">
        <v>1</v>
      </c>
      <c r="B2" t="s">
        <v>348</v>
      </c>
      <c r="C2">
        <v>22</v>
      </c>
      <c r="D2">
        <v>12</v>
      </c>
      <c r="F2">
        <v>1</v>
      </c>
    </row>
    <row r="3" spans="1:6" x14ac:dyDescent="0.15">
      <c r="B3" t="s">
        <v>352</v>
      </c>
      <c r="C3">
        <v>56</v>
      </c>
      <c r="D3">
        <v>39</v>
      </c>
    </row>
    <row r="5" spans="1:6" x14ac:dyDescent="0.15">
      <c r="A5">
        <v>2</v>
      </c>
      <c r="B5" t="s">
        <v>348</v>
      </c>
      <c r="C5">
        <v>16</v>
      </c>
      <c r="D5">
        <v>11</v>
      </c>
    </row>
    <row r="6" spans="1:6" x14ac:dyDescent="0.15">
      <c r="B6" t="s">
        <v>352</v>
      </c>
      <c r="C6">
        <v>12</v>
      </c>
      <c r="D6">
        <v>8</v>
      </c>
    </row>
    <row r="8" spans="1:6" x14ac:dyDescent="0.15">
      <c r="A8">
        <v>3</v>
      </c>
      <c r="B8" t="s">
        <v>384</v>
      </c>
      <c r="C8" t="s">
        <v>384</v>
      </c>
      <c r="D8" t="s">
        <v>384</v>
      </c>
    </row>
    <row r="10" spans="1:6" x14ac:dyDescent="0.15">
      <c r="A10">
        <v>4</v>
      </c>
      <c r="B10" t="s">
        <v>385</v>
      </c>
      <c r="C10">
        <v>3</v>
      </c>
    </row>
    <row r="11" spans="1:6" x14ac:dyDescent="0.15">
      <c r="B11" t="s">
        <v>386</v>
      </c>
      <c r="C11">
        <v>11</v>
      </c>
    </row>
    <row r="12" spans="1:6" x14ac:dyDescent="0.15">
      <c r="B12" t="s">
        <v>388</v>
      </c>
      <c r="C12">
        <v>23</v>
      </c>
    </row>
    <row r="13" spans="1:6" x14ac:dyDescent="0.15">
      <c r="B13" t="s">
        <v>387</v>
      </c>
      <c r="C13">
        <v>12</v>
      </c>
    </row>
    <row r="15" spans="1:6" x14ac:dyDescent="0.15">
      <c r="A15">
        <v>5</v>
      </c>
      <c r="B15" t="s">
        <v>409</v>
      </c>
      <c r="C15">
        <v>49</v>
      </c>
    </row>
    <row r="16" spans="1:6" x14ac:dyDescent="0.15">
      <c r="B16" t="s">
        <v>410</v>
      </c>
      <c r="C16">
        <v>42</v>
      </c>
    </row>
    <row r="18" spans="1:7" x14ac:dyDescent="0.15">
      <c r="A18">
        <v>6</v>
      </c>
      <c r="B18" t="s">
        <v>412</v>
      </c>
    </row>
    <row r="20" spans="1:7" x14ac:dyDescent="0.15">
      <c r="A20">
        <v>7</v>
      </c>
      <c r="B20" t="s">
        <v>409</v>
      </c>
      <c r="C20">
        <v>23</v>
      </c>
      <c r="D20">
        <v>8</v>
      </c>
    </row>
    <row r="21" spans="1:7" x14ac:dyDescent="0.15">
      <c r="B21" t="s">
        <v>413</v>
      </c>
      <c r="C21">
        <v>52</v>
      </c>
      <c r="D21">
        <v>20</v>
      </c>
    </row>
    <row r="23" spans="1:7" x14ac:dyDescent="0.15">
      <c r="A23">
        <v>8</v>
      </c>
      <c r="B23" t="s">
        <v>424</v>
      </c>
      <c r="C23">
        <v>29</v>
      </c>
      <c r="D23">
        <v>16</v>
      </c>
    </row>
    <row r="24" spans="1:7" x14ac:dyDescent="0.15">
      <c r="B24" t="s">
        <v>385</v>
      </c>
      <c r="C24">
        <v>2</v>
      </c>
      <c r="D24">
        <v>1</v>
      </c>
    </row>
    <row r="26" spans="1:7" x14ac:dyDescent="0.15">
      <c r="A26">
        <v>9</v>
      </c>
      <c r="B26" t="s">
        <v>350</v>
      </c>
      <c r="C26">
        <v>34</v>
      </c>
      <c r="D26">
        <v>17</v>
      </c>
    </row>
    <row r="27" spans="1:7" x14ac:dyDescent="0.15">
      <c r="B27" t="s">
        <v>426</v>
      </c>
      <c r="C27">
        <v>65</v>
      </c>
      <c r="D27">
        <v>31</v>
      </c>
    </row>
    <row r="29" spans="1:7" x14ac:dyDescent="0.15">
      <c r="A29">
        <v>10</v>
      </c>
      <c r="B29" t="s">
        <v>440</v>
      </c>
    </row>
    <row r="31" spans="1:7" x14ac:dyDescent="0.15">
      <c r="A31">
        <v>11</v>
      </c>
      <c r="B31" t="s">
        <v>441</v>
      </c>
      <c r="C31">
        <v>3</v>
      </c>
      <c r="F31">
        <v>11</v>
      </c>
      <c r="G31">
        <v>0</v>
      </c>
    </row>
    <row r="32" spans="1:7" x14ac:dyDescent="0.15">
      <c r="B32" t="s">
        <v>442</v>
      </c>
      <c r="C32">
        <v>12</v>
      </c>
      <c r="G32">
        <v>5</v>
      </c>
    </row>
    <row r="33" spans="1:7" x14ac:dyDescent="0.15">
      <c r="B33" t="s">
        <v>443</v>
      </c>
      <c r="C33">
        <v>42</v>
      </c>
      <c r="G33">
        <v>10</v>
      </c>
    </row>
    <row r="34" spans="1:7" x14ac:dyDescent="0.15">
      <c r="B34" t="s">
        <v>444</v>
      </c>
      <c r="C34">
        <v>43</v>
      </c>
      <c r="G34">
        <v>6</v>
      </c>
    </row>
    <row r="35" spans="1:7" x14ac:dyDescent="0.15">
      <c r="B35" t="s">
        <v>445</v>
      </c>
      <c r="C35">
        <v>24</v>
      </c>
      <c r="G35">
        <v>5</v>
      </c>
    </row>
    <row r="37" spans="1:7" x14ac:dyDescent="0.15">
      <c r="A37">
        <v>12</v>
      </c>
      <c r="B37" t="s">
        <v>440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1" topLeftCell="A2" activePane="bottomLeft" state="frozen"/>
      <selection pane="bottomLeft" activeCell="E15" sqref="E15"/>
    </sheetView>
  </sheetViews>
  <sheetFormatPr defaultRowHeight="16.5" x14ac:dyDescent="0.15"/>
  <cols>
    <col min="1" max="1" width="9" style="1"/>
    <col min="2" max="3" width="9" style="41"/>
    <col min="4" max="5" width="9" style="43"/>
    <col min="6" max="7" width="9" style="44"/>
    <col min="8" max="9" width="9" style="45"/>
    <col min="10" max="11" width="9" style="42"/>
    <col min="12" max="16384" width="9" style="1"/>
  </cols>
  <sheetData>
    <row r="1" spans="1:11" ht="17.25" thickBot="1" x14ac:dyDescent="0.2">
      <c r="A1" s="46" t="s">
        <v>355</v>
      </c>
      <c r="B1" s="47" t="s">
        <v>356</v>
      </c>
      <c r="C1" s="47"/>
      <c r="D1" s="48" t="s">
        <v>351</v>
      </c>
      <c r="E1" s="48"/>
      <c r="F1" s="49" t="s">
        <v>357</v>
      </c>
      <c r="G1" s="49"/>
      <c r="H1" s="45" t="s">
        <v>372</v>
      </c>
      <c r="J1" s="42" t="s">
        <v>373</v>
      </c>
    </row>
    <row r="2" spans="1:11" x14ac:dyDescent="0.15">
      <c r="A2" s="50">
        <v>1</v>
      </c>
      <c r="B2" s="51">
        <v>36</v>
      </c>
      <c r="C2" s="51">
        <v>25</v>
      </c>
      <c r="D2" s="52">
        <v>30</v>
      </c>
      <c r="E2" s="52">
        <v>18</v>
      </c>
      <c r="F2" s="53">
        <v>12</v>
      </c>
      <c r="G2" s="54">
        <v>8</v>
      </c>
    </row>
    <row r="3" spans="1:11" x14ac:dyDescent="0.15">
      <c r="A3" s="55">
        <v>2</v>
      </c>
      <c r="B3" s="47">
        <v>7</v>
      </c>
      <c r="C3" s="47">
        <v>4</v>
      </c>
      <c r="D3" s="48">
        <v>15</v>
      </c>
      <c r="E3" s="48">
        <v>11</v>
      </c>
      <c r="F3" s="49">
        <v>6</v>
      </c>
      <c r="G3" s="56">
        <v>5</v>
      </c>
      <c r="H3" s="45">
        <v>3</v>
      </c>
      <c r="I3" s="45">
        <v>1</v>
      </c>
      <c r="J3" s="42">
        <v>3</v>
      </c>
      <c r="K3" s="42">
        <v>3</v>
      </c>
    </row>
    <row r="4" spans="1:11" x14ac:dyDescent="0.15">
      <c r="A4" s="55">
        <v>3</v>
      </c>
      <c r="B4" s="47">
        <v>23</v>
      </c>
      <c r="C4" s="47">
        <v>7</v>
      </c>
      <c r="D4" s="48">
        <v>43</v>
      </c>
      <c r="E4" s="48">
        <v>18</v>
      </c>
      <c r="F4" s="49">
        <v>0</v>
      </c>
      <c r="G4" s="56">
        <v>0</v>
      </c>
    </row>
    <row r="5" spans="1:11" x14ac:dyDescent="0.15">
      <c r="A5" s="55">
        <v>4</v>
      </c>
      <c r="B5" s="47">
        <v>14</v>
      </c>
      <c r="C5" s="47" t="s">
        <v>422</v>
      </c>
      <c r="D5" s="48">
        <v>20</v>
      </c>
      <c r="E5" s="48" t="s">
        <v>450</v>
      </c>
      <c r="F5" s="49">
        <v>15</v>
      </c>
      <c r="G5" s="56" t="s">
        <v>422</v>
      </c>
      <c r="H5" s="45">
        <v>8</v>
      </c>
      <c r="I5" s="45" t="s">
        <v>393</v>
      </c>
    </row>
    <row r="6" spans="1:11" x14ac:dyDescent="0.15">
      <c r="A6" s="55">
        <v>5</v>
      </c>
      <c r="B6" s="47">
        <v>43</v>
      </c>
      <c r="C6" s="47" t="s">
        <v>422</v>
      </c>
      <c r="D6" s="48">
        <v>33</v>
      </c>
      <c r="E6" s="48" t="s">
        <v>450</v>
      </c>
      <c r="F6" s="49">
        <v>15</v>
      </c>
      <c r="G6" s="56" t="s">
        <v>422</v>
      </c>
      <c r="H6" s="45">
        <v>15</v>
      </c>
    </row>
    <row r="7" spans="1:11" x14ac:dyDescent="0.15">
      <c r="A7" s="55">
        <v>6</v>
      </c>
      <c r="B7" s="47" t="s">
        <v>422</v>
      </c>
      <c r="C7" s="47" t="s">
        <v>422</v>
      </c>
      <c r="D7" s="47" t="s">
        <v>422</v>
      </c>
      <c r="E7" s="47" t="s">
        <v>422</v>
      </c>
      <c r="F7" s="47" t="s">
        <v>422</v>
      </c>
      <c r="G7" s="57" t="s">
        <v>422</v>
      </c>
    </row>
    <row r="8" spans="1:11" x14ac:dyDescent="0.15">
      <c r="A8" s="55">
        <v>7</v>
      </c>
      <c r="B8" s="47">
        <v>29</v>
      </c>
      <c r="C8" s="47">
        <v>7</v>
      </c>
      <c r="D8" s="48">
        <v>43</v>
      </c>
      <c r="E8" s="48">
        <v>20</v>
      </c>
      <c r="F8" s="49">
        <v>3</v>
      </c>
      <c r="G8" s="56">
        <v>1</v>
      </c>
      <c r="H8" s="45">
        <v>2</v>
      </c>
      <c r="J8" s="42">
        <v>1</v>
      </c>
    </row>
    <row r="9" spans="1:11" x14ac:dyDescent="0.15">
      <c r="A9" s="55">
        <v>8</v>
      </c>
      <c r="B9" s="47">
        <v>7</v>
      </c>
      <c r="C9" s="47">
        <v>4</v>
      </c>
      <c r="D9" s="48">
        <v>21</v>
      </c>
      <c r="E9" s="48">
        <v>12</v>
      </c>
      <c r="F9" s="49">
        <v>3</v>
      </c>
      <c r="G9" s="56">
        <v>1</v>
      </c>
      <c r="H9" s="45">
        <v>1</v>
      </c>
      <c r="I9" s="45">
        <v>1</v>
      </c>
    </row>
    <row r="10" spans="1:11" x14ac:dyDescent="0.15">
      <c r="A10" s="55">
        <v>9</v>
      </c>
      <c r="B10" s="47">
        <v>61</v>
      </c>
      <c r="C10" s="47">
        <v>28</v>
      </c>
      <c r="D10" s="48">
        <v>38</v>
      </c>
      <c r="E10" s="48">
        <v>20</v>
      </c>
      <c r="F10" s="49">
        <v>0</v>
      </c>
      <c r="G10" s="56">
        <v>0</v>
      </c>
    </row>
    <row r="11" spans="1:11" x14ac:dyDescent="0.15">
      <c r="A11" s="55">
        <v>10</v>
      </c>
      <c r="B11" s="47">
        <v>43</v>
      </c>
      <c r="C11" s="47" t="s">
        <v>422</v>
      </c>
      <c r="D11" s="48">
        <v>33</v>
      </c>
      <c r="E11" s="48" t="s">
        <v>422</v>
      </c>
      <c r="F11" s="49">
        <v>15</v>
      </c>
      <c r="G11" s="56" t="s">
        <v>422</v>
      </c>
      <c r="H11" s="45">
        <v>15</v>
      </c>
    </row>
    <row r="12" spans="1:11" x14ac:dyDescent="0.15">
      <c r="A12" s="55">
        <v>11</v>
      </c>
      <c r="B12" s="47">
        <v>38</v>
      </c>
      <c r="C12" s="47" t="s">
        <v>422</v>
      </c>
      <c r="D12" s="48">
        <v>70</v>
      </c>
      <c r="E12" s="48" t="s">
        <v>422</v>
      </c>
      <c r="F12" s="49">
        <v>16</v>
      </c>
      <c r="G12" s="56" t="s">
        <v>422</v>
      </c>
      <c r="J12" s="42">
        <v>11</v>
      </c>
    </row>
    <row r="13" spans="1:11" ht="17.25" thickBot="1" x14ac:dyDescent="0.2">
      <c r="A13" s="58">
        <v>12</v>
      </c>
      <c r="B13" s="59">
        <v>18</v>
      </c>
      <c r="C13" s="59" t="s">
        <v>422</v>
      </c>
      <c r="D13" s="60">
        <v>22</v>
      </c>
      <c r="E13" s="60" t="s">
        <v>422</v>
      </c>
      <c r="F13" s="61">
        <v>0</v>
      </c>
      <c r="G13" s="62">
        <v>0</v>
      </c>
    </row>
  </sheetData>
  <phoneticPr fontId="3"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E19" sqref="E19:E20"/>
    </sheetView>
  </sheetViews>
  <sheetFormatPr defaultRowHeight="13.5" x14ac:dyDescent="0.15"/>
  <sheetData>
    <row r="1" spans="1:9" x14ac:dyDescent="0.15">
      <c r="A1" t="s">
        <v>358</v>
      </c>
      <c r="B1" t="s">
        <v>359</v>
      </c>
      <c r="D1" t="s">
        <v>360</v>
      </c>
      <c r="F1" t="s">
        <v>361</v>
      </c>
      <c r="H1" t="s">
        <v>362</v>
      </c>
    </row>
    <row r="2" spans="1:9" x14ac:dyDescent="0.15">
      <c r="A2">
        <v>1</v>
      </c>
      <c r="B2">
        <v>25</v>
      </c>
      <c r="D2">
        <v>33</v>
      </c>
      <c r="F2">
        <v>19</v>
      </c>
      <c r="H2">
        <v>1</v>
      </c>
    </row>
    <row r="3" spans="1:9" x14ac:dyDescent="0.15">
      <c r="A3">
        <v>2</v>
      </c>
      <c r="B3" t="s">
        <v>371</v>
      </c>
      <c r="C3" t="s">
        <v>371</v>
      </c>
      <c r="D3" t="s">
        <v>371</v>
      </c>
      <c r="E3" t="s">
        <v>371</v>
      </c>
      <c r="F3" t="s">
        <v>371</v>
      </c>
      <c r="G3" t="s">
        <v>371</v>
      </c>
      <c r="H3" t="s">
        <v>371</v>
      </c>
    </row>
    <row r="4" spans="1:9" x14ac:dyDescent="0.15">
      <c r="A4">
        <v>3</v>
      </c>
      <c r="B4" t="s">
        <v>377</v>
      </c>
    </row>
    <row r="5" spans="1:9" x14ac:dyDescent="0.15">
      <c r="A5">
        <v>4</v>
      </c>
      <c r="B5">
        <v>21</v>
      </c>
      <c r="D5">
        <v>17</v>
      </c>
      <c r="F5">
        <v>11</v>
      </c>
      <c r="H5">
        <v>0</v>
      </c>
    </row>
    <row r="6" spans="1:9" x14ac:dyDescent="0.15">
      <c r="A6">
        <v>5</v>
      </c>
      <c r="B6">
        <v>45</v>
      </c>
      <c r="D6">
        <v>19</v>
      </c>
      <c r="F6">
        <v>27</v>
      </c>
    </row>
    <row r="7" spans="1:9" x14ac:dyDescent="0.15">
      <c r="A7">
        <v>6</v>
      </c>
      <c r="B7" t="s">
        <v>412</v>
      </c>
      <c r="C7" t="s">
        <v>412</v>
      </c>
      <c r="D7" t="s">
        <v>412</v>
      </c>
      <c r="E7" t="s">
        <v>412</v>
      </c>
      <c r="F7" t="s">
        <v>412</v>
      </c>
      <c r="G7" t="s">
        <v>412</v>
      </c>
      <c r="H7" t="s">
        <v>412</v>
      </c>
    </row>
    <row r="8" spans="1:9" x14ac:dyDescent="0.15">
      <c r="A8">
        <v>7</v>
      </c>
      <c r="B8">
        <v>50</v>
      </c>
      <c r="C8">
        <v>19</v>
      </c>
      <c r="D8">
        <v>6</v>
      </c>
      <c r="E8">
        <v>2</v>
      </c>
      <c r="F8">
        <v>19</v>
      </c>
      <c r="G8">
        <v>7</v>
      </c>
    </row>
    <row r="9" spans="1:9" x14ac:dyDescent="0.15">
      <c r="A9">
        <v>8</v>
      </c>
      <c r="B9">
        <v>17</v>
      </c>
      <c r="C9">
        <v>9</v>
      </c>
      <c r="D9">
        <v>9</v>
      </c>
      <c r="E9">
        <v>5</v>
      </c>
      <c r="F9">
        <v>4</v>
      </c>
      <c r="G9">
        <v>2</v>
      </c>
      <c r="H9">
        <v>1</v>
      </c>
      <c r="I9">
        <v>1</v>
      </c>
    </row>
    <row r="10" spans="1:9" x14ac:dyDescent="0.15">
      <c r="A10">
        <v>9</v>
      </c>
      <c r="B10">
        <v>56</v>
      </c>
      <c r="D10">
        <v>18</v>
      </c>
      <c r="F10">
        <v>25</v>
      </c>
    </row>
    <row r="11" spans="1:9" x14ac:dyDescent="0.15">
      <c r="A11">
        <v>10</v>
      </c>
      <c r="B11">
        <v>45</v>
      </c>
      <c r="D11">
        <v>19</v>
      </c>
      <c r="F11">
        <v>27</v>
      </c>
    </row>
    <row r="12" spans="1:9" x14ac:dyDescent="0.15">
      <c r="A12">
        <v>11</v>
      </c>
      <c r="B12">
        <v>124</v>
      </c>
    </row>
    <row r="15" spans="1:9" ht="16.5" x14ac:dyDescent="0.15">
      <c r="B15">
        <v>25</v>
      </c>
      <c r="C15" s="30">
        <v>78</v>
      </c>
      <c r="D15" s="67">
        <f>B15/C15%</f>
        <v>32.051282051282051</v>
      </c>
    </row>
    <row r="16" spans="1:9" ht="16.5" x14ac:dyDescent="0.15">
      <c r="B16" t="s">
        <v>371</v>
      </c>
      <c r="C16" s="30">
        <v>28</v>
      </c>
      <c r="D16" s="67" t="e">
        <f t="shared" ref="D16:D25" si="0">B16/C16%</f>
        <v>#VALUE!</v>
      </c>
    </row>
    <row r="17" spans="2:4" ht="16.5" x14ac:dyDescent="0.15">
      <c r="B17" t="s">
        <v>377</v>
      </c>
      <c r="C17" s="30">
        <v>72</v>
      </c>
      <c r="D17" s="67" t="e">
        <f t="shared" si="0"/>
        <v>#VALUE!</v>
      </c>
    </row>
    <row r="18" spans="2:4" ht="16.5" x14ac:dyDescent="0.15">
      <c r="B18">
        <v>21</v>
      </c>
      <c r="C18" s="30">
        <v>49</v>
      </c>
      <c r="D18" s="67">
        <f t="shared" si="0"/>
        <v>42.857142857142861</v>
      </c>
    </row>
    <row r="19" spans="2:4" ht="16.5" x14ac:dyDescent="0.15">
      <c r="B19">
        <v>45</v>
      </c>
      <c r="C19" s="30">
        <v>91</v>
      </c>
      <c r="D19" s="67">
        <f t="shared" si="0"/>
        <v>49.450549450549445</v>
      </c>
    </row>
    <row r="20" spans="2:4" ht="16.5" x14ac:dyDescent="0.15">
      <c r="B20" t="s">
        <v>412</v>
      </c>
      <c r="C20" s="30">
        <v>48</v>
      </c>
      <c r="D20" s="67" t="e">
        <f t="shared" si="0"/>
        <v>#VALUE!</v>
      </c>
    </row>
    <row r="21" spans="2:4" ht="16.5" x14ac:dyDescent="0.15">
      <c r="B21">
        <v>50</v>
      </c>
      <c r="C21" s="30">
        <v>75</v>
      </c>
      <c r="D21" s="67">
        <f t="shared" si="0"/>
        <v>66.666666666666671</v>
      </c>
    </row>
    <row r="22" spans="2:4" ht="16.5" x14ac:dyDescent="0.15">
      <c r="B22">
        <v>17</v>
      </c>
      <c r="C22" s="30">
        <v>31</v>
      </c>
      <c r="D22" s="67">
        <f t="shared" si="0"/>
        <v>54.838709677419352</v>
      </c>
    </row>
    <row r="23" spans="2:4" ht="16.5" x14ac:dyDescent="0.15">
      <c r="B23">
        <v>56</v>
      </c>
      <c r="C23" s="30">
        <v>99</v>
      </c>
      <c r="D23" s="67">
        <f t="shared" si="0"/>
        <v>56.565656565656568</v>
      </c>
    </row>
    <row r="24" spans="2:4" ht="16.5" x14ac:dyDescent="0.15">
      <c r="B24">
        <v>45</v>
      </c>
      <c r="C24" s="30">
        <v>91</v>
      </c>
      <c r="D24" s="67">
        <f t="shared" si="0"/>
        <v>49.450549450549445</v>
      </c>
    </row>
    <row r="25" spans="2:4" ht="16.5" x14ac:dyDescent="0.15">
      <c r="B25">
        <v>124</v>
      </c>
      <c r="C25" s="30">
        <v>124</v>
      </c>
      <c r="D25" s="67">
        <f t="shared" si="0"/>
        <v>100</v>
      </c>
    </row>
  </sheetData>
  <phoneticPr fontId="3"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abSelected="1" workbookViewId="0">
      <selection activeCell="D19" sqref="D19"/>
    </sheetView>
  </sheetViews>
  <sheetFormatPr defaultRowHeight="13.5" x14ac:dyDescent="0.15"/>
  <sheetData>
    <row r="1" spans="1:4" x14ac:dyDescent="0.15">
      <c r="A1" t="s">
        <v>363</v>
      </c>
      <c r="C1" t="s">
        <v>366</v>
      </c>
      <c r="D1" t="s">
        <v>367</v>
      </c>
    </row>
    <row r="2" spans="1:4" x14ac:dyDescent="0.15">
      <c r="A2">
        <v>1</v>
      </c>
      <c r="B2" t="s">
        <v>364</v>
      </c>
      <c r="C2">
        <v>29</v>
      </c>
      <c r="D2">
        <v>17</v>
      </c>
    </row>
    <row r="3" spans="1:4" x14ac:dyDescent="0.15">
      <c r="B3" t="s">
        <v>365</v>
      </c>
      <c r="C3">
        <v>49</v>
      </c>
      <c r="D3">
        <v>34</v>
      </c>
    </row>
    <row r="5" spans="1:4" x14ac:dyDescent="0.15">
      <c r="A5">
        <v>2</v>
      </c>
      <c r="B5" t="s">
        <v>522</v>
      </c>
    </row>
    <row r="7" spans="1:4" x14ac:dyDescent="0.15">
      <c r="A7">
        <v>3</v>
      </c>
      <c r="B7" t="s">
        <v>375</v>
      </c>
      <c r="C7">
        <v>21</v>
      </c>
      <c r="D7">
        <v>7</v>
      </c>
    </row>
    <row r="8" spans="1:4" x14ac:dyDescent="0.15">
      <c r="B8" t="s">
        <v>376</v>
      </c>
      <c r="C8">
        <v>51</v>
      </c>
      <c r="D8">
        <v>20</v>
      </c>
    </row>
    <row r="10" spans="1:4" x14ac:dyDescent="0.15">
      <c r="A10">
        <v>4</v>
      </c>
      <c r="B10" t="s">
        <v>389</v>
      </c>
      <c r="C10">
        <v>1</v>
      </c>
    </row>
    <row r="11" spans="1:4" x14ac:dyDescent="0.15">
      <c r="B11" t="s">
        <v>390</v>
      </c>
      <c r="C11">
        <v>14</v>
      </c>
    </row>
    <row r="12" spans="1:4" x14ac:dyDescent="0.15">
      <c r="B12" t="s">
        <v>391</v>
      </c>
      <c r="C12">
        <v>32</v>
      </c>
    </row>
    <row r="13" spans="1:4" x14ac:dyDescent="0.15">
      <c r="B13" t="s">
        <v>392</v>
      </c>
      <c r="C13">
        <v>2</v>
      </c>
    </row>
    <row r="15" spans="1:4" x14ac:dyDescent="0.15">
      <c r="A15">
        <v>5</v>
      </c>
      <c r="B15" t="s">
        <v>375</v>
      </c>
      <c r="C15">
        <v>10</v>
      </c>
    </row>
    <row r="16" spans="1:4" x14ac:dyDescent="0.15">
      <c r="B16" t="s">
        <v>405</v>
      </c>
      <c r="C16">
        <v>81</v>
      </c>
    </row>
    <row r="18" spans="1:4" x14ac:dyDescent="0.15">
      <c r="A18">
        <v>6</v>
      </c>
      <c r="B18" t="s">
        <v>480</v>
      </c>
    </row>
    <row r="20" spans="1:4" x14ac:dyDescent="0.15">
      <c r="A20">
        <v>7</v>
      </c>
      <c r="B20" t="s">
        <v>414</v>
      </c>
      <c r="C20">
        <v>20</v>
      </c>
      <c r="D20">
        <v>10</v>
      </c>
    </row>
    <row r="21" spans="1:4" x14ac:dyDescent="0.15">
      <c r="B21" t="s">
        <v>415</v>
      </c>
      <c r="C21">
        <v>55</v>
      </c>
      <c r="D21">
        <v>18</v>
      </c>
    </row>
    <row r="23" spans="1:4" x14ac:dyDescent="0.15">
      <c r="A23">
        <v>8</v>
      </c>
      <c r="B23" t="s">
        <v>425</v>
      </c>
    </row>
    <row r="25" spans="1:4" x14ac:dyDescent="0.15">
      <c r="A25">
        <v>9</v>
      </c>
      <c r="B25" t="s">
        <v>427</v>
      </c>
      <c r="C25">
        <v>20</v>
      </c>
      <c r="D25">
        <v>8</v>
      </c>
    </row>
    <row r="26" spans="1:4" x14ac:dyDescent="0.15">
      <c r="B26" t="s">
        <v>428</v>
      </c>
      <c r="C26">
        <v>79</v>
      </c>
      <c r="D26">
        <v>51</v>
      </c>
    </row>
    <row r="28" spans="1:4" x14ac:dyDescent="0.15">
      <c r="A28">
        <v>10</v>
      </c>
      <c r="B28" t="s">
        <v>429</v>
      </c>
      <c r="C28">
        <v>10</v>
      </c>
    </row>
    <row r="29" spans="1:4" x14ac:dyDescent="0.15">
      <c r="B29" t="s">
        <v>430</v>
      </c>
      <c r="C29">
        <v>81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3.5" x14ac:dyDescent="0.15"/>
  <sheetData>
    <row r="1" spans="1:8" x14ac:dyDescent="0.15">
      <c r="A1" t="s">
        <v>394</v>
      </c>
      <c r="B1" t="s">
        <v>395</v>
      </c>
      <c r="C1" t="s">
        <v>396</v>
      </c>
      <c r="D1" t="s">
        <v>397</v>
      </c>
      <c r="E1" t="s">
        <v>398</v>
      </c>
      <c r="F1" t="s">
        <v>399</v>
      </c>
      <c r="G1" t="s">
        <v>400</v>
      </c>
      <c r="H1" t="s">
        <v>401</v>
      </c>
    </row>
    <row r="2" spans="1:8" x14ac:dyDescent="0.15">
      <c r="A2">
        <v>1</v>
      </c>
    </row>
    <row r="3" spans="1:8" x14ac:dyDescent="0.15">
      <c r="A3">
        <v>2</v>
      </c>
    </row>
    <row r="4" spans="1:8" x14ac:dyDescent="0.15">
      <c r="A4">
        <v>3</v>
      </c>
    </row>
    <row r="5" spans="1:8" x14ac:dyDescent="0.15">
      <c r="A5">
        <v>4</v>
      </c>
      <c r="E5">
        <v>42</v>
      </c>
      <c r="F5">
        <v>3</v>
      </c>
      <c r="G5">
        <v>3</v>
      </c>
      <c r="H5">
        <v>1</v>
      </c>
    </row>
    <row r="6" spans="1:8" x14ac:dyDescent="0.15">
      <c r="A6">
        <v>5</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H13" sqref="H13"/>
    </sheetView>
  </sheetViews>
  <sheetFormatPr defaultRowHeight="13.5" x14ac:dyDescent="0.15"/>
  <sheetData>
    <row r="1" spans="1:13" ht="49.5" x14ac:dyDescent="0.15">
      <c r="A1" s="4" t="s">
        <v>1</v>
      </c>
      <c r="B1" s="4" t="s">
        <v>2</v>
      </c>
      <c r="C1" s="3" t="s">
        <v>30</v>
      </c>
      <c r="D1" s="5" t="s">
        <v>28</v>
      </c>
      <c r="E1" s="6" t="s">
        <v>107</v>
      </c>
      <c r="F1" s="7" t="s">
        <v>108</v>
      </c>
      <c r="I1" t="s">
        <v>120</v>
      </c>
      <c r="J1" t="s">
        <v>121</v>
      </c>
      <c r="L1" t="s">
        <v>122</v>
      </c>
      <c r="M1" t="s">
        <v>123</v>
      </c>
    </row>
    <row r="2" spans="1:13" ht="16.5" x14ac:dyDescent="0.15">
      <c r="A2" s="8" t="s">
        <v>19</v>
      </c>
      <c r="B2" s="8">
        <v>2011</v>
      </c>
      <c r="C2" s="21">
        <v>78</v>
      </c>
      <c r="D2" s="9" t="s">
        <v>29</v>
      </c>
      <c r="E2" s="22">
        <v>78</v>
      </c>
      <c r="F2" s="10" t="s">
        <v>22</v>
      </c>
      <c r="I2">
        <v>44</v>
      </c>
      <c r="J2">
        <v>34</v>
      </c>
      <c r="L2">
        <v>10</v>
      </c>
      <c r="M2">
        <v>68</v>
      </c>
    </row>
    <row r="3" spans="1:13" ht="16.5" x14ac:dyDescent="0.15">
      <c r="A3" s="8" t="s">
        <v>34</v>
      </c>
      <c r="B3" s="8" t="s">
        <v>35</v>
      </c>
      <c r="C3" s="17">
        <v>28</v>
      </c>
      <c r="D3" s="9" t="s">
        <v>79</v>
      </c>
      <c r="E3" s="22">
        <v>12</v>
      </c>
      <c r="F3" s="10" t="s">
        <v>80</v>
      </c>
      <c r="I3">
        <v>19</v>
      </c>
      <c r="J3">
        <v>9</v>
      </c>
      <c r="L3">
        <v>1</v>
      </c>
      <c r="M3">
        <v>11</v>
      </c>
    </row>
    <row r="4" spans="1:13" ht="16.5" x14ac:dyDescent="0.15">
      <c r="A4" s="8" t="s">
        <v>36</v>
      </c>
      <c r="B4" s="8" t="s">
        <v>37</v>
      </c>
      <c r="C4" s="17">
        <v>72</v>
      </c>
      <c r="D4" s="9" t="s">
        <v>41</v>
      </c>
      <c r="E4" s="22">
        <v>63</v>
      </c>
      <c r="F4" s="10" t="s">
        <v>42</v>
      </c>
      <c r="I4">
        <v>27</v>
      </c>
      <c r="J4">
        <v>45</v>
      </c>
      <c r="L4">
        <v>22</v>
      </c>
      <c r="M4">
        <v>41</v>
      </c>
    </row>
    <row r="5" spans="1:13" ht="16.5" x14ac:dyDescent="0.15">
      <c r="A5" s="8" t="s">
        <v>85</v>
      </c>
      <c r="B5" s="8">
        <v>2008</v>
      </c>
      <c r="C5" s="17">
        <v>49</v>
      </c>
      <c r="D5" s="9" t="s">
        <v>83</v>
      </c>
      <c r="E5" s="22">
        <v>49</v>
      </c>
      <c r="F5" s="10" t="s">
        <v>86</v>
      </c>
      <c r="I5">
        <v>26</v>
      </c>
      <c r="J5">
        <v>23</v>
      </c>
      <c r="L5">
        <v>21</v>
      </c>
      <c r="M5">
        <v>28</v>
      </c>
    </row>
    <row r="6" spans="1:13" ht="16.5" x14ac:dyDescent="0.15">
      <c r="A6" s="11" t="s">
        <v>49</v>
      </c>
      <c r="B6" s="11" t="s">
        <v>44</v>
      </c>
      <c r="C6" s="19">
        <v>91</v>
      </c>
      <c r="D6" s="12" t="s">
        <v>47</v>
      </c>
      <c r="E6" s="23">
        <v>91</v>
      </c>
      <c r="F6" s="13" t="s">
        <v>51</v>
      </c>
      <c r="I6">
        <v>86</v>
      </c>
      <c r="J6">
        <v>5</v>
      </c>
      <c r="L6">
        <v>80</v>
      </c>
      <c r="M6">
        <v>11</v>
      </c>
    </row>
    <row r="7" spans="1:13" ht="16.5" x14ac:dyDescent="0.15">
      <c r="A7" s="14" t="s">
        <v>52</v>
      </c>
      <c r="B7" s="14" t="s">
        <v>53</v>
      </c>
      <c r="C7" s="20">
        <v>48</v>
      </c>
      <c r="D7" s="15" t="s">
        <v>56</v>
      </c>
      <c r="E7" s="24">
        <v>18</v>
      </c>
      <c r="F7" s="16" t="s">
        <v>57</v>
      </c>
      <c r="I7">
        <v>22</v>
      </c>
      <c r="J7">
        <v>26</v>
      </c>
      <c r="L7">
        <v>0</v>
      </c>
      <c r="M7">
        <v>18</v>
      </c>
    </row>
    <row r="8" spans="1:13" ht="16.5" x14ac:dyDescent="0.15">
      <c r="A8" s="8" t="s">
        <v>59</v>
      </c>
      <c r="B8" s="8" t="s">
        <v>101</v>
      </c>
      <c r="C8" s="17">
        <v>75</v>
      </c>
      <c r="D8" s="9" t="s">
        <v>61</v>
      </c>
      <c r="E8" s="22">
        <v>75</v>
      </c>
      <c r="F8" s="10" t="s">
        <v>63</v>
      </c>
      <c r="I8">
        <v>28</v>
      </c>
      <c r="J8">
        <v>47</v>
      </c>
      <c r="L8">
        <v>36</v>
      </c>
      <c r="M8">
        <v>39</v>
      </c>
    </row>
    <row r="9" spans="1:13" ht="16.5" x14ac:dyDescent="0.15">
      <c r="A9" s="8" t="s">
        <v>64</v>
      </c>
      <c r="B9" s="8" t="s">
        <v>66</v>
      </c>
      <c r="C9" s="17">
        <v>31</v>
      </c>
      <c r="D9" s="9" t="s">
        <v>65</v>
      </c>
      <c r="E9" s="22">
        <v>22</v>
      </c>
      <c r="F9" s="10" t="s">
        <v>67</v>
      </c>
      <c r="I9">
        <v>17</v>
      </c>
      <c r="J9">
        <v>14</v>
      </c>
      <c r="L9">
        <v>5</v>
      </c>
      <c r="M9">
        <v>17</v>
      </c>
    </row>
    <row r="10" spans="1:13" ht="16.5" x14ac:dyDescent="0.15">
      <c r="A10" s="18" t="s">
        <v>72</v>
      </c>
      <c r="B10" s="18">
        <v>2007</v>
      </c>
      <c r="C10" s="17">
        <v>99</v>
      </c>
      <c r="D10" s="9" t="s">
        <v>75</v>
      </c>
      <c r="E10" s="22">
        <v>99</v>
      </c>
      <c r="F10" s="10" t="s">
        <v>77</v>
      </c>
      <c r="I10">
        <v>48</v>
      </c>
      <c r="J10">
        <v>41</v>
      </c>
      <c r="L10">
        <v>33</v>
      </c>
      <c r="M10">
        <v>66</v>
      </c>
    </row>
    <row r="11" spans="1:13" ht="16.5" x14ac:dyDescent="0.15">
      <c r="A11" s="8" t="s">
        <v>88</v>
      </c>
      <c r="B11" s="8" t="s">
        <v>87</v>
      </c>
      <c r="C11" s="17">
        <v>91</v>
      </c>
      <c r="D11" s="9" t="s">
        <v>89</v>
      </c>
      <c r="E11" s="22">
        <v>91</v>
      </c>
      <c r="F11" s="10" t="s">
        <v>91</v>
      </c>
      <c r="I11">
        <v>86</v>
      </c>
      <c r="J11">
        <v>5</v>
      </c>
      <c r="L11">
        <v>80</v>
      </c>
      <c r="M11">
        <v>11</v>
      </c>
    </row>
    <row r="12" spans="1:13" ht="16.5" x14ac:dyDescent="0.15">
      <c r="A12" s="8" t="s">
        <v>95</v>
      </c>
      <c r="B12" s="8" t="s">
        <v>96</v>
      </c>
      <c r="C12" s="17">
        <v>124</v>
      </c>
      <c r="D12" s="9" t="s">
        <v>97</v>
      </c>
      <c r="E12" s="22">
        <v>26</v>
      </c>
      <c r="F12" s="10" t="s">
        <v>100</v>
      </c>
      <c r="I12">
        <v>49</v>
      </c>
      <c r="J12">
        <v>75</v>
      </c>
      <c r="L12">
        <v>2</v>
      </c>
      <c r="M12">
        <v>24</v>
      </c>
    </row>
    <row r="17" spans="1:5" x14ac:dyDescent="0.15">
      <c r="A17" t="s">
        <v>124</v>
      </c>
      <c r="B17" t="s">
        <v>125</v>
      </c>
      <c r="C17" t="s">
        <v>126</v>
      </c>
      <c r="D17" t="s">
        <v>127</v>
      </c>
      <c r="E17" t="s">
        <v>128</v>
      </c>
    </row>
    <row r="18" spans="1:5" x14ac:dyDescent="0.15">
      <c r="A18" t="s">
        <v>109</v>
      </c>
      <c r="B18">
        <v>44</v>
      </c>
      <c r="C18">
        <v>34</v>
      </c>
      <c r="D18">
        <v>10</v>
      </c>
      <c r="E18">
        <v>68</v>
      </c>
    </row>
    <row r="19" spans="1:5" x14ac:dyDescent="0.15">
      <c r="A19" t="s">
        <v>110</v>
      </c>
      <c r="B19">
        <v>19</v>
      </c>
      <c r="C19">
        <v>9</v>
      </c>
      <c r="D19">
        <v>1</v>
      </c>
      <c r="E19">
        <v>11</v>
      </c>
    </row>
    <row r="20" spans="1:5" x14ac:dyDescent="0.15">
      <c r="A20" t="s">
        <v>111</v>
      </c>
      <c r="B20">
        <v>27</v>
      </c>
      <c r="C20">
        <v>45</v>
      </c>
      <c r="D20">
        <v>22</v>
      </c>
      <c r="E20">
        <v>41</v>
      </c>
    </row>
    <row r="21" spans="1:5" x14ac:dyDescent="0.15">
      <c r="A21" t="s">
        <v>112</v>
      </c>
      <c r="B21">
        <v>26</v>
      </c>
      <c r="C21">
        <v>23</v>
      </c>
      <c r="D21">
        <v>21</v>
      </c>
      <c r="E21">
        <v>28</v>
      </c>
    </row>
    <row r="22" spans="1:5" x14ac:dyDescent="0.15">
      <c r="A22" t="s">
        <v>113</v>
      </c>
      <c r="B22">
        <v>86</v>
      </c>
      <c r="C22">
        <v>5</v>
      </c>
      <c r="D22">
        <v>80</v>
      </c>
      <c r="E22">
        <v>11</v>
      </c>
    </row>
    <row r="23" spans="1:5" x14ac:dyDescent="0.15">
      <c r="A23" t="s">
        <v>114</v>
      </c>
      <c r="B23">
        <v>22</v>
      </c>
      <c r="C23">
        <v>26</v>
      </c>
      <c r="D23">
        <v>0</v>
      </c>
      <c r="E23">
        <v>18</v>
      </c>
    </row>
    <row r="24" spans="1:5" x14ac:dyDescent="0.15">
      <c r="A24" t="s">
        <v>115</v>
      </c>
      <c r="B24">
        <v>28</v>
      </c>
      <c r="C24">
        <v>47</v>
      </c>
      <c r="D24">
        <v>36</v>
      </c>
      <c r="E24">
        <v>39</v>
      </c>
    </row>
    <row r="25" spans="1:5" x14ac:dyDescent="0.15">
      <c r="A25" t="s">
        <v>116</v>
      </c>
      <c r="B25">
        <v>17</v>
      </c>
      <c r="C25">
        <v>14</v>
      </c>
      <c r="D25">
        <v>5</v>
      </c>
      <c r="E25">
        <v>17</v>
      </c>
    </row>
    <row r="26" spans="1:5" x14ac:dyDescent="0.15">
      <c r="A26" t="s">
        <v>117</v>
      </c>
      <c r="B26">
        <v>48</v>
      </c>
      <c r="C26">
        <v>41</v>
      </c>
      <c r="D26">
        <v>33</v>
      </c>
      <c r="E26">
        <v>66</v>
      </c>
    </row>
    <row r="27" spans="1:5" x14ac:dyDescent="0.15">
      <c r="A27" t="s">
        <v>118</v>
      </c>
      <c r="B27">
        <v>86</v>
      </c>
      <c r="C27">
        <v>5</v>
      </c>
      <c r="D27">
        <v>80</v>
      </c>
      <c r="E27">
        <v>11</v>
      </c>
    </row>
    <row r="28" spans="1:5" x14ac:dyDescent="0.15">
      <c r="A28" t="s">
        <v>119</v>
      </c>
      <c r="B28">
        <v>49</v>
      </c>
      <c r="C28">
        <v>75</v>
      </c>
      <c r="D28">
        <v>2</v>
      </c>
      <c r="E28">
        <v>24</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格式化表格</vt:lpstr>
      <vt:lpstr>Lengend</vt:lpstr>
      <vt:lpstr>gender</vt:lpstr>
      <vt:lpstr>age</vt:lpstr>
      <vt:lpstr>His</vt:lpstr>
      <vt:lpstr>Stage</vt:lpstr>
      <vt:lpstr>Smoking</vt:lpstr>
      <vt:lpstr>Race</vt:lpstr>
      <vt:lpstr>copy</vt:lpstr>
      <vt:lpstr>blood sample and tissue</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Lixing</dc:creator>
  <cp:lastModifiedBy>Lixing</cp:lastModifiedBy>
  <dcterms:created xsi:type="dcterms:W3CDTF">2012-05-15T08:39:20Z</dcterms:created>
  <dcterms:modified xsi:type="dcterms:W3CDTF">2012-06-18T10:44:38Z</dcterms:modified>
</cp:coreProperties>
</file>