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P_Qimtronics\Moisture-Meter\"/>
    </mc:Choice>
  </mc:AlternateContent>
  <xr:revisionPtr revIDLastSave="0" documentId="8_{02B3555A-82E7-4FA8-9667-177A455347BD}" xr6:coauthVersionLast="47" xr6:coauthVersionMax="47" xr10:uidLastSave="{00000000-0000-0000-0000-000000000000}"/>
  <bookViews>
    <workbookView xWindow="-120" yWindow="-120" windowWidth="20730" windowHeight="11160" xr2:uid="{89CAB29F-8633-4474-AE47-D770800EBFFC}"/>
  </bookViews>
  <sheets>
    <sheet name="Sheet1" sheetId="1" r:id="rId1"/>
    <sheet name="Sheet2" sheetId="2" r:id="rId2"/>
  </sheets>
  <definedNames>
    <definedName name="solver_adj" localSheetId="0" hidden="1">Sheet1!$E$8</definedName>
    <definedName name="solver_cvg" localSheetId="0" hidden="1">"""""""""""""""0,0001"""""""""""""""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"""""""""""""""0,075"""""""""""""""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Sheet1!$G$10</definedName>
    <definedName name="solver_pre" localSheetId="0" hidden="1">"""""""""""""""0,000001"""""""""""""""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7" i="1"/>
  <c r="E10" i="1"/>
  <c r="G7" i="1"/>
  <c r="J7" i="1"/>
  <c r="I7" i="1"/>
  <c r="E12" i="1"/>
  <c r="D4" i="1"/>
  <c r="D6" i="1"/>
  <c r="E5" i="1" s="1"/>
  <c r="D3" i="1"/>
  <c r="G8" i="1" l="1"/>
  <c r="G10" i="1" s="1"/>
</calcChain>
</file>

<file path=xl/sharedStrings.xml><?xml version="1.0" encoding="utf-8"?>
<sst xmlns="http://schemas.openxmlformats.org/spreadsheetml/2006/main" count="15" uniqueCount="15">
  <si>
    <t>mg</t>
  </si>
  <si>
    <t>mg/mm</t>
  </si>
  <si>
    <t>gr</t>
  </si>
  <si>
    <t>cm^3</t>
  </si>
  <si>
    <t>mm^3</t>
  </si>
  <si>
    <t>R1</t>
  </si>
  <si>
    <t>R2</t>
  </si>
  <si>
    <t>L</t>
  </si>
  <si>
    <t>Frequency factor</t>
  </si>
  <si>
    <t>e1</t>
  </si>
  <si>
    <t>e3</t>
  </si>
  <si>
    <t>e2</t>
  </si>
  <si>
    <t>e0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</si>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</sst>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937445319335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578240740740740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8765529308836398E-2"/>
                  <c:y val="-0.22417140565762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xVal>
            <c:numRef>
              <c:f>Sheet2!$C$4:$C$9</c:f>
              <c:numCache>
                <c:formatCode>General</c:formatCode>
                <c:ptCount val="6"/>
                <c:pt idx="0">
                  <c:v>2561</c:v>
                </c:pt>
                <c:pt idx="1">
                  <c:v>3064</c:v>
                </c:pt>
                <c:pt idx="2">
                  <c:v>3400</c:v>
                </c:pt>
                <c:pt idx="3">
                  <c:v>4400</c:v>
                </c:pt>
                <c:pt idx="4">
                  <c:v>6127</c:v>
                </c:pt>
                <c:pt idx="5">
                  <c:v>10200</c:v>
                </c:pt>
              </c:numCache>
            </c:numRef>
          </c:xVal>
          <c:yVal>
            <c:numRef>
              <c:f>Sheet2!$D$4:$D$9</c:f>
              <c:numCache>
                <c:formatCode>General</c:formatCode>
                <c:ptCount val="6"/>
                <c:pt idx="0">
                  <c:v>120</c:v>
                </c:pt>
                <c:pt idx="1">
                  <c:v>100</c:v>
                </c:pt>
                <c:pt idx="2">
                  <c:v>90</c:v>
                </c:pt>
                <c:pt idx="3">
                  <c:v>70</c:v>
                </c:pt>
                <c:pt idx="4">
                  <c:v>50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F-4AD1-AD3F-97FA3755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90960"/>
        <c:axId val="686580592"/>
      </c:scatterChart>
      <c:valAx>
        <c:axId val="6956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6580592"/>
        <c:crosses val="autoZero"/>
        <c:crossBetween val="midCat"/>
      </c:valAx>
      <c:valAx>
        <c:axId val="6865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56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2</xdr:row>
      <xdr:rowOff>114300</xdr:rowOff>
    </xdr:from>
    <xdr:to>
      <xdr:col>12</xdr:col>
      <xdr:colOff>600704</xdr:colOff>
      <xdr:row>5</xdr:row>
      <xdr:rowOff>9590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81E64-7B7F-7427-0483-AD0200378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495300"/>
          <a:ext cx="4505954" cy="466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2</xdr:row>
      <xdr:rowOff>80962</xdr:rowOff>
    </xdr:from>
    <xdr:to>
      <xdr:col>13</xdr:col>
      <xdr:colOff>138112</xdr:colOff>
      <xdr:row>16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04BEE-A6C1-926C-D038-72E2C663C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4DF-3AA8-47DC-8112-4D655E1FDE28}">
  <dimension ref="A2:J12"/>
  <sheetViews>
    <sheetView tabSelected="1" topLeftCell="A2" workbookViewId="0">
      <selection activeCell="H7" sqref="H7"/>
    </sheetView>
  </sheetViews>
  <sheetFormatPr defaultRowHeight="15" x14ac:dyDescent="0.25"/>
  <cols>
    <col min="1" max="1" width="16" bestFit="1" customWidth="1"/>
    <col min="5" max="5" width="9.5703125" customWidth="1"/>
    <col min="8" max="9" width="12" bestFit="1" customWidth="1"/>
  </cols>
  <sheetData>
    <row r="2" spans="1:10" x14ac:dyDescent="0.25">
      <c r="B2">
        <v>141</v>
      </c>
    </row>
    <row r="3" spans="1:10" x14ac:dyDescent="0.25">
      <c r="B3">
        <v>167</v>
      </c>
      <c r="C3" t="s">
        <v>0</v>
      </c>
      <c r="D3">
        <f>B3/B4</f>
        <v>1.3724523339907955</v>
      </c>
      <c r="E3" t="s">
        <v>1</v>
      </c>
    </row>
    <row r="4" spans="1:10" x14ac:dyDescent="0.25">
      <c r="B4">
        <v>121.68</v>
      </c>
      <c r="C4" t="s">
        <v>4</v>
      </c>
      <c r="D4">
        <f>B2/B4</f>
        <v>1.1587771203155819</v>
      </c>
    </row>
    <row r="5" spans="1:10" x14ac:dyDescent="0.25">
      <c r="E5">
        <f>D6/D3</f>
        <v>0.47270153907061907</v>
      </c>
    </row>
    <row r="6" spans="1:10" x14ac:dyDescent="0.25">
      <c r="B6">
        <v>157</v>
      </c>
      <c r="C6" t="s">
        <v>2</v>
      </c>
      <c r="D6">
        <f>B6/B7</f>
        <v>0.64876033057851235</v>
      </c>
    </row>
    <row r="7" spans="1:10" x14ac:dyDescent="0.25">
      <c r="B7">
        <v>242</v>
      </c>
      <c r="C7" t="s">
        <v>3</v>
      </c>
      <c r="D7" t="s">
        <v>12</v>
      </c>
      <c r="E7" s="1">
        <v>8.8539999999999992E-12</v>
      </c>
      <c r="G7" s="1">
        <f>2*PI()*0.09*1*(E8*(E5)+(1-E5)*E10)*E7</f>
        <v>1.3388416308000556E-11</v>
      </c>
      <c r="H7">
        <f>1*E12*LN(B9/B10)</f>
        <v>4.3065603129617497E-11</v>
      </c>
      <c r="I7">
        <f>E12*(D4-1)*LN(B9/B10)</f>
        <v>6.8378324495743776E-12</v>
      </c>
      <c r="J7" s="1">
        <f>2*PI()*E7*0.09*(D4*E9*E5+(1-E5)*E10*(D4-1)-E5*1*E8)</f>
        <v>2.0468574459188696E-10</v>
      </c>
    </row>
    <row r="8" spans="1:10" x14ac:dyDescent="0.25">
      <c r="D8" t="s">
        <v>9</v>
      </c>
      <c r="E8" s="1">
        <v>4.5407656136021499</v>
      </c>
      <c r="G8" s="1">
        <f>(G7-H7)/(I7-J7)</f>
        <v>0.15000000000136496</v>
      </c>
    </row>
    <row r="9" spans="1:10" x14ac:dyDescent="0.25">
      <c r="A9" t="s">
        <v>5</v>
      </c>
      <c r="B9">
        <v>4</v>
      </c>
      <c r="D9" t="s">
        <v>11</v>
      </c>
      <c r="E9" s="1">
        <f>78.4</f>
        <v>78.400000000000006</v>
      </c>
      <c r="G9">
        <v>0.15</v>
      </c>
    </row>
    <row r="10" spans="1:10" x14ac:dyDescent="0.25">
      <c r="A10" t="s">
        <v>6</v>
      </c>
      <c r="B10">
        <v>2.5</v>
      </c>
      <c r="D10" t="s">
        <v>10</v>
      </c>
      <c r="E10" s="2">
        <f>1.00058986</f>
        <v>1.0005898600000001</v>
      </c>
      <c r="G10" s="1">
        <f>G8-G9</f>
        <v>1.3649636976253987E-12</v>
      </c>
    </row>
    <row r="11" spans="1:10" x14ac:dyDescent="0.25">
      <c r="A11" t="s">
        <v>7</v>
      </c>
      <c r="B11">
        <v>9</v>
      </c>
      <c r="D11" t="s">
        <v>13</v>
      </c>
      <c r="E11">
        <v>3400</v>
      </c>
    </row>
    <row r="12" spans="1:10" x14ac:dyDescent="0.25">
      <c r="A12" t="s">
        <v>8</v>
      </c>
      <c r="B12" s="1">
        <v>3.1153599999999999E-7</v>
      </c>
      <c r="D12" t="s">
        <v>14</v>
      </c>
      <c r="E12">
        <f>B12/E11</f>
        <v>9.1628235294117644E-11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D6C9-2454-4CAD-A2F1-6D513DE29415}">
  <dimension ref="C4:D9"/>
  <sheetViews>
    <sheetView workbookViewId="0">
      <selection activeCell="C4" sqref="C4:D9"/>
    </sheetView>
  </sheetViews>
  <sheetFormatPr defaultRowHeight="15" x14ac:dyDescent="0.25"/>
  <sheetData>
    <row r="4" spans="3:4" x14ac:dyDescent="0.25">
      <c r="C4">
        <v>2561</v>
      </c>
      <c r="D4">
        <v>120</v>
      </c>
    </row>
    <row r="5" spans="3:4" x14ac:dyDescent="0.25">
      <c r="C5">
        <v>3064</v>
      </c>
      <c r="D5">
        <v>100</v>
      </c>
    </row>
    <row r="6" spans="3:4" x14ac:dyDescent="0.25">
      <c r="C6">
        <v>3400</v>
      </c>
      <c r="D6">
        <v>90</v>
      </c>
    </row>
    <row r="7" spans="3:4" x14ac:dyDescent="0.25">
      <c r="C7">
        <v>4400</v>
      </c>
      <c r="D7">
        <v>70</v>
      </c>
    </row>
    <row r="8" spans="3:4" x14ac:dyDescent="0.25">
      <c r="C8">
        <v>6127</v>
      </c>
      <c r="D8">
        <v>50</v>
      </c>
    </row>
    <row r="9" spans="3:4" x14ac:dyDescent="0.25">
      <c r="C9">
        <v>10200</v>
      </c>
      <c r="D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2023-08-28T04:19:17Z</dcterms:created>
  <dcterms:modified xsi:type="dcterms:W3CDTF">2023-08-28T08:35:17Z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2023-08-28T08:34:26Z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3da48dd0-4ef3-497c-b811-36b3d4495ebe</vt:lpwstr>
  </property>
  <property fmtid="{D5CDD505-2E9C-101B-9397-08002B2CF9AE}" pid="8" name="MSIP_Label_38b525e5-f3da-4501-8f1e-526b6769fc56_ContentBits">
    <vt:lpwstr>0</vt:lpwstr>
  </property>
</Properties>
</file>