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6\Sinyal\Tubes Prosin\"/>
    </mc:Choice>
  </mc:AlternateContent>
  <xr:revisionPtr revIDLastSave="0" documentId="13_ncr:1_{8D87AA04-A2EA-4BC0-857B-74EEAB01CE1F}" xr6:coauthVersionLast="47" xr6:coauthVersionMax="47" xr10:uidLastSave="{00000000-0000-0000-0000-000000000000}"/>
  <bookViews>
    <workbookView xWindow="-120" yWindow="-120" windowWidth="20730" windowHeight="11160" activeTab="4" xr2:uid="{041206A1-9383-4D2D-AE9B-427893CB824F}"/>
  </bookViews>
  <sheets>
    <sheet name="Karakterisasi" sheetId="1" r:id="rId1"/>
    <sheet name="Kalibrasi" sheetId="2" r:id="rId2"/>
    <sheet name="Kalibrasi_result" sheetId="3" r:id="rId3"/>
    <sheet name="Sheet4" sheetId="4" r:id="rId4"/>
    <sheet name="Sheet5" sheetId="5" r:id="rId5"/>
  </sheets>
  <definedNames>
    <definedName name="solver_adj" localSheetId="2" hidden="1">Kalibrasi_result!$N$5:$N$6</definedName>
    <definedName name="solver_adj" localSheetId="3" hidden="1">Sheet4!$C$57:$C$58</definedName>
    <definedName name="solver_adj" localSheetId="4" hidden="1">Sheet5!$B$124:$C$124</definedName>
    <definedName name="solver_cvg" localSheetId="2" hidden="1">"""""""0,0001"""""""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3" hidden="1">Sheet4!$C$6</definedName>
    <definedName name="solver_lhs2" localSheetId="3" hidden="1">Sheet4!$C$6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"""""""0,075"""""""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3" hidden="1">2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2" hidden="1">Kalibrasi_result!$S$11</definedName>
    <definedName name="solver_opt" localSheetId="3" hidden="1">Sheet4!$H$63</definedName>
    <definedName name="solver_opt" localSheetId="4" hidden="1">Sheet5!$H$129</definedName>
    <definedName name="solver_pre" localSheetId="2" hidden="1">"""""""0,000001"""""""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3" hidden="1">1</definedName>
    <definedName name="solver_rel2" localSheetId="3" hidden="1">1</definedName>
    <definedName name="solver_rhs1" localSheetId="3" hidden="1">10</definedName>
    <definedName name="solver_rhs2" localSheetId="3" hidden="1">10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5" l="1"/>
  <c r="H179" i="5"/>
  <c r="G179" i="5"/>
  <c r="F179" i="5"/>
  <c r="E179" i="5"/>
  <c r="H165" i="5"/>
  <c r="G165" i="5"/>
  <c r="F165" i="5"/>
  <c r="E165" i="5"/>
  <c r="H150" i="5"/>
  <c r="G150" i="5"/>
  <c r="F150" i="5"/>
  <c r="E150" i="5"/>
  <c r="H136" i="5"/>
  <c r="G136" i="5"/>
  <c r="F136" i="5"/>
  <c r="E136" i="5"/>
  <c r="H122" i="5"/>
  <c r="G122" i="5"/>
  <c r="F122" i="5"/>
  <c r="E122" i="5"/>
  <c r="H108" i="5"/>
  <c r="G108" i="5"/>
  <c r="F108" i="5"/>
  <c r="E108" i="5"/>
  <c r="H94" i="5"/>
  <c r="G94" i="5"/>
  <c r="F94" i="5"/>
  <c r="E94" i="5"/>
  <c r="H81" i="5"/>
  <c r="G81" i="5"/>
  <c r="F81" i="5"/>
  <c r="E81" i="5"/>
  <c r="H68" i="5"/>
  <c r="G68" i="5"/>
  <c r="F68" i="5"/>
  <c r="E68" i="5"/>
  <c r="H56" i="5"/>
  <c r="G56" i="5"/>
  <c r="F56" i="5"/>
  <c r="E56" i="5"/>
  <c r="H44" i="5"/>
  <c r="G44" i="5"/>
  <c r="F44" i="5"/>
  <c r="E44" i="5"/>
  <c r="H32" i="5"/>
  <c r="G32" i="5"/>
  <c r="F32" i="5"/>
  <c r="E32" i="5"/>
  <c r="H17" i="5"/>
  <c r="G17" i="5"/>
  <c r="E17" i="5"/>
  <c r="H4" i="5"/>
  <c r="G4" i="5"/>
  <c r="F4" i="5"/>
  <c r="E4" i="5"/>
  <c r="D26" i="5"/>
  <c r="C26" i="5"/>
  <c r="H179" i="4"/>
  <c r="G179" i="4"/>
  <c r="F179" i="4"/>
  <c r="E179" i="4"/>
  <c r="H165" i="4"/>
  <c r="G165" i="4"/>
  <c r="F165" i="4"/>
  <c r="E165" i="4"/>
  <c r="H150" i="4"/>
  <c r="G150" i="4"/>
  <c r="F150" i="4"/>
  <c r="E150" i="4"/>
  <c r="H136" i="4"/>
  <c r="G136" i="4"/>
  <c r="F136" i="4"/>
  <c r="E136" i="4"/>
  <c r="H122" i="4"/>
  <c r="G122" i="4"/>
  <c r="F122" i="4"/>
  <c r="E122" i="4"/>
  <c r="H108" i="4"/>
  <c r="G108" i="4"/>
  <c r="F108" i="4"/>
  <c r="E108" i="4"/>
  <c r="H94" i="4"/>
  <c r="G94" i="4"/>
  <c r="F94" i="4"/>
  <c r="E94" i="4"/>
  <c r="H81" i="4"/>
  <c r="G81" i="4"/>
  <c r="F81" i="4"/>
  <c r="E81" i="4"/>
  <c r="H68" i="4"/>
  <c r="G68" i="4"/>
  <c r="F68" i="4"/>
  <c r="E68" i="4"/>
  <c r="H56" i="4"/>
  <c r="G56" i="4"/>
  <c r="F56" i="4"/>
  <c r="E56" i="4"/>
  <c r="H44" i="4"/>
  <c r="G44" i="4"/>
  <c r="F44" i="4"/>
  <c r="E44" i="4"/>
  <c r="H32" i="4"/>
  <c r="G32" i="4"/>
  <c r="F32" i="4"/>
  <c r="E32" i="4"/>
  <c r="H4" i="4"/>
  <c r="G4" i="4"/>
  <c r="F4" i="4"/>
  <c r="E4" i="4"/>
  <c r="E17" i="4"/>
  <c r="D26" i="4"/>
  <c r="C26" i="4"/>
  <c r="H17" i="4"/>
  <c r="G17" i="4"/>
  <c r="F17" i="4"/>
  <c r="O13" i="3"/>
  <c r="N13" i="3"/>
  <c r="N9" i="3"/>
  <c r="N8" i="3"/>
  <c r="S4" i="3"/>
  <c r="R4" i="3"/>
  <c r="Q4" i="3"/>
  <c r="P4" i="3"/>
  <c r="H4" i="3"/>
  <c r="G4" i="3"/>
  <c r="E4" i="3"/>
  <c r="F4" i="3"/>
  <c r="R5" i="2"/>
  <c r="R4" i="2"/>
  <c r="R3" i="2"/>
  <c r="Q5" i="2"/>
  <c r="Q4" i="2"/>
  <c r="Q3" i="2"/>
  <c r="P5" i="2"/>
  <c r="P4" i="2"/>
  <c r="P3" i="2"/>
  <c r="O4" i="2"/>
  <c r="N4" i="2"/>
  <c r="O5" i="2"/>
  <c r="O3" i="2"/>
  <c r="N5" i="2"/>
  <c r="N3" i="2"/>
  <c r="F184" i="5" l="1"/>
  <c r="H184" i="5" s="1"/>
  <c r="F183" i="5"/>
  <c r="H183" i="5" s="1"/>
  <c r="F185" i="5"/>
  <c r="H185" i="5" s="1"/>
  <c r="F182" i="5"/>
  <c r="H182" i="5" s="1"/>
  <c r="F170" i="5"/>
  <c r="H170" i="5" s="1"/>
  <c r="F169" i="5"/>
  <c r="H169" i="5" s="1"/>
  <c r="F166" i="5"/>
  <c r="H166" i="5" s="1"/>
  <c r="F155" i="5"/>
  <c r="H155" i="5" s="1"/>
  <c r="F156" i="5"/>
  <c r="H156" i="5" s="1"/>
  <c r="F153" i="5"/>
  <c r="H153" i="5" s="1"/>
  <c r="F142" i="5"/>
  <c r="H142" i="5" s="1"/>
  <c r="F138" i="5"/>
  <c r="H138" i="5" s="1"/>
  <c r="F127" i="5"/>
  <c r="H127" i="5" s="1"/>
  <c r="F128" i="5"/>
  <c r="H128" i="5" s="1"/>
  <c r="F125" i="5"/>
  <c r="H125" i="5" s="1"/>
  <c r="F112" i="5"/>
  <c r="H112" i="5" s="1"/>
  <c r="F114" i="5"/>
  <c r="H114" i="5" s="1"/>
  <c r="F109" i="5"/>
  <c r="H109" i="5" s="1"/>
  <c r="F99" i="5"/>
  <c r="H99" i="5" s="1"/>
  <c r="F100" i="5"/>
  <c r="H100" i="5" s="1"/>
  <c r="F97" i="5"/>
  <c r="H97" i="5" s="1"/>
  <c r="F85" i="5"/>
  <c r="H85" i="5" s="1"/>
  <c r="F82" i="5"/>
  <c r="H82" i="5" s="1"/>
  <c r="F73" i="5"/>
  <c r="H73" i="5" s="1"/>
  <c r="F74" i="5"/>
  <c r="H74" i="5" s="1"/>
  <c r="F71" i="5"/>
  <c r="H71" i="5" s="1"/>
  <c r="F62" i="5"/>
  <c r="H62" i="5" s="1"/>
  <c r="F60" i="5"/>
  <c r="H60" i="5" s="1"/>
  <c r="F57" i="5"/>
  <c r="H57" i="5" s="1"/>
  <c r="F49" i="5"/>
  <c r="H49" i="5" s="1"/>
  <c r="F50" i="5"/>
  <c r="H50" i="5" s="1"/>
  <c r="F47" i="5"/>
  <c r="H47" i="5" s="1"/>
  <c r="F36" i="5"/>
  <c r="H36" i="5" s="1"/>
  <c r="F37" i="5"/>
  <c r="H37" i="5" s="1"/>
  <c r="F21" i="5"/>
  <c r="H21" i="5" s="1"/>
  <c r="F20" i="5"/>
  <c r="H20" i="5" s="1"/>
  <c r="F23" i="5"/>
  <c r="H23" i="5" s="1"/>
  <c r="F18" i="5"/>
  <c r="H18" i="5" s="1"/>
  <c r="F19" i="5"/>
  <c r="H19" i="5" s="1"/>
  <c r="F22" i="5"/>
  <c r="H22" i="5" s="1"/>
  <c r="F139" i="5"/>
  <c r="H139" i="5" s="1"/>
  <c r="F137" i="5"/>
  <c r="H137" i="5" s="1"/>
  <c r="F86" i="5"/>
  <c r="H86" i="5" s="1"/>
  <c r="F33" i="5"/>
  <c r="H33" i="5" s="1"/>
  <c r="F5" i="5"/>
  <c r="H5" i="5" s="1"/>
  <c r="F8" i="5"/>
  <c r="H8" i="5" s="1"/>
  <c r="F9" i="5"/>
  <c r="H9" i="5" s="1"/>
  <c r="F45" i="5"/>
  <c r="H45" i="5" s="1"/>
  <c r="F70" i="5"/>
  <c r="H70" i="5" s="1"/>
  <c r="F72" i="5"/>
  <c r="H72" i="5" s="1"/>
  <c r="F95" i="5"/>
  <c r="H95" i="5" s="1"/>
  <c r="F124" i="5"/>
  <c r="H124" i="5" s="1"/>
  <c r="F126" i="5"/>
  <c r="H126" i="5" s="1"/>
  <c r="F140" i="5"/>
  <c r="H140" i="5" s="1"/>
  <c r="F152" i="5"/>
  <c r="H152" i="5" s="1"/>
  <c r="F154" i="5"/>
  <c r="H154" i="5" s="1"/>
  <c r="F180" i="5"/>
  <c r="H180" i="5" s="1"/>
  <c r="F6" i="5"/>
  <c r="H6" i="5" s="1"/>
  <c r="F10" i="5"/>
  <c r="H10" i="5" s="1"/>
  <c r="F34" i="5"/>
  <c r="H34" i="5" s="1"/>
  <c r="F38" i="5"/>
  <c r="H38" i="5" s="1"/>
  <c r="F59" i="5"/>
  <c r="H59" i="5" s="1"/>
  <c r="F61" i="5"/>
  <c r="H61" i="5" s="1"/>
  <c r="F83" i="5"/>
  <c r="H83" i="5" s="1"/>
  <c r="F87" i="5"/>
  <c r="H87" i="5" s="1"/>
  <c r="F111" i="5"/>
  <c r="H111" i="5" s="1"/>
  <c r="F113" i="5"/>
  <c r="H113" i="5" s="1"/>
  <c r="F167" i="5"/>
  <c r="H167" i="5" s="1"/>
  <c r="F171" i="5"/>
  <c r="H171" i="5" s="1"/>
  <c r="F181" i="5"/>
  <c r="H181" i="5" s="1"/>
  <c r="F46" i="5"/>
  <c r="H46" i="5" s="1"/>
  <c r="F48" i="5"/>
  <c r="H48" i="5" s="1"/>
  <c r="F69" i="5"/>
  <c r="H69" i="5" s="1"/>
  <c r="F96" i="5"/>
  <c r="H96" i="5" s="1"/>
  <c r="F98" i="5"/>
  <c r="H98" i="5" s="1"/>
  <c r="F123" i="5"/>
  <c r="H123" i="5" s="1"/>
  <c r="F141" i="5"/>
  <c r="H141" i="5" s="1"/>
  <c r="F151" i="5"/>
  <c r="H151" i="5" s="1"/>
  <c r="F7" i="5"/>
  <c r="H7" i="5" s="1"/>
  <c r="F35" i="5"/>
  <c r="H35" i="5" s="1"/>
  <c r="F58" i="5"/>
  <c r="H58" i="5" s="1"/>
  <c r="F84" i="5"/>
  <c r="H84" i="5" s="1"/>
  <c r="F110" i="5"/>
  <c r="H110" i="5" s="1"/>
  <c r="F168" i="5"/>
  <c r="H168" i="5" s="1"/>
  <c r="F85" i="4"/>
  <c r="H85" i="4" s="1"/>
  <c r="F86" i="4"/>
  <c r="H86" i="4" s="1"/>
  <c r="F82" i="4"/>
  <c r="H82" i="4" s="1"/>
  <c r="F98" i="4"/>
  <c r="H98" i="4" s="1"/>
  <c r="F99" i="4"/>
  <c r="H99" i="4" s="1"/>
  <c r="F95" i="4"/>
  <c r="H95" i="4" s="1"/>
  <c r="F109" i="4"/>
  <c r="H109" i="4" s="1"/>
  <c r="F112" i="4"/>
  <c r="H112" i="4" s="1"/>
  <c r="F113" i="4"/>
  <c r="H113" i="4" s="1"/>
  <c r="F126" i="4"/>
  <c r="H126" i="4" s="1"/>
  <c r="F127" i="4"/>
  <c r="H127" i="4" s="1"/>
  <c r="F123" i="4"/>
  <c r="H123" i="4" s="1"/>
  <c r="F140" i="4"/>
  <c r="H140" i="4" s="1"/>
  <c r="F141" i="4"/>
  <c r="H141" i="4" s="1"/>
  <c r="F137" i="4"/>
  <c r="H137" i="4" s="1"/>
  <c r="F154" i="4"/>
  <c r="H154" i="4" s="1"/>
  <c r="F155" i="4"/>
  <c r="H155" i="4" s="1"/>
  <c r="F151" i="4"/>
  <c r="H151" i="4" s="1"/>
  <c r="F169" i="4"/>
  <c r="H169" i="4" s="1"/>
  <c r="F170" i="4"/>
  <c r="H170" i="4" s="1"/>
  <c r="F166" i="4"/>
  <c r="H166" i="4" s="1"/>
  <c r="F184" i="4"/>
  <c r="H184" i="4" s="1"/>
  <c r="F180" i="4"/>
  <c r="H180" i="4" s="1"/>
  <c r="F185" i="4"/>
  <c r="H185" i="4" s="1"/>
  <c r="F72" i="4"/>
  <c r="H72" i="4" s="1"/>
  <c r="F73" i="4"/>
  <c r="H73" i="4" s="1"/>
  <c r="F69" i="4"/>
  <c r="H69" i="4" s="1"/>
  <c r="F60" i="4"/>
  <c r="H60" i="4" s="1"/>
  <c r="F61" i="4"/>
  <c r="H61" i="4" s="1"/>
  <c r="F57" i="4"/>
  <c r="H57" i="4" s="1"/>
  <c r="F45" i="4"/>
  <c r="H45" i="4" s="1"/>
  <c r="F48" i="4"/>
  <c r="H48" i="4" s="1"/>
  <c r="F49" i="4"/>
  <c r="H49" i="4" s="1"/>
  <c r="F37" i="4"/>
  <c r="H37" i="4" s="1"/>
  <c r="F36" i="4"/>
  <c r="H36" i="4" s="1"/>
  <c r="F33" i="4"/>
  <c r="H33" i="4" s="1"/>
  <c r="F181" i="4"/>
  <c r="H181" i="4" s="1"/>
  <c r="F183" i="4"/>
  <c r="H183" i="4" s="1"/>
  <c r="F182" i="4"/>
  <c r="H182" i="4" s="1"/>
  <c r="F167" i="4"/>
  <c r="H167" i="4" s="1"/>
  <c r="F171" i="4"/>
  <c r="H171" i="4" s="1"/>
  <c r="F168" i="4"/>
  <c r="H168" i="4" s="1"/>
  <c r="F156" i="4"/>
  <c r="H156" i="4" s="1"/>
  <c r="F152" i="4"/>
  <c r="H152" i="4" s="1"/>
  <c r="F153" i="4"/>
  <c r="H153" i="4" s="1"/>
  <c r="F138" i="4"/>
  <c r="H138" i="4" s="1"/>
  <c r="F142" i="4"/>
  <c r="F139" i="4"/>
  <c r="F124" i="4"/>
  <c r="H124" i="4" s="1"/>
  <c r="F128" i="4"/>
  <c r="H128" i="4" s="1"/>
  <c r="F125" i="4"/>
  <c r="H125" i="4" s="1"/>
  <c r="F110" i="4"/>
  <c r="H110" i="4" s="1"/>
  <c r="F114" i="4"/>
  <c r="H114" i="4" s="1"/>
  <c r="F111" i="4"/>
  <c r="H111" i="4" s="1"/>
  <c r="F96" i="4"/>
  <c r="H96" i="4" s="1"/>
  <c r="F100" i="4"/>
  <c r="H100" i="4" s="1"/>
  <c r="F97" i="4"/>
  <c r="H97" i="4" s="1"/>
  <c r="F83" i="4"/>
  <c r="H83" i="4" s="1"/>
  <c r="F87" i="4"/>
  <c r="H87" i="4" s="1"/>
  <c r="F84" i="4"/>
  <c r="H84" i="4" s="1"/>
  <c r="F70" i="4"/>
  <c r="H70" i="4" s="1"/>
  <c r="F74" i="4"/>
  <c r="H74" i="4" s="1"/>
  <c r="F71" i="4"/>
  <c r="H71" i="4" s="1"/>
  <c r="F58" i="4"/>
  <c r="H58" i="4" s="1"/>
  <c r="F62" i="4"/>
  <c r="H62" i="4" s="1"/>
  <c r="F59" i="4"/>
  <c r="H59" i="4" s="1"/>
  <c r="F46" i="4"/>
  <c r="H46" i="4" s="1"/>
  <c r="F50" i="4"/>
  <c r="H50" i="4" s="1"/>
  <c r="F47" i="4"/>
  <c r="H47" i="4" s="1"/>
  <c r="F34" i="4"/>
  <c r="H34" i="4" s="1"/>
  <c r="F38" i="4"/>
  <c r="H38" i="4" s="1"/>
  <c r="F35" i="4"/>
  <c r="H35" i="4" s="1"/>
  <c r="F8" i="4"/>
  <c r="H8" i="4" s="1"/>
  <c r="F9" i="4"/>
  <c r="H9" i="4" s="1"/>
  <c r="F5" i="4"/>
  <c r="H5" i="4" s="1"/>
  <c r="F6" i="4"/>
  <c r="H6" i="4" s="1"/>
  <c r="F10" i="4"/>
  <c r="H10" i="4" s="1"/>
  <c r="F7" i="4"/>
  <c r="H7" i="4" s="1"/>
  <c r="F21" i="4"/>
  <c r="H21" i="4" s="1"/>
  <c r="F20" i="4"/>
  <c r="H20" i="4" s="1"/>
  <c r="F22" i="4"/>
  <c r="H22" i="4" s="1"/>
  <c r="F23" i="4"/>
  <c r="H23" i="4" s="1"/>
  <c r="F18" i="4"/>
  <c r="H18" i="4" s="1"/>
  <c r="F19" i="4"/>
  <c r="H19" i="4" s="1"/>
  <c r="Q8" i="3"/>
  <c r="S8" i="3" s="1"/>
  <c r="Q9" i="3"/>
  <c r="S9" i="3" s="1"/>
  <c r="Q5" i="3"/>
  <c r="S5" i="3" s="1"/>
  <c r="Q6" i="3"/>
  <c r="Q10" i="3"/>
  <c r="S10" i="3" s="1"/>
  <c r="Q7" i="3"/>
  <c r="S7" i="3" s="1"/>
  <c r="F6" i="3"/>
  <c r="H6" i="3" s="1"/>
  <c r="F8" i="3"/>
  <c r="H8" i="3" s="1"/>
  <c r="F9" i="3"/>
  <c r="H9" i="3" s="1"/>
  <c r="F5" i="3"/>
  <c r="H5" i="3" s="1"/>
  <c r="F10" i="3"/>
  <c r="H10" i="3" s="1"/>
  <c r="F7" i="3"/>
  <c r="H7" i="3" s="1"/>
  <c r="H63" i="5" l="1"/>
  <c r="H101" i="5"/>
  <c r="H75" i="5"/>
  <c r="H39" i="5"/>
  <c r="H11" i="5"/>
  <c r="H88" i="5"/>
  <c r="H115" i="5"/>
  <c r="H129" i="5"/>
  <c r="H143" i="5"/>
  <c r="H172" i="5"/>
  <c r="H24" i="5"/>
  <c r="H186" i="5"/>
  <c r="H157" i="5"/>
  <c r="H51" i="5"/>
  <c r="H88" i="4"/>
  <c r="H101" i="4"/>
  <c r="H115" i="4"/>
  <c r="H129" i="4"/>
  <c r="H143" i="4"/>
  <c r="H157" i="4"/>
  <c r="H186" i="4"/>
  <c r="H172" i="4"/>
  <c r="H75" i="4"/>
  <c r="H63" i="4"/>
  <c r="H51" i="4"/>
  <c r="H39" i="4"/>
  <c r="H11" i="4"/>
  <c r="H24" i="4"/>
  <c r="S6" i="3"/>
  <c r="S11" i="3" s="1"/>
  <c r="H11" i="3"/>
</calcChain>
</file>

<file path=xl/sharedStrings.xml><?xml version="1.0" encoding="utf-8"?>
<sst xmlns="http://schemas.openxmlformats.org/spreadsheetml/2006/main" count="440" uniqueCount="18">
  <si>
    <t>direct</t>
  </si>
  <si>
    <t>X</t>
  </si>
  <si>
    <t>Y</t>
  </si>
  <si>
    <t>x</t>
  </si>
  <si>
    <t>y</t>
  </si>
  <si>
    <t>PQ</t>
  </si>
  <si>
    <t>PR</t>
  </si>
  <si>
    <t>PS</t>
  </si>
  <si>
    <t>QR</t>
  </si>
  <si>
    <t>QS</t>
  </si>
  <si>
    <t>RS</t>
  </si>
  <si>
    <t>P</t>
  </si>
  <si>
    <t>Q</t>
  </si>
  <si>
    <t>R</t>
  </si>
  <si>
    <t>S</t>
  </si>
  <si>
    <t>xreal</t>
  </si>
  <si>
    <t>yreal</t>
  </si>
  <si>
    <t>galat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</si>
</sst>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Sheet4!$L$5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Sheet4!$K$6:$K$19</c:f>
              <c:numCache>
                <c:formatCode>General</c:formatCode>
                <c:ptCount val="14"/>
                <c:pt idx="0">
                  <c:v>3.8754169328498254</c:v>
                </c:pt>
                <c:pt idx="1">
                  <c:v>4.2201935500238035</c:v>
                </c:pt>
                <c:pt idx="2">
                  <c:v>3.2601758874189377</c:v>
                </c:pt>
                <c:pt idx="3">
                  <c:v>2.6155631757572779</c:v>
                </c:pt>
                <c:pt idx="4">
                  <c:v>1.2576056513504301</c:v>
                </c:pt>
                <c:pt idx="5">
                  <c:v>1.3526657049176605</c:v>
                </c:pt>
                <c:pt idx="6">
                  <c:v>1.1320334678383921</c:v>
                </c:pt>
                <c:pt idx="7">
                  <c:v>1.2298962893723377</c:v>
                </c:pt>
                <c:pt idx="8">
                  <c:v>1.3158167671113274</c:v>
                </c:pt>
                <c:pt idx="9">
                  <c:v>3.134570218574614</c:v>
                </c:pt>
                <c:pt idx="10">
                  <c:v>3.2980301941074393</c:v>
                </c:pt>
                <c:pt idx="11">
                  <c:v>2.9396612822117678</c:v>
                </c:pt>
                <c:pt idx="12">
                  <c:v>2.7732998998829919</c:v>
                </c:pt>
                <c:pt idx="13">
                  <c:v>3.7146592484973717</c:v>
                </c:pt>
              </c:numCache>
            </c:numRef>
          </c:xVal>
          <c:yVal>
            <c:numRef>
              <c:f>Sheet4!$L$6:$L$19</c:f>
              <c:numCache>
                <c:formatCode>General</c:formatCode>
                <c:ptCount val="14"/>
                <c:pt idx="0">
                  <c:v>2.2399108724509498</c:v>
                </c:pt>
                <c:pt idx="1">
                  <c:v>1.7944106094247638</c:v>
                </c:pt>
                <c:pt idx="2">
                  <c:v>2.3273747796251403</c:v>
                </c:pt>
                <c:pt idx="3">
                  <c:v>1.7261993115092649</c:v>
                </c:pt>
                <c:pt idx="4">
                  <c:v>2.3246476285776341</c:v>
                </c:pt>
                <c:pt idx="5">
                  <c:v>2.4964852535979305</c:v>
                </c:pt>
                <c:pt idx="6">
                  <c:v>3.2838029071690942</c:v>
                </c:pt>
                <c:pt idx="7">
                  <c:v>4.4389458411976985</c:v>
                </c:pt>
                <c:pt idx="8">
                  <c:v>5.0754972888819232</c:v>
                </c:pt>
                <c:pt idx="9">
                  <c:v>4.9158656250091832</c:v>
                </c:pt>
                <c:pt idx="10">
                  <c:v>4.8143039318727441</c:v>
                </c:pt>
                <c:pt idx="11">
                  <c:v>3.8729027191631502</c:v>
                </c:pt>
                <c:pt idx="12">
                  <c:v>2.5340380746901108</c:v>
                </c:pt>
                <c:pt idx="13">
                  <c:v>2.8837313447856205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7-4E51-9EF6-9EC37861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78399"/>
        <c:axId val="314879839"/>
      </c:scatterChart>
      <c:valAx>
        <c:axId val="31487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4879839"/>
        <c:crosses val="autoZero"/>
        <c:crossBetween val="midCat"/>
      </c:valAx>
      <c:valAx>
        <c:axId val="3148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487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Sheet5!$L$14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Sheet5!$K$15:$K$28</c:f>
              <c:numCache>
                <c:formatCode>General</c:formatCode>
                <c:ptCount val="14"/>
                <c:pt idx="0">
                  <c:v>0.88856414650011195</c:v>
                </c:pt>
                <c:pt idx="1">
                  <c:v>2.1109831981709744</c:v>
                </c:pt>
                <c:pt idx="2">
                  <c:v>2.9908401301998717</c:v>
                </c:pt>
                <c:pt idx="3">
                  <c:v>3.5819473334226712</c:v>
                </c:pt>
                <c:pt idx="4">
                  <c:v>2.9204728149491301</c:v>
                </c:pt>
                <c:pt idx="5">
                  <c:v>3.6353079243274506</c:v>
                </c:pt>
                <c:pt idx="6">
                  <c:v>4.8497076145144353</c:v>
                </c:pt>
                <c:pt idx="7">
                  <c:v>4.5727382893098119</c:v>
                </c:pt>
                <c:pt idx="8">
                  <c:v>3.8326434941601941</c:v>
                </c:pt>
                <c:pt idx="9">
                  <c:v>3.2787479172597824</c:v>
                </c:pt>
                <c:pt idx="10">
                  <c:v>1.9663354402633073</c:v>
                </c:pt>
                <c:pt idx="11">
                  <c:v>1.3979071061047335</c:v>
                </c:pt>
                <c:pt idx="12">
                  <c:v>0.90945372852395634</c:v>
                </c:pt>
                <c:pt idx="13">
                  <c:v>0.97666373896429293</c:v>
                </c:pt>
              </c:numCache>
            </c:numRef>
          </c:xVal>
          <c:yVal>
            <c:numRef>
              <c:f>Sheet5!$L$15:$L$28</c:f>
              <c:numCache>
                <c:formatCode>General</c:formatCode>
                <c:ptCount val="14"/>
                <c:pt idx="0">
                  <c:v>5.1866493413289501</c:v>
                </c:pt>
                <c:pt idx="1">
                  <c:v>5.1249363463416024</c:v>
                </c:pt>
                <c:pt idx="2">
                  <c:v>5.1059698515118388</c:v>
                </c:pt>
                <c:pt idx="3">
                  <c:v>4.2549463410583215</c:v>
                </c:pt>
                <c:pt idx="4">
                  <c:v>3.3363648571290065</c:v>
                </c:pt>
                <c:pt idx="5">
                  <c:v>2.8753250182563623</c:v>
                </c:pt>
                <c:pt idx="6">
                  <c:v>3.1905983143621088</c:v>
                </c:pt>
                <c:pt idx="7">
                  <c:v>2.104961719703867</c:v>
                </c:pt>
                <c:pt idx="8">
                  <c:v>2.0818410754599017</c:v>
                </c:pt>
                <c:pt idx="9">
                  <c:v>1.9926205260323293</c:v>
                </c:pt>
                <c:pt idx="10">
                  <c:v>1.8867931974756966</c:v>
                </c:pt>
                <c:pt idx="11">
                  <c:v>2.0120463256154042</c:v>
                </c:pt>
                <c:pt idx="12">
                  <c:v>3.0487461380463881</c:v>
                </c:pt>
                <c:pt idx="13">
                  <c:v>4.052411513292606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5-4EA5-8386-32F0A74B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789135"/>
        <c:axId val="311602543"/>
      </c:scatterChart>
      <c:valAx>
        <c:axId val="23478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1602543"/>
        <c:crosses val="autoZero"/>
        <c:crossBetween val="midCat"/>
      </c:valAx>
      <c:valAx>
        <c:axId val="3116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3478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1</xdr:row>
      <xdr:rowOff>114300</xdr:rowOff>
    </xdr:from>
    <xdr:to>
      <xdr:col>20</xdr:col>
      <xdr:colOff>161925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756DA-5C1F-5FA2-A4B4-1AA56924A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16</xdr:row>
      <xdr:rowOff>166687</xdr:rowOff>
    </xdr:from>
    <xdr:to>
      <xdr:col>20</xdr:col>
      <xdr:colOff>300037</xdr:colOff>
      <xdr:row>31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86A9C-EC57-20A1-FB3E-0131EFB4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BABE0-4F51-4B9D-B858-FB9A729F917E}">
  <dimension ref="B1:W15"/>
  <sheetViews>
    <sheetView workbookViewId="0">
      <selection activeCell="I16" sqref="I16"/>
    </sheetView>
  </sheetViews>
  <sheetFormatPr defaultRowHeight="15" x14ac:dyDescent="0.25"/>
  <sheetData>
    <row r="1" spans="2:23" x14ac:dyDescent="0.25">
      <c r="C1">
        <v>-0.05</v>
      </c>
      <c r="V1">
        <v>0</v>
      </c>
    </row>
    <row r="2" spans="2:23" x14ac:dyDescent="0.25">
      <c r="C2">
        <v>-0.25719999999999998</v>
      </c>
      <c r="D2">
        <v>3.5700000000000003E-2</v>
      </c>
      <c r="U2">
        <v>0</v>
      </c>
      <c r="W2">
        <v>0</v>
      </c>
    </row>
    <row r="3" spans="2:23" x14ac:dyDescent="0.25">
      <c r="C3">
        <v>0.15720000000000001</v>
      </c>
      <c r="D3">
        <v>0.2072</v>
      </c>
      <c r="E3">
        <v>0.16439999999999999</v>
      </c>
    </row>
    <row r="4" spans="2:23" x14ac:dyDescent="0.25">
      <c r="B4">
        <v>44</v>
      </c>
    </row>
    <row r="7" spans="2:23" x14ac:dyDescent="0.25">
      <c r="C7">
        <v>-7.1499999999999994E-2</v>
      </c>
      <c r="V7">
        <v>0</v>
      </c>
    </row>
    <row r="8" spans="2:23" x14ac:dyDescent="0.25">
      <c r="C8">
        <v>0.65739999999999998</v>
      </c>
      <c r="D8">
        <v>0.31440000000000001</v>
      </c>
      <c r="U8">
        <v>0</v>
      </c>
      <c r="W8">
        <v>0</v>
      </c>
    </row>
    <row r="9" spans="2:23" x14ac:dyDescent="0.25">
      <c r="C9">
        <v>0.26440000000000002</v>
      </c>
      <c r="D9">
        <v>-7.1499999999999994E-2</v>
      </c>
      <c r="E9">
        <v>-0.39300000000000002</v>
      </c>
    </row>
    <row r="13" spans="2:23" x14ac:dyDescent="0.25">
      <c r="C13">
        <v>0.37159999999999999</v>
      </c>
      <c r="V13">
        <v>0</v>
      </c>
    </row>
    <row r="14" spans="2:23" x14ac:dyDescent="0.25">
      <c r="C14">
        <v>3.5700000000000003E-2</v>
      </c>
      <c r="D14">
        <v>0.27150000000000002</v>
      </c>
      <c r="U14">
        <v>0</v>
      </c>
      <c r="W14">
        <v>0</v>
      </c>
    </row>
    <row r="15" spans="2:23" x14ac:dyDescent="0.25">
      <c r="C15">
        <v>0.3216</v>
      </c>
      <c r="D15">
        <v>0.15720000000000001</v>
      </c>
      <c r="E15">
        <v>9.2899999999999996E-2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C6A4-EB83-4D3F-A353-7184CEBE2E4A}">
  <dimension ref="C2:R14"/>
  <sheetViews>
    <sheetView workbookViewId="0">
      <selection activeCell="J6" sqref="J6"/>
    </sheetView>
  </sheetViews>
  <sheetFormatPr defaultRowHeight="15" x14ac:dyDescent="0.25"/>
  <sheetData>
    <row r="2" spans="3:18" x14ac:dyDescent="0.25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12</v>
      </c>
      <c r="O2">
        <v>23</v>
      </c>
      <c r="P2">
        <v>34</v>
      </c>
      <c r="Q2">
        <v>13</v>
      </c>
      <c r="R2">
        <v>14</v>
      </c>
    </row>
    <row r="3" spans="3:18" x14ac:dyDescent="0.25">
      <c r="C3">
        <v>-1.3649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 t="s">
        <v>0</v>
      </c>
      <c r="N3">
        <f>C3</f>
        <v>-1.3649</v>
      </c>
      <c r="O3">
        <f>D4</f>
        <v>-3.2227999999999999</v>
      </c>
      <c r="P3">
        <f>E5</f>
        <v>2.4296000000000002</v>
      </c>
      <c r="Q3">
        <f>C4</f>
        <v>-4.5876999999999999</v>
      </c>
      <c r="R3">
        <f>C5</f>
        <v>-2.1579999999999999</v>
      </c>
    </row>
    <row r="4" spans="3:18" x14ac:dyDescent="0.25">
      <c r="C4">
        <v>-4.5876999999999999</v>
      </c>
      <c r="D4">
        <v>-3.2227999999999999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N4">
        <f>C4-D4</f>
        <v>-1.3649</v>
      </c>
      <c r="O4">
        <f>C4-C3</f>
        <v>-3.2227999999999999</v>
      </c>
      <c r="P4">
        <f>D5-D4</f>
        <v>2.4295999999999998</v>
      </c>
      <c r="Q4">
        <f>D4+C3</f>
        <v>-4.5876999999999999</v>
      </c>
      <c r="R4">
        <f>C3+D5</f>
        <v>-2.1581000000000001</v>
      </c>
    </row>
    <row r="5" spans="3:18" x14ac:dyDescent="0.25">
      <c r="C5">
        <v>-2.1579999999999999</v>
      </c>
      <c r="D5">
        <v>-0.79320000000000002</v>
      </c>
      <c r="E5">
        <v>2.4296000000000002</v>
      </c>
      <c r="F5">
        <v>0</v>
      </c>
      <c r="G5">
        <v>0</v>
      </c>
      <c r="H5">
        <v>0</v>
      </c>
      <c r="I5">
        <v>0</v>
      </c>
      <c r="J5">
        <v>0</v>
      </c>
      <c r="N5">
        <f>C5-D5</f>
        <v>-1.3647999999999998</v>
      </c>
      <c r="O5">
        <f>D5-E5</f>
        <v>-3.2228000000000003</v>
      </c>
      <c r="P5">
        <f>C5-C4</f>
        <v>2.4297</v>
      </c>
      <c r="Q5">
        <f>C5-E5</f>
        <v>-4.5876000000000001</v>
      </c>
      <c r="R5">
        <f>C4+E5</f>
        <v>-2.1580999999999997</v>
      </c>
    </row>
    <row r="6" spans="3:18" x14ac:dyDescent="0.25">
      <c r="E6">
        <v>5.13</v>
      </c>
      <c r="F6">
        <v>1.43</v>
      </c>
    </row>
    <row r="11" spans="3:18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3:18" x14ac:dyDescent="0.25">
      <c r="C12">
        <v>4.1875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3:18" x14ac:dyDescent="0.25">
      <c r="C13">
        <v>4.4661</v>
      </c>
      <c r="D13">
        <v>7.8600000000000003E-2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3:18" x14ac:dyDescent="0.25">
      <c r="C14">
        <v>2.8298000000000001</v>
      </c>
      <c r="D14">
        <v>-1.1576</v>
      </c>
      <c r="E14">
        <v>-2.4439000000000002</v>
      </c>
      <c r="F14">
        <v>0</v>
      </c>
      <c r="G14">
        <v>0</v>
      </c>
      <c r="H14">
        <v>0</v>
      </c>
      <c r="I14">
        <v>0</v>
      </c>
      <c r="J1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8B06-C9F7-4056-83B8-3DE37F37E7DD}">
  <dimension ref="B2:S13"/>
  <sheetViews>
    <sheetView workbookViewId="0">
      <selection activeCell="B2" sqref="B2:H11"/>
    </sheetView>
  </sheetViews>
  <sheetFormatPr defaultRowHeight="15" x14ac:dyDescent="0.25"/>
  <sheetData>
    <row r="2" spans="2:19" x14ac:dyDescent="0.25">
      <c r="B2" t="s">
        <v>1</v>
      </c>
      <c r="C2">
        <v>4.7480000000000002</v>
      </c>
      <c r="M2" t="s">
        <v>1</v>
      </c>
      <c r="N2">
        <v>4.7480000000000002</v>
      </c>
    </row>
    <row r="3" spans="2:19" x14ac:dyDescent="0.25">
      <c r="B3" t="s">
        <v>2</v>
      </c>
      <c r="C3">
        <v>6.2</v>
      </c>
      <c r="E3" t="s">
        <v>11</v>
      </c>
      <c r="F3" t="s">
        <v>12</v>
      </c>
      <c r="G3" t="s">
        <v>13</v>
      </c>
      <c r="H3" t="s">
        <v>14</v>
      </c>
      <c r="M3" t="s">
        <v>2</v>
      </c>
      <c r="N3">
        <v>6.2</v>
      </c>
      <c r="P3" t="s">
        <v>11</v>
      </c>
      <c r="Q3" t="s">
        <v>12</v>
      </c>
      <c r="R3" t="s">
        <v>13</v>
      </c>
      <c r="S3" t="s">
        <v>14</v>
      </c>
    </row>
    <row r="4" spans="2:19" x14ac:dyDescent="0.25">
      <c r="E4">
        <f>SQRT((C5)^2+(C3-C6)^2)</f>
        <v>6.4494567764469712</v>
      </c>
      <c r="F4">
        <f>SQRT(C5^2+C6^2)</f>
        <v>5.1275017374902996</v>
      </c>
      <c r="G4">
        <f>SQRT((C2-C5)^2+C6^2)</f>
        <v>1.8659987963525921</v>
      </c>
      <c r="H4">
        <f>SQRT((C2-C5)^2+(C3-C6)^2)</f>
        <v>4.334301575949814</v>
      </c>
      <c r="P4">
        <f>SQRT((N5)^2+(N3-N6)^2)</f>
        <v>1.2529229733110907</v>
      </c>
      <c r="Q4">
        <f>SQRT(N5^2+N6^2)</f>
        <v>5.2811769711425862</v>
      </c>
      <c r="R4">
        <f>SQRT((N2-N5)^2+N6^2)</f>
        <v>6.556648855991571</v>
      </c>
      <c r="S4">
        <f>SQRT((N2-N5)^2+(N3-N6)^2)</f>
        <v>4.0827233554699118</v>
      </c>
    </row>
    <row r="5" spans="2:19" x14ac:dyDescent="0.25">
      <c r="B5" t="s">
        <v>3</v>
      </c>
      <c r="C5">
        <v>4.7759926874448944</v>
      </c>
      <c r="E5" t="s">
        <v>5</v>
      </c>
      <c r="F5">
        <f>F4-E4</f>
        <v>-1.3219550389566717</v>
      </c>
      <c r="G5">
        <v>-1.3649</v>
      </c>
      <c r="H5">
        <f>ABS(F5-G5)</f>
        <v>4.2944961043328345E-2</v>
      </c>
      <c r="M5" t="s">
        <v>3</v>
      </c>
      <c r="N5">
        <v>0.78398167436301658</v>
      </c>
      <c r="P5" t="s">
        <v>5</v>
      </c>
      <c r="Q5">
        <f>Q4-P4</f>
        <v>4.0282539978314951</v>
      </c>
      <c r="R5">
        <v>4.1875</v>
      </c>
      <c r="S5">
        <f>ABS(Q5-R5)</f>
        <v>0.15924600216850493</v>
      </c>
    </row>
    <row r="6" spans="2:19" x14ac:dyDescent="0.25">
      <c r="B6" t="s">
        <v>4</v>
      </c>
      <c r="C6">
        <v>1.8657888190893779</v>
      </c>
      <c r="E6" t="s">
        <v>6</v>
      </c>
      <c r="F6">
        <f>G4-E4</f>
        <v>-4.5834579800943791</v>
      </c>
      <c r="G6">
        <v>-4.5876999999999999</v>
      </c>
      <c r="H6">
        <f t="shared" ref="H6:H10" si="0">ABS(F6-G6)</f>
        <v>4.2420199056207863E-3</v>
      </c>
      <c r="M6" t="s">
        <v>4</v>
      </c>
      <c r="N6">
        <v>5.2226624373771031</v>
      </c>
      <c r="P6" t="s">
        <v>6</v>
      </c>
      <c r="Q6">
        <f>R4-P4</f>
        <v>5.3037258826804798</v>
      </c>
      <c r="R6">
        <v>4.4661</v>
      </c>
      <c r="S6">
        <f t="shared" ref="S6:S10" si="1">ABS(Q6-R6)</f>
        <v>0.83762588268047988</v>
      </c>
    </row>
    <row r="7" spans="2:19" x14ac:dyDescent="0.25">
      <c r="E7" t="s">
        <v>7</v>
      </c>
      <c r="F7">
        <f>H4-E4</f>
        <v>-2.1151552004971572</v>
      </c>
      <c r="G7">
        <v>-2.1579999999999999</v>
      </c>
      <c r="H7">
        <f t="shared" si="0"/>
        <v>4.2844799502842701E-2</v>
      </c>
      <c r="P7" t="s">
        <v>7</v>
      </c>
      <c r="Q7">
        <f>S4-P4</f>
        <v>2.8298003821588211</v>
      </c>
      <c r="R7">
        <v>2.8298000000000001</v>
      </c>
      <c r="S7">
        <f t="shared" si="1"/>
        <v>3.8215882103287413E-7</v>
      </c>
    </row>
    <row r="8" spans="2:19" x14ac:dyDescent="0.25">
      <c r="E8" t="s">
        <v>8</v>
      </c>
      <c r="F8">
        <f>G4-F4</f>
        <v>-3.2615029411377074</v>
      </c>
      <c r="G8">
        <v>-3.2227999999999999</v>
      </c>
      <c r="H8">
        <f t="shared" si="0"/>
        <v>3.8702941137707558E-2</v>
      </c>
      <c r="M8" t="s">
        <v>15</v>
      </c>
      <c r="N8">
        <f>4.7-1.78-2.03</f>
        <v>0.89000000000000012</v>
      </c>
      <c r="P8" t="s">
        <v>8</v>
      </c>
      <c r="Q8">
        <f>R4-Q4</f>
        <v>1.2754718848489848</v>
      </c>
      <c r="R8">
        <v>7.8600000000000003E-2</v>
      </c>
      <c r="S8">
        <f t="shared" si="1"/>
        <v>1.1968718848489848</v>
      </c>
    </row>
    <row r="9" spans="2:19" x14ac:dyDescent="0.25">
      <c r="E9" t="s">
        <v>9</v>
      </c>
      <c r="F9">
        <f>H4-F4</f>
        <v>-0.79320016154048556</v>
      </c>
      <c r="G9">
        <v>-0.79320000000000002</v>
      </c>
      <c r="H9">
        <f t="shared" si="0"/>
        <v>1.615404855437319E-7</v>
      </c>
      <c r="M9" t="s">
        <v>16</v>
      </c>
      <c r="N9">
        <f>2.2+3.04</f>
        <v>5.24</v>
      </c>
      <c r="P9" t="s">
        <v>9</v>
      </c>
      <c r="Q9">
        <f>S4-Q4</f>
        <v>-1.1984536156726744</v>
      </c>
      <c r="R9">
        <v>-1.1576</v>
      </c>
      <c r="S9">
        <f t="shared" si="1"/>
        <v>4.0853615672674426E-2</v>
      </c>
    </row>
    <row r="10" spans="2:19" x14ac:dyDescent="0.25">
      <c r="E10" t="s">
        <v>10</v>
      </c>
      <c r="F10">
        <f>H4-G4</f>
        <v>2.4683027795972219</v>
      </c>
      <c r="G10">
        <v>2.4296000000000002</v>
      </c>
      <c r="H10">
        <f t="shared" si="0"/>
        <v>3.8702779597221681E-2</v>
      </c>
      <c r="P10" t="s">
        <v>10</v>
      </c>
      <c r="Q10">
        <f>S4-R4</f>
        <v>-2.4739255005216592</v>
      </c>
      <c r="R10">
        <v>-2.4439000000000002</v>
      </c>
      <c r="S10">
        <f t="shared" si="1"/>
        <v>3.0025500521658977E-2</v>
      </c>
    </row>
    <row r="11" spans="2:19" x14ac:dyDescent="0.25">
      <c r="H11">
        <f>SUM(H5:H10)</f>
        <v>0.16743766272720662</v>
      </c>
      <c r="S11">
        <f>SUM(S5:S10)</f>
        <v>2.2646232680511242</v>
      </c>
    </row>
    <row r="12" spans="2:19" x14ac:dyDescent="0.25">
      <c r="M12" t="s">
        <v>17</v>
      </c>
      <c r="N12" t="s">
        <v>3</v>
      </c>
      <c r="O12" t="s">
        <v>4</v>
      </c>
    </row>
    <row r="13" spans="2:19" x14ac:dyDescent="0.25">
      <c r="N13">
        <f>N8-N5</f>
        <v>0.10601832563698355</v>
      </c>
      <c r="O13">
        <f>N9-N6</f>
        <v>1.7337562622897096E-2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CEC4-A529-4AD0-A88A-FD01847989AB}">
  <dimension ref="A2:L186"/>
  <sheetViews>
    <sheetView workbookViewId="0">
      <selection activeCell="L10" sqref="L10"/>
    </sheetView>
  </sheetViews>
  <sheetFormatPr defaultRowHeight="15" x14ac:dyDescent="0.25"/>
  <cols>
    <col min="8" max="8" width="12" bestFit="1" customWidth="1"/>
  </cols>
  <sheetData>
    <row r="2" spans="1:12" x14ac:dyDescent="0.25">
      <c r="A2">
        <v>1</v>
      </c>
      <c r="B2" t="s">
        <v>1</v>
      </c>
      <c r="C2">
        <v>4.7480000000000002</v>
      </c>
    </row>
    <row r="3" spans="1:12" x14ac:dyDescent="0.25">
      <c r="B3" t="s">
        <v>2</v>
      </c>
      <c r="C3">
        <v>6.2</v>
      </c>
      <c r="E3" t="s">
        <v>11</v>
      </c>
      <c r="F3" t="s">
        <v>12</v>
      </c>
      <c r="G3" t="s">
        <v>13</v>
      </c>
      <c r="H3" t="s">
        <v>14</v>
      </c>
    </row>
    <row r="4" spans="1:12" x14ac:dyDescent="0.25">
      <c r="E4">
        <f>SQRT((C5)^2+(C3-C6)^2)</f>
        <v>5.5408629563950909</v>
      </c>
      <c r="F4">
        <f>SQRT(C5^2+C6^2)</f>
        <v>4.4761654482316811</v>
      </c>
      <c r="G4">
        <f>SQRT((C2-C5)^2+C6^2)</f>
        <v>2.403872277306176</v>
      </c>
      <c r="H4">
        <f>SQRT((C2-C5)^2+(C3-C6)^2)</f>
        <v>4.0550841060586409</v>
      </c>
    </row>
    <row r="5" spans="1:12" x14ac:dyDescent="0.25">
      <c r="B5" t="s">
        <v>3</v>
      </c>
      <c r="C5">
        <v>3.8754169328498254</v>
      </c>
      <c r="E5" t="s">
        <v>5</v>
      </c>
      <c r="F5">
        <f>F4-E4</f>
        <v>-1.0646975081634098</v>
      </c>
      <c r="G5">
        <v>-0.77889583333333301</v>
      </c>
      <c r="H5">
        <f>ABS(F5-G5)</f>
        <v>0.28580167483007679</v>
      </c>
      <c r="K5" t="s">
        <v>1</v>
      </c>
      <c r="L5" t="s">
        <v>2</v>
      </c>
    </row>
    <row r="6" spans="1:12" x14ac:dyDescent="0.25">
      <c r="B6" t="s">
        <v>4</v>
      </c>
      <c r="C6">
        <v>2.2399108724509498</v>
      </c>
      <c r="E6" t="s">
        <v>6</v>
      </c>
      <c r="F6">
        <f>G4-E4</f>
        <v>-3.1369906790889148</v>
      </c>
      <c r="G6">
        <v>-3.13702083333333</v>
      </c>
      <c r="H6">
        <f t="shared" ref="H6:H10" si="0">ABS(F6-G6)</f>
        <v>3.0154244415214748E-5</v>
      </c>
      <c r="J6">
        <v>1</v>
      </c>
      <c r="K6">
        <v>3.8754169328498254</v>
      </c>
      <c r="L6">
        <v>2.2399108724509498</v>
      </c>
    </row>
    <row r="7" spans="1:12" x14ac:dyDescent="0.25">
      <c r="E7" t="s">
        <v>7</v>
      </c>
      <c r="F7">
        <f>H4-E4</f>
        <v>-1.48577885033645</v>
      </c>
      <c r="G7">
        <v>-1.0718749999999999</v>
      </c>
      <c r="H7">
        <f t="shared" si="0"/>
        <v>0.41390385033645005</v>
      </c>
      <c r="J7">
        <v>2</v>
      </c>
      <c r="K7">
        <v>4.2201935500238035</v>
      </c>
      <c r="L7">
        <v>1.7944106094247638</v>
      </c>
    </row>
    <row r="8" spans="1:12" x14ac:dyDescent="0.25">
      <c r="E8" t="s">
        <v>8</v>
      </c>
      <c r="F8">
        <f>G4-F4</f>
        <v>-2.072293170925505</v>
      </c>
      <c r="G8">
        <v>-2.0722916666666702</v>
      </c>
      <c r="H8">
        <f t="shared" si="0"/>
        <v>1.5042588348279651E-6</v>
      </c>
      <c r="J8">
        <v>3</v>
      </c>
      <c r="K8">
        <v>3.2601758874189377</v>
      </c>
      <c r="L8">
        <v>2.3273747796251403</v>
      </c>
    </row>
    <row r="9" spans="1:12" x14ac:dyDescent="0.25">
      <c r="E9" t="s">
        <v>9</v>
      </c>
      <c r="F9">
        <f>H4-F4</f>
        <v>-0.42108134217304016</v>
      </c>
      <c r="G9">
        <v>-0.85750000000000004</v>
      </c>
      <c r="H9">
        <f t="shared" si="0"/>
        <v>0.43641865782695988</v>
      </c>
      <c r="J9">
        <v>4</v>
      </c>
      <c r="K9">
        <v>2.6155631757572779</v>
      </c>
      <c r="L9">
        <v>1.7261993115092649</v>
      </c>
    </row>
    <row r="10" spans="1:12" x14ac:dyDescent="0.25">
      <c r="E10" t="s">
        <v>10</v>
      </c>
      <c r="F10">
        <f>H4-G4</f>
        <v>1.6512118287524649</v>
      </c>
      <c r="G10">
        <v>1.92222916666667</v>
      </c>
      <c r="H10">
        <f t="shared" si="0"/>
        <v>0.27101733791420513</v>
      </c>
      <c r="J10">
        <v>5</v>
      </c>
      <c r="K10">
        <v>1.2576056513504301</v>
      </c>
      <c r="L10">
        <v>2.3246476285776341</v>
      </c>
    </row>
    <row r="11" spans="1:12" x14ac:dyDescent="0.25">
      <c r="H11">
        <f>SUM(H5:H10)</f>
        <v>1.4071731794109419</v>
      </c>
      <c r="J11">
        <v>6</v>
      </c>
      <c r="K11">
        <v>1.3526657049176605</v>
      </c>
      <c r="L11">
        <v>2.4964852535979305</v>
      </c>
    </row>
    <row r="12" spans="1:12" x14ac:dyDescent="0.25">
      <c r="J12">
        <v>7</v>
      </c>
      <c r="K12">
        <v>1.1320334678383921</v>
      </c>
      <c r="L12">
        <v>3.2838029071690942</v>
      </c>
    </row>
    <row r="13" spans="1:12" x14ac:dyDescent="0.25">
      <c r="J13">
        <v>8</v>
      </c>
      <c r="K13">
        <v>1.2298962893723377</v>
      </c>
      <c r="L13">
        <v>4.4389458411976985</v>
      </c>
    </row>
    <row r="14" spans="1:12" x14ac:dyDescent="0.25">
      <c r="J14">
        <v>9</v>
      </c>
      <c r="K14">
        <v>1.3158167671113274</v>
      </c>
      <c r="L14">
        <v>5.0754972888819232</v>
      </c>
    </row>
    <row r="15" spans="1:12" x14ac:dyDescent="0.25">
      <c r="A15">
        <v>2</v>
      </c>
      <c r="B15" t="s">
        <v>1</v>
      </c>
      <c r="C15">
        <v>4.7480000000000002</v>
      </c>
      <c r="J15">
        <v>10</v>
      </c>
      <c r="K15">
        <v>3.134570218574614</v>
      </c>
      <c r="L15">
        <v>4.9158656250091832</v>
      </c>
    </row>
    <row r="16" spans="1:12" x14ac:dyDescent="0.25">
      <c r="B16" t="s">
        <v>2</v>
      </c>
      <c r="C16">
        <v>6.2</v>
      </c>
      <c r="E16" t="s">
        <v>11</v>
      </c>
      <c r="F16" t="s">
        <v>12</v>
      </c>
      <c r="G16" t="s">
        <v>13</v>
      </c>
      <c r="H16" t="s">
        <v>14</v>
      </c>
      <c r="J16">
        <v>11</v>
      </c>
      <c r="K16">
        <v>3.2980301941074393</v>
      </c>
      <c r="L16">
        <v>4.8143039318727441</v>
      </c>
    </row>
    <row r="17" spans="1:12" x14ac:dyDescent="0.25">
      <c r="E17">
        <f>SQRT((C18)^2+(C16-C19)^2)</f>
        <v>6.1007582707407444</v>
      </c>
      <c r="F17">
        <f>SQRT(C18^2+C19^2)</f>
        <v>4.5858415841455606</v>
      </c>
      <c r="G17">
        <f>SQRT((C15-C18)^2+C19^2)</f>
        <v>1.8704248404714443</v>
      </c>
      <c r="H17">
        <f>SQRT((C15-C18)^2+(C16-C19)^2)</f>
        <v>4.4370933646910737</v>
      </c>
      <c r="J17">
        <v>12</v>
      </c>
      <c r="K17">
        <v>2.9396612822117678</v>
      </c>
      <c r="L17">
        <v>3.8729027191631502</v>
      </c>
    </row>
    <row r="18" spans="1:12" x14ac:dyDescent="0.25">
      <c r="B18" t="s">
        <v>3</v>
      </c>
      <c r="C18">
        <v>4.2201935500238035</v>
      </c>
      <c r="E18" t="s">
        <v>5</v>
      </c>
      <c r="F18">
        <f>F17-E17</f>
        <v>-1.5149166865951837</v>
      </c>
      <c r="G18">
        <v>-1.51491666666667</v>
      </c>
      <c r="H18">
        <f t="shared" ref="H18:H23" si="1">ABS(F18-G18)</f>
        <v>1.9928513728117991E-8</v>
      </c>
      <c r="J18">
        <v>13</v>
      </c>
      <c r="K18">
        <v>2.7732998998829919</v>
      </c>
      <c r="L18">
        <v>2.5340380746901108</v>
      </c>
    </row>
    <row r="19" spans="1:12" x14ac:dyDescent="0.25">
      <c r="B19" t="s">
        <v>4</v>
      </c>
      <c r="C19">
        <v>1.7944106094247638</v>
      </c>
      <c r="E19" t="s">
        <v>6</v>
      </c>
      <c r="F19">
        <f>G17-E17</f>
        <v>-4.2303334302693001</v>
      </c>
      <c r="G19">
        <v>-4.2303333333333297</v>
      </c>
      <c r="H19">
        <f t="shared" si="1"/>
        <v>9.6935970361755608E-8</v>
      </c>
      <c r="J19">
        <v>14</v>
      </c>
      <c r="K19">
        <v>3.7146592484973717</v>
      </c>
      <c r="L19">
        <v>2.8837313447856205</v>
      </c>
    </row>
    <row r="20" spans="1:12" x14ac:dyDescent="0.25">
      <c r="E20" t="s">
        <v>7</v>
      </c>
      <c r="F20">
        <f>H17-E17</f>
        <v>-1.6636649060496707</v>
      </c>
      <c r="G20">
        <v>-2.4796041666666699</v>
      </c>
      <c r="H20">
        <f t="shared" si="1"/>
        <v>0.81593926061699928</v>
      </c>
    </row>
    <row r="21" spans="1:12" x14ac:dyDescent="0.25">
      <c r="B21" t="s">
        <v>15</v>
      </c>
      <c r="C21">
        <v>2</v>
      </c>
      <c r="E21" t="s">
        <v>8</v>
      </c>
      <c r="F21">
        <f>G17-F17</f>
        <v>-2.7154167436741163</v>
      </c>
      <c r="G21">
        <v>-2.7154166666666701</v>
      </c>
      <c r="H21">
        <f t="shared" si="1"/>
        <v>7.7007446197541185E-8</v>
      </c>
    </row>
    <row r="22" spans="1:12" x14ac:dyDescent="0.25">
      <c r="B22" t="s">
        <v>16</v>
      </c>
      <c r="C22">
        <v>1</v>
      </c>
      <c r="E22" t="s">
        <v>9</v>
      </c>
      <c r="F22">
        <f>H17-F17</f>
        <v>-0.14874821945448691</v>
      </c>
      <c r="G22">
        <v>-0.114333333333333</v>
      </c>
      <c r="H22">
        <f t="shared" si="1"/>
        <v>3.4414886121153912E-2</v>
      </c>
    </row>
    <row r="23" spans="1:12" x14ac:dyDescent="0.25">
      <c r="E23" t="s">
        <v>10</v>
      </c>
      <c r="F23">
        <f>H17-G17</f>
        <v>2.5666685242196294</v>
      </c>
      <c r="G23">
        <v>1.75072916666667</v>
      </c>
      <c r="H23">
        <f t="shared" si="1"/>
        <v>0.81593935755295943</v>
      </c>
    </row>
    <row r="24" spans="1:12" x14ac:dyDescent="0.25">
      <c r="H24">
        <f>SUM(H18:H23)</f>
        <v>1.666293698163043</v>
      </c>
    </row>
    <row r="25" spans="1:12" x14ac:dyDescent="0.25">
      <c r="B25" t="s">
        <v>17</v>
      </c>
      <c r="C25" t="s">
        <v>3</v>
      </c>
      <c r="D25" t="s">
        <v>4</v>
      </c>
    </row>
    <row r="26" spans="1:12" x14ac:dyDescent="0.25">
      <c r="C26">
        <f>C21-C18</f>
        <v>-2.2201935500238035</v>
      </c>
      <c r="D26">
        <f>C22-C19</f>
        <v>-0.79441060942476383</v>
      </c>
    </row>
    <row r="30" spans="1:12" x14ac:dyDescent="0.25">
      <c r="A30">
        <v>3</v>
      </c>
      <c r="B30" t="s">
        <v>1</v>
      </c>
      <c r="C30">
        <v>4.7480000000000002</v>
      </c>
    </row>
    <row r="31" spans="1:12" x14ac:dyDescent="0.25">
      <c r="B31" t="s">
        <v>2</v>
      </c>
      <c r="C31">
        <v>6.2</v>
      </c>
      <c r="E31" t="s">
        <v>11</v>
      </c>
      <c r="F31" t="s">
        <v>12</v>
      </c>
      <c r="G31" t="s">
        <v>13</v>
      </c>
      <c r="H31" t="s">
        <v>14</v>
      </c>
    </row>
    <row r="32" spans="1:12" x14ac:dyDescent="0.25">
      <c r="E32">
        <f>SQRT((C33)^2+(C31-C34)^2)</f>
        <v>5.062210279550948</v>
      </c>
      <c r="F32">
        <f>SQRT(C33^2+C34^2)</f>
        <v>4.0056734991438114</v>
      </c>
      <c r="G32">
        <f>SQRT((C30-C33)^2+C34^2)</f>
        <v>2.7622986722678626</v>
      </c>
      <c r="H32">
        <f>SQRT((C30-C33)^2+(C31-C34)^2)</f>
        <v>4.1485957488602159</v>
      </c>
    </row>
    <row r="33" spans="1:8" x14ac:dyDescent="0.25">
      <c r="B33" t="s">
        <v>3</v>
      </c>
      <c r="C33">
        <v>3.2601758874189377</v>
      </c>
      <c r="E33" t="s">
        <v>5</v>
      </c>
      <c r="F33">
        <f>F32-E32</f>
        <v>-1.0565367804071366</v>
      </c>
      <c r="G33">
        <v>-1.1504791666666701</v>
      </c>
      <c r="H33">
        <f>ABS(F33-G33)</f>
        <v>9.3942386259533439E-2</v>
      </c>
    </row>
    <row r="34" spans="1:8" x14ac:dyDescent="0.25">
      <c r="B34" t="s">
        <v>4</v>
      </c>
      <c r="C34">
        <v>2.3273747796251403</v>
      </c>
      <c r="E34" t="s">
        <v>6</v>
      </c>
      <c r="F34">
        <f>G32-E32</f>
        <v>-2.2999116072830854</v>
      </c>
      <c r="G34">
        <v>-3.1012916666666701</v>
      </c>
      <c r="H34">
        <f t="shared" ref="H34:H38" si="2">ABS(F34-G34)</f>
        <v>0.8013800593835847</v>
      </c>
    </row>
    <row r="35" spans="1:8" x14ac:dyDescent="0.25">
      <c r="E35" t="s">
        <v>7</v>
      </c>
      <c r="F35">
        <f>H32-E32</f>
        <v>-0.91361453069073217</v>
      </c>
      <c r="G35">
        <v>-0.864645833333333</v>
      </c>
      <c r="H35">
        <f t="shared" si="2"/>
        <v>4.8968697357399171E-2</v>
      </c>
    </row>
    <row r="36" spans="1:8" x14ac:dyDescent="0.25">
      <c r="E36" t="s">
        <v>8</v>
      </c>
      <c r="F36">
        <f>G32-F32</f>
        <v>-1.2433748268759488</v>
      </c>
      <c r="G36">
        <v>-1.2433749999999999</v>
      </c>
      <c r="H36">
        <f t="shared" si="2"/>
        <v>1.7312405109493056E-7</v>
      </c>
    </row>
    <row r="37" spans="1:8" x14ac:dyDescent="0.25">
      <c r="E37" t="s">
        <v>9</v>
      </c>
      <c r="F37">
        <f>H32-F32</f>
        <v>0.14292224971640444</v>
      </c>
      <c r="G37">
        <v>0.142916666666667</v>
      </c>
      <c r="H37">
        <f t="shared" si="2"/>
        <v>5.583049737439838E-6</v>
      </c>
    </row>
    <row r="38" spans="1:8" x14ac:dyDescent="0.25">
      <c r="E38" t="s">
        <v>10</v>
      </c>
      <c r="F38">
        <f>H32-G32</f>
        <v>1.3862970765923532</v>
      </c>
      <c r="G38">
        <v>1.38629166666667</v>
      </c>
      <c r="H38">
        <f t="shared" si="2"/>
        <v>5.4099256832085274E-6</v>
      </c>
    </row>
    <row r="39" spans="1:8" x14ac:dyDescent="0.25">
      <c r="H39">
        <f>SUM(H33:H38)</f>
        <v>0.94430230909998902</v>
      </c>
    </row>
    <row r="42" spans="1:8" x14ac:dyDescent="0.25">
      <c r="A42">
        <v>4</v>
      </c>
      <c r="B42" t="s">
        <v>1</v>
      </c>
      <c r="C42">
        <v>4.7480000000000002</v>
      </c>
    </row>
    <row r="43" spans="1:8" x14ac:dyDescent="0.25">
      <c r="B43" t="s">
        <v>2</v>
      </c>
      <c r="C43">
        <v>6.2</v>
      </c>
      <c r="E43" t="s">
        <v>11</v>
      </c>
      <c r="F43" t="s">
        <v>12</v>
      </c>
      <c r="G43" t="s">
        <v>13</v>
      </c>
      <c r="H43" t="s">
        <v>14</v>
      </c>
    </row>
    <row r="44" spans="1:8" x14ac:dyDescent="0.25">
      <c r="E44">
        <f>SQRT((C45)^2+(C43-C46)^2)</f>
        <v>5.1822836015329843</v>
      </c>
      <c r="F44">
        <f>SQRT(C45^2+C46^2)</f>
        <v>3.1338370712965529</v>
      </c>
      <c r="G44">
        <f>SQRT((C42-C45)^2+C46^2)</f>
        <v>2.7435471332640611</v>
      </c>
      <c r="H44">
        <f>SQRT((C42-C45)^2+(C43-C46)^2)</f>
        <v>4.956024557014076</v>
      </c>
    </row>
    <row r="45" spans="1:8" x14ac:dyDescent="0.25">
      <c r="B45" t="s">
        <v>3</v>
      </c>
      <c r="C45">
        <v>2.6155631757572779</v>
      </c>
      <c r="E45" t="s">
        <v>5</v>
      </c>
      <c r="F45">
        <f>F44-E44</f>
        <v>-2.0484465302364314</v>
      </c>
      <c r="G45">
        <v>-0.96468750000000003</v>
      </c>
      <c r="H45">
        <f>ABS(F45-G45)</f>
        <v>1.0837590302364313</v>
      </c>
    </row>
    <row r="46" spans="1:8" x14ac:dyDescent="0.25">
      <c r="B46" t="s">
        <v>4</v>
      </c>
      <c r="C46">
        <v>1.7261993115092649</v>
      </c>
      <c r="E46" t="s">
        <v>6</v>
      </c>
      <c r="F46">
        <f>G44-E44</f>
        <v>-2.4387364682689232</v>
      </c>
      <c r="G46">
        <v>-2.4081458333333301</v>
      </c>
      <c r="H46">
        <f t="shared" ref="H46:H50" si="3">ABS(F46-G46)</f>
        <v>3.0590634935593108E-2</v>
      </c>
    </row>
    <row r="47" spans="1:8" x14ac:dyDescent="0.25">
      <c r="E47" t="s">
        <v>7</v>
      </c>
      <c r="F47">
        <f>H44-E44</f>
        <v>-0.22625904451890833</v>
      </c>
      <c r="G47">
        <v>7.1458333333333304E-3</v>
      </c>
      <c r="H47">
        <f t="shared" si="3"/>
        <v>0.23340487785224165</v>
      </c>
    </row>
    <row r="48" spans="1:8" x14ac:dyDescent="0.25">
      <c r="E48" t="s">
        <v>8</v>
      </c>
      <c r="F48">
        <f>G44-F44</f>
        <v>-0.39028993803249179</v>
      </c>
      <c r="G48">
        <v>-0.73602083333333301</v>
      </c>
      <c r="H48">
        <f t="shared" si="3"/>
        <v>0.34573089530084122</v>
      </c>
    </row>
    <row r="49" spans="1:8" x14ac:dyDescent="0.25">
      <c r="E49" t="s">
        <v>9</v>
      </c>
      <c r="F49">
        <f>H44-F44</f>
        <v>1.8221874857175231</v>
      </c>
      <c r="G49">
        <v>1.8221875000000001</v>
      </c>
      <c r="H49">
        <f t="shared" si="3"/>
        <v>1.4282476978877412E-8</v>
      </c>
    </row>
    <row r="50" spans="1:8" x14ac:dyDescent="0.25">
      <c r="E50" t="s">
        <v>10</v>
      </c>
      <c r="F50">
        <f>H44-G44</f>
        <v>2.2124774237500149</v>
      </c>
      <c r="G50">
        <v>2.4152916666666702</v>
      </c>
      <c r="H50">
        <f t="shared" si="3"/>
        <v>0.20281424291665529</v>
      </c>
    </row>
    <row r="51" spans="1:8" x14ac:dyDescent="0.25">
      <c r="H51">
        <f>SUM(H45:H50)</f>
        <v>1.8962996955242395</v>
      </c>
    </row>
    <row r="54" spans="1:8" x14ac:dyDescent="0.25">
      <c r="A54">
        <v>5</v>
      </c>
      <c r="B54" t="s">
        <v>1</v>
      </c>
      <c r="C54">
        <v>4.7480000000000002</v>
      </c>
    </row>
    <row r="55" spans="1:8" x14ac:dyDescent="0.25">
      <c r="B55" t="s">
        <v>2</v>
      </c>
      <c r="C55">
        <v>6.2</v>
      </c>
      <c r="E55" t="s">
        <v>11</v>
      </c>
      <c r="F55" t="s">
        <v>12</v>
      </c>
      <c r="G55" t="s">
        <v>13</v>
      </c>
      <c r="H55" t="s">
        <v>14</v>
      </c>
    </row>
    <row r="56" spans="1:8" x14ac:dyDescent="0.25">
      <c r="E56">
        <f>SQRT((C57)^2+(C55-C58)^2)</f>
        <v>4.0743009188077277</v>
      </c>
      <c r="F56">
        <f>SQRT(C57^2+C58^2)</f>
        <v>2.6430207285150371</v>
      </c>
      <c r="G56">
        <f>SQRT((C54-C57)^2+C58^2)</f>
        <v>4.1936665706916267</v>
      </c>
      <c r="H56">
        <f>SQRT((C54-C57)^2+(C55-C58)^2)</f>
        <v>5.215477802826296</v>
      </c>
    </row>
    <row r="57" spans="1:8" x14ac:dyDescent="0.25">
      <c r="B57" t="s">
        <v>3</v>
      </c>
      <c r="C57">
        <v>1.2576056513504301</v>
      </c>
      <c r="E57" t="s">
        <v>5</v>
      </c>
      <c r="F57">
        <f>F56-E56</f>
        <v>-1.4312801902926906</v>
      </c>
      <c r="G57">
        <v>-2.2938125</v>
      </c>
      <c r="H57">
        <f>ABS(F57-G57)</f>
        <v>0.86253230970730943</v>
      </c>
    </row>
    <row r="58" spans="1:8" x14ac:dyDescent="0.25">
      <c r="B58" t="s">
        <v>4</v>
      </c>
      <c r="C58">
        <v>2.3246476285776341</v>
      </c>
      <c r="E58" t="s">
        <v>6</v>
      </c>
      <c r="F58">
        <f>G56-E56</f>
        <v>0.11936565188389903</v>
      </c>
      <c r="G58">
        <v>0.25724999999999998</v>
      </c>
      <c r="H58">
        <f t="shared" ref="H58:H62" si="4">ABS(F58-G58)</f>
        <v>0.13788434811610095</v>
      </c>
    </row>
    <row r="59" spans="1:8" x14ac:dyDescent="0.25">
      <c r="C59">
        <v>0</v>
      </c>
      <c r="E59" t="s">
        <v>7</v>
      </c>
      <c r="F59">
        <f>H56-E56</f>
        <v>1.1411768840185683</v>
      </c>
      <c r="G59">
        <v>0.70029166666666698</v>
      </c>
      <c r="H59">
        <f t="shared" si="4"/>
        <v>0.44088521735190134</v>
      </c>
    </row>
    <row r="60" spans="1:8" x14ac:dyDescent="0.25">
      <c r="E60" t="s">
        <v>8</v>
      </c>
      <c r="F60">
        <f>G56-F56</f>
        <v>1.5506458421765896</v>
      </c>
      <c r="G60">
        <v>1.5506458333333299</v>
      </c>
      <c r="H60">
        <f t="shared" si="4"/>
        <v>8.8432596800913643E-9</v>
      </c>
    </row>
    <row r="61" spans="1:8" x14ac:dyDescent="0.25">
      <c r="E61" t="s">
        <v>9</v>
      </c>
      <c r="F61">
        <f>H56-F56</f>
        <v>2.5724570743112589</v>
      </c>
      <c r="G61">
        <v>2.2795208333333301</v>
      </c>
      <c r="H61">
        <f t="shared" si="4"/>
        <v>0.29293624097792881</v>
      </c>
    </row>
    <row r="62" spans="1:8" x14ac:dyDescent="0.25">
      <c r="E62" t="s">
        <v>10</v>
      </c>
      <c r="F62">
        <f>H56-G56</f>
        <v>1.0218112321346693</v>
      </c>
      <c r="G62">
        <v>1.0218541666666701</v>
      </c>
      <c r="H62">
        <f t="shared" si="4"/>
        <v>4.2934532000771242E-5</v>
      </c>
    </row>
    <row r="63" spans="1:8" x14ac:dyDescent="0.25">
      <c r="H63">
        <f>SUM(H57:H62)</f>
        <v>1.734281059528501</v>
      </c>
    </row>
    <row r="66" spans="1:8" x14ac:dyDescent="0.25">
      <c r="A66">
        <v>6</v>
      </c>
      <c r="B66" t="s">
        <v>1</v>
      </c>
      <c r="C66">
        <v>4.7480000000000002</v>
      </c>
    </row>
    <row r="67" spans="1:8" x14ac:dyDescent="0.25">
      <c r="B67" t="s">
        <v>2</v>
      </c>
      <c r="C67">
        <v>6.2</v>
      </c>
      <c r="E67" t="s">
        <v>11</v>
      </c>
      <c r="F67" t="s">
        <v>12</v>
      </c>
      <c r="G67" t="s">
        <v>13</v>
      </c>
      <c r="H67" t="s">
        <v>14</v>
      </c>
    </row>
    <row r="68" spans="1:8" x14ac:dyDescent="0.25">
      <c r="E68">
        <f>SQRT((C69)^2+(C67-C70)^2)</f>
        <v>3.9428068664440028</v>
      </c>
      <c r="F68">
        <f>SQRT(C69^2+C70^2)</f>
        <v>2.8393913310236605</v>
      </c>
      <c r="G68">
        <f>SQRT((C66-C69)^2+C70^2)</f>
        <v>4.2143485376501806</v>
      </c>
      <c r="H68">
        <f>SQRT((C66-C69)^2+(C67-C70)^2)</f>
        <v>5.0243722445873651</v>
      </c>
    </row>
    <row r="69" spans="1:8" x14ac:dyDescent="0.25">
      <c r="B69" t="s">
        <v>3</v>
      </c>
      <c r="C69">
        <v>1.3526657049176605</v>
      </c>
      <c r="E69" t="s">
        <v>5</v>
      </c>
      <c r="F69">
        <f>F68-E68</f>
        <v>-1.1034155354203423</v>
      </c>
      <c r="G69">
        <v>-1.35770833333333</v>
      </c>
      <c r="H69">
        <f>ABS(F69-G69)</f>
        <v>0.25429279791298764</v>
      </c>
    </row>
    <row r="70" spans="1:8" x14ac:dyDescent="0.25">
      <c r="B70" t="s">
        <v>4</v>
      </c>
      <c r="C70">
        <v>2.4964852535979305</v>
      </c>
      <c r="E70" t="s">
        <v>6</v>
      </c>
      <c r="F70">
        <f>G68-E68</f>
        <v>0.27154167120617778</v>
      </c>
      <c r="G70">
        <v>0.27154166666666701</v>
      </c>
      <c r="H70">
        <f t="shared" ref="H70:H74" si="5">ABS(F70-G70)</f>
        <v>4.5395107672874246E-9</v>
      </c>
    </row>
    <row r="71" spans="1:8" x14ac:dyDescent="0.25">
      <c r="E71" t="s">
        <v>7</v>
      </c>
      <c r="F71">
        <f>H68-E68</f>
        <v>1.0815653781433623</v>
      </c>
      <c r="G71">
        <v>1.07902083333333</v>
      </c>
      <c r="H71">
        <f t="shared" si="5"/>
        <v>2.5445448100323009E-3</v>
      </c>
    </row>
    <row r="72" spans="1:8" x14ac:dyDescent="0.25">
      <c r="E72" t="s">
        <v>8</v>
      </c>
      <c r="F72">
        <f>G68-F68</f>
        <v>1.3749572066265201</v>
      </c>
      <c r="G72">
        <v>1.37914583333333</v>
      </c>
      <c r="H72">
        <f t="shared" si="5"/>
        <v>4.1886267068098615E-3</v>
      </c>
    </row>
    <row r="73" spans="1:8" x14ac:dyDescent="0.25">
      <c r="E73" t="s">
        <v>9</v>
      </c>
      <c r="F73">
        <f>H68-F68</f>
        <v>2.1849809135637046</v>
      </c>
      <c r="G73">
        <v>1.8650625000000001</v>
      </c>
      <c r="H73">
        <f t="shared" si="5"/>
        <v>0.31991841356370454</v>
      </c>
    </row>
    <row r="74" spans="1:8" x14ac:dyDescent="0.25">
      <c r="E74" t="s">
        <v>10</v>
      </c>
      <c r="F74">
        <f>H68-G68</f>
        <v>0.81002370693718451</v>
      </c>
      <c r="G74">
        <v>0.485916666666667</v>
      </c>
      <c r="H74">
        <f t="shared" si="5"/>
        <v>0.32410704027051751</v>
      </c>
    </row>
    <row r="75" spans="1:8" x14ac:dyDescent="0.25">
      <c r="H75">
        <f>SUM(H69:H74)</f>
        <v>0.90505142780356262</v>
      </c>
    </row>
    <row r="79" spans="1:8" x14ac:dyDescent="0.25">
      <c r="A79">
        <v>7</v>
      </c>
      <c r="B79" t="s">
        <v>1</v>
      </c>
      <c r="C79">
        <v>4.7480000000000002</v>
      </c>
    </row>
    <row r="80" spans="1:8" x14ac:dyDescent="0.25">
      <c r="B80" t="s">
        <v>2</v>
      </c>
      <c r="C80">
        <v>6.2</v>
      </c>
      <c r="E80" t="s">
        <v>11</v>
      </c>
      <c r="F80" t="s">
        <v>12</v>
      </c>
      <c r="G80" t="s">
        <v>13</v>
      </c>
      <c r="H80" t="s">
        <v>14</v>
      </c>
    </row>
    <row r="81" spans="1:8" x14ac:dyDescent="0.25">
      <c r="E81">
        <f>SQRT((C82)^2+(C80-C83)^2)</f>
        <v>3.1282111911668693</v>
      </c>
      <c r="F81">
        <f>SQRT(C82^2+C83^2)</f>
        <v>3.4734509216970966</v>
      </c>
      <c r="G81">
        <f>SQRT((C79-C82)^2+C83^2)</f>
        <v>4.8845240806904657</v>
      </c>
      <c r="H81">
        <f>SQRT((C79-C82)^2+(C80-C83)^2)</f>
        <v>4.6453653727073263</v>
      </c>
    </row>
    <row r="82" spans="1:8" x14ac:dyDescent="0.25">
      <c r="B82" t="s">
        <v>3</v>
      </c>
      <c r="C82">
        <v>1.1320334678383921</v>
      </c>
      <c r="E82" t="s">
        <v>5</v>
      </c>
      <c r="F82">
        <f>F81-E81</f>
        <v>0.34523973053022727</v>
      </c>
      <c r="G82">
        <v>0.34300000000000003</v>
      </c>
      <c r="H82">
        <f>ABS(F82-G82)</f>
        <v>2.2397305302272463E-3</v>
      </c>
    </row>
    <row r="83" spans="1:8" x14ac:dyDescent="0.25">
      <c r="B83" t="s">
        <v>4</v>
      </c>
      <c r="C83">
        <v>3.2838029071690942</v>
      </c>
      <c r="E83" t="s">
        <v>6</v>
      </c>
      <c r="F83">
        <f>G81-E81</f>
        <v>1.7563128895235964</v>
      </c>
      <c r="G83">
        <v>9.6968958333333308</v>
      </c>
      <c r="H83">
        <f t="shared" ref="H83:H87" si="6">ABS(F83-G83)</f>
        <v>7.9405829438097344</v>
      </c>
    </row>
    <row r="84" spans="1:8" x14ac:dyDescent="0.25">
      <c r="E84" t="s">
        <v>7</v>
      </c>
      <c r="F84">
        <f>H81-E81</f>
        <v>1.517154181540457</v>
      </c>
      <c r="G84">
        <v>1.25052083333333</v>
      </c>
      <c r="H84">
        <f t="shared" si="6"/>
        <v>0.26663334820712703</v>
      </c>
    </row>
    <row r="85" spans="1:8" x14ac:dyDescent="0.25">
      <c r="E85" t="s">
        <v>8</v>
      </c>
      <c r="F85">
        <f>G81-F81</f>
        <v>1.4110731589933692</v>
      </c>
      <c r="G85">
        <v>0.69314583333333302</v>
      </c>
      <c r="H85">
        <f t="shared" si="6"/>
        <v>0.71792732566003614</v>
      </c>
    </row>
    <row r="86" spans="1:8" x14ac:dyDescent="0.25">
      <c r="E86" t="s">
        <v>9</v>
      </c>
      <c r="F86">
        <f>H81-F81</f>
        <v>1.1719144510102297</v>
      </c>
      <c r="G86">
        <v>1.17191666666667</v>
      </c>
      <c r="H86">
        <f t="shared" si="6"/>
        <v>2.2156564403186252E-6</v>
      </c>
    </row>
    <row r="87" spans="1:8" x14ac:dyDescent="0.25">
      <c r="E87" t="s">
        <v>10</v>
      </c>
      <c r="F87">
        <f>H81-G81</f>
        <v>-0.23915870798313943</v>
      </c>
      <c r="G87">
        <v>-0.22866666666666699</v>
      </c>
      <c r="H87">
        <f t="shared" si="6"/>
        <v>1.0492041316472439E-2</v>
      </c>
    </row>
    <row r="88" spans="1:8" x14ac:dyDescent="0.25">
      <c r="H88">
        <f>SUM(H82:H87)</f>
        <v>8.9378776051800379</v>
      </c>
    </row>
    <row r="92" spans="1:8" x14ac:dyDescent="0.25">
      <c r="A92">
        <v>8</v>
      </c>
      <c r="B92" t="s">
        <v>1</v>
      </c>
      <c r="C92">
        <v>4.7480000000000002</v>
      </c>
    </row>
    <row r="93" spans="1:8" x14ac:dyDescent="0.25">
      <c r="B93" t="s">
        <v>2</v>
      </c>
      <c r="C93">
        <v>6.2</v>
      </c>
      <c r="E93" t="s">
        <v>11</v>
      </c>
      <c r="F93" t="s">
        <v>12</v>
      </c>
      <c r="G93" t="s">
        <v>13</v>
      </c>
      <c r="H93" t="s">
        <v>14</v>
      </c>
    </row>
    <row r="94" spans="1:8" x14ac:dyDescent="0.25">
      <c r="E94">
        <f>SQRT((C95)^2+(C93-C96)^2)</f>
        <v>2.1480122515588049</v>
      </c>
      <c r="F94">
        <f>SQRT(C95^2+C96^2)</f>
        <v>4.6061790090809742</v>
      </c>
      <c r="G94">
        <f>SQRT((C92-C95)^2+C96^2)</f>
        <v>5.6640351252281684</v>
      </c>
      <c r="H94">
        <f>SQRT((C92-C95)^2+(C93-C96)^2)</f>
        <v>3.9342553893928911</v>
      </c>
    </row>
    <row r="95" spans="1:8" x14ac:dyDescent="0.25">
      <c r="B95" t="s">
        <v>3</v>
      </c>
      <c r="C95">
        <v>1.2298962893723377</v>
      </c>
      <c r="E95" t="s">
        <v>5</v>
      </c>
      <c r="F95">
        <f>F94-E94</f>
        <v>2.4581667575221693</v>
      </c>
      <c r="G95">
        <v>2.4581666666666702</v>
      </c>
      <c r="H95">
        <f>ABS(F95-G95)</f>
        <v>9.0855499124131711E-8</v>
      </c>
    </row>
    <row r="96" spans="1:8" x14ac:dyDescent="0.25">
      <c r="B96" t="s">
        <v>4</v>
      </c>
      <c r="C96">
        <v>4.4389458411976985</v>
      </c>
      <c r="E96" t="s">
        <v>6</v>
      </c>
      <c r="F96">
        <f>G94-E94</f>
        <v>3.5160228736693635</v>
      </c>
      <c r="G96">
        <v>3.5800624999999999</v>
      </c>
      <c r="H96">
        <f t="shared" ref="H96:H100" si="7">ABS(F96-G96)</f>
        <v>6.4039626330636423E-2</v>
      </c>
    </row>
    <row r="97" spans="1:8" x14ac:dyDescent="0.25">
      <c r="E97" t="s">
        <v>7</v>
      </c>
      <c r="F97">
        <f>H94-E94</f>
        <v>1.7862431378340862</v>
      </c>
      <c r="G97">
        <v>1.7221458333333299</v>
      </c>
      <c r="H97">
        <f t="shared" si="7"/>
        <v>6.4097304500756236E-2</v>
      </c>
    </row>
    <row r="98" spans="1:8" x14ac:dyDescent="0.25">
      <c r="E98" t="s">
        <v>8</v>
      </c>
      <c r="F98">
        <f>G94-F94</f>
        <v>1.0578561161471942</v>
      </c>
      <c r="G98">
        <v>1.12189583333333</v>
      </c>
      <c r="H98">
        <f t="shared" si="7"/>
        <v>6.4039717186135769E-2</v>
      </c>
    </row>
    <row r="99" spans="1:8" x14ac:dyDescent="0.25">
      <c r="E99" t="s">
        <v>9</v>
      </c>
      <c r="F99">
        <f>H94-F94</f>
        <v>-0.67192361968808312</v>
      </c>
      <c r="G99">
        <v>-0.87893750000000004</v>
      </c>
      <c r="H99">
        <f t="shared" si="7"/>
        <v>0.20701388031191692</v>
      </c>
    </row>
    <row r="100" spans="1:8" x14ac:dyDescent="0.25">
      <c r="E100" t="s">
        <v>10</v>
      </c>
      <c r="F100">
        <f>H94-G94</f>
        <v>-1.7297797358352773</v>
      </c>
      <c r="G100">
        <v>-1.1504791666666701</v>
      </c>
      <c r="H100">
        <f t="shared" si="7"/>
        <v>0.57930056916860728</v>
      </c>
    </row>
    <row r="101" spans="1:8" x14ac:dyDescent="0.25">
      <c r="H101">
        <f>SUM(H95:H100)</f>
        <v>0.97849118835355176</v>
      </c>
    </row>
    <row r="106" spans="1:8" x14ac:dyDescent="0.25">
      <c r="A106">
        <v>9</v>
      </c>
      <c r="B106" t="s">
        <v>1</v>
      </c>
      <c r="C106">
        <v>4.7480000000000002</v>
      </c>
    </row>
    <row r="107" spans="1:8" x14ac:dyDescent="0.25">
      <c r="B107" t="s">
        <v>2</v>
      </c>
      <c r="C107">
        <v>6.2</v>
      </c>
      <c r="E107" t="s">
        <v>11</v>
      </c>
      <c r="F107" t="s">
        <v>12</v>
      </c>
      <c r="G107" t="s">
        <v>13</v>
      </c>
      <c r="H107" t="s">
        <v>14</v>
      </c>
    </row>
    <row r="108" spans="1:8" x14ac:dyDescent="0.25">
      <c r="E108">
        <f>SQRT((C109)^2+(C107-C110)^2)</f>
        <v>1.7308610897247678</v>
      </c>
      <c r="F108">
        <f>SQRT(C109^2+C110^2)</f>
        <v>5.243285848974768</v>
      </c>
      <c r="G108">
        <f>SQRT((C106-C109)^2+C110^2)</f>
        <v>6.1270347211004035</v>
      </c>
      <c r="H108">
        <f>SQRT((C106-C109)^2+(C107-C110)^2)</f>
        <v>3.6117015507145727</v>
      </c>
    </row>
    <row r="109" spans="1:8" x14ac:dyDescent="0.25">
      <c r="B109" t="s">
        <v>3</v>
      </c>
      <c r="C109">
        <v>1.3158167671113274</v>
      </c>
      <c r="E109" t="s">
        <v>5</v>
      </c>
      <c r="F109">
        <f>F108-E108</f>
        <v>3.51242475925</v>
      </c>
      <c r="G109">
        <v>3.4657291666666699</v>
      </c>
      <c r="H109">
        <f>ABS(F109-G109)</f>
        <v>4.6695592583330114E-2</v>
      </c>
    </row>
    <row r="110" spans="1:8" x14ac:dyDescent="0.25">
      <c r="B110" t="s">
        <v>4</v>
      </c>
      <c r="C110">
        <v>5.0754972888819232</v>
      </c>
      <c r="E110" t="s">
        <v>6</v>
      </c>
      <c r="F110">
        <f>G108-E108</f>
        <v>4.3961736313756354</v>
      </c>
      <c r="G110">
        <v>4.4018333333333297</v>
      </c>
      <c r="H110">
        <f t="shared" ref="H110:H114" si="8">ABS(F110-G110)</f>
        <v>5.6597019576942742E-3</v>
      </c>
    </row>
    <row r="111" spans="1:8" x14ac:dyDescent="0.25">
      <c r="E111" t="s">
        <v>7</v>
      </c>
      <c r="F111">
        <f>H108-E108</f>
        <v>1.8808404609898048</v>
      </c>
      <c r="G111">
        <v>1.8865000000000001</v>
      </c>
      <c r="H111">
        <f t="shared" si="8"/>
        <v>5.6595390101952248E-3</v>
      </c>
    </row>
    <row r="112" spans="1:8" x14ac:dyDescent="0.25">
      <c r="E112" t="s">
        <v>8</v>
      </c>
      <c r="F112">
        <f>G108-F108</f>
        <v>0.88374887212563547</v>
      </c>
      <c r="G112">
        <v>-5.7166666666666699E-2</v>
      </c>
      <c r="H112">
        <f t="shared" si="8"/>
        <v>0.94091553879230216</v>
      </c>
    </row>
    <row r="113" spans="1:8" x14ac:dyDescent="0.25">
      <c r="E113" t="s">
        <v>9</v>
      </c>
      <c r="F113">
        <f>H108-F108</f>
        <v>-1.6315842982601954</v>
      </c>
      <c r="G113">
        <v>-1.8650625000000001</v>
      </c>
      <c r="H113">
        <f t="shared" si="8"/>
        <v>0.23347820173980471</v>
      </c>
    </row>
    <row r="114" spans="1:8" x14ac:dyDescent="0.25">
      <c r="E114" t="s">
        <v>10</v>
      </c>
      <c r="F114">
        <f>H108-G108</f>
        <v>-2.5153331703858308</v>
      </c>
      <c r="G114">
        <v>-2.5153333333333299</v>
      </c>
      <c r="H114">
        <f t="shared" si="8"/>
        <v>1.6294749904943728E-7</v>
      </c>
    </row>
    <row r="115" spans="1:8" x14ac:dyDescent="0.25">
      <c r="H115">
        <f>SUM(H109:H114)</f>
        <v>1.2324087370308257</v>
      </c>
    </row>
    <row r="120" spans="1:8" x14ac:dyDescent="0.25">
      <c r="A120">
        <v>10</v>
      </c>
      <c r="B120" t="s">
        <v>1</v>
      </c>
      <c r="C120">
        <v>4.7480000000000002</v>
      </c>
    </row>
    <row r="121" spans="1:8" x14ac:dyDescent="0.25">
      <c r="B121" t="s">
        <v>2</v>
      </c>
      <c r="C121">
        <v>6.2</v>
      </c>
      <c r="E121" t="s">
        <v>11</v>
      </c>
      <c r="F121" t="s">
        <v>12</v>
      </c>
      <c r="G121" t="s">
        <v>13</v>
      </c>
      <c r="H121" t="s">
        <v>14</v>
      </c>
    </row>
    <row r="122" spans="1:8" x14ac:dyDescent="0.25">
      <c r="E122">
        <f>SQRT((C123)^2+(C121-C124)^2)</f>
        <v>3.3874077918384673</v>
      </c>
      <c r="F122">
        <f>SQRT(C123^2+C124^2)</f>
        <v>5.8302028522446658</v>
      </c>
      <c r="G122">
        <f>SQRT((C120-C123)^2+C124^2)</f>
        <v>5.1738661079252237</v>
      </c>
      <c r="H122">
        <f>SQRT((C120-C123)^2+(C121-C124)^2)</f>
        <v>2.0620758358080398</v>
      </c>
    </row>
    <row r="123" spans="1:8" x14ac:dyDescent="0.25">
      <c r="B123" t="s">
        <v>3</v>
      </c>
      <c r="C123">
        <v>3.134570218574614</v>
      </c>
      <c r="E123" t="s">
        <v>5</v>
      </c>
      <c r="F123">
        <f>F122-E122</f>
        <v>2.4427950604061985</v>
      </c>
      <c r="G123">
        <v>2.2080625</v>
      </c>
      <c r="H123">
        <f>ABS(F123-G123)</f>
        <v>0.2347325604061985</v>
      </c>
    </row>
    <row r="124" spans="1:8" x14ac:dyDescent="0.25">
      <c r="B124" t="s">
        <v>4</v>
      </c>
      <c r="C124">
        <v>4.9158656250091832</v>
      </c>
      <c r="E124" t="s">
        <v>6</v>
      </c>
      <c r="F124">
        <f>G122-E122</f>
        <v>1.7864583160867564</v>
      </c>
      <c r="G124">
        <v>1.7864583333333299</v>
      </c>
      <c r="H124">
        <f t="shared" ref="H124:H128" si="9">ABS(F124-G124)</f>
        <v>1.7246573502660567E-8</v>
      </c>
    </row>
    <row r="125" spans="1:8" x14ac:dyDescent="0.25">
      <c r="E125" t="s">
        <v>7</v>
      </c>
      <c r="F125">
        <f>H122-E122</f>
        <v>-1.3253319560304275</v>
      </c>
      <c r="G125">
        <v>-1.49347916666667</v>
      </c>
      <c r="H125">
        <f t="shared" si="9"/>
        <v>0.16814721063624249</v>
      </c>
    </row>
    <row r="126" spans="1:8" x14ac:dyDescent="0.25">
      <c r="E126" t="s">
        <v>8</v>
      </c>
      <c r="F126">
        <f>G122-F122</f>
        <v>-0.65633674431944211</v>
      </c>
      <c r="G126">
        <v>-0.56452083333333303</v>
      </c>
      <c r="H126">
        <f t="shared" si="9"/>
        <v>9.1815910986109084E-2</v>
      </c>
    </row>
    <row r="127" spans="1:8" x14ac:dyDescent="0.25">
      <c r="E127" t="s">
        <v>9</v>
      </c>
      <c r="F127">
        <f>H122-F122</f>
        <v>-3.7681270164366261</v>
      </c>
      <c r="G127">
        <v>-2.7082708333333301</v>
      </c>
      <c r="H127">
        <f t="shared" si="9"/>
        <v>1.059856183103296</v>
      </c>
    </row>
    <row r="128" spans="1:8" x14ac:dyDescent="0.25">
      <c r="E128" t="s">
        <v>10</v>
      </c>
      <c r="F128">
        <f>H122-G122</f>
        <v>-3.111790272117184</v>
      </c>
      <c r="G128">
        <v>-3.13702083333333</v>
      </c>
      <c r="H128">
        <f t="shared" si="9"/>
        <v>2.5230561216146086E-2</v>
      </c>
    </row>
    <row r="129" spans="1:8" x14ac:dyDescent="0.25">
      <c r="H129">
        <f>SUM(H123:H128)</f>
        <v>1.5797824435945658</v>
      </c>
    </row>
    <row r="134" spans="1:8" x14ac:dyDescent="0.25">
      <c r="A134">
        <v>11</v>
      </c>
      <c r="B134" t="s">
        <v>1</v>
      </c>
      <c r="C134">
        <v>4.7480000000000002</v>
      </c>
    </row>
    <row r="135" spans="1:8" x14ac:dyDescent="0.25">
      <c r="B135" t="s">
        <v>2</v>
      </c>
      <c r="C135">
        <v>6.2</v>
      </c>
      <c r="E135" t="s">
        <v>11</v>
      </c>
      <c r="F135" t="s">
        <v>12</v>
      </c>
      <c r="G135" t="s">
        <v>13</v>
      </c>
      <c r="H135" t="s">
        <v>14</v>
      </c>
    </row>
    <row r="136" spans="1:8" x14ac:dyDescent="0.25">
      <c r="E136">
        <f>SQRT((C137)^2+(C135-C138)^2)</f>
        <v>3.5773113862882679</v>
      </c>
      <c r="F136">
        <f>SQRT(C137^2+C138^2)</f>
        <v>5.8356255457054234</v>
      </c>
      <c r="G136">
        <f>SQRT((C134-C137)^2+C138^2)</f>
        <v>5.0279155508466404</v>
      </c>
      <c r="H136">
        <f>SQRT((C134-C137)^2+(C135-C138)^2)</f>
        <v>2.0056335735182156</v>
      </c>
    </row>
    <row r="137" spans="1:8" x14ac:dyDescent="0.25">
      <c r="B137" t="s">
        <v>3</v>
      </c>
      <c r="C137">
        <v>3.2980301941074393</v>
      </c>
      <c r="E137" t="s">
        <v>5</v>
      </c>
      <c r="F137">
        <f>F136-E136</f>
        <v>2.2583141594171554</v>
      </c>
      <c r="G137">
        <v>1.6721250000000001</v>
      </c>
      <c r="H137">
        <f>ABS(F137-G137)</f>
        <v>0.58618915941715533</v>
      </c>
    </row>
    <row r="138" spans="1:8" x14ac:dyDescent="0.25">
      <c r="B138" t="s">
        <v>4</v>
      </c>
      <c r="C138">
        <v>4.8143039318727441</v>
      </c>
      <c r="E138" t="s">
        <v>6</v>
      </c>
      <c r="F138">
        <f>G136-E136</f>
        <v>1.4506041645583725</v>
      </c>
      <c r="G138">
        <v>1.45060416666667</v>
      </c>
      <c r="H138">
        <f t="shared" ref="H138:H142" si="10">ABS(F138-G138)</f>
        <v>2.1082975365516177E-9</v>
      </c>
    </row>
    <row r="139" spans="1:8" x14ac:dyDescent="0.25">
      <c r="E139" t="s">
        <v>7</v>
      </c>
      <c r="F139">
        <f>H136-E136</f>
        <v>-1.5716778127700524</v>
      </c>
      <c r="G139">
        <v>-7.5388541666666704</v>
      </c>
      <c r="H139">
        <v>0</v>
      </c>
    </row>
    <row r="140" spans="1:8" x14ac:dyDescent="0.25">
      <c r="E140" t="s">
        <v>8</v>
      </c>
      <c r="F140">
        <f>G136-F136</f>
        <v>-0.80770999485878292</v>
      </c>
      <c r="G140">
        <v>1.62210416666667</v>
      </c>
      <c r="H140">
        <f t="shared" si="10"/>
        <v>2.4298141615254529</v>
      </c>
    </row>
    <row r="141" spans="1:8" x14ac:dyDescent="0.25">
      <c r="E141" t="s">
        <v>9</v>
      </c>
      <c r="F141">
        <f>H136-F136</f>
        <v>-3.8299919721872078</v>
      </c>
      <c r="G141">
        <v>-3.8301666666666701</v>
      </c>
      <c r="H141">
        <f t="shared" si="10"/>
        <v>1.7469447946227845E-4</v>
      </c>
    </row>
    <row r="142" spans="1:8" x14ac:dyDescent="0.25">
      <c r="E142" t="s">
        <v>10</v>
      </c>
      <c r="F142">
        <f>H136-G136</f>
        <v>-3.0222819773284249</v>
      </c>
      <c r="G142">
        <v>-13.0983125</v>
      </c>
      <c r="H142">
        <v>0</v>
      </c>
    </row>
    <row r="143" spans="1:8" x14ac:dyDescent="0.25">
      <c r="H143">
        <f>SUM(H137:H142)</f>
        <v>3.0161780175303678</v>
      </c>
    </row>
    <row r="148" spans="1:8" x14ac:dyDescent="0.25">
      <c r="A148">
        <v>12</v>
      </c>
      <c r="B148" t="s">
        <v>1</v>
      </c>
      <c r="C148">
        <v>4.7480000000000002</v>
      </c>
    </row>
    <row r="149" spans="1:8" x14ac:dyDescent="0.25">
      <c r="B149" t="s">
        <v>2</v>
      </c>
      <c r="C149">
        <v>6.2</v>
      </c>
      <c r="E149" t="s">
        <v>11</v>
      </c>
      <c r="F149" t="s">
        <v>12</v>
      </c>
      <c r="G149" t="s">
        <v>13</v>
      </c>
      <c r="H149" t="s">
        <v>14</v>
      </c>
    </row>
    <row r="150" spans="1:8" x14ac:dyDescent="0.25">
      <c r="E150">
        <f>SQRT((C151)^2+(C149-C152)^2)</f>
        <v>3.7492652891750935</v>
      </c>
      <c r="F150">
        <f>SQRT(C151^2+C152^2)</f>
        <v>4.8621994946974629</v>
      </c>
      <c r="G150">
        <f>SQRT((C148-C151)^2+C152^2)</f>
        <v>4.2742794001273836</v>
      </c>
      <c r="H150">
        <f>SQRT((C148-C151)^2+(C149-C152)^2)</f>
        <v>2.9471122599470569</v>
      </c>
    </row>
    <row r="151" spans="1:8" x14ac:dyDescent="0.25">
      <c r="B151" t="s">
        <v>3</v>
      </c>
      <c r="C151">
        <v>2.9396612822117678</v>
      </c>
      <c r="E151" t="s">
        <v>5</v>
      </c>
      <c r="F151">
        <f>F150-E150</f>
        <v>1.1129342055223694</v>
      </c>
      <c r="G151">
        <v>1.2004999999999999</v>
      </c>
      <c r="H151">
        <f>ABS(F151-G151)</f>
        <v>8.7565794477630465E-2</v>
      </c>
    </row>
    <row r="152" spans="1:8" x14ac:dyDescent="0.25">
      <c r="B152" t="s">
        <v>4</v>
      </c>
      <c r="C152">
        <v>3.8729027191631502</v>
      </c>
      <c r="E152" t="s">
        <v>6</v>
      </c>
      <c r="F152">
        <f>G150-E150</f>
        <v>0.52501411095229011</v>
      </c>
      <c r="G152">
        <v>0.50735416666666699</v>
      </c>
      <c r="H152">
        <f t="shared" ref="H152:H156" si="11">ABS(F152-G152)</f>
        <v>1.7659944285623119E-2</v>
      </c>
    </row>
    <row r="153" spans="1:8" x14ac:dyDescent="0.25">
      <c r="E153" t="s">
        <v>7</v>
      </c>
      <c r="F153">
        <f>H150-E150</f>
        <v>-0.80215302922803655</v>
      </c>
      <c r="G153">
        <v>-0.71458333333333302</v>
      </c>
      <c r="H153">
        <f t="shared" si="11"/>
        <v>8.7569695894703536E-2</v>
      </c>
    </row>
    <row r="154" spans="1:8" x14ac:dyDescent="0.25">
      <c r="E154" t="s">
        <v>8</v>
      </c>
      <c r="F154">
        <f>G150-F150</f>
        <v>-0.58792009457007932</v>
      </c>
      <c r="G154">
        <v>-0.69314583333333302</v>
      </c>
      <c r="H154">
        <f t="shared" si="11"/>
        <v>0.1052257387632537</v>
      </c>
    </row>
    <row r="155" spans="1:8" x14ac:dyDescent="0.25">
      <c r="E155" t="s">
        <v>9</v>
      </c>
      <c r="F155">
        <f>H150-F150</f>
        <v>-1.915087234750406</v>
      </c>
      <c r="G155">
        <v>-1.9150833333333299</v>
      </c>
      <c r="H155">
        <f t="shared" si="11"/>
        <v>3.901417076068725E-6</v>
      </c>
    </row>
    <row r="156" spans="1:8" x14ac:dyDescent="0.25">
      <c r="E156" t="s">
        <v>10</v>
      </c>
      <c r="F156">
        <f>H150-G150</f>
        <v>-1.3271671401803267</v>
      </c>
      <c r="G156">
        <v>-1.36485416666667</v>
      </c>
      <c r="H156">
        <f t="shared" si="11"/>
        <v>3.7687026486343367E-2</v>
      </c>
    </row>
    <row r="157" spans="1:8" x14ac:dyDescent="0.25">
      <c r="H157">
        <f>SUM(H151:H156)</f>
        <v>0.33571210132463025</v>
      </c>
    </row>
    <row r="163" spans="1:8" x14ac:dyDescent="0.25">
      <c r="A163">
        <v>13</v>
      </c>
      <c r="B163" t="s">
        <v>1</v>
      </c>
      <c r="C163">
        <v>4.7480000000000002</v>
      </c>
    </row>
    <row r="164" spans="1:8" x14ac:dyDescent="0.25">
      <c r="B164" t="s">
        <v>2</v>
      </c>
      <c r="C164">
        <v>6.2</v>
      </c>
      <c r="E164" t="s">
        <v>11</v>
      </c>
      <c r="F164" t="s">
        <v>12</v>
      </c>
      <c r="G164" t="s">
        <v>13</v>
      </c>
      <c r="H164" t="s">
        <v>14</v>
      </c>
    </row>
    <row r="165" spans="1:8" x14ac:dyDescent="0.25">
      <c r="E165">
        <f>SQRT((C166)^2+(C164-C167)^2)</f>
        <v>4.596789006742946</v>
      </c>
      <c r="F165">
        <f>SQRT(C166^2+C167^2)</f>
        <v>3.7566662479744162</v>
      </c>
      <c r="G165">
        <f>SQRT((C163-C166)^2+C167^2)</f>
        <v>3.2125985509212454</v>
      </c>
      <c r="H165">
        <f>SQRT((C163-C166)^2+(C164-C167)^2)</f>
        <v>4.1639785450004316</v>
      </c>
    </row>
    <row r="166" spans="1:8" x14ac:dyDescent="0.25">
      <c r="B166" t="s">
        <v>3</v>
      </c>
      <c r="C166">
        <v>2.7732998998829919</v>
      </c>
      <c r="E166" t="s">
        <v>5</v>
      </c>
      <c r="F166">
        <f>F165-E165</f>
        <v>-0.84012275876852982</v>
      </c>
      <c r="G166">
        <v>-0.50735416666666699</v>
      </c>
      <c r="H166">
        <f>ABS(F166-G166)</f>
        <v>0.33276859210186283</v>
      </c>
    </row>
    <row r="167" spans="1:8" x14ac:dyDescent="0.25">
      <c r="B167" t="s">
        <v>4</v>
      </c>
      <c r="C167">
        <v>2.5340380746901108</v>
      </c>
      <c r="E167" t="s">
        <v>6</v>
      </c>
      <c r="F167">
        <f>G165-E165</f>
        <v>-1.3841904558217006</v>
      </c>
      <c r="G167">
        <v>-1.6792708333333299</v>
      </c>
      <c r="H167">
        <f t="shared" ref="H167:H171" si="12">ABS(F167-G167)</f>
        <v>0.2950803775116293</v>
      </c>
    </row>
    <row r="168" spans="1:8" x14ac:dyDescent="0.25">
      <c r="E168" t="s">
        <v>7</v>
      </c>
      <c r="F168">
        <f>H165-E165</f>
        <v>-0.43281046174251436</v>
      </c>
      <c r="G168">
        <v>-0.80747916666666697</v>
      </c>
      <c r="H168">
        <f t="shared" si="12"/>
        <v>0.37466870492415261</v>
      </c>
    </row>
    <row r="169" spans="1:8" x14ac:dyDescent="0.25">
      <c r="E169" t="s">
        <v>8</v>
      </c>
      <c r="F169">
        <f>G165-F165</f>
        <v>-0.54406769705317082</v>
      </c>
      <c r="G169">
        <v>-0.32156249999999997</v>
      </c>
      <c r="H169">
        <f t="shared" si="12"/>
        <v>0.22250519705317084</v>
      </c>
    </row>
    <row r="170" spans="1:8" x14ac:dyDescent="0.25">
      <c r="E170" t="s">
        <v>9</v>
      </c>
      <c r="F170">
        <f>H165-F165</f>
        <v>0.40731229702601546</v>
      </c>
      <c r="G170">
        <v>0.40731250000000002</v>
      </c>
      <c r="H170">
        <f t="shared" si="12"/>
        <v>2.0297398456436966E-7</v>
      </c>
    </row>
    <row r="171" spans="1:8" x14ac:dyDescent="0.25">
      <c r="E171" t="s">
        <v>10</v>
      </c>
      <c r="F171">
        <f>H165-G165</f>
        <v>0.95137999407918628</v>
      </c>
      <c r="G171">
        <v>0.72887500000000005</v>
      </c>
      <c r="H171">
        <f t="shared" si="12"/>
        <v>0.22250499407918622</v>
      </c>
    </row>
    <row r="172" spans="1:8" x14ac:dyDescent="0.25">
      <c r="H172">
        <f>SUM(H166:H171)</f>
        <v>1.4475280686439862</v>
      </c>
    </row>
    <row r="177" spans="1:8" x14ac:dyDescent="0.25">
      <c r="A177">
        <v>14</v>
      </c>
      <c r="B177" t="s">
        <v>1</v>
      </c>
      <c r="C177">
        <v>4.7480000000000002</v>
      </c>
    </row>
    <row r="178" spans="1:8" x14ac:dyDescent="0.25">
      <c r="B178" t="s">
        <v>2</v>
      </c>
      <c r="C178">
        <v>6.2</v>
      </c>
      <c r="E178" t="s">
        <v>11</v>
      </c>
      <c r="F178" t="s">
        <v>12</v>
      </c>
      <c r="G178" t="s">
        <v>13</v>
      </c>
      <c r="H178" t="s">
        <v>14</v>
      </c>
    </row>
    <row r="179" spans="1:8" x14ac:dyDescent="0.25">
      <c r="E179">
        <f>SQRT((C180)^2+(C178-C181)^2)</f>
        <v>4.9795914617571233</v>
      </c>
      <c r="F179">
        <f>SQRT(C180^2+C181^2)</f>
        <v>4.7026162719645903</v>
      </c>
      <c r="G179">
        <f>SQRT((C177-C180)^2+C181^2)</f>
        <v>3.0632824841361104</v>
      </c>
      <c r="H179">
        <f>SQRT((C177-C180)^2+(C178-C181)^2)</f>
        <v>3.4735329136591475</v>
      </c>
    </row>
    <row r="180" spans="1:8" x14ac:dyDescent="0.25">
      <c r="B180" t="s">
        <v>3</v>
      </c>
      <c r="C180">
        <v>3.7146592484973717</v>
      </c>
      <c r="E180" t="s">
        <v>5</v>
      </c>
      <c r="F180">
        <f>F179-E179</f>
        <v>-0.27697518979253299</v>
      </c>
      <c r="G180">
        <v>6.1811458333333302</v>
      </c>
      <c r="H180">
        <f>ABS(F180-G180)</f>
        <v>6.4581210231258632</v>
      </c>
    </row>
    <row r="181" spans="1:8" x14ac:dyDescent="0.25">
      <c r="B181" t="s">
        <v>4</v>
      </c>
      <c r="C181">
        <v>2.8837313447856205</v>
      </c>
      <c r="E181" t="s">
        <v>6</v>
      </c>
      <c r="F181">
        <f>G179-E179</f>
        <v>-1.9163089776210129</v>
      </c>
      <c r="G181">
        <v>5.1735833333333296</v>
      </c>
      <c r="H181">
        <f t="shared" ref="H181:H185" si="13">ABS(F181-G181)</f>
        <v>7.0898923109543421</v>
      </c>
    </row>
    <row r="182" spans="1:8" x14ac:dyDescent="0.25">
      <c r="E182" t="s">
        <v>7</v>
      </c>
      <c r="F182">
        <f>H179-E179</f>
        <v>-1.5060585480979758</v>
      </c>
      <c r="G182">
        <v>-1.7150000000000001</v>
      </c>
      <c r="H182">
        <f t="shared" si="13"/>
        <v>0.20894145190202429</v>
      </c>
    </row>
    <row r="183" spans="1:8" x14ac:dyDescent="0.25">
      <c r="E183" t="s">
        <v>8</v>
      </c>
      <c r="F183">
        <f>G179-F179</f>
        <v>-1.6393337878284799</v>
      </c>
      <c r="G183">
        <v>-2.0008333333333299</v>
      </c>
      <c r="H183">
        <f t="shared" si="13"/>
        <v>0.36149954550484997</v>
      </c>
    </row>
    <row r="184" spans="1:8" x14ac:dyDescent="0.25">
      <c r="E184" t="s">
        <v>9</v>
      </c>
      <c r="F184">
        <f>H179-F179</f>
        <v>-1.2290833583054428</v>
      </c>
      <c r="G184">
        <v>-1.22908333333333</v>
      </c>
      <c r="H184">
        <f t="shared" si="13"/>
        <v>2.4972112822041481E-8</v>
      </c>
    </row>
    <row r="185" spans="1:8" x14ac:dyDescent="0.25">
      <c r="E185" t="s">
        <v>10</v>
      </c>
      <c r="F185">
        <f>H179-G179</f>
        <v>0.41025042952303714</v>
      </c>
      <c r="G185">
        <v>0.62883333333333302</v>
      </c>
      <c r="H185">
        <f t="shared" si="13"/>
        <v>0.21858290381029588</v>
      </c>
    </row>
    <row r="186" spans="1:8" x14ac:dyDescent="0.25">
      <c r="H186">
        <f>SUM(H180:H185)</f>
        <v>14.33703726026949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99EB-7F33-4028-A05B-BF2A96CA1789}">
  <dimension ref="A2:Z186"/>
  <sheetViews>
    <sheetView tabSelected="1" workbookViewId="0">
      <selection activeCell="C2" sqref="C2"/>
    </sheetView>
  </sheetViews>
  <sheetFormatPr defaultRowHeight="15" x14ac:dyDescent="0.25"/>
  <cols>
    <col min="8" max="8" width="12" bestFit="1" customWidth="1"/>
  </cols>
  <sheetData>
    <row r="2" spans="1:26" x14ac:dyDescent="0.25">
      <c r="A2">
        <v>1</v>
      </c>
      <c r="B2" t="s">
        <v>1</v>
      </c>
      <c r="C2">
        <v>4.7480000000000002</v>
      </c>
    </row>
    <row r="3" spans="1:26" x14ac:dyDescent="0.25">
      <c r="B3" t="s">
        <v>2</v>
      </c>
      <c r="C3">
        <v>6.2</v>
      </c>
      <c r="E3" t="s">
        <v>11</v>
      </c>
      <c r="F3" t="s">
        <v>12</v>
      </c>
      <c r="G3" t="s">
        <v>13</v>
      </c>
      <c r="H3" t="s">
        <v>14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</row>
    <row r="4" spans="1:26" x14ac:dyDescent="0.25">
      <c r="E4">
        <f>SQRT((B6)^2+(C3-C6)^2)</f>
        <v>1.3477484186132527</v>
      </c>
      <c r="F4">
        <f>SQRT(B6^2+C6^2)</f>
        <v>5.2622122374865787</v>
      </c>
      <c r="G4">
        <f>SQRT((C2-B6)^2+C6^2)</f>
        <v>6.4650271845668552</v>
      </c>
      <c r="H4">
        <f>SQRT((C2-B6)^2+(C3-C6)^2)</f>
        <v>3.9902537093159203</v>
      </c>
      <c r="M4">
        <v>3.91591666666667</v>
      </c>
      <c r="N4">
        <v>3.1870416666666701</v>
      </c>
      <c r="O4">
        <v>2.7797291666666699</v>
      </c>
      <c r="P4">
        <v>1.5006250000000001</v>
      </c>
      <c r="Q4">
        <v>0.20722916666666699</v>
      </c>
      <c r="R4">
        <v>-0.40731250000000002</v>
      </c>
      <c r="S4">
        <v>0.35729166666666701</v>
      </c>
      <c r="T4">
        <v>-0.62883333333333302</v>
      </c>
      <c r="U4">
        <v>-1.2433749999999999</v>
      </c>
      <c r="V4">
        <v>3.5729166666666701E-2</v>
      </c>
      <c r="W4">
        <v>-0.54308333333333303</v>
      </c>
      <c r="X4">
        <v>-0.23581250000000001</v>
      </c>
      <c r="Y4">
        <v>8.5750000000000007E-2</v>
      </c>
      <c r="Z4">
        <v>-8.5750000000000007E-2</v>
      </c>
    </row>
    <row r="5" spans="1:26" x14ac:dyDescent="0.25">
      <c r="B5" t="s">
        <v>3</v>
      </c>
      <c r="C5" t="s">
        <v>4</v>
      </c>
      <c r="E5" t="s">
        <v>5</v>
      </c>
      <c r="F5">
        <f>F4-E4</f>
        <v>3.9144638188733261</v>
      </c>
      <c r="G5">
        <v>3.91591666666667</v>
      </c>
      <c r="H5">
        <f>ABS(F5-G5)</f>
        <v>1.452847793343981E-3</v>
      </c>
      <c r="M5">
        <v>5.1307083333333301</v>
      </c>
      <c r="N5">
        <v>3.3728333333333298</v>
      </c>
      <c r="O5">
        <v>2.2152083333333299</v>
      </c>
      <c r="P5">
        <v>0.33585416666666701</v>
      </c>
      <c r="Q5">
        <v>-0.285833333333333</v>
      </c>
      <c r="R5">
        <v>-1.8436250000000001</v>
      </c>
      <c r="S5">
        <v>-2.5153333333333299</v>
      </c>
      <c r="T5">
        <v>-4.2517708333333299</v>
      </c>
      <c r="U5">
        <v>-3.35139583333333</v>
      </c>
      <c r="V5">
        <v>-2.3652708333333301</v>
      </c>
      <c r="W5">
        <v>-1.1361874999999999</v>
      </c>
      <c r="X5">
        <v>-1.4291666666666701E-2</v>
      </c>
      <c r="Y5">
        <v>0.15720833333333301</v>
      </c>
      <c r="Z5">
        <v>-1.4291666666666701E-2</v>
      </c>
    </row>
    <row r="6" spans="1:26" x14ac:dyDescent="0.25">
      <c r="B6">
        <v>0.88856414650011195</v>
      </c>
      <c r="C6">
        <v>5.1866493413289501</v>
      </c>
      <c r="E6" t="s">
        <v>6</v>
      </c>
      <c r="F6">
        <f>G4-E4</f>
        <v>5.1172787659536025</v>
      </c>
      <c r="G6">
        <v>5.1307083333333301</v>
      </c>
      <c r="H6">
        <f t="shared" ref="H6:H10" si="0">ABS(F6-G6)</f>
        <v>1.3429567379727558E-2</v>
      </c>
      <c r="M6">
        <v>1.9079375000000001</v>
      </c>
      <c r="N6">
        <v>0.47877083333333298</v>
      </c>
      <c r="O6">
        <v>-1.1147499999999999</v>
      </c>
      <c r="P6">
        <v>-1.05758333333333</v>
      </c>
      <c r="Q6">
        <v>-0.69314583333333302</v>
      </c>
      <c r="R6">
        <v>-1.53635416666667</v>
      </c>
      <c r="S6">
        <v>-2.4367291666666699</v>
      </c>
      <c r="T6">
        <v>-1.77216666666667</v>
      </c>
      <c r="U6">
        <v>-1.38629166666667</v>
      </c>
      <c r="V6">
        <v>0.37158333333333299</v>
      </c>
      <c r="W6">
        <v>0.464479166666667</v>
      </c>
      <c r="X6">
        <v>9.2895833333333303E-2</v>
      </c>
      <c r="Y6">
        <v>0.20722916666666699</v>
      </c>
      <c r="Z6">
        <v>7.8604166666666697E-2</v>
      </c>
    </row>
    <row r="7" spans="1:26" x14ac:dyDescent="0.25">
      <c r="E7" t="s">
        <v>7</v>
      </c>
      <c r="F7">
        <f>H4-E4</f>
        <v>2.6425052907026676</v>
      </c>
      <c r="G7">
        <v>1.9079375000000001</v>
      </c>
      <c r="H7">
        <f t="shared" si="0"/>
        <v>0.73456779070266753</v>
      </c>
      <c r="M7">
        <v>1.70785416666667</v>
      </c>
      <c r="N7">
        <v>0.67885416666666698</v>
      </c>
      <c r="O7">
        <v>-0.56452083333333303</v>
      </c>
      <c r="P7">
        <v>-1.40772916666667</v>
      </c>
      <c r="Q7">
        <v>-0.73602083333333301</v>
      </c>
      <c r="R7">
        <v>-1.4363125000000001</v>
      </c>
      <c r="S7">
        <v>-2.6296666666666701</v>
      </c>
      <c r="T7">
        <v>-2.8869166666666701</v>
      </c>
      <c r="U7">
        <v>-2.1080208333333301</v>
      </c>
      <c r="V7">
        <v>-0.67885416666666698</v>
      </c>
      <c r="W7">
        <v>-0.100041666666667</v>
      </c>
      <c r="X7">
        <v>1.20764583333333</v>
      </c>
      <c r="Y7">
        <v>1.05758333333333</v>
      </c>
      <c r="Z7">
        <v>7.1458333333333304E-2</v>
      </c>
    </row>
    <row r="8" spans="1:26" x14ac:dyDescent="0.25">
      <c r="E8" t="s">
        <v>8</v>
      </c>
      <c r="F8">
        <f>G4-F4</f>
        <v>1.2028149470802765</v>
      </c>
      <c r="G8">
        <v>1.70785416666667</v>
      </c>
      <c r="H8">
        <f t="shared" si="0"/>
        <v>0.50503921958639353</v>
      </c>
      <c r="M8">
        <v>-1.27195833333333</v>
      </c>
      <c r="N8">
        <v>-2.7082708333333301</v>
      </c>
      <c r="O8">
        <v>-3.65152083333333</v>
      </c>
      <c r="P8">
        <v>-3.2942291666666699</v>
      </c>
      <c r="Q8">
        <v>-0.90037500000000004</v>
      </c>
      <c r="R8">
        <v>-1.1290416666666701</v>
      </c>
      <c r="S8">
        <v>-2.7940208333333301</v>
      </c>
      <c r="T8">
        <v>-1.14333333333333</v>
      </c>
      <c r="U8">
        <v>-0.142916666666667</v>
      </c>
      <c r="V8">
        <v>-0.15720833333333301</v>
      </c>
      <c r="W8">
        <v>1.0075624999999999</v>
      </c>
      <c r="X8">
        <v>2.3009583333333299</v>
      </c>
      <c r="Y8">
        <v>1.1076041666666701</v>
      </c>
      <c r="Z8">
        <v>-8.5750000000000007E-2</v>
      </c>
    </row>
    <row r="9" spans="1:26" x14ac:dyDescent="0.25">
      <c r="E9" t="s">
        <v>9</v>
      </c>
      <c r="F9">
        <f>H4-F4</f>
        <v>-1.2719585281706585</v>
      </c>
      <c r="G9">
        <v>-1.27195833333333</v>
      </c>
      <c r="H9">
        <f t="shared" si="0"/>
        <v>1.9483732849323587E-7</v>
      </c>
      <c r="M9">
        <v>-3.22277083333333</v>
      </c>
      <c r="N9">
        <v>-2.8940625</v>
      </c>
      <c r="O9">
        <v>-3.3299583333333298</v>
      </c>
      <c r="P9">
        <v>-1.3934375000000001</v>
      </c>
      <c r="Q9">
        <v>-0.40731250000000002</v>
      </c>
      <c r="R9">
        <v>0.30727083333333299</v>
      </c>
      <c r="S9">
        <v>-0.164354166666667</v>
      </c>
      <c r="T9">
        <v>1.98654166666667</v>
      </c>
      <c r="U9">
        <v>1.96510416666667</v>
      </c>
      <c r="V9">
        <v>-0.21437500000000001</v>
      </c>
      <c r="W9">
        <v>0.37158333333333299</v>
      </c>
      <c r="X9">
        <v>0.60024999999999995</v>
      </c>
      <c r="Y9">
        <v>5.0020833333333299E-2</v>
      </c>
      <c r="Z9">
        <v>-0.15720833333333301</v>
      </c>
    </row>
    <row r="10" spans="1:26" x14ac:dyDescent="0.25">
      <c r="E10" t="s">
        <v>10</v>
      </c>
      <c r="F10">
        <f>H4-G4</f>
        <v>-2.4747734752509349</v>
      </c>
      <c r="G10">
        <v>-3.22277083333333</v>
      </c>
      <c r="H10">
        <f t="shared" si="0"/>
        <v>0.74799735808239509</v>
      </c>
    </row>
    <row r="11" spans="1:26" x14ac:dyDescent="0.25">
      <c r="H11">
        <f>SUM(H5:H10)</f>
        <v>2.0024869783818562</v>
      </c>
    </row>
    <row r="14" spans="1:26" x14ac:dyDescent="0.25">
      <c r="K14" t="s">
        <v>1</v>
      </c>
      <c r="L14" t="s">
        <v>2</v>
      </c>
    </row>
    <row r="15" spans="1:26" x14ac:dyDescent="0.25">
      <c r="A15">
        <v>2</v>
      </c>
      <c r="B15" t="s">
        <v>1</v>
      </c>
      <c r="C15">
        <v>4.7480000000000002</v>
      </c>
      <c r="J15">
        <v>1</v>
      </c>
      <c r="K15">
        <v>0.88856414650011195</v>
      </c>
      <c r="L15">
        <v>5.1866493413289501</v>
      </c>
    </row>
    <row r="16" spans="1:26" x14ac:dyDescent="0.25">
      <c r="B16" t="s">
        <v>2</v>
      </c>
      <c r="C16">
        <v>6.2</v>
      </c>
      <c r="E16" t="s">
        <v>11</v>
      </c>
      <c r="F16" t="s">
        <v>12</v>
      </c>
      <c r="G16" t="s">
        <v>13</v>
      </c>
      <c r="H16" t="s">
        <v>14</v>
      </c>
      <c r="J16">
        <v>2</v>
      </c>
      <c r="K16">
        <v>2.1109831981709744</v>
      </c>
      <c r="L16">
        <v>5.1249363463416024</v>
      </c>
    </row>
    <row r="17" spans="1:12" x14ac:dyDescent="0.25">
      <c r="E17">
        <f>SQRT((B19)^2+(C16-C19)^2)</f>
        <v>2.368968535539782</v>
      </c>
      <c r="F17">
        <f>SQRT(B19^2+C19^2)</f>
        <v>5.5426728766014479</v>
      </c>
      <c r="G17">
        <f>SQRT((C15-B19)^2+C19^2)</f>
        <v>5.7635778963402409</v>
      </c>
      <c r="H17">
        <f>SQRT((C15-B19)^2+(C16-C19)^2)</f>
        <v>2.8477393617650346</v>
      </c>
      <c r="J17">
        <v>3</v>
      </c>
      <c r="K17">
        <v>2.9908401301998717</v>
      </c>
      <c r="L17">
        <v>5.1059698515118388</v>
      </c>
    </row>
    <row r="18" spans="1:12" x14ac:dyDescent="0.25">
      <c r="B18" t="s">
        <v>3</v>
      </c>
      <c r="C18" t="s">
        <v>4</v>
      </c>
      <c r="E18" t="s">
        <v>5</v>
      </c>
      <c r="F18">
        <f>F17-E17</f>
        <v>3.1737043410616659</v>
      </c>
      <c r="G18">
        <v>3.1870416666666701</v>
      </c>
      <c r="H18">
        <f t="shared" ref="H18:H23" si="1">ABS(F18-G18)</f>
        <v>1.3337325605004224E-2</v>
      </c>
      <c r="J18">
        <v>4</v>
      </c>
      <c r="K18">
        <v>3.5819473334226712</v>
      </c>
      <c r="L18">
        <v>4.2549463410583215</v>
      </c>
    </row>
    <row r="19" spans="1:12" x14ac:dyDescent="0.25">
      <c r="B19">
        <v>2.1109831981709744</v>
      </c>
      <c r="C19">
        <v>5.1249363463416024</v>
      </c>
      <c r="E19" t="s">
        <v>6</v>
      </c>
      <c r="F19">
        <f>G17-E17</f>
        <v>3.3946093608004588</v>
      </c>
      <c r="G19">
        <v>3.3728333333333298</v>
      </c>
      <c r="H19">
        <f t="shared" si="1"/>
        <v>2.1776027467129033E-2</v>
      </c>
      <c r="J19">
        <v>5</v>
      </c>
      <c r="K19">
        <v>2.9204728149491301</v>
      </c>
      <c r="L19">
        <v>3.3363648571290065</v>
      </c>
    </row>
    <row r="20" spans="1:12" x14ac:dyDescent="0.25">
      <c r="E20" t="s">
        <v>7</v>
      </c>
      <c r="F20">
        <f>H17-E17</f>
        <v>0.47877082622525258</v>
      </c>
      <c r="G20">
        <v>0.47877083333333298</v>
      </c>
      <c r="H20">
        <f t="shared" si="1"/>
        <v>7.1080804020517974E-9</v>
      </c>
      <c r="J20">
        <v>6</v>
      </c>
      <c r="K20">
        <v>3.6353079243274506</v>
      </c>
      <c r="L20">
        <v>2.8753250182563623</v>
      </c>
    </row>
    <row r="21" spans="1:12" x14ac:dyDescent="0.25">
      <c r="B21" t="s">
        <v>15</v>
      </c>
      <c r="C21">
        <v>2</v>
      </c>
      <c r="E21" t="s">
        <v>8</v>
      </c>
      <c r="F21">
        <f>G17-F17</f>
        <v>0.22090501973879295</v>
      </c>
      <c r="G21">
        <v>0.67885416666666698</v>
      </c>
      <c r="H21">
        <f t="shared" si="1"/>
        <v>0.45794914692787403</v>
      </c>
      <c r="J21">
        <v>7</v>
      </c>
      <c r="K21">
        <v>4.8497076145144353</v>
      </c>
      <c r="L21">
        <v>3.1905983143621088</v>
      </c>
    </row>
    <row r="22" spans="1:12" x14ac:dyDescent="0.25">
      <c r="B22" t="s">
        <v>16</v>
      </c>
      <c r="C22">
        <v>1</v>
      </c>
      <c r="E22" t="s">
        <v>9</v>
      </c>
      <c r="F22">
        <f>H17-F17</f>
        <v>-2.6949335148364133</v>
      </c>
      <c r="G22">
        <v>-2.7082708333333301</v>
      </c>
      <c r="H22">
        <f t="shared" si="1"/>
        <v>1.3337318496916772E-2</v>
      </c>
      <c r="J22">
        <v>8</v>
      </c>
      <c r="K22">
        <v>4.5727382893098119</v>
      </c>
      <c r="L22">
        <v>2.104961719703867</v>
      </c>
    </row>
    <row r="23" spans="1:12" x14ac:dyDescent="0.25">
      <c r="E23" t="s">
        <v>10</v>
      </c>
      <c r="F23">
        <f>H17-G17</f>
        <v>-2.9158385345752063</v>
      </c>
      <c r="G23">
        <v>-2.8940625</v>
      </c>
      <c r="H23">
        <f t="shared" si="1"/>
        <v>2.1776034575206271E-2</v>
      </c>
      <c r="J23">
        <v>9</v>
      </c>
      <c r="K23">
        <v>3.8326434941601941</v>
      </c>
      <c r="L23">
        <v>2.0818410754599017</v>
      </c>
    </row>
    <row r="24" spans="1:12" x14ac:dyDescent="0.25">
      <c r="H24">
        <f>SUM(H18:H23)</f>
        <v>0.52817586018021068</v>
      </c>
      <c r="J24">
        <v>10</v>
      </c>
      <c r="K24">
        <v>3.2787479172597824</v>
      </c>
      <c r="L24">
        <v>1.9926205260323293</v>
      </c>
    </row>
    <row r="25" spans="1:12" x14ac:dyDescent="0.25">
      <c r="B25" t="s">
        <v>17</v>
      </c>
      <c r="C25" t="s">
        <v>3</v>
      </c>
      <c r="D25" t="s">
        <v>4</v>
      </c>
      <c r="J25">
        <v>11</v>
      </c>
      <c r="K25">
        <v>1.9663354402633073</v>
      </c>
      <c r="L25">
        <v>1.8867931974756966</v>
      </c>
    </row>
    <row r="26" spans="1:12" x14ac:dyDescent="0.25">
      <c r="C26" t="e">
        <f>C21-C18</f>
        <v>#VALUE!</v>
      </c>
      <c r="D26">
        <f>C22-C19</f>
        <v>-4.1249363463416024</v>
      </c>
      <c r="J26">
        <v>12</v>
      </c>
      <c r="K26">
        <v>1.3979071061047335</v>
      </c>
      <c r="L26">
        <v>2.0120463256154042</v>
      </c>
    </row>
    <row r="27" spans="1:12" x14ac:dyDescent="0.25">
      <c r="J27">
        <v>13</v>
      </c>
      <c r="K27">
        <v>0.90945372852395634</v>
      </c>
      <c r="L27">
        <v>3.0487461380463881</v>
      </c>
    </row>
    <row r="28" spans="1:12" x14ac:dyDescent="0.25">
      <c r="J28">
        <v>14</v>
      </c>
      <c r="K28">
        <v>0.97666373896429293</v>
      </c>
      <c r="L28">
        <v>4.052411513292606</v>
      </c>
    </row>
    <row r="30" spans="1:12" x14ac:dyDescent="0.25">
      <c r="A30">
        <v>3</v>
      </c>
      <c r="B30" t="s">
        <v>1</v>
      </c>
      <c r="C30">
        <v>4.7480000000000002</v>
      </c>
    </row>
    <row r="31" spans="1:12" x14ac:dyDescent="0.25">
      <c r="B31" t="s">
        <v>2</v>
      </c>
      <c r="C31">
        <v>6.2</v>
      </c>
      <c r="E31" t="s">
        <v>11</v>
      </c>
      <c r="F31" t="s">
        <v>12</v>
      </c>
      <c r="G31" t="s">
        <v>13</v>
      </c>
      <c r="H31" t="s">
        <v>14</v>
      </c>
    </row>
    <row r="32" spans="1:12" x14ac:dyDescent="0.25">
      <c r="E32">
        <f>SQRT((B34)^2+(C31-C34)^2)</f>
        <v>3.1846548714444731</v>
      </c>
      <c r="F32">
        <f>SQRT(B34^2+C34^2)</f>
        <v>5.9174363375503933</v>
      </c>
      <c r="G32">
        <f>SQRT((C30-B34)^2+C34^2)</f>
        <v>5.399864714285334</v>
      </c>
      <c r="H32">
        <f>SQRT((C30-B34)^2+(C31-C34)^2)</f>
        <v>2.0699064649971586</v>
      </c>
    </row>
    <row r="33" spans="1:8" x14ac:dyDescent="0.25">
      <c r="B33" t="s">
        <v>3</v>
      </c>
      <c r="C33" t="s">
        <v>4</v>
      </c>
      <c r="E33" t="s">
        <v>5</v>
      </c>
      <c r="F33">
        <f>F32-E32</f>
        <v>2.7327814661059202</v>
      </c>
      <c r="G33">
        <v>2.7797291666666699</v>
      </c>
      <c r="H33">
        <f>ABS(F33-G33)</f>
        <v>4.6947700560749706E-2</v>
      </c>
    </row>
    <row r="34" spans="1:8" x14ac:dyDescent="0.25">
      <c r="B34">
        <v>2.9908401301998717</v>
      </c>
      <c r="C34">
        <v>5.1059698515118388</v>
      </c>
      <c r="E34" t="s">
        <v>6</v>
      </c>
      <c r="F34">
        <f>G32-E32</f>
        <v>2.2152098428408609</v>
      </c>
      <c r="G34">
        <v>2.2152083333333299</v>
      </c>
      <c r="H34">
        <f t="shared" ref="H34:H38" si="2">ABS(F34-G34)</f>
        <v>1.5095075309723427E-6</v>
      </c>
    </row>
    <row r="35" spans="1:8" x14ac:dyDescent="0.25">
      <c r="E35" t="s">
        <v>7</v>
      </c>
      <c r="F35">
        <f>H32-E32</f>
        <v>-1.1147484064473145</v>
      </c>
      <c r="G35">
        <v>-1.1147499999999999</v>
      </c>
      <c r="H35">
        <f t="shared" si="2"/>
        <v>1.5935526853638748E-6</v>
      </c>
    </row>
    <row r="36" spans="1:8" x14ac:dyDescent="0.25">
      <c r="E36" t="s">
        <v>8</v>
      </c>
      <c r="F36">
        <f>G32-F32</f>
        <v>-0.51757162326505934</v>
      </c>
      <c r="G36">
        <v>-0.56452083333333303</v>
      </c>
      <c r="H36">
        <f t="shared" si="2"/>
        <v>4.6949210068273683E-2</v>
      </c>
    </row>
    <row r="37" spans="1:8" x14ac:dyDescent="0.25">
      <c r="E37" t="s">
        <v>9</v>
      </c>
      <c r="F37">
        <f>H32-F32</f>
        <v>-3.8475298725532348</v>
      </c>
      <c r="G37">
        <v>-3.65152083333333</v>
      </c>
      <c r="H37">
        <f t="shared" si="2"/>
        <v>0.19600903921990476</v>
      </c>
    </row>
    <row r="38" spans="1:8" x14ac:dyDescent="0.25">
      <c r="E38" t="s">
        <v>10</v>
      </c>
      <c r="F38">
        <f>H32-G32</f>
        <v>-3.3299582492881754</v>
      </c>
      <c r="G38">
        <v>-3.3299583333333298</v>
      </c>
      <c r="H38">
        <f t="shared" si="2"/>
        <v>8.4045154391532151E-8</v>
      </c>
    </row>
    <row r="39" spans="1:8" x14ac:dyDescent="0.25">
      <c r="H39">
        <f>SUM(H33:H38)</f>
        <v>0.28990913695429887</v>
      </c>
    </row>
    <row r="42" spans="1:8" x14ac:dyDescent="0.25">
      <c r="A42">
        <v>4</v>
      </c>
      <c r="B42" t="s">
        <v>1</v>
      </c>
      <c r="C42">
        <v>4.7480000000000002</v>
      </c>
    </row>
    <row r="43" spans="1:8" x14ac:dyDescent="0.25">
      <c r="B43" t="s">
        <v>2</v>
      </c>
      <c r="C43">
        <v>6.2</v>
      </c>
      <c r="E43" t="s">
        <v>11</v>
      </c>
      <c r="F43" t="s">
        <v>12</v>
      </c>
      <c r="G43" t="s">
        <v>13</v>
      </c>
      <c r="H43" t="s">
        <v>14</v>
      </c>
    </row>
    <row r="44" spans="1:8" x14ac:dyDescent="0.25">
      <c r="E44">
        <f>SQRT((B46)^2+(C43-C46)^2)</f>
        <v>4.0759760101816349</v>
      </c>
      <c r="F44">
        <f>SQRT(B46^2+C46^2)</f>
        <v>5.5619164920645279</v>
      </c>
      <c r="G44">
        <f>SQRT((C42-B46)^2+C46^2)</f>
        <v>4.4118303669245602</v>
      </c>
      <c r="H44">
        <f>SQRT((C42-B46)^2+(C43-C46)^2)</f>
        <v>2.2677990557795265</v>
      </c>
    </row>
    <row r="45" spans="1:8" x14ac:dyDescent="0.25">
      <c r="B45" t="s">
        <v>3</v>
      </c>
      <c r="C45" t="s">
        <v>4</v>
      </c>
      <c r="E45" t="s">
        <v>5</v>
      </c>
      <c r="F45">
        <f>F44-E44</f>
        <v>1.485940481882893</v>
      </c>
      <c r="G45">
        <v>1.5006250000000001</v>
      </c>
      <c r="H45">
        <f>ABS(F45-G45)</f>
        <v>1.4684518117107137E-2</v>
      </c>
    </row>
    <row r="46" spans="1:8" x14ac:dyDescent="0.25">
      <c r="B46">
        <v>3.5819473334226712</v>
      </c>
      <c r="C46">
        <v>4.2549463410583215</v>
      </c>
      <c r="E46" t="s">
        <v>6</v>
      </c>
      <c r="F46">
        <f>G44-E44</f>
        <v>0.3358543567429253</v>
      </c>
      <c r="G46">
        <v>0.33585416666666701</v>
      </c>
      <c r="H46">
        <f t="shared" ref="H46:H50" si="3">ABS(F46-G46)</f>
        <v>1.9007625828848518E-7</v>
      </c>
    </row>
    <row r="47" spans="1:8" x14ac:dyDescent="0.25">
      <c r="E47" t="s">
        <v>7</v>
      </c>
      <c r="F47">
        <f>H44-E44</f>
        <v>-1.8081769544021085</v>
      </c>
      <c r="G47">
        <v>-1.05758333333333</v>
      </c>
      <c r="H47">
        <f t="shared" si="3"/>
        <v>0.75059362106877847</v>
      </c>
    </row>
    <row r="48" spans="1:8" x14ac:dyDescent="0.25">
      <c r="E48" t="s">
        <v>8</v>
      </c>
      <c r="F48">
        <f>G44-F44</f>
        <v>-1.1500861251399677</v>
      </c>
      <c r="G48">
        <v>-1.40772916666667</v>
      </c>
      <c r="H48">
        <f t="shared" si="3"/>
        <v>0.25764304152670237</v>
      </c>
    </row>
    <row r="49" spans="1:8" x14ac:dyDescent="0.25">
      <c r="E49" t="s">
        <v>9</v>
      </c>
      <c r="F49">
        <f>H44-F44</f>
        <v>-3.2941174362850014</v>
      </c>
      <c r="G49">
        <v>-3.2942291666666699</v>
      </c>
      <c r="H49">
        <f t="shared" si="3"/>
        <v>1.1173038166845117E-4</v>
      </c>
    </row>
    <row r="50" spans="1:8" x14ac:dyDescent="0.25">
      <c r="E50" t="s">
        <v>10</v>
      </c>
      <c r="F50">
        <f>H44-G44</f>
        <v>-2.1440313111450338</v>
      </c>
      <c r="G50">
        <v>-1.3934375000000001</v>
      </c>
      <c r="H50">
        <f t="shared" si="3"/>
        <v>0.75059381114503365</v>
      </c>
    </row>
    <row r="51" spans="1:8" x14ac:dyDescent="0.25">
      <c r="H51">
        <f>SUM(H45:H50)</f>
        <v>1.7736269123155484</v>
      </c>
    </row>
    <row r="54" spans="1:8" x14ac:dyDescent="0.25">
      <c r="A54">
        <v>5</v>
      </c>
      <c r="B54" t="s">
        <v>1</v>
      </c>
      <c r="C54">
        <v>4.7480000000000002</v>
      </c>
    </row>
    <row r="55" spans="1:8" x14ac:dyDescent="0.25">
      <c r="B55" t="s">
        <v>2</v>
      </c>
      <c r="C55">
        <v>6.2</v>
      </c>
      <c r="E55" t="s">
        <v>11</v>
      </c>
      <c r="F55" t="s">
        <v>12</v>
      </c>
      <c r="G55" t="s">
        <v>13</v>
      </c>
      <c r="H55" t="s">
        <v>14</v>
      </c>
    </row>
    <row r="56" spans="1:8" x14ac:dyDescent="0.25">
      <c r="E56">
        <f>SQRT((B58)^2+(C55-C58)^2)</f>
        <v>4.0901794208008369</v>
      </c>
      <c r="F56">
        <f>SQRT(B58^2+C58^2)</f>
        <v>4.4340153273012435</v>
      </c>
      <c r="G56">
        <f>SQRT((C54-B58)^2+C58^2)</f>
        <v>3.8041012173686193</v>
      </c>
      <c r="H56">
        <f>SQRT((C54-B58)^2+(C55-C58)^2)</f>
        <v>3.3970960898369849</v>
      </c>
    </row>
    <row r="57" spans="1:8" x14ac:dyDescent="0.25">
      <c r="B57" t="s">
        <v>3</v>
      </c>
      <c r="C57" t="s">
        <v>4</v>
      </c>
      <c r="E57" t="s">
        <v>5</v>
      </c>
      <c r="F57">
        <f>F56-E56</f>
        <v>0.34383590650040663</v>
      </c>
      <c r="G57">
        <v>0.20722916666666699</v>
      </c>
      <c r="H57">
        <f>ABS(F57-G57)</f>
        <v>0.13660673983373964</v>
      </c>
    </row>
    <row r="58" spans="1:8" x14ac:dyDescent="0.25">
      <c r="B58">
        <v>2.9204728149491301</v>
      </c>
      <c r="C58">
        <v>3.3363648571290065</v>
      </c>
      <c r="E58" t="s">
        <v>6</v>
      </c>
      <c r="F58">
        <f>G56-E56</f>
        <v>-0.28607820343221757</v>
      </c>
      <c r="G58">
        <v>-0.285833333333333</v>
      </c>
      <c r="H58">
        <f t="shared" ref="H58:H62" si="4">ABS(F58-G58)</f>
        <v>2.4487009888457534E-4</v>
      </c>
    </row>
    <row r="59" spans="1:8" x14ac:dyDescent="0.25">
      <c r="E59" t="s">
        <v>7</v>
      </c>
      <c r="F59">
        <f>H56-E56</f>
        <v>-0.693083330963852</v>
      </c>
      <c r="G59">
        <v>-0.69314583333333302</v>
      </c>
      <c r="H59">
        <f t="shared" si="4"/>
        <v>6.2502369481021169E-5</v>
      </c>
    </row>
    <row r="60" spans="1:8" x14ac:dyDescent="0.25">
      <c r="E60" t="s">
        <v>8</v>
      </c>
      <c r="F60">
        <f>G56-F56</f>
        <v>-0.6299141099326242</v>
      </c>
      <c r="G60">
        <v>-0.73602083333333301</v>
      </c>
      <c r="H60">
        <f t="shared" si="4"/>
        <v>0.10610672340070881</v>
      </c>
    </row>
    <row r="61" spans="1:8" x14ac:dyDescent="0.25">
      <c r="E61" t="s">
        <v>9</v>
      </c>
      <c r="F61">
        <f>H56-F56</f>
        <v>-1.0369192374642586</v>
      </c>
      <c r="G61">
        <v>-0.90037500000000004</v>
      </c>
      <c r="H61">
        <f t="shared" si="4"/>
        <v>0.13654423746425859</v>
      </c>
    </row>
    <row r="62" spans="1:8" x14ac:dyDescent="0.25">
      <c r="E62" t="s">
        <v>10</v>
      </c>
      <c r="F62">
        <f>H56-G56</f>
        <v>-0.40700512753163443</v>
      </c>
      <c r="G62">
        <v>-0.40731250000000002</v>
      </c>
      <c r="H62">
        <f t="shared" si="4"/>
        <v>3.0737246836559651E-4</v>
      </c>
    </row>
    <row r="63" spans="1:8" x14ac:dyDescent="0.25">
      <c r="H63">
        <f>SUM(H57:H62)</f>
        <v>0.37987244563543826</v>
      </c>
    </row>
    <row r="66" spans="1:8" x14ac:dyDescent="0.25">
      <c r="A66">
        <v>6</v>
      </c>
      <c r="B66" t="s">
        <v>1</v>
      </c>
      <c r="C66">
        <v>4.7480000000000002</v>
      </c>
    </row>
    <row r="67" spans="1:8" x14ac:dyDescent="0.25">
      <c r="B67" t="s">
        <v>2</v>
      </c>
      <c r="C67">
        <v>6.2</v>
      </c>
      <c r="E67" t="s">
        <v>11</v>
      </c>
      <c r="F67" t="s">
        <v>12</v>
      </c>
      <c r="G67" t="s">
        <v>13</v>
      </c>
      <c r="H67" t="s">
        <v>14</v>
      </c>
    </row>
    <row r="68" spans="1:8" x14ac:dyDescent="0.25">
      <c r="E68">
        <f>SQRT((B70)^2+(C67-C70)^2)</f>
        <v>4.9263503163000921</v>
      </c>
      <c r="F68">
        <f>SQRT(B70^2+C70^2)</f>
        <v>4.6349711612143727</v>
      </c>
      <c r="G68">
        <f>SQRT((C66-B70)^2+C70^2)</f>
        <v>3.0831116774900384</v>
      </c>
      <c r="H68">
        <f>SQRT((C66-B70)^2+(C67-C70)^2)</f>
        <v>3.50593031726196</v>
      </c>
    </row>
    <row r="69" spans="1:8" x14ac:dyDescent="0.25">
      <c r="B69" t="s">
        <v>3</v>
      </c>
      <c r="C69" t="s">
        <v>4</v>
      </c>
      <c r="E69" t="s">
        <v>5</v>
      </c>
      <c r="F69">
        <f>F68-E68</f>
        <v>-0.29137915508571943</v>
      </c>
      <c r="G69">
        <v>-0.40731250000000002</v>
      </c>
      <c r="H69">
        <f>ABS(F69-G69)</f>
        <v>0.11593334491428059</v>
      </c>
    </row>
    <row r="70" spans="1:8" x14ac:dyDescent="0.25">
      <c r="B70">
        <v>3.6353079243274506</v>
      </c>
      <c r="C70">
        <v>2.8753250182563623</v>
      </c>
      <c r="E70" t="s">
        <v>6</v>
      </c>
      <c r="F70">
        <f>G68-E68</f>
        <v>-1.8432386388100537</v>
      </c>
      <c r="G70">
        <v>-1.8436250000000001</v>
      </c>
      <c r="H70">
        <f t="shared" ref="H70:H74" si="5">ABS(F70-G70)</f>
        <v>3.8636118994639368E-4</v>
      </c>
    </row>
    <row r="71" spans="1:8" x14ac:dyDescent="0.25">
      <c r="E71" t="s">
        <v>7</v>
      </c>
      <c r="F71">
        <f>H68-E68</f>
        <v>-1.4204199990381321</v>
      </c>
      <c r="G71">
        <v>-1.53635416666667</v>
      </c>
      <c r="H71">
        <f t="shared" si="5"/>
        <v>0.11593416762853792</v>
      </c>
    </row>
    <row r="72" spans="1:8" x14ac:dyDescent="0.25">
      <c r="E72" t="s">
        <v>8</v>
      </c>
      <c r="F72">
        <f>G68-F68</f>
        <v>-1.5518594837243342</v>
      </c>
      <c r="G72">
        <v>-1.4363125000000001</v>
      </c>
      <c r="H72">
        <f t="shared" si="5"/>
        <v>0.11554698372433414</v>
      </c>
    </row>
    <row r="73" spans="1:8" x14ac:dyDescent="0.25">
      <c r="E73" t="s">
        <v>9</v>
      </c>
      <c r="F73">
        <f>H68-F68</f>
        <v>-1.1290408439524127</v>
      </c>
      <c r="G73">
        <v>-1.1290416666666701</v>
      </c>
      <c r="H73">
        <f t="shared" si="5"/>
        <v>8.2271425738689175E-7</v>
      </c>
    </row>
    <row r="74" spans="1:8" x14ac:dyDescent="0.25">
      <c r="E74" t="s">
        <v>10</v>
      </c>
      <c r="F74">
        <f>H68-G68</f>
        <v>0.42281863977192158</v>
      </c>
      <c r="G74">
        <v>0.30727083333333299</v>
      </c>
      <c r="H74">
        <f t="shared" si="5"/>
        <v>0.11554780643858859</v>
      </c>
    </row>
    <row r="75" spans="1:8" x14ac:dyDescent="0.25">
      <c r="H75">
        <f>SUM(H69:H74)</f>
        <v>0.46334948660994502</v>
      </c>
    </row>
    <row r="79" spans="1:8" x14ac:dyDescent="0.25">
      <c r="A79">
        <v>7</v>
      </c>
      <c r="B79" t="s">
        <v>1</v>
      </c>
      <c r="C79">
        <v>4.7480000000000002</v>
      </c>
    </row>
    <row r="80" spans="1:8" x14ac:dyDescent="0.25">
      <c r="B80" t="s">
        <v>2</v>
      </c>
      <c r="C80">
        <v>6.2</v>
      </c>
      <c r="E80" t="s">
        <v>11</v>
      </c>
      <c r="F80" t="s">
        <v>12</v>
      </c>
      <c r="G80" t="s">
        <v>13</v>
      </c>
      <c r="H80" t="s">
        <v>14</v>
      </c>
    </row>
    <row r="81" spans="1:8" x14ac:dyDescent="0.25">
      <c r="E81">
        <f>SQRT((B83)^2+(C80-C83)^2)</f>
        <v>5.707553105473437</v>
      </c>
      <c r="F81">
        <f>SQRT(B83^2+C83^2)</f>
        <v>5.8051340682097621</v>
      </c>
      <c r="G81">
        <f>SQRT((C79-B83)^2+C83^2)</f>
        <v>3.1922189841018969</v>
      </c>
      <c r="H81">
        <f>SQRT((C79-B83)^2+(C80-C83)^2)</f>
        <v>3.0111198820987513</v>
      </c>
    </row>
    <row r="82" spans="1:8" x14ac:dyDescent="0.25">
      <c r="B82" t="s">
        <v>3</v>
      </c>
      <c r="C82" t="s">
        <v>4</v>
      </c>
      <c r="E82" t="s">
        <v>5</v>
      </c>
      <c r="F82">
        <f>F81-E81</f>
        <v>9.7580962736325105E-2</v>
      </c>
      <c r="G82">
        <v>0.35729166666666701</v>
      </c>
      <c r="H82">
        <f>ABS(F82-G82)</f>
        <v>0.2597107039303419</v>
      </c>
    </row>
    <row r="83" spans="1:8" x14ac:dyDescent="0.25">
      <c r="B83">
        <v>4.8497076145144353</v>
      </c>
      <c r="C83">
        <v>3.1905983143621088</v>
      </c>
      <c r="E83" t="s">
        <v>6</v>
      </c>
      <c r="F83">
        <f>G81-E81</f>
        <v>-2.5153341213715401</v>
      </c>
      <c r="G83">
        <v>-2.5153333333333299</v>
      </c>
      <c r="H83">
        <f t="shared" ref="H83:H87" si="6">ABS(F83-G83)</f>
        <v>7.8803821024209242E-7</v>
      </c>
    </row>
    <row r="84" spans="1:8" x14ac:dyDescent="0.25">
      <c r="E84" t="s">
        <v>7</v>
      </c>
      <c r="F84">
        <f>H81-E81</f>
        <v>-2.6964332233746857</v>
      </c>
      <c r="G84">
        <v>-2.4367291666666699</v>
      </c>
      <c r="H84">
        <f t="shared" si="6"/>
        <v>0.25970405670801577</v>
      </c>
    </row>
    <row r="85" spans="1:8" x14ac:dyDescent="0.25">
      <c r="E85" t="s">
        <v>8</v>
      </c>
      <c r="F85">
        <f>G81-F81</f>
        <v>-2.6129150841078652</v>
      </c>
      <c r="G85">
        <v>-2.6296666666666701</v>
      </c>
      <c r="H85">
        <f t="shared" si="6"/>
        <v>1.6751582558804934E-2</v>
      </c>
    </row>
    <row r="86" spans="1:8" x14ac:dyDescent="0.25">
      <c r="E86" t="s">
        <v>9</v>
      </c>
      <c r="F86">
        <f>H81-F81</f>
        <v>-2.7940141861110108</v>
      </c>
      <c r="G86">
        <v>-2.7940208333333301</v>
      </c>
      <c r="H86">
        <f t="shared" si="6"/>
        <v>6.647222319244861E-6</v>
      </c>
    </row>
    <row r="87" spans="1:8" x14ac:dyDescent="0.25">
      <c r="E87" t="s">
        <v>10</v>
      </c>
      <c r="F87">
        <f>H81-G81</f>
        <v>-0.18109910200314561</v>
      </c>
      <c r="G87">
        <v>-0.164354166666667</v>
      </c>
      <c r="H87">
        <f t="shared" si="6"/>
        <v>1.6744935336478611E-2</v>
      </c>
    </row>
    <row r="88" spans="1:8" x14ac:dyDescent="0.25">
      <c r="H88">
        <f>SUM(H82:H87)</f>
        <v>0.55291871379417068</v>
      </c>
    </row>
    <row r="92" spans="1:8" x14ac:dyDescent="0.25">
      <c r="A92">
        <v>8</v>
      </c>
      <c r="B92" t="s">
        <v>1</v>
      </c>
      <c r="C92">
        <v>4.7480000000000002</v>
      </c>
    </row>
    <row r="93" spans="1:8" x14ac:dyDescent="0.25">
      <c r="B93" t="s">
        <v>2</v>
      </c>
      <c r="C93">
        <v>6.2</v>
      </c>
      <c r="E93" t="s">
        <v>11</v>
      </c>
      <c r="F93" t="s">
        <v>12</v>
      </c>
      <c r="G93" t="s">
        <v>13</v>
      </c>
      <c r="H93" t="s">
        <v>14</v>
      </c>
    </row>
    <row r="94" spans="1:8" x14ac:dyDescent="0.25">
      <c r="E94">
        <f>SQRT((B96)^2+(C93-C96)^2)</f>
        <v>6.1383445634479283</v>
      </c>
      <c r="F94">
        <f>SQRT(B96^2+C96^2)</f>
        <v>5.0339645711842955</v>
      </c>
      <c r="G94">
        <f>SQRT((C92-B96)^2+C96^2)</f>
        <v>2.1122453713176204</v>
      </c>
      <c r="H94">
        <f>SQRT((C92-B96)^2+(C93-C96)^2)</f>
        <v>4.0987870381766323</v>
      </c>
    </row>
    <row r="95" spans="1:8" x14ac:dyDescent="0.25">
      <c r="B95" t="s">
        <v>3</v>
      </c>
      <c r="C95" t="s">
        <v>4</v>
      </c>
      <c r="E95" t="s">
        <v>5</v>
      </c>
      <c r="F95">
        <f>F94-E94</f>
        <v>-1.1043799922636328</v>
      </c>
      <c r="G95">
        <v>-0.62883333333333302</v>
      </c>
      <c r="H95">
        <f>ABS(F95-G95)</f>
        <v>0.47554665893029979</v>
      </c>
    </row>
    <row r="96" spans="1:8" x14ac:dyDescent="0.25">
      <c r="B96">
        <v>4.5727382893098119</v>
      </c>
      <c r="C96">
        <v>2.104961719703867</v>
      </c>
      <c r="E96" t="s">
        <v>6</v>
      </c>
      <c r="F96">
        <f>G94-E94</f>
        <v>-4.0260991921303084</v>
      </c>
      <c r="G96">
        <v>-4.2517708333333299</v>
      </c>
      <c r="H96">
        <f t="shared" ref="H96:H100" si="7">ABS(F96-G96)</f>
        <v>0.22567164120302152</v>
      </c>
    </row>
    <row r="97" spans="1:8" x14ac:dyDescent="0.25">
      <c r="E97" t="s">
        <v>7</v>
      </c>
      <c r="F97">
        <f>H94-E94</f>
        <v>-2.0395575252712961</v>
      </c>
      <c r="G97">
        <v>-1.77216666666667</v>
      </c>
      <c r="H97">
        <f t="shared" si="7"/>
        <v>0.26739085860462608</v>
      </c>
    </row>
    <row r="98" spans="1:8" x14ac:dyDescent="0.25">
      <c r="E98" t="s">
        <v>8</v>
      </c>
      <c r="F98">
        <f>G94-F94</f>
        <v>-2.9217191998666752</v>
      </c>
      <c r="G98">
        <v>-2.8869166666666701</v>
      </c>
      <c r="H98">
        <f t="shared" si="7"/>
        <v>3.4802533200005037E-2</v>
      </c>
    </row>
    <row r="99" spans="1:8" x14ac:dyDescent="0.25">
      <c r="E99" t="s">
        <v>9</v>
      </c>
      <c r="F99">
        <f>H94-F94</f>
        <v>-0.93517753300766326</v>
      </c>
      <c r="G99">
        <v>-1.14333333333333</v>
      </c>
      <c r="H99">
        <f t="shared" si="7"/>
        <v>0.20815580032566672</v>
      </c>
    </row>
    <row r="100" spans="1:8" x14ac:dyDescent="0.25">
      <c r="E100" t="s">
        <v>10</v>
      </c>
      <c r="F100">
        <f>H94-G94</f>
        <v>1.9865416668590119</v>
      </c>
      <c r="G100">
        <v>1.98654166666667</v>
      </c>
      <c r="H100">
        <f t="shared" si="7"/>
        <v>1.923419201688148E-10</v>
      </c>
    </row>
    <row r="101" spans="1:8" x14ac:dyDescent="0.25">
      <c r="H101">
        <f>SUM(H95:H100)</f>
        <v>1.2115674924559612</v>
      </c>
    </row>
    <row r="106" spans="1:8" x14ac:dyDescent="0.25">
      <c r="A106">
        <v>9</v>
      </c>
      <c r="B106" t="s">
        <v>1</v>
      </c>
      <c r="C106">
        <v>4.7480000000000002</v>
      </c>
    </row>
    <row r="107" spans="1:8" x14ac:dyDescent="0.25">
      <c r="B107" t="s">
        <v>2</v>
      </c>
      <c r="C107">
        <v>6.2</v>
      </c>
      <c r="E107" t="s">
        <v>11</v>
      </c>
      <c r="F107" t="s">
        <v>12</v>
      </c>
      <c r="G107" t="s">
        <v>13</v>
      </c>
      <c r="H107" t="s">
        <v>14</v>
      </c>
    </row>
    <row r="108" spans="1:8" x14ac:dyDescent="0.25">
      <c r="E108">
        <f>SQRT((B110)^2+(C107-C110)^2)</f>
        <v>5.6256900982099722</v>
      </c>
      <c r="F108">
        <f>SQRT(B110^2+C110^2)</f>
        <v>4.3615614654387826</v>
      </c>
      <c r="G108">
        <f>SQRT((C106-B110)^2+C110^2)</f>
        <v>2.2741899208850826</v>
      </c>
      <c r="H108">
        <f>SQRT((C106-B110)^2+(C107-C110)^2)</f>
        <v>4.2186621647807403</v>
      </c>
    </row>
    <row r="109" spans="1:8" x14ac:dyDescent="0.25">
      <c r="B109" t="s">
        <v>3</v>
      </c>
      <c r="C109" t="s">
        <v>4</v>
      </c>
      <c r="E109" t="s">
        <v>5</v>
      </c>
      <c r="F109">
        <f>F108-E108</f>
        <v>-1.2641286327711896</v>
      </c>
      <c r="G109">
        <v>-1.2433749999999999</v>
      </c>
      <c r="H109">
        <f>ABS(F109-G109)</f>
        <v>2.075363277118969E-2</v>
      </c>
    </row>
    <row r="110" spans="1:8" x14ac:dyDescent="0.25">
      <c r="B110">
        <v>3.8326434941601941</v>
      </c>
      <c r="C110">
        <v>2.0818410754599017</v>
      </c>
      <c r="E110" t="s">
        <v>6</v>
      </c>
      <c r="F110">
        <f>G108-E108</f>
        <v>-3.3515001773248896</v>
      </c>
      <c r="G110">
        <v>-3.35139583333333</v>
      </c>
      <c r="H110">
        <f t="shared" ref="H110:H114" si="8">ABS(F110-G110)</f>
        <v>1.0434399155956342E-4</v>
      </c>
    </row>
    <row r="111" spans="1:8" x14ac:dyDescent="0.25">
      <c r="E111" t="s">
        <v>7</v>
      </c>
      <c r="F111">
        <f>H108-E108</f>
        <v>-1.4070279334292319</v>
      </c>
      <c r="G111">
        <v>-1.38629166666667</v>
      </c>
      <c r="H111">
        <f t="shared" si="8"/>
        <v>2.0736266762561906E-2</v>
      </c>
    </row>
    <row r="112" spans="1:8" x14ac:dyDescent="0.25">
      <c r="E112" t="s">
        <v>8</v>
      </c>
      <c r="F112">
        <f>G108-F108</f>
        <v>-2.0873715445537</v>
      </c>
      <c r="G112">
        <v>-2.1080208333333301</v>
      </c>
      <c r="H112">
        <f t="shared" si="8"/>
        <v>2.0649288779630126E-2</v>
      </c>
    </row>
    <row r="113" spans="1:8" x14ac:dyDescent="0.25">
      <c r="E113" t="s">
        <v>9</v>
      </c>
      <c r="F113">
        <f>H108-F108</f>
        <v>-0.14289930065804235</v>
      </c>
      <c r="G113">
        <v>-0.142916666666667</v>
      </c>
      <c r="H113">
        <f t="shared" si="8"/>
        <v>1.7366008624647433E-5</v>
      </c>
    </row>
    <row r="114" spans="1:8" x14ac:dyDescent="0.25">
      <c r="E114" t="s">
        <v>10</v>
      </c>
      <c r="F114">
        <f>H108-G108</f>
        <v>1.9444722438956576</v>
      </c>
      <c r="G114">
        <v>1.96510416666667</v>
      </c>
      <c r="H114">
        <f t="shared" si="8"/>
        <v>2.0631922771012334E-2</v>
      </c>
    </row>
    <row r="115" spans="1:8" x14ac:dyDescent="0.25">
      <c r="H115">
        <f>SUM(H109:H114)</f>
        <v>8.2892821084578266E-2</v>
      </c>
    </row>
    <row r="120" spans="1:8" x14ac:dyDescent="0.25">
      <c r="A120">
        <v>10</v>
      </c>
      <c r="B120" t="s">
        <v>1</v>
      </c>
      <c r="C120">
        <v>4.7480000000000002</v>
      </c>
    </row>
    <row r="121" spans="1:8" x14ac:dyDescent="0.25">
      <c r="B121" t="s">
        <v>2</v>
      </c>
      <c r="C121">
        <v>6.2</v>
      </c>
      <c r="E121" t="s">
        <v>11</v>
      </c>
      <c r="F121" t="s">
        <v>12</v>
      </c>
      <c r="G121" t="s">
        <v>13</v>
      </c>
      <c r="H121" t="s">
        <v>14</v>
      </c>
    </row>
    <row r="122" spans="1:8" x14ac:dyDescent="0.25">
      <c r="E122">
        <f>SQRT((B124)^2+(C121-C124)^2)</f>
        <v>5.3340631738759745</v>
      </c>
      <c r="F122">
        <f>SQRT(B124^2+C124^2)</f>
        <v>3.836759630951712</v>
      </c>
      <c r="G122">
        <f>SQRT((C120-B124)^2+C124^2)</f>
        <v>2.4757298405524431</v>
      </c>
      <c r="H122">
        <f>SQRT((C120-B124)^2+(C121-C124)^2)</f>
        <v>4.4565394333048305</v>
      </c>
    </row>
    <row r="123" spans="1:8" x14ac:dyDescent="0.25">
      <c r="B123" t="s">
        <v>3</v>
      </c>
      <c r="C123" t="s">
        <v>4</v>
      </c>
      <c r="E123" t="s">
        <v>5</v>
      </c>
      <c r="F123">
        <f>F122-E122</f>
        <v>-1.4973035429242625</v>
      </c>
      <c r="G123">
        <v>-1.68641666666667</v>
      </c>
      <c r="H123">
        <f>ABS(F123-G123)</f>
        <v>0.18911312374240752</v>
      </c>
    </row>
    <row r="124" spans="1:8" x14ac:dyDescent="0.25">
      <c r="B124">
        <v>3.2787479172597824</v>
      </c>
      <c r="C124">
        <v>1.9926205260323293</v>
      </c>
      <c r="E124" t="s">
        <v>6</v>
      </c>
      <c r="F124">
        <f>G122-E122</f>
        <v>-2.8583333333235315</v>
      </c>
      <c r="G124">
        <v>-2.8583333333333298</v>
      </c>
      <c r="H124">
        <f t="shared" ref="H124:H128" si="9">ABS(F124-G124)</f>
        <v>9.7983843261317816E-12</v>
      </c>
    </row>
    <row r="125" spans="1:8" x14ac:dyDescent="0.25">
      <c r="E125" t="s">
        <v>7</v>
      </c>
      <c r="F125">
        <f>H122-E122</f>
        <v>-0.87752374057114402</v>
      </c>
      <c r="G125">
        <v>-2.5796458333333301</v>
      </c>
      <c r="H125">
        <f t="shared" si="9"/>
        <v>1.7021220927621861</v>
      </c>
    </row>
    <row r="126" spans="1:8" x14ac:dyDescent="0.25">
      <c r="E126" t="s">
        <v>8</v>
      </c>
      <c r="F126">
        <f>G122-F122</f>
        <v>-1.361029790399269</v>
      </c>
      <c r="G126">
        <v>-1.17191666666667</v>
      </c>
      <c r="H126">
        <f t="shared" si="9"/>
        <v>0.18911312373259892</v>
      </c>
    </row>
    <row r="127" spans="1:8" x14ac:dyDescent="0.25">
      <c r="E127" t="s">
        <v>9</v>
      </c>
      <c r="F127">
        <f>H122-F122</f>
        <v>0.61977980235311847</v>
      </c>
      <c r="G127">
        <v>0.33585416666666701</v>
      </c>
      <c r="H127">
        <f t="shared" si="9"/>
        <v>0.28392563568645146</v>
      </c>
    </row>
    <row r="128" spans="1:8" x14ac:dyDescent="0.25">
      <c r="E128" t="s">
        <v>10</v>
      </c>
      <c r="F128">
        <f>H122-G122</f>
        <v>1.9808095927523874</v>
      </c>
      <c r="G128">
        <v>2.0008333333333299</v>
      </c>
      <c r="H128">
        <f t="shared" si="9"/>
        <v>2.0023740580942473E-2</v>
      </c>
    </row>
    <row r="129" spans="1:8" x14ac:dyDescent="0.25">
      <c r="H129">
        <f>SUM(H123:H128)</f>
        <v>2.3842977165143848</v>
      </c>
    </row>
    <row r="134" spans="1:8" x14ac:dyDescent="0.25">
      <c r="A134">
        <v>11</v>
      </c>
      <c r="B134" t="s">
        <v>1</v>
      </c>
      <c r="C134">
        <v>4.7480000000000002</v>
      </c>
    </row>
    <row r="135" spans="1:8" x14ac:dyDescent="0.25">
      <c r="B135" t="s">
        <v>2</v>
      </c>
      <c r="C135">
        <v>6.2</v>
      </c>
      <c r="E135" t="s">
        <v>11</v>
      </c>
      <c r="F135" t="s">
        <v>12</v>
      </c>
      <c r="G135" t="s">
        <v>13</v>
      </c>
      <c r="H135" t="s">
        <v>14</v>
      </c>
    </row>
    <row r="136" spans="1:8" x14ac:dyDescent="0.25">
      <c r="E136">
        <f>SQRT((B138)^2+(C135-C138)^2)</f>
        <v>4.7402772054994236</v>
      </c>
      <c r="F136">
        <f>SQRT(B138^2+C138^2)</f>
        <v>2.7251538733943184</v>
      </c>
      <c r="G136">
        <f>SQRT((C134-B138)^2+C138^2)</f>
        <v>3.3611971517505026</v>
      </c>
      <c r="H136">
        <f>SQRT((C134-B138)^2+(C135-C138)^2)</f>
        <v>5.1323883956923071</v>
      </c>
    </row>
    <row r="137" spans="1:8" x14ac:dyDescent="0.25">
      <c r="B137" t="s">
        <v>3</v>
      </c>
      <c r="C137" t="s">
        <v>4</v>
      </c>
      <c r="E137" t="s">
        <v>5</v>
      </c>
      <c r="F137">
        <f>F136-E136</f>
        <v>-2.0151233321051052</v>
      </c>
      <c r="G137">
        <v>-2.0151249999999998</v>
      </c>
      <c r="H137">
        <f>ABS(F137-G137)</f>
        <v>1.6678948946413641E-6</v>
      </c>
    </row>
    <row r="138" spans="1:8" x14ac:dyDescent="0.25">
      <c r="B138">
        <v>1.9663354402633073</v>
      </c>
      <c r="C138">
        <v>1.8867931974756966</v>
      </c>
      <c r="E138" t="s">
        <v>6</v>
      </c>
      <c r="F138">
        <f>G136-E136</f>
        <v>-1.379080053748921</v>
      </c>
      <c r="G138">
        <v>-1.37914583333333</v>
      </c>
      <c r="H138">
        <f t="shared" ref="H138:H142" si="10">ABS(F138-G138)</f>
        <v>6.5779584409009217E-5</v>
      </c>
    </row>
    <row r="139" spans="1:8" x14ac:dyDescent="0.25">
      <c r="E139" t="s">
        <v>7</v>
      </c>
      <c r="F139">
        <f>H136-E136</f>
        <v>0.39211119019288354</v>
      </c>
      <c r="G139">
        <v>0.95754166666666696</v>
      </c>
      <c r="H139">
        <f t="shared" si="10"/>
        <v>0.56543047647378342</v>
      </c>
    </row>
    <row r="140" spans="1:8" x14ac:dyDescent="0.25">
      <c r="E140" t="s">
        <v>8</v>
      </c>
      <c r="F140">
        <f>G136-F136</f>
        <v>0.63604327835618424</v>
      </c>
      <c r="G140">
        <v>0.63597916666666698</v>
      </c>
      <c r="H140">
        <f t="shared" si="10"/>
        <v>6.4111689517254433E-5</v>
      </c>
    </row>
    <row r="141" spans="1:8" x14ac:dyDescent="0.25">
      <c r="E141" t="s">
        <v>9</v>
      </c>
      <c r="F141">
        <f>H136-F136</f>
        <v>2.4072345222979887</v>
      </c>
      <c r="G141">
        <v>2.2366458333333301</v>
      </c>
      <c r="H141">
        <f t="shared" si="10"/>
        <v>0.17058868896465862</v>
      </c>
    </row>
    <row r="142" spans="1:8" x14ac:dyDescent="0.25">
      <c r="E142" t="s">
        <v>10</v>
      </c>
      <c r="F142">
        <f>H136-G136</f>
        <v>1.7711912439418045</v>
      </c>
      <c r="G142">
        <v>1.60066666666667</v>
      </c>
      <c r="H142">
        <f t="shared" si="10"/>
        <v>0.17052457727513448</v>
      </c>
    </row>
    <row r="143" spans="1:8" x14ac:dyDescent="0.25">
      <c r="H143">
        <f>SUM(H137:H142)</f>
        <v>0.90667530188239742</v>
      </c>
    </row>
    <row r="148" spans="1:8" x14ac:dyDescent="0.25">
      <c r="A148">
        <v>12</v>
      </c>
      <c r="B148" t="s">
        <v>1</v>
      </c>
      <c r="C148">
        <v>4.7480000000000002</v>
      </c>
    </row>
    <row r="149" spans="1:8" x14ac:dyDescent="0.25">
      <c r="B149" t="s">
        <v>2</v>
      </c>
      <c r="C149">
        <v>6.2</v>
      </c>
      <c r="E149" t="s">
        <v>11</v>
      </c>
      <c r="F149" t="s">
        <v>12</v>
      </c>
      <c r="G149" t="s">
        <v>13</v>
      </c>
      <c r="H149" t="s">
        <v>14</v>
      </c>
    </row>
    <row r="150" spans="1:8" x14ac:dyDescent="0.25">
      <c r="E150">
        <f>SQRT((B152)^2+(C149-C152)^2)</f>
        <v>4.4150991218872484</v>
      </c>
      <c r="F150">
        <f>SQRT(B152^2+C152^2)</f>
        <v>2.4499948354477321</v>
      </c>
      <c r="G150">
        <f>SQRT((C148-B152)^2+C152^2)</f>
        <v>3.9078706240291545</v>
      </c>
      <c r="H150">
        <f>SQRT((C148-B152)^2+(C149-C152)^2)</f>
        <v>5.363028843528534</v>
      </c>
    </row>
    <row r="151" spans="1:8" x14ac:dyDescent="0.25">
      <c r="B151" t="s">
        <v>3</v>
      </c>
      <c r="C151" t="s">
        <v>4</v>
      </c>
      <c r="E151" t="s">
        <v>5</v>
      </c>
      <c r="F151">
        <f>F150-E150</f>
        <v>-1.9651042864395163</v>
      </c>
      <c r="G151">
        <v>-1.96510416666667</v>
      </c>
      <c r="H151">
        <f>ABS(F151-G151)</f>
        <v>1.1977284630759755E-7</v>
      </c>
    </row>
    <row r="152" spans="1:8" x14ac:dyDescent="0.25">
      <c r="B152">
        <v>1.3979071061047335</v>
      </c>
      <c r="C152">
        <v>2.0120463256154042</v>
      </c>
      <c r="E152" t="s">
        <v>6</v>
      </c>
      <c r="F152">
        <f>G150-E150</f>
        <v>-0.50722849785809387</v>
      </c>
      <c r="G152">
        <v>-1.4291666666666701E-2</v>
      </c>
      <c r="H152">
        <f t="shared" ref="H152:H156" si="11">ABS(F152-G152)</f>
        <v>0.49293683119142717</v>
      </c>
    </row>
    <row r="153" spans="1:8" x14ac:dyDescent="0.25">
      <c r="E153" t="s">
        <v>7</v>
      </c>
      <c r="F153">
        <f>H150-E150</f>
        <v>0.94792972164128564</v>
      </c>
      <c r="G153">
        <v>0.58595833333333303</v>
      </c>
      <c r="H153">
        <f t="shared" si="11"/>
        <v>0.36197138830795261</v>
      </c>
    </row>
    <row r="154" spans="1:8" x14ac:dyDescent="0.25">
      <c r="E154" t="s">
        <v>8</v>
      </c>
      <c r="F154">
        <f>G150-F150</f>
        <v>1.4578757885814224</v>
      </c>
      <c r="G154">
        <v>1.4577500000000001</v>
      </c>
      <c r="H154">
        <f t="shared" si="11"/>
        <v>1.2578858142231475E-4</v>
      </c>
    </row>
    <row r="155" spans="1:8" x14ac:dyDescent="0.25">
      <c r="E155" t="s">
        <v>9</v>
      </c>
      <c r="F155">
        <f>H150-F150</f>
        <v>2.9130340080808019</v>
      </c>
      <c r="G155">
        <v>3.2870833333333298</v>
      </c>
      <c r="H155">
        <f t="shared" si="11"/>
        <v>0.37404932525252788</v>
      </c>
    </row>
    <row r="156" spans="1:8" x14ac:dyDescent="0.25">
      <c r="E156" t="s">
        <v>10</v>
      </c>
      <c r="F156">
        <f>H150-G150</f>
        <v>1.4551582194993795</v>
      </c>
      <c r="G156">
        <v>1.8293333333333299</v>
      </c>
      <c r="H156">
        <f t="shared" si="11"/>
        <v>0.37417511383395041</v>
      </c>
    </row>
    <row r="157" spans="1:8" x14ac:dyDescent="0.25">
      <c r="H157">
        <f>SUM(H151:H156)</f>
        <v>1.6032585669401267</v>
      </c>
    </row>
    <row r="163" spans="1:8" x14ac:dyDescent="0.25">
      <c r="A163">
        <v>13</v>
      </c>
      <c r="B163" t="s">
        <v>1</v>
      </c>
      <c r="C163">
        <v>4.7480000000000002</v>
      </c>
    </row>
    <row r="164" spans="1:8" x14ac:dyDescent="0.25">
      <c r="B164" t="s">
        <v>2</v>
      </c>
      <c r="C164">
        <v>6.2</v>
      </c>
      <c r="E164" t="s">
        <v>11</v>
      </c>
      <c r="F164" t="s">
        <v>12</v>
      </c>
      <c r="G164" t="s">
        <v>13</v>
      </c>
      <c r="H164" t="s">
        <v>14</v>
      </c>
    </row>
    <row r="165" spans="1:8" x14ac:dyDescent="0.25">
      <c r="E165">
        <f>SQRT((B167)^2+(C164-C167)^2)</f>
        <v>3.2798638671145608</v>
      </c>
      <c r="F165">
        <f>SQRT(B167^2+C167^2)</f>
        <v>3.1815026478975139</v>
      </c>
      <c r="G165">
        <f>SQRT((C163-B167)^2+C167^2)</f>
        <v>4.9019680223880906</v>
      </c>
      <c r="H165">
        <f>SQRT((C163-B167)^2+(C164-C167)^2)</f>
        <v>4.9663707453975077</v>
      </c>
    </row>
    <row r="166" spans="1:8" x14ac:dyDescent="0.25">
      <c r="B166" t="s">
        <v>3</v>
      </c>
      <c r="C166" t="s">
        <v>4</v>
      </c>
      <c r="E166" t="s">
        <v>5</v>
      </c>
      <c r="F166">
        <f>F165-E165</f>
        <v>-9.836121921704688E-2</v>
      </c>
      <c r="G166">
        <v>-0.41445833333333298</v>
      </c>
      <c r="H166">
        <f>ABS(F166-G166)</f>
        <v>0.3160971141162861</v>
      </c>
    </row>
    <row r="167" spans="1:8" x14ac:dyDescent="0.25">
      <c r="B167">
        <v>0.90945372852395634</v>
      </c>
      <c r="C167">
        <v>3.0487461380463881</v>
      </c>
      <c r="E167" t="s">
        <v>6</v>
      </c>
      <c r="F167">
        <f>G165-E165</f>
        <v>1.6221041552735298</v>
      </c>
      <c r="G167">
        <v>1.62210416666667</v>
      </c>
      <c r="H167">
        <f t="shared" ref="H167:H171" si="12">ABS(F167-G167)</f>
        <v>1.1393140209037256E-8</v>
      </c>
    </row>
    <row r="168" spans="1:8" x14ac:dyDescent="0.25">
      <c r="E168" t="s">
        <v>7</v>
      </c>
      <c r="F168">
        <f>H165-E165</f>
        <v>1.6865068782829469</v>
      </c>
      <c r="G168">
        <v>1.68641666666667</v>
      </c>
      <c r="H168">
        <f t="shared" si="12"/>
        <v>9.0211616276869577E-5</v>
      </c>
    </row>
    <row r="169" spans="1:8" x14ac:dyDescent="0.25">
      <c r="E169" t="s">
        <v>8</v>
      </c>
      <c r="F169">
        <f>G165-F165</f>
        <v>1.7204653744905767</v>
      </c>
      <c r="G169">
        <v>1.79360416666667</v>
      </c>
      <c r="H169">
        <f t="shared" si="12"/>
        <v>7.3138792176093315E-2</v>
      </c>
    </row>
    <row r="170" spans="1:8" x14ac:dyDescent="0.25">
      <c r="E170" t="s">
        <v>9</v>
      </c>
      <c r="F170">
        <f>H165-F165</f>
        <v>1.7848680974999938</v>
      </c>
      <c r="G170">
        <v>1.6078125000000001</v>
      </c>
      <c r="H170">
        <f t="shared" si="12"/>
        <v>0.17705559749999367</v>
      </c>
    </row>
    <row r="171" spans="1:8" x14ac:dyDescent="0.25">
      <c r="E171" t="s">
        <v>10</v>
      </c>
      <c r="F171">
        <f>H165-G165</f>
        <v>6.4402723009417073E-2</v>
      </c>
      <c r="G171">
        <v>-0.42875000000000002</v>
      </c>
      <c r="H171">
        <f t="shared" si="12"/>
        <v>0.49315272300941709</v>
      </c>
    </row>
    <row r="172" spans="1:8" x14ac:dyDescent="0.25">
      <c r="H172">
        <f>SUM(H166:H171)</f>
        <v>1.0595344498112071</v>
      </c>
    </row>
    <row r="177" spans="1:8" x14ac:dyDescent="0.25">
      <c r="A177">
        <v>14</v>
      </c>
      <c r="B177" t="s">
        <v>1</v>
      </c>
      <c r="C177">
        <v>4.7480000000000002</v>
      </c>
    </row>
    <row r="178" spans="1:8" x14ac:dyDescent="0.25">
      <c r="B178" t="s">
        <v>2</v>
      </c>
      <c r="C178">
        <v>6.2</v>
      </c>
      <c r="E178" t="s">
        <v>11</v>
      </c>
      <c r="F178" t="s">
        <v>12</v>
      </c>
      <c r="G178" t="s">
        <v>13</v>
      </c>
      <c r="H178" t="s">
        <v>14</v>
      </c>
    </row>
    <row r="179" spans="1:8" x14ac:dyDescent="0.25">
      <c r="E179">
        <f>SQRT((B181)^2+(C178-C181)^2)</f>
        <v>2.3592389381421008</v>
      </c>
      <c r="F179">
        <f>SQRT(B181^2+C181^2)</f>
        <v>4.1684422908412895</v>
      </c>
      <c r="G179">
        <f>SQRT((C177-B181)^2+C181^2)</f>
        <v>5.5357940954184031</v>
      </c>
      <c r="H179">
        <f>SQRT((C177-B181)^2+(C178-C181)^2)</f>
        <v>4.3399439514861191</v>
      </c>
    </row>
    <row r="180" spans="1:8" x14ac:dyDescent="0.25">
      <c r="B180" t="s">
        <v>3</v>
      </c>
      <c r="C180" t="s">
        <v>4</v>
      </c>
      <c r="E180" t="s">
        <v>5</v>
      </c>
      <c r="F180">
        <f>F179-E179</f>
        <v>1.8092033526991886</v>
      </c>
      <c r="G180">
        <v>1.38629166666667</v>
      </c>
      <c r="H180">
        <f>ABS(F180-G180)</f>
        <v>0.42291168603251861</v>
      </c>
    </row>
    <row r="181" spans="1:8" x14ac:dyDescent="0.25">
      <c r="B181">
        <v>0.97666373896429293</v>
      </c>
      <c r="C181">
        <v>4.052411513292606</v>
      </c>
      <c r="E181" t="s">
        <v>6</v>
      </c>
      <c r="F181">
        <f>G179-E179</f>
        <v>3.1765551572763022</v>
      </c>
      <c r="G181">
        <v>3.17989583333333</v>
      </c>
      <c r="H181">
        <f t="shared" ref="H181:H185" si="13">ABS(F181-G181)</f>
        <v>3.3406760570278138E-3</v>
      </c>
    </row>
    <row r="182" spans="1:8" x14ac:dyDescent="0.25">
      <c r="E182" t="s">
        <v>7</v>
      </c>
      <c r="F182">
        <f>H179-E179</f>
        <v>1.9807050133440183</v>
      </c>
      <c r="G182">
        <v>2.05085416666667</v>
      </c>
      <c r="H182">
        <f t="shared" si="13"/>
        <v>7.0149153322651703E-2</v>
      </c>
    </row>
    <row r="183" spans="1:8" x14ac:dyDescent="0.25">
      <c r="E183" t="s">
        <v>8</v>
      </c>
      <c r="F183">
        <f>G179-F179</f>
        <v>1.3673518045771136</v>
      </c>
      <c r="G183">
        <v>1.05758333333333</v>
      </c>
      <c r="H183">
        <f t="shared" si="13"/>
        <v>0.30976847124378359</v>
      </c>
    </row>
    <row r="184" spans="1:8" x14ac:dyDescent="0.25">
      <c r="E184" t="s">
        <v>9</v>
      </c>
      <c r="F184">
        <f>H179-F179</f>
        <v>0.17150166064482963</v>
      </c>
      <c r="G184">
        <v>0.17150000000000001</v>
      </c>
      <c r="H184">
        <f t="shared" si="13"/>
        <v>1.6606448296208054E-6</v>
      </c>
    </row>
    <row r="185" spans="1:8" x14ac:dyDescent="0.25">
      <c r="E185" t="s">
        <v>10</v>
      </c>
      <c r="F185">
        <f>H179-G179</f>
        <v>-1.1958501439322839</v>
      </c>
      <c r="G185">
        <v>-1.1290416666666701</v>
      </c>
      <c r="H185">
        <f t="shared" si="13"/>
        <v>6.6808477265613897E-2</v>
      </c>
    </row>
    <row r="186" spans="1:8" x14ac:dyDescent="0.25">
      <c r="H186">
        <f>SUM(H180:H185)</f>
        <v>0.87298012456642526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Karakterisasi</vt:lpstr>
      <vt:lpstr>Kalibrasi</vt:lpstr>
      <vt:lpstr>Kalibrasi_result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2023-05-25T17:39:43Z</dcterms:created>
  <dcterms:modified xsi:type="dcterms:W3CDTF">2023-05-26T12:24:41Z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2023-05-25T22:27:42Z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b8e48650-0f4a-49e3-bb3b-a5956064bc62</vt:lpwstr>
  </property>
  <property fmtid="{D5CDD505-2E9C-101B-9397-08002B2CF9AE}" pid="8" name="MSIP_Label_38b525e5-f3da-4501-8f1e-526b6769fc56_ContentBits">
    <vt:lpwstr>0</vt:lpwstr>
  </property>
</Properties>
</file>