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BFC252DC-F8DA-4CCE-A305-A409548AE402}" xr6:coauthVersionLast="47" xr6:coauthVersionMax="47" xr10:uidLastSave="{00000000-0000-0000-0000-000000000000}"/>
  <bookViews>
    <workbookView xWindow="-120" yWindow="-120" windowWidth="20730" windowHeight="11160" xr2:uid="{84ECDE25-E655-4BED-A665-54E37EA057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  <c r="C5" i="2"/>
  <c r="D5" i="2"/>
  <c r="E5" i="2"/>
  <c r="F5" i="2"/>
  <c r="G5" i="2"/>
  <c r="H5" i="2"/>
  <c r="I5" i="2"/>
  <c r="B5" i="2"/>
  <c r="M13" i="2"/>
  <c r="N13" i="2"/>
  <c r="O13" i="2"/>
  <c r="P13" i="2"/>
  <c r="Q13" i="2"/>
  <c r="R13" i="2"/>
  <c r="S13" i="2"/>
  <c r="L13" i="2"/>
  <c r="D13" i="2"/>
  <c r="E13" i="2"/>
  <c r="F13" i="2"/>
  <c r="G13" i="2"/>
  <c r="H13" i="2"/>
  <c r="I13" i="2"/>
  <c r="B13" i="2"/>
  <c r="C13" i="2"/>
</calcChain>
</file>

<file path=xl/sharedStrings.xml><?xml version="1.0" encoding="utf-8"?>
<sst xmlns="http://schemas.openxmlformats.org/spreadsheetml/2006/main" count="24" uniqueCount="16">
  <si>
    <t>Sensor #</t>
  </si>
  <si>
    <t>x</t>
  </si>
  <si>
    <t>y</t>
  </si>
  <si>
    <t>r = √(x^2 +y^2)</t>
  </si>
  <si>
    <t>θ = tan-1(y/x)</t>
  </si>
  <si>
    <t>|E|</t>
  </si>
  <si>
    <t>Electric Field Angle</t>
  </si>
  <si>
    <t>|E| * r^2</t>
  </si>
  <si>
    <t>E</t>
  </si>
  <si>
    <t>Direction</t>
  </si>
  <si>
    <t>d = 156,9 cm</t>
  </si>
  <si>
    <t>d = 29,5 cm</t>
  </si>
  <si>
    <t>z (cm)</t>
  </si>
  <si>
    <t>d = 205,2 cm</t>
  </si>
  <si>
    <t>Electric Field Dipole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</si>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</sst>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1/r^2</a:t>
            </a:r>
          </a:p>
        </c:rich>
      </c:tx>
      <c:layout>
        <c:manualLayout>
          <c:xMode val="edge"/>
          <c:yMode val="edge"/>
          <c:x val="1.4464096838641435E-2"/>
          <c:y val="0.39814814814814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51435734712264"/>
          <c:y val="6.0601851851851872E-2"/>
          <c:w val="0.81348572100129279"/>
          <c:h val="0.7208876494604841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17A-45B0-8231-4F16DCE09DE6}"/>
            </c:ext>
          </c:extLst>
        </c:ser>
        <c:ser>
          <c:idx val="9"/>
          <c:order val="1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17A-45B0-8231-4F16DCE09DE6}"/>
            </c:ext>
          </c:extLst>
        </c:ser>
        <c:ser>
          <c:idx val="10"/>
          <c:order val="2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17A-45B0-8231-4F16DCE09DE6}"/>
            </c:ext>
          </c:extLst>
        </c:ser>
        <c:ser>
          <c:idx val="11"/>
          <c:order val="3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17A-45B0-8231-4F16DCE09DE6}"/>
            </c:ext>
          </c:extLst>
        </c:ser>
        <c:ser>
          <c:idx val="12"/>
          <c:order val="4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17A-45B0-8231-4F16DCE09DE6}"/>
            </c:ext>
          </c:extLst>
        </c:ser>
        <c:ser>
          <c:idx val="13"/>
          <c:order val="5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17A-45B0-8231-4F16DCE09DE6}"/>
            </c:ext>
          </c:extLst>
        </c:ser>
        <c:ser>
          <c:idx val="14"/>
          <c:order val="6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17A-45B0-8231-4F16DCE09DE6}"/>
            </c:ext>
          </c:extLst>
        </c:ser>
        <c:ser>
          <c:idx val="15"/>
          <c:order val="7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017A-45B0-8231-4F16DCE09DE6}"/>
            </c:ext>
          </c:extLst>
        </c:ser>
        <c:ser>
          <c:idx val="4"/>
          <c:order val="8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17A-45B0-8231-4F16DCE09DE6}"/>
            </c:ext>
          </c:extLst>
        </c:ser>
        <c:ser>
          <c:idx val="5"/>
          <c:order val="9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17A-45B0-8231-4F16DCE09DE6}"/>
            </c:ext>
          </c:extLst>
        </c:ser>
        <c:ser>
          <c:idx val="6"/>
          <c:order val="10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17A-45B0-8231-4F16DCE09DE6}"/>
            </c:ext>
          </c:extLst>
        </c:ser>
        <c:ser>
          <c:idx val="7"/>
          <c:order val="11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17A-45B0-8231-4F16DCE09DE6}"/>
            </c:ext>
          </c:extLst>
        </c:ser>
        <c:ser>
          <c:idx val="2"/>
          <c:order val="12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17A-45B0-8231-4F16DCE09DE6}"/>
            </c:ext>
          </c:extLst>
        </c:ser>
        <c:ser>
          <c:idx val="3"/>
          <c:order val="13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17A-45B0-8231-4F16DCE09DE6}"/>
            </c:ext>
          </c:extLst>
        </c:ser>
        <c:ser>
          <c:idx val="1"/>
          <c:order val="14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17A-45B0-8231-4F16DCE09DE6}"/>
            </c:ext>
          </c:extLst>
        </c:ser>
        <c:ser>
          <c:idx val="0"/>
          <c:order val="15"/>
          <c:tx>
            <c:strRef>
              <c:f>Sheet1!$I$1</c:f>
              <c:strCache>
                <c:ptCount val="1"/>
                <c:pt idx="0">
                  <c:v>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36.6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7.17</c:v>
                </c:pt>
                <c:pt idx="9">
                  <c:v>2.74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1.9999999999999996</c:v>
                </c:pt>
                <c:pt idx="5">
                  <c:v>1.9999999999999996</c:v>
                </c:pt>
                <c:pt idx="6">
                  <c:v>1.9999999999999996</c:v>
                </c:pt>
                <c:pt idx="7">
                  <c:v>1.9999999999999996</c:v>
                </c:pt>
                <c:pt idx="8">
                  <c:v>0.79999999999999982</c:v>
                </c:pt>
                <c:pt idx="9">
                  <c:v>0.30769230769230771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17A-45B0-8231-4F16DCE0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291664"/>
        <c:axId val="1759638832"/>
      </c:scatterChart>
      <c:valAx>
        <c:axId val="17602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38832"/>
        <c:crosses val="autoZero"/>
        <c:crossBetween val="midCat"/>
      </c:valAx>
      <c:valAx>
        <c:axId val="1759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91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z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Sheet2!$B$10:$I$10</c:f>
              <c:numCache>
                <c:formatCode>General</c:formatCode>
                <c:ptCount val="8"/>
                <c:pt idx="0">
                  <c:v>0.1</c:v>
                </c:pt>
                <c:pt idx="1">
                  <c:v>28.8</c:v>
                </c:pt>
                <c:pt idx="2">
                  <c:v>50.4</c:v>
                </c:pt>
                <c:pt idx="3">
                  <c:v>72</c:v>
                </c:pt>
                <c:pt idx="4">
                  <c:v>90</c:v>
                </c:pt>
                <c:pt idx="5">
                  <c:v>110.4</c:v>
                </c:pt>
                <c:pt idx="6">
                  <c:v>130.80000000000001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C37-972C-1C6E563583A5}"/>
            </c:ext>
          </c:extLst>
        </c:ser>
        <c:ser>
          <c:idx val="3"/>
          <c:order val="3"/>
          <c:tx>
            <c:strRef>
              <c:f>Sheet2!$A$13</c:f>
              <c:strCache>
                <c:ptCount val="1"/>
                <c:pt idx="0">
                  <c:v>Electric Field Dipole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Sheet2!$B$13:$I$13</c:f>
              <c:numCache>
                <c:formatCode>General</c:formatCode>
                <c:ptCount val="8"/>
                <c:pt idx="0">
                  <c:v>28191551621.11047</c:v>
                </c:pt>
                <c:pt idx="1">
                  <c:v>1180.1616996738121</c:v>
                </c:pt>
                <c:pt idx="2">
                  <c:v>220.20509848141106</c:v>
                </c:pt>
                <c:pt idx="3">
                  <c:v>75.530348779124012</c:v>
                </c:pt>
                <c:pt idx="4">
                  <c:v>38.671538574911487</c:v>
                </c:pt>
                <c:pt idx="5">
                  <c:v>20.95133780961153</c:v>
                </c:pt>
                <c:pt idx="6">
                  <c:v>12.59783011522582</c:v>
                </c:pt>
                <c:pt idx="7">
                  <c:v>8.3530523321808818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0-4C37-972C-1C6E5635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959039"/>
        <c:axId val="131598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Sheet2!$B$11:$I$11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29.6</c:v>
                      </c:pt>
                      <c:pt idx="1">
                        <c:v>24.4</c:v>
                      </c:pt>
                      <c:pt idx="2">
                        <c:v>17.5</c:v>
                      </c:pt>
                      <c:pt idx="3">
                        <c:v>12</c:v>
                      </c:pt>
                      <c:pt idx="4">
                        <c:v>8.31</c:v>
                      </c:pt>
                      <c:pt idx="5">
                        <c:v>5.68</c:v>
                      </c:pt>
                      <c:pt idx="6">
                        <c:v>3.97</c:v>
                      </c:pt>
                      <c:pt idx="7">
                        <c:v>2.9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90-4C37-972C-1C6E563583A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Direction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90-4C37-972C-1C6E563583A5}"/>
                  </c:ext>
                </c:extLst>
              </c15:ser>
            </c15:filteredLineSeries>
          </c:ext>
        </c:extLst>
      </c:lineChart>
      <c:catAx>
        <c:axId val="124195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88047"/>
        <c:crosses val="autoZero"/>
        <c:auto val="1"/>
        <c:lblAlgn val="ctr"/>
        <c:lblOffset val="100"/>
        <c:noMultiLvlLbl val="0"/>
      </c:catAx>
      <c:valAx>
        <c:axId val="13159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128587</xdr:rowOff>
    </xdr:from>
    <xdr:to>
      <xdr:col>11</xdr:col>
      <xdr:colOff>285750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6B311-4708-645D-FD5F-B6F6495EC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0.44776</cdr:x>
      <cdr:y>0.88715</cdr:y>
    </cdr:from>
    <cdr:to>
      <cdr:x>0.57463</cdr:x>
      <cdr:y>0.97049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50B133-C48C-FCD4-5895-B158D16691A5}"/>
            </a:ext>
          </a:extLst>
        </cdr:cNvPr>
        <cdr:cNvSpPr txBox="1"/>
      </cdr:nvSpPr>
      <cdr:spPr>
        <a:xfrm xmlns:a="http://schemas.openxmlformats.org/drawingml/2006/main">
          <a:off x="2286000" y="2433638"/>
          <a:ext cx="647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0.47948</cdr:x>
      <cdr:y>0.87674</cdr:y>
    </cdr:from>
    <cdr:to>
      <cdr:x>0.61381</cdr:x>
      <cdr:y>0.94965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DB598D-2F28-4F21-0DDA-25E609386FAC}"/>
            </a:ext>
          </a:extLst>
        </cdr:cNvPr>
        <cdr:cNvSpPr txBox="1"/>
      </cdr:nvSpPr>
      <cdr:spPr>
        <a:xfrm xmlns:a="http://schemas.openxmlformats.org/drawingml/2006/main">
          <a:off x="2447925" y="2405063"/>
          <a:ext cx="6858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|E|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136022</xdr:rowOff>
    </xdr:from>
    <xdr:to>
      <xdr:col>7</xdr:col>
      <xdr:colOff>269795</xdr:colOff>
      <xdr:row>68</xdr:row>
      <xdr:rowOff>101260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3E362-8F9C-7197-B8A8-10AE4EEC5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58932"/>
          <a:ext cx="5425616" cy="51874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68104</xdr:rowOff>
    </xdr:from>
    <xdr:to>
      <xdr:col>21</xdr:col>
      <xdr:colOff>1843</xdr:colOff>
      <xdr:row>41</xdr:row>
      <xdr:rowOff>41641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A4064-6EBE-467A-5B07-58934DCDB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4478" y="4389895"/>
          <a:ext cx="7602887" cy="4835552"/>
        </a:xfrm>
        <a:prstGeom prst="rect">
          <a:avLst/>
        </a:prstGeom>
      </xdr:spPr>
    </xdr:pic>
    <xdr:clientData/>
  </xdr:twoCellAnchor>
  <xdr:twoCellAnchor>
    <xdr:from>
      <xdr:col>0</xdr:col>
      <xdr:colOff>571501</xdr:colOff>
      <xdr:row>13</xdr:row>
      <xdr:rowOff>31086</xdr:rowOff>
    </xdr:from>
    <xdr:to>
      <xdr:col>6</xdr:col>
      <xdr:colOff>603725</xdr:colOff>
      <xdr:row>28</xdr:row>
      <xdr:rowOff>73166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C1140-E8A8-4C8F-492F-3AB545811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%5E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9380-0025-4861-9B2A-37E025B4393A}">
  <dimension ref="A1:I11"/>
  <sheetViews>
    <sheetView tabSelected="1" workbookViewId="0">
      <selection activeCell="N12" sqref="N12"/>
    </sheetView>
  </sheetViews>
  <sheetFormatPr defaultRowHeight="15" x14ac:dyDescent="0.25"/>
  <cols>
    <col min="4" max="4" width="14.140625" customWidth="1"/>
    <col min="5" max="5" width="13.5703125" customWidth="1"/>
    <col min="7" max="7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15</v>
      </c>
    </row>
    <row r="2" spans="1:9" x14ac:dyDescent="0.25">
      <c r="A2" s="1">
        <v>1</v>
      </c>
      <c r="B2" s="1">
        <v>0.5</v>
      </c>
      <c r="C2" s="1">
        <v>0</v>
      </c>
      <c r="D2" s="1">
        <f>SQRT(B2^2+C2^2)</f>
        <v>0.5</v>
      </c>
      <c r="E2" s="1">
        <v>0</v>
      </c>
      <c r="F2" s="1">
        <v>36.6</v>
      </c>
      <c r="G2" s="1">
        <f>E2</f>
        <v>0</v>
      </c>
      <c r="H2" s="1">
        <f>F2*D2^2</f>
        <v>9.15</v>
      </c>
      <c r="I2">
        <f>1/D2^2</f>
        <v>4</v>
      </c>
    </row>
    <row r="3" spans="1:9" x14ac:dyDescent="0.25">
      <c r="A3" s="1">
        <v>2</v>
      </c>
      <c r="B3" s="1">
        <v>0</v>
      </c>
      <c r="C3" s="1">
        <v>0.5</v>
      </c>
      <c r="D3" s="1">
        <f t="shared" ref="D3:D11" si="0">SQRT(B3^2+C3^2)</f>
        <v>0.5</v>
      </c>
      <c r="E3" s="1">
        <v>90</v>
      </c>
      <c r="F3" s="1">
        <v>36.6</v>
      </c>
      <c r="G3" s="1">
        <f t="shared" ref="G3:G11" si="1">E3</f>
        <v>90</v>
      </c>
      <c r="H3" s="1">
        <f t="shared" ref="H3:H11" si="2">F3*D3^2</f>
        <v>9.15</v>
      </c>
      <c r="I3">
        <f t="shared" ref="I3:I11" si="3">1/D3^2</f>
        <v>4</v>
      </c>
    </row>
    <row r="4" spans="1:9" x14ac:dyDescent="0.25">
      <c r="A4" s="1">
        <v>3</v>
      </c>
      <c r="B4" s="1">
        <v>-0.5</v>
      </c>
      <c r="C4" s="1">
        <v>0</v>
      </c>
      <c r="D4" s="1">
        <f t="shared" si="0"/>
        <v>0.5</v>
      </c>
      <c r="E4" s="1">
        <v>0</v>
      </c>
      <c r="F4" s="1">
        <v>36.6</v>
      </c>
      <c r="G4" s="1">
        <f t="shared" si="1"/>
        <v>0</v>
      </c>
      <c r="H4" s="1">
        <f t="shared" si="2"/>
        <v>9.15</v>
      </c>
      <c r="I4">
        <f t="shared" si="3"/>
        <v>4</v>
      </c>
    </row>
    <row r="5" spans="1:9" x14ac:dyDescent="0.25">
      <c r="A5" s="1">
        <v>4</v>
      </c>
      <c r="B5" s="1">
        <v>0</v>
      </c>
      <c r="C5" s="1">
        <v>-0.5</v>
      </c>
      <c r="D5" s="1">
        <f t="shared" si="0"/>
        <v>0.5</v>
      </c>
      <c r="E5" s="1">
        <v>-90</v>
      </c>
      <c r="F5" s="1">
        <v>36.6</v>
      </c>
      <c r="G5" s="1">
        <f t="shared" si="1"/>
        <v>-90</v>
      </c>
      <c r="H5" s="1">
        <f t="shared" si="2"/>
        <v>9.15</v>
      </c>
      <c r="I5">
        <f t="shared" si="3"/>
        <v>4</v>
      </c>
    </row>
    <row r="6" spans="1:9" x14ac:dyDescent="0.25">
      <c r="A6" s="1">
        <v>5</v>
      </c>
      <c r="B6" s="1">
        <v>0.5</v>
      </c>
      <c r="C6" s="1">
        <v>-0.5</v>
      </c>
      <c r="D6" s="1">
        <f t="shared" si="0"/>
        <v>0.70710678118654757</v>
      </c>
      <c r="E6" s="1">
        <v>-45</v>
      </c>
      <c r="F6" s="1">
        <v>18.3</v>
      </c>
      <c r="G6" s="1">
        <f t="shared" si="1"/>
        <v>-45</v>
      </c>
      <c r="H6" s="1">
        <f t="shared" si="2"/>
        <v>9.1500000000000021</v>
      </c>
      <c r="I6">
        <f t="shared" si="3"/>
        <v>1.9999999999999996</v>
      </c>
    </row>
    <row r="7" spans="1:9" x14ac:dyDescent="0.25">
      <c r="A7" s="1">
        <v>6</v>
      </c>
      <c r="B7" s="1">
        <v>-0.5</v>
      </c>
      <c r="C7" s="1">
        <v>-0.5</v>
      </c>
      <c r="D7" s="1">
        <f t="shared" si="0"/>
        <v>0.70710678118654757</v>
      </c>
      <c r="E7" s="1">
        <v>45</v>
      </c>
      <c r="F7" s="1">
        <v>18.3</v>
      </c>
      <c r="G7" s="1">
        <f t="shared" si="1"/>
        <v>45</v>
      </c>
      <c r="H7" s="1">
        <f t="shared" si="2"/>
        <v>9.1500000000000021</v>
      </c>
      <c r="I7">
        <f t="shared" si="3"/>
        <v>1.9999999999999996</v>
      </c>
    </row>
    <row r="8" spans="1:9" x14ac:dyDescent="0.25">
      <c r="A8" s="1">
        <v>7</v>
      </c>
      <c r="B8" s="1">
        <v>-0.5</v>
      </c>
      <c r="C8" s="1">
        <v>0.5</v>
      </c>
      <c r="D8" s="1">
        <f t="shared" si="0"/>
        <v>0.70710678118654757</v>
      </c>
      <c r="E8" s="1">
        <v>-45</v>
      </c>
      <c r="F8" s="1">
        <v>18.3</v>
      </c>
      <c r="G8" s="1">
        <f t="shared" si="1"/>
        <v>-45</v>
      </c>
      <c r="H8" s="1">
        <f t="shared" si="2"/>
        <v>9.1500000000000021</v>
      </c>
      <c r="I8">
        <f t="shared" si="3"/>
        <v>1.9999999999999996</v>
      </c>
    </row>
    <row r="9" spans="1:9" x14ac:dyDescent="0.25">
      <c r="A9" s="1">
        <v>8</v>
      </c>
      <c r="B9" s="1">
        <v>0.5</v>
      </c>
      <c r="C9" s="1">
        <v>0.5</v>
      </c>
      <c r="D9" s="1">
        <f t="shared" si="0"/>
        <v>0.70710678118654757</v>
      </c>
      <c r="E9" s="1">
        <v>-45</v>
      </c>
      <c r="F9" s="1">
        <v>18.3</v>
      </c>
      <c r="G9" s="1">
        <f t="shared" si="1"/>
        <v>-45</v>
      </c>
      <c r="H9" s="1">
        <f t="shared" si="2"/>
        <v>9.1500000000000021</v>
      </c>
      <c r="I9">
        <f t="shared" si="3"/>
        <v>1.9999999999999996</v>
      </c>
    </row>
    <row r="10" spans="1:9" x14ac:dyDescent="0.25">
      <c r="A10" s="1">
        <v>9</v>
      </c>
      <c r="B10" s="1">
        <v>1</v>
      </c>
      <c r="C10" s="1">
        <v>0.5</v>
      </c>
      <c r="D10" s="1">
        <f t="shared" si="0"/>
        <v>1.1180339887498949</v>
      </c>
      <c r="E10" s="1">
        <v>26.6</v>
      </c>
      <c r="F10" s="1">
        <v>7.17</v>
      </c>
      <c r="G10" s="1">
        <f t="shared" si="1"/>
        <v>26.6</v>
      </c>
      <c r="H10" s="1">
        <f t="shared" si="2"/>
        <v>8.9625000000000021</v>
      </c>
      <c r="I10">
        <f t="shared" si="3"/>
        <v>0.79999999999999982</v>
      </c>
    </row>
    <row r="11" spans="1:9" x14ac:dyDescent="0.25">
      <c r="A11" s="1">
        <v>10</v>
      </c>
      <c r="B11" s="1">
        <v>1.5</v>
      </c>
      <c r="C11" s="1">
        <v>1</v>
      </c>
      <c r="D11" s="1">
        <f t="shared" si="0"/>
        <v>1.8027756377319946</v>
      </c>
      <c r="E11" s="1">
        <v>33.700000000000003</v>
      </c>
      <c r="F11" s="1">
        <v>2.74</v>
      </c>
      <c r="G11" s="1">
        <f t="shared" si="1"/>
        <v>33.700000000000003</v>
      </c>
      <c r="H11" s="1">
        <f t="shared" si="2"/>
        <v>8.9049999999999994</v>
      </c>
      <c r="I11">
        <f t="shared" si="3"/>
        <v>0.30769230769230771</v>
      </c>
    </row>
  </sheetData>
  <hyperlinks>
    <hyperlink ref="I1" r:id="rId1" display="r^@" xr:uid="{0DF35542-7096-4091-9ECF-EF580F8A064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9A11-047C-47FC-8EAC-583EF9995D44}">
  <dimension ref="A1:S13"/>
  <sheetViews>
    <sheetView zoomScale="67" zoomScaleNormal="100" workbookViewId="0">
      <selection activeCell="K3" sqref="K3"/>
    </sheetView>
  </sheetViews>
  <sheetFormatPr defaultRowHeight="15" x14ac:dyDescent="0.25"/>
  <cols>
    <col min="1" max="1" width="17.85546875" bestFit="1" customWidth="1"/>
    <col min="2" max="2" width="11.85546875" bestFit="1" customWidth="1"/>
    <col min="3" max="9" width="8.85546875" bestFit="1" customWidth="1"/>
    <col min="11" max="11" width="17.85546875" bestFit="1" customWidth="1"/>
    <col min="12" max="12" width="11.85546875" bestFit="1" customWidth="1"/>
    <col min="13" max="19" width="8.85546875" bestFit="1" customWidth="1"/>
  </cols>
  <sheetData>
    <row r="1" spans="1:19" x14ac:dyDescent="0.25">
      <c r="A1" s="2" t="s">
        <v>11</v>
      </c>
      <c r="B1" s="2"/>
      <c r="C1" s="2"/>
      <c r="D1" s="2"/>
      <c r="E1" s="2"/>
      <c r="F1" s="2"/>
      <c r="G1" s="2"/>
      <c r="H1" s="2"/>
      <c r="I1" s="2"/>
    </row>
    <row r="2" spans="1:19" x14ac:dyDescent="0.25">
      <c r="A2" s="1" t="s">
        <v>12</v>
      </c>
      <c r="B2" s="1">
        <v>30.4</v>
      </c>
      <c r="C2" s="1">
        <v>50.4</v>
      </c>
      <c r="D2" s="1">
        <v>70.400000000000006</v>
      </c>
      <c r="E2" s="1">
        <v>80.400000000000006</v>
      </c>
      <c r="F2" s="1">
        <v>110.5</v>
      </c>
      <c r="G2" s="1">
        <v>10.4</v>
      </c>
      <c r="H2" s="1">
        <v>29.6</v>
      </c>
      <c r="I2" s="1">
        <v>49.6</v>
      </c>
    </row>
    <row r="3" spans="1:19" x14ac:dyDescent="0.25">
      <c r="A3" s="1" t="s">
        <v>8</v>
      </c>
      <c r="B3" s="1">
        <v>92.1</v>
      </c>
      <c r="C3" s="1">
        <v>26.8</v>
      </c>
      <c r="D3" s="1">
        <v>10.5</v>
      </c>
      <c r="E3" s="1">
        <v>5.09</v>
      </c>
      <c r="F3" s="1">
        <v>2.75</v>
      </c>
      <c r="G3" s="1">
        <v>251</v>
      </c>
      <c r="H3" s="1">
        <v>64.599999999999994</v>
      </c>
      <c r="I3" s="1">
        <v>20.5</v>
      </c>
    </row>
    <row r="4" spans="1:19" x14ac:dyDescent="0.25">
      <c r="A4" s="1" t="s">
        <v>9</v>
      </c>
      <c r="B4" s="1">
        <v>0.6</v>
      </c>
      <c r="C4" s="1">
        <v>-0.5</v>
      </c>
      <c r="D4" s="1">
        <v>-1.1000000000000001</v>
      </c>
      <c r="E4" s="1">
        <v>-1.4</v>
      </c>
      <c r="F4" s="1">
        <v>-0.3</v>
      </c>
      <c r="G4" s="1">
        <v>-1.6</v>
      </c>
      <c r="H4" s="1">
        <v>-3</v>
      </c>
      <c r="I4" s="1">
        <v>-0.7</v>
      </c>
    </row>
    <row r="5" spans="1:19" x14ac:dyDescent="0.25">
      <c r="A5" s="1" t="s">
        <v>14</v>
      </c>
      <c r="B5" s="1">
        <f>(10^-9*0.295)/(2*(22/7)*(8.8542*10^-12)*((B2/100)^3))</f>
        <v>188.66758961762093</v>
      </c>
      <c r="C5" s="1">
        <f t="shared" ref="C5:I5" si="0">(10^-9*0.295)/(2*(22/7)*(8.8542*10^-12)*((C2/100)^3))</f>
        <v>41.402488242202843</v>
      </c>
      <c r="D5" s="1">
        <f t="shared" si="0"/>
        <v>15.191479587566462</v>
      </c>
      <c r="E5" s="1">
        <f t="shared" si="0"/>
        <v>10.198819498702713</v>
      </c>
      <c r="F5" s="1">
        <f t="shared" si="0"/>
        <v>3.928540346761201</v>
      </c>
      <c r="G5" s="1">
        <f t="shared" si="0"/>
        <v>4712.1383602631286</v>
      </c>
      <c r="H5" s="1">
        <f t="shared" si="0"/>
        <v>204.382128945928</v>
      </c>
      <c r="I5" s="1">
        <f t="shared" si="0"/>
        <v>43.438320203660908</v>
      </c>
    </row>
    <row r="9" spans="1:19" x14ac:dyDescent="0.25">
      <c r="A9" s="2" t="s">
        <v>10</v>
      </c>
      <c r="B9" s="2"/>
      <c r="C9" s="2"/>
      <c r="D9" s="2"/>
      <c r="E9" s="2"/>
      <c r="F9" s="2"/>
      <c r="G9" s="2"/>
      <c r="H9" s="2"/>
      <c r="I9" s="2"/>
      <c r="K9" s="2" t="s">
        <v>13</v>
      </c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 t="s">
        <v>12</v>
      </c>
      <c r="B10" s="1">
        <v>0.1</v>
      </c>
      <c r="C10" s="1">
        <v>28.8</v>
      </c>
      <c r="D10" s="1">
        <v>50.4</v>
      </c>
      <c r="E10" s="1">
        <v>72</v>
      </c>
      <c r="F10" s="1">
        <v>90</v>
      </c>
      <c r="G10" s="1">
        <v>110.4</v>
      </c>
      <c r="H10" s="1">
        <v>130.80000000000001</v>
      </c>
      <c r="I10" s="1">
        <v>150</v>
      </c>
      <c r="K10" s="1" t="s">
        <v>12</v>
      </c>
      <c r="L10" s="1">
        <v>0.1</v>
      </c>
      <c r="M10" s="1">
        <v>28.8</v>
      </c>
      <c r="N10" s="1">
        <v>50.4</v>
      </c>
      <c r="O10" s="1">
        <v>72</v>
      </c>
      <c r="P10" s="1">
        <v>90</v>
      </c>
      <c r="Q10" s="1">
        <v>110.4</v>
      </c>
      <c r="R10" s="1">
        <v>130.80000000000001</v>
      </c>
      <c r="S10" s="1">
        <v>150</v>
      </c>
    </row>
    <row r="11" spans="1:19" x14ac:dyDescent="0.25">
      <c r="A11" s="1" t="s">
        <v>8</v>
      </c>
      <c r="B11" s="1">
        <v>29.6</v>
      </c>
      <c r="C11" s="1">
        <v>24.4</v>
      </c>
      <c r="D11" s="1">
        <v>17.5</v>
      </c>
      <c r="E11" s="1">
        <v>12</v>
      </c>
      <c r="F11" s="1">
        <v>8.31</v>
      </c>
      <c r="G11" s="1">
        <v>5.68</v>
      </c>
      <c r="H11" s="1">
        <v>3.97</v>
      </c>
      <c r="I11" s="1">
        <v>2.9</v>
      </c>
      <c r="K11" s="1" t="s">
        <v>8</v>
      </c>
      <c r="L11" s="1">
        <v>5.45</v>
      </c>
      <c r="M11" s="1">
        <v>5.23</v>
      </c>
      <c r="N11" s="1">
        <v>4.8499999999999996</v>
      </c>
      <c r="O11" s="1">
        <v>4.38</v>
      </c>
      <c r="P11" s="1">
        <v>3.89</v>
      </c>
      <c r="Q11" s="1">
        <v>3.37</v>
      </c>
      <c r="R11" s="1">
        <v>2.89</v>
      </c>
      <c r="S11" s="1">
        <v>2.4700000000000002</v>
      </c>
    </row>
    <row r="12" spans="1:19" x14ac:dyDescent="0.25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K12" s="1" t="s">
        <v>9</v>
      </c>
      <c r="L12" s="1">
        <v>0</v>
      </c>
      <c r="M12" s="1">
        <v>-0.1</v>
      </c>
      <c r="N12" s="1">
        <v>-0.1</v>
      </c>
      <c r="O12" s="1">
        <v>-0.2</v>
      </c>
      <c r="P12" s="1">
        <v>-0.2</v>
      </c>
      <c r="Q12" s="1">
        <v>-0.3</v>
      </c>
      <c r="R12" s="1">
        <v>-0.3</v>
      </c>
      <c r="S12" s="1">
        <v>-0.3</v>
      </c>
    </row>
    <row r="13" spans="1:19" x14ac:dyDescent="0.25">
      <c r="A13" s="1" t="s">
        <v>14</v>
      </c>
      <c r="B13" s="1">
        <f>(10^-9*1.569)/(2*(22/7)*(8.8542*10^-12)*((B10/100)^3))</f>
        <v>28191551621.11047</v>
      </c>
      <c r="C13" s="1">
        <f>(10^-9*1.569)/(2*(22/7)*(8.8542*10^-12)*((C10/100)^3))</f>
        <v>1180.1616996738121</v>
      </c>
      <c r="D13" s="1">
        <f t="shared" ref="D13:I13" si="1">(10^-9*1.569)/(2*(22/7)*(8.8542*10^-12)*((D10/100)^3))</f>
        <v>220.20509848141106</v>
      </c>
      <c r="E13" s="1">
        <f t="shared" si="1"/>
        <v>75.530348779124012</v>
      </c>
      <c r="F13" s="1">
        <f t="shared" si="1"/>
        <v>38.671538574911487</v>
      </c>
      <c r="G13" s="1">
        <f t="shared" si="1"/>
        <v>20.95133780961153</v>
      </c>
      <c r="H13" s="1">
        <f t="shared" si="1"/>
        <v>12.59783011522582</v>
      </c>
      <c r="I13" s="1">
        <f t="shared" si="1"/>
        <v>8.3530523321808818</v>
      </c>
      <c r="K13" s="1" t="s">
        <v>14</v>
      </c>
      <c r="L13" s="1">
        <f>(10^-9*2.052)/(2*(22/7)*(8.8542*10^-12)*((L10/100)^3))</f>
        <v>36870021623.020203</v>
      </c>
      <c r="M13" s="1">
        <f t="shared" ref="M13:S13" si="2">(10^-9*2.052)/(2*(22/7)*(8.8542*10^-12)*((M10/100)^3))</f>
        <v>1543.4619552139343</v>
      </c>
      <c r="N13" s="1">
        <f t="shared" si="2"/>
        <v>287.99290126440758</v>
      </c>
      <c r="O13" s="1">
        <f t="shared" si="2"/>
        <v>98.781565133691828</v>
      </c>
      <c r="P13" s="1">
        <f t="shared" si="2"/>
        <v>50.576161348450206</v>
      </c>
      <c r="Q13" s="1">
        <f t="shared" si="2"/>
        <v>27.40098482174816</v>
      </c>
      <c r="R13" s="1">
        <f t="shared" si="2"/>
        <v>16.475938429855567</v>
      </c>
      <c r="S13" s="1">
        <f t="shared" si="2"/>
        <v>10.924450851265247</v>
      </c>
    </row>
  </sheetData>
  <mergeCells count="3">
    <mergeCell ref="A1:I1"/>
    <mergeCell ref="A9:I9"/>
    <mergeCell ref="K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Evan Aditya Chandra</cp:lastModifiedBy>
  <dcterms:created xsi:type="dcterms:W3CDTF">2023-10-04T02:59:51Z</dcterms:created>
  <dcterms:modified xsi:type="dcterms:W3CDTF">2023-10-04T10:30:13Z</dcterms:modified>
</cp:coreProperties>
</file>