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\OneDrive - alum.ccu.edu.tw\110屆-碩論-士茵-紙本資料\實驗數據Excel整理\"/>
    </mc:Choice>
  </mc:AlternateContent>
  <xr:revisionPtr revIDLastSave="1565" documentId="8_{DCE12758-4628-44F5-8EBD-A8F87239CD1B}" xr6:coauthVersionLast="36" xr6:coauthVersionMax="36" xr10:uidLastSave="{D3F3B666-DB65-4FF4-BFC7-18F8EDA25894}"/>
  <bookViews>
    <workbookView xWindow="0" yWindow="0" windowWidth="28800" windowHeight="12180" tabRatio="836" xr2:uid="{D92A1BFD-7943-4263-95D2-482F4E2E4B8D}"/>
  </bookViews>
  <sheets>
    <sheet name="All-平均值" sheetId="24" r:id="rId1"/>
    <sheet name="P1-JWei" sheetId="12" r:id="rId2"/>
    <sheet name="P2-SChing" sheetId="13" r:id="rId3"/>
    <sheet name="P3-CHsuan" sheetId="15" r:id="rId4"/>
    <sheet name="P4-XYu" sheetId="17" r:id="rId5"/>
    <sheet name="P5-THua" sheetId="18" r:id="rId6"/>
    <sheet name="P6-YHsiu" sheetId="20" r:id="rId7"/>
    <sheet name="P7-HWei" sheetId="21" r:id="rId8"/>
    <sheet name="P8-BRong" sheetId="22" r:id="rId9"/>
    <sheet name="P9-CYi" sheetId="23" r:id="rId10"/>
    <sheet name="(空)P5-THua (COPY)" sheetId="19" r:id="rId11"/>
    <sheet name="(空)P3-CHsuan (COPY)" sheetId="16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1" i="22" l="1"/>
  <c r="K91" i="22"/>
  <c r="L91" i="22"/>
  <c r="AZ83" i="13"/>
  <c r="AR73" i="12"/>
  <c r="AR69" i="12"/>
  <c r="AR189" i="23"/>
  <c r="AR188" i="23"/>
  <c r="AR187" i="23"/>
  <c r="AN197" i="23"/>
  <c r="AM197" i="23"/>
  <c r="AL197" i="23"/>
  <c r="AK197" i="23"/>
  <c r="AN193" i="23"/>
  <c r="AM193" i="23"/>
  <c r="AL193" i="23"/>
  <c r="AK193" i="23"/>
  <c r="AN189" i="23"/>
  <c r="AM189" i="23"/>
  <c r="AL189" i="23"/>
  <c r="AK189" i="23"/>
  <c r="V189" i="23"/>
  <c r="V188" i="23"/>
  <c r="V187" i="23"/>
  <c r="R197" i="23"/>
  <c r="Q197" i="23"/>
  <c r="P197" i="23"/>
  <c r="O197" i="23"/>
  <c r="R193" i="23"/>
  <c r="Q193" i="23"/>
  <c r="P193" i="23"/>
  <c r="O193" i="23"/>
  <c r="O189" i="23"/>
  <c r="R189" i="23"/>
  <c r="Q189" i="23"/>
  <c r="P189" i="23"/>
  <c r="AR189" i="22"/>
  <c r="AR188" i="22"/>
  <c r="AR187" i="22"/>
  <c r="AN197" i="22"/>
  <c r="AM197" i="22"/>
  <c r="AL197" i="22"/>
  <c r="AK197" i="22"/>
  <c r="AN193" i="22"/>
  <c r="AM193" i="22"/>
  <c r="AL193" i="22"/>
  <c r="AK193" i="22"/>
  <c r="AN189" i="22"/>
  <c r="AM189" i="22"/>
  <c r="AL189" i="22"/>
  <c r="AK189" i="22"/>
  <c r="V189" i="22"/>
  <c r="V188" i="22"/>
  <c r="V187" i="22"/>
  <c r="O193" i="22"/>
  <c r="R197" i="22"/>
  <c r="Q197" i="22"/>
  <c r="P197" i="22"/>
  <c r="O197" i="22"/>
  <c r="R193" i="22"/>
  <c r="Q193" i="22"/>
  <c r="P193" i="22"/>
  <c r="R189" i="22"/>
  <c r="Q189" i="22"/>
  <c r="P189" i="22"/>
  <c r="O189" i="22"/>
  <c r="AR189" i="21"/>
  <c r="AR188" i="21"/>
  <c r="AR187" i="21"/>
  <c r="AK197" i="21"/>
  <c r="AN197" i="21"/>
  <c r="AM197" i="21"/>
  <c r="AL197" i="21"/>
  <c r="AN193" i="21"/>
  <c r="AM193" i="21"/>
  <c r="AL193" i="21"/>
  <c r="AK193" i="21"/>
  <c r="AN189" i="21"/>
  <c r="AM189" i="21"/>
  <c r="AL189" i="21"/>
  <c r="AK189" i="21"/>
  <c r="V189" i="21"/>
  <c r="V188" i="21"/>
  <c r="V187" i="21"/>
  <c r="O197" i="21"/>
  <c r="R197" i="21"/>
  <c r="Q197" i="21"/>
  <c r="P197" i="21"/>
  <c r="R193" i="21"/>
  <c r="Q193" i="21"/>
  <c r="P193" i="21"/>
  <c r="O193" i="21"/>
  <c r="O189" i="21"/>
  <c r="R189" i="21"/>
  <c r="Q189" i="21"/>
  <c r="P189" i="21"/>
  <c r="AR189" i="20"/>
  <c r="AR188" i="20"/>
  <c r="AR187" i="20"/>
  <c r="AN197" i="20"/>
  <c r="AM197" i="20"/>
  <c r="AL197" i="20"/>
  <c r="AK197" i="20"/>
  <c r="AN193" i="20"/>
  <c r="AM193" i="20"/>
  <c r="AL193" i="20"/>
  <c r="AK193" i="20"/>
  <c r="AK189" i="20"/>
  <c r="AN189" i="20"/>
  <c r="AM189" i="20"/>
  <c r="AL189" i="20"/>
  <c r="V189" i="20"/>
  <c r="V188" i="20"/>
  <c r="V187" i="20"/>
  <c r="R197" i="20"/>
  <c r="Q197" i="20"/>
  <c r="P197" i="20"/>
  <c r="O197" i="20"/>
  <c r="R193" i="20"/>
  <c r="Q193" i="20"/>
  <c r="P193" i="20"/>
  <c r="O193" i="20"/>
  <c r="O189" i="20"/>
  <c r="R189" i="20"/>
  <c r="Q189" i="20"/>
  <c r="P189" i="20"/>
  <c r="AR189" i="18"/>
  <c r="AR188" i="18"/>
  <c r="AR187" i="18"/>
  <c r="AK193" i="18"/>
  <c r="AN197" i="18"/>
  <c r="AM197" i="18"/>
  <c r="AL197" i="18"/>
  <c r="AK197" i="18"/>
  <c r="AN193" i="18"/>
  <c r="AM193" i="18"/>
  <c r="AL193" i="18"/>
  <c r="AK189" i="18"/>
  <c r="AN189" i="18"/>
  <c r="AM189" i="18"/>
  <c r="AL189" i="18"/>
  <c r="V189" i="18"/>
  <c r="V188" i="18"/>
  <c r="V187" i="18"/>
  <c r="Q187" i="18"/>
  <c r="O187" i="18"/>
  <c r="R197" i="18"/>
  <c r="Q197" i="18"/>
  <c r="P197" i="18"/>
  <c r="O197" i="18"/>
  <c r="R193" i="18"/>
  <c r="Q193" i="18"/>
  <c r="P193" i="18"/>
  <c r="O193" i="18"/>
  <c r="O189" i="18"/>
  <c r="R189" i="18"/>
  <c r="Q189" i="18"/>
  <c r="P189" i="18"/>
  <c r="BA74" i="23"/>
  <c r="AX74" i="23"/>
  <c r="AW74" i="23"/>
  <c r="AX73" i="23"/>
  <c r="AW73" i="23"/>
  <c r="AX72" i="23"/>
  <c r="AW72" i="23"/>
  <c r="AX71" i="23"/>
  <c r="AW71" i="23"/>
  <c r="AX70" i="23"/>
  <c r="AW70" i="23"/>
  <c r="AX69" i="23"/>
  <c r="AW69" i="23"/>
  <c r="AX74" i="22"/>
  <c r="AW74" i="22"/>
  <c r="AX73" i="22"/>
  <c r="AW73" i="22"/>
  <c r="AX72" i="22"/>
  <c r="AW72" i="22"/>
  <c r="AX71" i="22"/>
  <c r="AW71" i="22"/>
  <c r="BA70" i="22"/>
  <c r="AX70" i="22"/>
  <c r="AW70" i="22"/>
  <c r="AZ69" i="22"/>
  <c r="AX69" i="22"/>
  <c r="AW69" i="22"/>
  <c r="AX74" i="21"/>
  <c r="AW74" i="21"/>
  <c r="AZ73" i="21"/>
  <c r="AX73" i="21"/>
  <c r="AW73" i="21"/>
  <c r="AX72" i="21"/>
  <c r="AW72" i="21"/>
  <c r="AX71" i="21"/>
  <c r="AW71" i="21"/>
  <c r="AZ70" i="21"/>
  <c r="AX70" i="21"/>
  <c r="AW70" i="21"/>
  <c r="AX69" i="21"/>
  <c r="AW69" i="21"/>
  <c r="AW73" i="20"/>
  <c r="AX74" i="20"/>
  <c r="AW74" i="20"/>
  <c r="AX73" i="20"/>
  <c r="BA72" i="20"/>
  <c r="AX72" i="20"/>
  <c r="AW72" i="20"/>
  <c r="AX71" i="20"/>
  <c r="AW71" i="20"/>
  <c r="AX70" i="20"/>
  <c r="AW70" i="20"/>
  <c r="AX69" i="20"/>
  <c r="AW69" i="20"/>
  <c r="AX74" i="18"/>
  <c r="AW74" i="18"/>
  <c r="AZ73" i="18"/>
  <c r="AX73" i="18"/>
  <c r="AW73" i="18"/>
  <c r="AX72" i="18"/>
  <c r="AW72" i="18"/>
  <c r="AZ71" i="18"/>
  <c r="AX71" i="18"/>
  <c r="AW71" i="18"/>
  <c r="AX70" i="18"/>
  <c r="AW70" i="18"/>
  <c r="AX69" i="18"/>
  <c r="AW69" i="18"/>
  <c r="AW72" i="17"/>
  <c r="AX74" i="17"/>
  <c r="AW74" i="17"/>
  <c r="AX73" i="17"/>
  <c r="AW73" i="17"/>
  <c r="AX72" i="17"/>
  <c r="AX71" i="17"/>
  <c r="AW71" i="17"/>
  <c r="AX70" i="17"/>
  <c r="AW70" i="17"/>
  <c r="AX69" i="17"/>
  <c r="AW69" i="17"/>
  <c r="AW69" i="15"/>
  <c r="AI91" i="23"/>
  <c r="AH91" i="23"/>
  <c r="AG91" i="23"/>
  <c r="AF91" i="23"/>
  <c r="AR74" i="23" s="1"/>
  <c r="AS74" i="23" s="1"/>
  <c r="M91" i="23"/>
  <c r="L91" i="23"/>
  <c r="K91" i="23"/>
  <c r="J91" i="23"/>
  <c r="V74" i="23" s="1"/>
  <c r="W74" i="23" s="1"/>
  <c r="AI87" i="23"/>
  <c r="AH87" i="23"/>
  <c r="AG87" i="23"/>
  <c r="AF87" i="23"/>
  <c r="AR73" i="23" s="1"/>
  <c r="AS73" i="23" s="1"/>
  <c r="M87" i="23"/>
  <c r="L87" i="23"/>
  <c r="K87" i="23"/>
  <c r="J87" i="23"/>
  <c r="V73" i="23" s="1"/>
  <c r="W73" i="23" s="1"/>
  <c r="AI83" i="23"/>
  <c r="AH83" i="23"/>
  <c r="AG83" i="23"/>
  <c r="AF83" i="23"/>
  <c r="AR72" i="23" s="1"/>
  <c r="AS72" i="23" s="1"/>
  <c r="M83" i="23"/>
  <c r="L83" i="23"/>
  <c r="K83" i="23"/>
  <c r="J83" i="23"/>
  <c r="V72" i="23" s="1"/>
  <c r="W72" i="23" s="1"/>
  <c r="AI79" i="23"/>
  <c r="AH79" i="23"/>
  <c r="AG79" i="23"/>
  <c r="AF79" i="23"/>
  <c r="AF69" i="23" s="1"/>
  <c r="BA81" i="23" s="1"/>
  <c r="M79" i="23"/>
  <c r="L79" i="23"/>
  <c r="K79" i="23"/>
  <c r="J79" i="23"/>
  <c r="V71" i="23" s="1"/>
  <c r="W71" i="23" s="1"/>
  <c r="AQ75" i="23"/>
  <c r="AX75" i="23" s="1"/>
  <c r="AI75" i="23"/>
  <c r="AH75" i="23"/>
  <c r="AG75" i="23"/>
  <c r="AF75" i="23"/>
  <c r="U75" i="23"/>
  <c r="AW75" i="23" s="1"/>
  <c r="M75" i="23"/>
  <c r="L75" i="23"/>
  <c r="K75" i="23"/>
  <c r="J75" i="23"/>
  <c r="AR71" i="23"/>
  <c r="AS71" i="23" s="1"/>
  <c r="AI71" i="23"/>
  <c r="AH71" i="23"/>
  <c r="AG71" i="23"/>
  <c r="AF71" i="23"/>
  <c r="M71" i="23"/>
  <c r="L71" i="23"/>
  <c r="K71" i="23"/>
  <c r="J71" i="23"/>
  <c r="AR70" i="23"/>
  <c r="AS70" i="23" s="1"/>
  <c r="V70" i="23"/>
  <c r="W70" i="23" s="1"/>
  <c r="AR69" i="23"/>
  <c r="BA69" i="23" s="1"/>
  <c r="V69" i="23"/>
  <c r="AI91" i="22"/>
  <c r="AH91" i="22"/>
  <c r="AG91" i="22"/>
  <c r="AF91" i="22"/>
  <c r="AR74" i="22" s="1"/>
  <c r="AS74" i="22" s="1"/>
  <c r="M91" i="22"/>
  <c r="AI87" i="22"/>
  <c r="AH87" i="22"/>
  <c r="AG87" i="22"/>
  <c r="AF87" i="22"/>
  <c r="M87" i="22"/>
  <c r="L87" i="22"/>
  <c r="K87" i="22"/>
  <c r="J87" i="22"/>
  <c r="V73" i="22" s="1"/>
  <c r="W73" i="22" s="1"/>
  <c r="AI83" i="22"/>
  <c r="AH83" i="22"/>
  <c r="AG83" i="22"/>
  <c r="AF83" i="22"/>
  <c r="AR72" i="22" s="1"/>
  <c r="BA72" i="22" s="1"/>
  <c r="M83" i="22"/>
  <c r="L83" i="22"/>
  <c r="K83" i="22"/>
  <c r="J83" i="22"/>
  <c r="V72" i="22" s="1"/>
  <c r="AI79" i="22"/>
  <c r="AI69" i="22" s="1"/>
  <c r="BA84" i="22" s="1"/>
  <c r="AH79" i="22"/>
  <c r="AG79" i="22"/>
  <c r="AF79" i="22"/>
  <c r="M79" i="22"/>
  <c r="L79" i="22"/>
  <c r="K79" i="22"/>
  <c r="J79" i="22"/>
  <c r="AQ75" i="22"/>
  <c r="AX75" i="22" s="1"/>
  <c r="AI75" i="22"/>
  <c r="AH75" i="22"/>
  <c r="AG75" i="22"/>
  <c r="AF75" i="22"/>
  <c r="U75" i="22"/>
  <c r="AW75" i="22" s="1"/>
  <c r="M75" i="22"/>
  <c r="L75" i="22"/>
  <c r="K75" i="22"/>
  <c r="J75" i="22"/>
  <c r="V70" i="22" s="1"/>
  <c r="V74" i="22"/>
  <c r="W74" i="22" s="1"/>
  <c r="AR73" i="22"/>
  <c r="AS73" i="22" s="1"/>
  <c r="AR71" i="22"/>
  <c r="AS71" i="22" s="1"/>
  <c r="AI71" i="22"/>
  <c r="AH71" i="22"/>
  <c r="AG71" i="22"/>
  <c r="AF71" i="22"/>
  <c r="V71" i="22"/>
  <c r="W71" i="22" s="1"/>
  <c r="M71" i="22"/>
  <c r="L71" i="22"/>
  <c r="K71" i="22"/>
  <c r="J71" i="22"/>
  <c r="AR70" i="22"/>
  <c r="AS70" i="22" s="1"/>
  <c r="V69" i="22"/>
  <c r="W69" i="22" s="1"/>
  <c r="AI91" i="21"/>
  <c r="AH91" i="21"/>
  <c r="AG91" i="21"/>
  <c r="AF91" i="21"/>
  <c r="AR74" i="21" s="1"/>
  <c r="AS74" i="21" s="1"/>
  <c r="M91" i="21"/>
  <c r="L91" i="21"/>
  <c r="K91" i="21"/>
  <c r="J91" i="21"/>
  <c r="AI87" i="21"/>
  <c r="AH87" i="21"/>
  <c r="AG87" i="21"/>
  <c r="AF87" i="21"/>
  <c r="AR73" i="21" s="1"/>
  <c r="M87" i="21"/>
  <c r="L87" i="21"/>
  <c r="K87" i="21"/>
  <c r="J87" i="21"/>
  <c r="V73" i="21" s="1"/>
  <c r="W73" i="21" s="1"/>
  <c r="AI83" i="21"/>
  <c r="AH83" i="21"/>
  <c r="AG83" i="21"/>
  <c r="AF83" i="21"/>
  <c r="AR72" i="21" s="1"/>
  <c r="AS72" i="21" s="1"/>
  <c r="M83" i="21"/>
  <c r="L83" i="21"/>
  <c r="K83" i="21"/>
  <c r="J83" i="21"/>
  <c r="AI79" i="21"/>
  <c r="AH79" i="21"/>
  <c r="AG79" i="21"/>
  <c r="AF79" i="21"/>
  <c r="AR71" i="21" s="1"/>
  <c r="M79" i="21"/>
  <c r="L79" i="21"/>
  <c r="K79" i="21"/>
  <c r="J79" i="21"/>
  <c r="V71" i="21" s="1"/>
  <c r="AQ75" i="21"/>
  <c r="AX75" i="21" s="1"/>
  <c r="AI75" i="21"/>
  <c r="AH75" i="21"/>
  <c r="AG75" i="21"/>
  <c r="AF75" i="21"/>
  <c r="AR70" i="21" s="1"/>
  <c r="U75" i="21"/>
  <c r="AW75" i="21" s="1"/>
  <c r="M75" i="21"/>
  <c r="L75" i="21"/>
  <c r="K75" i="21"/>
  <c r="J75" i="21"/>
  <c r="V74" i="21"/>
  <c r="W74" i="21" s="1"/>
  <c r="V72" i="21"/>
  <c r="W72" i="21" s="1"/>
  <c r="AI71" i="21"/>
  <c r="AH71" i="21"/>
  <c r="AG71" i="21"/>
  <c r="AF71" i="21"/>
  <c r="AR69" i="21" s="1"/>
  <c r="BA69" i="21" s="1"/>
  <c r="M71" i="21"/>
  <c r="L71" i="21"/>
  <c r="K71" i="21"/>
  <c r="J71" i="21"/>
  <c r="V70" i="21"/>
  <c r="W70" i="21" s="1"/>
  <c r="V69" i="21"/>
  <c r="AZ69" i="21" s="1"/>
  <c r="K69" i="21"/>
  <c r="AZ82" i="21" s="1"/>
  <c r="AI91" i="20"/>
  <c r="AH91" i="20"/>
  <c r="AG91" i="20"/>
  <c r="AF91" i="20"/>
  <c r="AR74" i="20" s="1"/>
  <c r="AS74" i="20" s="1"/>
  <c r="M91" i="20"/>
  <c r="L91" i="20"/>
  <c r="K91" i="20"/>
  <c r="J91" i="20"/>
  <c r="V74" i="20" s="1"/>
  <c r="AI87" i="20"/>
  <c r="AH87" i="20"/>
  <c r="AH69" i="20" s="1"/>
  <c r="BA83" i="20" s="1"/>
  <c r="AG87" i="20"/>
  <c r="AF87" i="20"/>
  <c r="M87" i="20"/>
  <c r="L87" i="20"/>
  <c r="K87" i="20"/>
  <c r="J87" i="20"/>
  <c r="AI83" i="20"/>
  <c r="AH83" i="20"/>
  <c r="AG83" i="20"/>
  <c r="AF83" i="20"/>
  <c r="AR72" i="20" s="1"/>
  <c r="AS72" i="20" s="1"/>
  <c r="M83" i="20"/>
  <c r="L83" i="20"/>
  <c r="K83" i="20"/>
  <c r="J83" i="20"/>
  <c r="V72" i="20" s="1"/>
  <c r="AI79" i="20"/>
  <c r="AH79" i="20"/>
  <c r="AG79" i="20"/>
  <c r="AG69" i="20" s="1"/>
  <c r="BA82" i="20" s="1"/>
  <c r="AF79" i="20"/>
  <c r="AR71" i="20" s="1"/>
  <c r="M79" i="20"/>
  <c r="L79" i="20"/>
  <c r="K79" i="20"/>
  <c r="J79" i="20"/>
  <c r="V71" i="20" s="1"/>
  <c r="AQ75" i="20"/>
  <c r="AX75" i="20" s="1"/>
  <c r="AI75" i="20"/>
  <c r="AH75" i="20"/>
  <c r="AG75" i="20"/>
  <c r="AF75" i="20"/>
  <c r="U75" i="20"/>
  <c r="AW75" i="20" s="1"/>
  <c r="M75" i="20"/>
  <c r="L75" i="20"/>
  <c r="K75" i="20"/>
  <c r="J75" i="20"/>
  <c r="V70" i="20" s="1"/>
  <c r="W70" i="20" s="1"/>
  <c r="AR73" i="20"/>
  <c r="AS73" i="20" s="1"/>
  <c r="V73" i="20"/>
  <c r="W73" i="20" s="1"/>
  <c r="AI71" i="20"/>
  <c r="AH71" i="20"/>
  <c r="AG71" i="20"/>
  <c r="AF71" i="20"/>
  <c r="AR69" i="20" s="1"/>
  <c r="M71" i="20"/>
  <c r="L71" i="20"/>
  <c r="K71" i="20"/>
  <c r="J71" i="20"/>
  <c r="V69" i="20" s="1"/>
  <c r="AZ69" i="20" s="1"/>
  <c r="AR70" i="20"/>
  <c r="AS70" i="20" s="1"/>
  <c r="AI91" i="18"/>
  <c r="AH91" i="18"/>
  <c r="AG91" i="18"/>
  <c r="AF91" i="18"/>
  <c r="M91" i="18"/>
  <c r="L91" i="18"/>
  <c r="K91" i="18"/>
  <c r="J91" i="18"/>
  <c r="AI87" i="18"/>
  <c r="AH87" i="18"/>
  <c r="AG87" i="18"/>
  <c r="AF87" i="18"/>
  <c r="AR73" i="18" s="1"/>
  <c r="M87" i="18"/>
  <c r="L87" i="18"/>
  <c r="K87" i="18"/>
  <c r="J87" i="18"/>
  <c r="AI83" i="18"/>
  <c r="AH83" i="18"/>
  <c r="AG83" i="18"/>
  <c r="AF83" i="18"/>
  <c r="M83" i="18"/>
  <c r="L83" i="18"/>
  <c r="K83" i="18"/>
  <c r="J83" i="18"/>
  <c r="V72" i="18" s="1"/>
  <c r="AI79" i="18"/>
  <c r="AH79" i="18"/>
  <c r="AG79" i="18"/>
  <c r="AF79" i="18"/>
  <c r="M79" i="18"/>
  <c r="L79" i="18"/>
  <c r="K79" i="18"/>
  <c r="J79" i="18"/>
  <c r="AQ75" i="18"/>
  <c r="AX75" i="18" s="1"/>
  <c r="AI75" i="18"/>
  <c r="AH75" i="18"/>
  <c r="AG75" i="18"/>
  <c r="AF75" i="18"/>
  <c r="AR70" i="18" s="1"/>
  <c r="U75" i="18"/>
  <c r="AW75" i="18" s="1"/>
  <c r="M75" i="18"/>
  <c r="L75" i="18"/>
  <c r="K75" i="18"/>
  <c r="J75" i="18"/>
  <c r="V70" i="18" s="1"/>
  <c r="AR74" i="18"/>
  <c r="AS74" i="18" s="1"/>
  <c r="V74" i="18"/>
  <c r="W74" i="18" s="1"/>
  <c r="V73" i="18"/>
  <c r="W73" i="18" s="1"/>
  <c r="AR72" i="18"/>
  <c r="AS72" i="18" s="1"/>
  <c r="AR71" i="18"/>
  <c r="AS71" i="18" s="1"/>
  <c r="AI71" i="18"/>
  <c r="AH71" i="18"/>
  <c r="AG71" i="18"/>
  <c r="AG69" i="18" s="1"/>
  <c r="BA82" i="18" s="1"/>
  <c r="AF71" i="18"/>
  <c r="AR69" i="18" s="1"/>
  <c r="BA69" i="18" s="1"/>
  <c r="V71" i="18"/>
  <c r="W71" i="18" s="1"/>
  <c r="M71" i="18"/>
  <c r="L71" i="18"/>
  <c r="K71" i="18"/>
  <c r="J71" i="18"/>
  <c r="J69" i="18" s="1"/>
  <c r="AZ81" i="18" s="1"/>
  <c r="AI91" i="17"/>
  <c r="AH91" i="17"/>
  <c r="AG91" i="17"/>
  <c r="AF91" i="17"/>
  <c r="AR74" i="17" s="1"/>
  <c r="AS74" i="17" s="1"/>
  <c r="M91" i="17"/>
  <c r="L91" i="17"/>
  <c r="K91" i="17"/>
  <c r="J91" i="17"/>
  <c r="AI87" i="17"/>
  <c r="AH87" i="17"/>
  <c r="AG87" i="17"/>
  <c r="AF87" i="17"/>
  <c r="M87" i="17"/>
  <c r="L87" i="17"/>
  <c r="K87" i="17"/>
  <c r="J87" i="17"/>
  <c r="V73" i="17" s="1"/>
  <c r="AI83" i="17"/>
  <c r="AH83" i="17"/>
  <c r="AG83" i="17"/>
  <c r="AF83" i="17"/>
  <c r="AR72" i="17" s="1"/>
  <c r="AS72" i="17" s="1"/>
  <c r="M83" i="17"/>
  <c r="L83" i="17"/>
  <c r="K83" i="17"/>
  <c r="J83" i="17"/>
  <c r="V72" i="17" s="1"/>
  <c r="AI79" i="17"/>
  <c r="AH79" i="17"/>
  <c r="AG79" i="17"/>
  <c r="AF79" i="17"/>
  <c r="M79" i="17"/>
  <c r="L79" i="17"/>
  <c r="K79" i="17"/>
  <c r="J79" i="17"/>
  <c r="AQ75" i="17"/>
  <c r="AX75" i="17" s="1"/>
  <c r="AI75" i="17"/>
  <c r="AH75" i="17"/>
  <c r="AG75" i="17"/>
  <c r="AF75" i="17"/>
  <c r="AR70" i="17" s="1"/>
  <c r="U75" i="17"/>
  <c r="AW75" i="17" s="1"/>
  <c r="M75" i="17"/>
  <c r="L75" i="17"/>
  <c r="K75" i="17"/>
  <c r="J75" i="17"/>
  <c r="V70" i="17" s="1"/>
  <c r="W70" i="17" s="1"/>
  <c r="V74" i="17"/>
  <c r="W74" i="17" s="1"/>
  <c r="AR73" i="17"/>
  <c r="AS73" i="17" s="1"/>
  <c r="AR71" i="17"/>
  <c r="AS71" i="17" s="1"/>
  <c r="AI71" i="17"/>
  <c r="AH71" i="17"/>
  <c r="AG71" i="17"/>
  <c r="AF71" i="17"/>
  <c r="V71" i="17"/>
  <c r="W71" i="17" s="1"/>
  <c r="M71" i="17"/>
  <c r="M69" i="17" s="1"/>
  <c r="AZ84" i="17" s="1"/>
  <c r="L71" i="17"/>
  <c r="K71" i="17"/>
  <c r="K69" i="17" s="1"/>
  <c r="AZ82" i="17" s="1"/>
  <c r="J71" i="17"/>
  <c r="V69" i="17" s="1"/>
  <c r="AZ69" i="17" s="1"/>
  <c r="AR69" i="17"/>
  <c r="BA69" i="17" s="1"/>
  <c r="AI91" i="15"/>
  <c r="AH91" i="15"/>
  <c r="AG91" i="15"/>
  <c r="AF91" i="15"/>
  <c r="AR74" i="15" s="1"/>
  <c r="M91" i="15"/>
  <c r="L91" i="15"/>
  <c r="K91" i="15"/>
  <c r="J91" i="15"/>
  <c r="V74" i="15" s="1"/>
  <c r="W74" i="15" s="1"/>
  <c r="AI87" i="15"/>
  <c r="AH87" i="15"/>
  <c r="AG87" i="15"/>
  <c r="AF87" i="15"/>
  <c r="AR73" i="15" s="1"/>
  <c r="AS73" i="15" s="1"/>
  <c r="M87" i="15"/>
  <c r="L87" i="15"/>
  <c r="K87" i="15"/>
  <c r="J87" i="15"/>
  <c r="V73" i="15" s="1"/>
  <c r="W73" i="15" s="1"/>
  <c r="AI83" i="15"/>
  <c r="AH83" i="15"/>
  <c r="AG83" i="15"/>
  <c r="AF83" i="15"/>
  <c r="AR72" i="15" s="1"/>
  <c r="M83" i="15"/>
  <c r="L83" i="15"/>
  <c r="K83" i="15"/>
  <c r="J83" i="15"/>
  <c r="V72" i="15" s="1"/>
  <c r="W72" i="15" s="1"/>
  <c r="AI79" i="15"/>
  <c r="AH79" i="15"/>
  <c r="AG79" i="15"/>
  <c r="AF79" i="15"/>
  <c r="AR71" i="15" s="1"/>
  <c r="AS71" i="15" s="1"/>
  <c r="M79" i="15"/>
  <c r="L79" i="15"/>
  <c r="K79" i="15"/>
  <c r="J79" i="15"/>
  <c r="V71" i="15" s="1"/>
  <c r="W71" i="15" s="1"/>
  <c r="AQ75" i="15"/>
  <c r="AI75" i="15"/>
  <c r="AH75" i="15"/>
  <c r="AG75" i="15"/>
  <c r="AF75" i="15"/>
  <c r="AR70" i="15" s="1"/>
  <c r="U75" i="15"/>
  <c r="M75" i="15"/>
  <c r="L75" i="15"/>
  <c r="K75" i="15"/>
  <c r="J75" i="15"/>
  <c r="V70" i="15" s="1"/>
  <c r="W70" i="15" s="1"/>
  <c r="AI71" i="15"/>
  <c r="AH71" i="15"/>
  <c r="AG71" i="15"/>
  <c r="AF71" i="15"/>
  <c r="AR69" i="15" s="1"/>
  <c r="AS69" i="15" s="1"/>
  <c r="M71" i="15"/>
  <c r="L71" i="15"/>
  <c r="K71" i="15"/>
  <c r="J71" i="15"/>
  <c r="V69" i="15" s="1"/>
  <c r="AI69" i="23" l="1"/>
  <c r="BA84" i="23" s="1"/>
  <c r="BA73" i="23"/>
  <c r="BA72" i="23"/>
  <c r="BA71" i="23"/>
  <c r="BA70" i="23"/>
  <c r="AG69" i="23"/>
  <c r="BA82" i="23" s="1"/>
  <c r="AH69" i="23"/>
  <c r="BA83" i="23" s="1"/>
  <c r="AZ74" i="23"/>
  <c r="M69" i="23"/>
  <c r="AZ84" i="23" s="1"/>
  <c r="AZ73" i="23"/>
  <c r="AZ72" i="23"/>
  <c r="AZ71" i="23"/>
  <c r="AZ70" i="23"/>
  <c r="V75" i="23"/>
  <c r="AZ75" i="23" s="1"/>
  <c r="K69" i="23"/>
  <c r="AZ82" i="23" s="1"/>
  <c r="L69" i="23"/>
  <c r="AZ83" i="23" s="1"/>
  <c r="AZ69" i="23"/>
  <c r="BA74" i="22"/>
  <c r="BA73" i="22"/>
  <c r="AF69" i="22"/>
  <c r="BA81" i="22" s="1"/>
  <c r="BA71" i="22"/>
  <c r="AH69" i="22"/>
  <c r="BA83" i="22" s="1"/>
  <c r="AG69" i="22"/>
  <c r="BA82" i="22" s="1"/>
  <c r="AR69" i="22"/>
  <c r="AZ74" i="22"/>
  <c r="AZ73" i="22"/>
  <c r="W72" i="22"/>
  <c r="AZ72" i="22"/>
  <c r="K69" i="22"/>
  <c r="AZ82" i="22" s="1"/>
  <c r="AZ71" i="22"/>
  <c r="W70" i="22"/>
  <c r="AZ70" i="22"/>
  <c r="J69" i="22"/>
  <c r="AZ81" i="22" s="1"/>
  <c r="L69" i="22"/>
  <c r="AZ83" i="22" s="1"/>
  <c r="M69" i="22"/>
  <c r="AZ84" i="22" s="1"/>
  <c r="BA74" i="21"/>
  <c r="AS73" i="21"/>
  <c r="BA73" i="21"/>
  <c r="AI69" i="21"/>
  <c r="BA84" i="21" s="1"/>
  <c r="BA72" i="21"/>
  <c r="AS71" i="21"/>
  <c r="BA71" i="21"/>
  <c r="AS70" i="21"/>
  <c r="BA70" i="21"/>
  <c r="AH69" i="21"/>
  <c r="BA83" i="21" s="1"/>
  <c r="AG69" i="21"/>
  <c r="BA82" i="21" s="1"/>
  <c r="AF69" i="21"/>
  <c r="BA81" i="21" s="1"/>
  <c r="AZ74" i="21"/>
  <c r="AZ72" i="21"/>
  <c r="L69" i="21"/>
  <c r="AZ83" i="21" s="1"/>
  <c r="W71" i="21"/>
  <c r="AZ71" i="21"/>
  <c r="M69" i="21"/>
  <c r="AZ84" i="21" s="1"/>
  <c r="J69" i="21"/>
  <c r="AZ81" i="21" s="1"/>
  <c r="BA74" i="20"/>
  <c r="BA73" i="20"/>
  <c r="AS71" i="20"/>
  <c r="BA71" i="20"/>
  <c r="AI69" i="20"/>
  <c r="BA84" i="20" s="1"/>
  <c r="AF69" i="20"/>
  <c r="BA81" i="20" s="1"/>
  <c r="BA70" i="20"/>
  <c r="AR75" i="20"/>
  <c r="BA75" i="20" s="1"/>
  <c r="BA69" i="20"/>
  <c r="W74" i="20"/>
  <c r="AZ74" i="20"/>
  <c r="K69" i="20"/>
  <c r="AZ82" i="20" s="1"/>
  <c r="AZ73" i="20"/>
  <c r="W72" i="20"/>
  <c r="AZ72" i="20"/>
  <c r="W71" i="20"/>
  <c r="AZ71" i="20"/>
  <c r="L69" i="20"/>
  <c r="AZ83" i="20" s="1"/>
  <c r="AZ70" i="20"/>
  <c r="M69" i="20"/>
  <c r="AZ84" i="20" s="1"/>
  <c r="J69" i="20"/>
  <c r="AZ81" i="20" s="1"/>
  <c r="BA74" i="18"/>
  <c r="AS73" i="18"/>
  <c r="BA73" i="18"/>
  <c r="AI69" i="18"/>
  <c r="BA84" i="18" s="1"/>
  <c r="BA72" i="18"/>
  <c r="AH69" i="18"/>
  <c r="BA83" i="18" s="1"/>
  <c r="BA71" i="18"/>
  <c r="AS70" i="18"/>
  <c r="BA70" i="18"/>
  <c r="AF69" i="18"/>
  <c r="BA81" i="18" s="1"/>
  <c r="AZ74" i="18"/>
  <c r="W72" i="18"/>
  <c r="AZ72" i="18"/>
  <c r="M69" i="18"/>
  <c r="AZ84" i="18" s="1"/>
  <c r="AZ70" i="18"/>
  <c r="W70" i="18"/>
  <c r="K69" i="18"/>
  <c r="AZ82" i="18" s="1"/>
  <c r="L69" i="18"/>
  <c r="AZ83" i="18" s="1"/>
  <c r="V69" i="18"/>
  <c r="BA72" i="17"/>
  <c r="AG69" i="17"/>
  <c r="BA82" i="17" s="1"/>
  <c r="AH69" i="17"/>
  <c r="BA83" i="17" s="1"/>
  <c r="AI69" i="17"/>
  <c r="BA84" i="17" s="1"/>
  <c r="AS70" i="17"/>
  <c r="BA70" i="17"/>
  <c r="AF69" i="17"/>
  <c r="BA81" i="17" s="1"/>
  <c r="BA73" i="17"/>
  <c r="AZ71" i="17"/>
  <c r="BA71" i="17"/>
  <c r="BA74" i="17"/>
  <c r="W72" i="17"/>
  <c r="AZ72" i="17"/>
  <c r="J69" i="17"/>
  <c r="AZ81" i="17" s="1"/>
  <c r="AZ74" i="17"/>
  <c r="W73" i="17"/>
  <c r="AZ73" i="17"/>
  <c r="L69" i="17"/>
  <c r="AZ83" i="17" s="1"/>
  <c r="AZ70" i="17"/>
  <c r="AI69" i="15"/>
  <c r="BA84" i="15" s="1"/>
  <c r="AH69" i="15"/>
  <c r="BA83" i="15" s="1"/>
  <c r="K69" i="15"/>
  <c r="AZ82" i="15" s="1"/>
  <c r="AR75" i="23"/>
  <c r="BA75" i="23" s="1"/>
  <c r="J69" i="23"/>
  <c r="AZ81" i="23" s="1"/>
  <c r="AS69" i="23"/>
  <c r="AS75" i="23" s="1"/>
  <c r="W69" i="23"/>
  <c r="W75" i="23" s="1"/>
  <c r="AS72" i="22"/>
  <c r="W75" i="22"/>
  <c r="V75" i="22"/>
  <c r="AZ75" i="22" s="1"/>
  <c r="AR75" i="21"/>
  <c r="BA75" i="21" s="1"/>
  <c r="V75" i="21"/>
  <c r="AZ75" i="21" s="1"/>
  <c r="AS69" i="21"/>
  <c r="W69" i="21"/>
  <c r="W75" i="21" s="1"/>
  <c r="V75" i="20"/>
  <c r="AZ75" i="20" s="1"/>
  <c r="W69" i="20"/>
  <c r="W75" i="20" s="1"/>
  <c r="AS69" i="20"/>
  <c r="AS75" i="20" s="1"/>
  <c r="AS69" i="18"/>
  <c r="AS75" i="18" s="1"/>
  <c r="AR75" i="18"/>
  <c r="BA75" i="18" s="1"/>
  <c r="W69" i="18"/>
  <c r="V75" i="17"/>
  <c r="AZ75" i="17" s="1"/>
  <c r="W69" i="17"/>
  <c r="AR75" i="17"/>
  <c r="BA75" i="17" s="1"/>
  <c r="AS69" i="17"/>
  <c r="AG69" i="15"/>
  <c r="BA82" i="15" s="1"/>
  <c r="J69" i="15"/>
  <c r="AZ81" i="15" s="1"/>
  <c r="L69" i="15"/>
  <c r="AZ83" i="15" s="1"/>
  <c r="M69" i="15"/>
  <c r="AZ84" i="15" s="1"/>
  <c r="AS72" i="15"/>
  <c r="AS74" i="15"/>
  <c r="V75" i="15"/>
  <c r="AZ75" i="15" s="1"/>
  <c r="W69" i="15"/>
  <c r="W75" i="15" s="1"/>
  <c r="AS70" i="15"/>
  <c r="AR75" i="15"/>
  <c r="BA75" i="15" s="1"/>
  <c r="AF69" i="15"/>
  <c r="BA81" i="15" s="1"/>
  <c r="AX75" i="15"/>
  <c r="AW75" i="15"/>
  <c r="BA74" i="15"/>
  <c r="AZ74" i="15"/>
  <c r="AX74" i="15"/>
  <c r="AW74" i="15"/>
  <c r="BA73" i="15"/>
  <c r="AZ73" i="15"/>
  <c r="AX73" i="15"/>
  <c r="AW73" i="15"/>
  <c r="BA72" i="15"/>
  <c r="AZ72" i="15"/>
  <c r="AX72" i="15"/>
  <c r="AW72" i="15"/>
  <c r="BA71" i="15"/>
  <c r="AZ71" i="15"/>
  <c r="AX71" i="15"/>
  <c r="AW71" i="15"/>
  <c r="BA70" i="15"/>
  <c r="AZ70" i="15"/>
  <c r="AX70" i="15"/>
  <c r="AW70" i="15"/>
  <c r="BA69" i="15"/>
  <c r="AZ69" i="15"/>
  <c r="AX69" i="15"/>
  <c r="AX74" i="13"/>
  <c r="AW74" i="13"/>
  <c r="AX73" i="13"/>
  <c r="AW73" i="13"/>
  <c r="AX72" i="13"/>
  <c r="AW72" i="13"/>
  <c r="AX71" i="13"/>
  <c r="AW71" i="13"/>
  <c r="BA70" i="13"/>
  <c r="AZ70" i="13"/>
  <c r="AX70" i="13"/>
  <c r="AW70" i="13"/>
  <c r="AX69" i="13"/>
  <c r="AW69" i="13"/>
  <c r="AI91" i="13"/>
  <c r="AH91" i="13"/>
  <c r="AG91" i="13"/>
  <c r="AF91" i="13"/>
  <c r="M91" i="13"/>
  <c r="L91" i="13"/>
  <c r="K91" i="13"/>
  <c r="J91" i="13"/>
  <c r="V74" i="13" s="1"/>
  <c r="W74" i="13" s="1"/>
  <c r="AI87" i="13"/>
  <c r="AH87" i="13"/>
  <c r="AG87" i="13"/>
  <c r="AF87" i="13"/>
  <c r="AR73" i="13" s="1"/>
  <c r="M87" i="13"/>
  <c r="L87" i="13"/>
  <c r="K87" i="13"/>
  <c r="J87" i="13"/>
  <c r="AI83" i="13"/>
  <c r="AH83" i="13"/>
  <c r="AG83" i="13"/>
  <c r="AF83" i="13"/>
  <c r="AR72" i="13" s="1"/>
  <c r="M83" i="13"/>
  <c r="L83" i="13"/>
  <c r="K83" i="13"/>
  <c r="J83" i="13"/>
  <c r="V72" i="13" s="1"/>
  <c r="W72" i="13" s="1"/>
  <c r="AI79" i="13"/>
  <c r="AH79" i="13"/>
  <c r="AG79" i="13"/>
  <c r="AF79" i="13"/>
  <c r="M79" i="13"/>
  <c r="L79" i="13"/>
  <c r="K79" i="13"/>
  <c r="J79" i="13"/>
  <c r="V71" i="13" s="1"/>
  <c r="W71" i="13" s="1"/>
  <c r="AQ75" i="13"/>
  <c r="AX75" i="13" s="1"/>
  <c r="AI75" i="13"/>
  <c r="AH75" i="13"/>
  <c r="AG75" i="13"/>
  <c r="AF75" i="13"/>
  <c r="AR70" i="13" s="1"/>
  <c r="U75" i="13"/>
  <c r="AW75" i="13" s="1"/>
  <c r="M75" i="13"/>
  <c r="L75" i="13"/>
  <c r="K75" i="13"/>
  <c r="J75" i="13"/>
  <c r="V70" i="13" s="1"/>
  <c r="W70" i="13" s="1"/>
  <c r="AS74" i="13"/>
  <c r="AR74" i="13"/>
  <c r="BA74" i="13" s="1"/>
  <c r="V73" i="13"/>
  <c r="W73" i="13" s="1"/>
  <c r="AR71" i="13"/>
  <c r="AS71" i="13" s="1"/>
  <c r="AI71" i="13"/>
  <c r="AH71" i="13"/>
  <c r="AG71" i="13"/>
  <c r="AF71" i="13"/>
  <c r="M71" i="13"/>
  <c r="L71" i="13"/>
  <c r="K71" i="13"/>
  <c r="J71" i="13"/>
  <c r="V69" i="13" s="1"/>
  <c r="AZ69" i="13" s="1"/>
  <c r="AR69" i="13"/>
  <c r="AS69" i="13" s="1"/>
  <c r="AZ72" i="12"/>
  <c r="AZ75" i="12"/>
  <c r="AZ74" i="12"/>
  <c r="AZ73" i="12"/>
  <c r="AZ71" i="12"/>
  <c r="AZ70" i="12"/>
  <c r="AZ69" i="12"/>
  <c r="AW72" i="12"/>
  <c r="AW75" i="12"/>
  <c r="AX74" i="12"/>
  <c r="AW74" i="12"/>
  <c r="AX73" i="12"/>
  <c r="AW73" i="12"/>
  <c r="AX72" i="12"/>
  <c r="AX71" i="12"/>
  <c r="AW71" i="12"/>
  <c r="AX70" i="12"/>
  <c r="AW70" i="12"/>
  <c r="AX69" i="12"/>
  <c r="AW69" i="12"/>
  <c r="BA69" i="12"/>
  <c r="AQ75" i="12"/>
  <c r="AX75" i="12" s="1"/>
  <c r="AI91" i="12"/>
  <c r="AH91" i="12"/>
  <c r="AG91" i="12"/>
  <c r="AF91" i="12"/>
  <c r="AR74" i="12" s="1"/>
  <c r="AI87" i="12"/>
  <c r="AH87" i="12"/>
  <c r="AG87" i="12"/>
  <c r="AF87" i="12"/>
  <c r="AI83" i="12"/>
  <c r="AH83" i="12"/>
  <c r="AG83" i="12"/>
  <c r="AF83" i="12"/>
  <c r="AR72" i="12" s="1"/>
  <c r="AI79" i="12"/>
  <c r="AH79" i="12"/>
  <c r="AG79" i="12"/>
  <c r="AF79" i="12"/>
  <c r="AR71" i="12" s="1"/>
  <c r="AF75" i="12"/>
  <c r="AR70" i="12" s="1"/>
  <c r="AI75" i="12"/>
  <c r="AH75" i="12"/>
  <c r="AG75" i="12"/>
  <c r="AF71" i="12"/>
  <c r="AI71" i="12"/>
  <c r="AH71" i="12"/>
  <c r="AG71" i="12"/>
  <c r="W75" i="12"/>
  <c r="W41" i="12"/>
  <c r="W73" i="12"/>
  <c r="W70" i="12"/>
  <c r="W71" i="12"/>
  <c r="W72" i="12"/>
  <c r="W74" i="12"/>
  <c r="W69" i="12"/>
  <c r="U75" i="12"/>
  <c r="U41" i="12"/>
  <c r="V75" i="12"/>
  <c r="V41" i="12"/>
  <c r="V74" i="12"/>
  <c r="V73" i="12"/>
  <c r="V72" i="12"/>
  <c r="V71" i="12"/>
  <c r="V70" i="12"/>
  <c r="V69" i="12"/>
  <c r="M91" i="12"/>
  <c r="L91" i="12"/>
  <c r="K91" i="12"/>
  <c r="J91" i="12"/>
  <c r="M87" i="12"/>
  <c r="L87" i="12"/>
  <c r="K87" i="12"/>
  <c r="J87" i="12"/>
  <c r="M83" i="12"/>
  <c r="L83" i="12"/>
  <c r="K83" i="12"/>
  <c r="J83" i="12"/>
  <c r="M79" i="12"/>
  <c r="L79" i="12"/>
  <c r="K79" i="12"/>
  <c r="J79" i="12"/>
  <c r="L75" i="12"/>
  <c r="J75" i="12"/>
  <c r="M75" i="12"/>
  <c r="K75" i="12"/>
  <c r="M71" i="12"/>
  <c r="R36" i="12"/>
  <c r="L71" i="12"/>
  <c r="Q36" i="12"/>
  <c r="K71" i="12"/>
  <c r="P36" i="12"/>
  <c r="P34" i="12" s="1"/>
  <c r="J71" i="12"/>
  <c r="O36" i="12"/>
  <c r="BA224" i="23"/>
  <c r="AZ224" i="23"/>
  <c r="AX224" i="23"/>
  <c r="AW224" i="23"/>
  <c r="BA223" i="23"/>
  <c r="AZ223" i="23"/>
  <c r="AX223" i="23"/>
  <c r="AW223" i="23"/>
  <c r="BA222" i="23"/>
  <c r="AZ222" i="23"/>
  <c r="AX222" i="23"/>
  <c r="AW222" i="23"/>
  <c r="BA221" i="23"/>
  <c r="AZ221" i="23"/>
  <c r="AX221" i="23"/>
  <c r="AW221" i="23"/>
  <c r="BA207" i="23"/>
  <c r="AZ207" i="23"/>
  <c r="AX207" i="23"/>
  <c r="AW207" i="23"/>
  <c r="BA206" i="23"/>
  <c r="AZ206" i="23"/>
  <c r="AX206" i="23"/>
  <c r="AW206" i="23"/>
  <c r="BA205" i="23"/>
  <c r="AZ205" i="23"/>
  <c r="AX205" i="23"/>
  <c r="AW205" i="23"/>
  <c r="BA204" i="23"/>
  <c r="AZ204" i="23"/>
  <c r="AX204" i="23"/>
  <c r="AW204" i="23"/>
  <c r="BA189" i="23"/>
  <c r="AZ189" i="23"/>
  <c r="AX189" i="23"/>
  <c r="AW189" i="23"/>
  <c r="BA188" i="23"/>
  <c r="AZ188" i="23"/>
  <c r="AX188" i="23"/>
  <c r="AW188" i="23"/>
  <c r="BA187" i="23"/>
  <c r="AZ187" i="23"/>
  <c r="AX187" i="23"/>
  <c r="AW187" i="23"/>
  <c r="BA224" i="22"/>
  <c r="AZ224" i="22"/>
  <c r="AX224" i="22"/>
  <c r="AW224" i="22"/>
  <c r="BA223" i="22"/>
  <c r="AZ223" i="22"/>
  <c r="AX223" i="22"/>
  <c r="AW223" i="22"/>
  <c r="BA222" i="22"/>
  <c r="AZ222" i="22"/>
  <c r="AX222" i="22"/>
  <c r="AW222" i="22"/>
  <c r="BA221" i="22"/>
  <c r="AZ221" i="22"/>
  <c r="AX221" i="22"/>
  <c r="AW221" i="22"/>
  <c r="BA207" i="22"/>
  <c r="AZ207" i="22"/>
  <c r="AX207" i="22"/>
  <c r="AW207" i="22"/>
  <c r="BA206" i="22"/>
  <c r="AZ206" i="22"/>
  <c r="AX206" i="22"/>
  <c r="AW206" i="22"/>
  <c r="BA205" i="22"/>
  <c r="AZ205" i="22"/>
  <c r="AX205" i="22"/>
  <c r="AW205" i="22"/>
  <c r="BA204" i="22"/>
  <c r="AZ204" i="22"/>
  <c r="AX204" i="22"/>
  <c r="AW204" i="22"/>
  <c r="BA189" i="22"/>
  <c r="AZ189" i="22"/>
  <c r="AX189" i="22"/>
  <c r="AW189" i="22"/>
  <c r="BA188" i="22"/>
  <c r="AZ188" i="22"/>
  <c r="AX188" i="22"/>
  <c r="AW188" i="22"/>
  <c r="BA187" i="22"/>
  <c r="AZ187" i="22"/>
  <c r="AX187" i="22"/>
  <c r="AW187" i="22"/>
  <c r="BA224" i="21"/>
  <c r="AZ224" i="21"/>
  <c r="AX224" i="21"/>
  <c r="AW224" i="21"/>
  <c r="BA223" i="21"/>
  <c r="AZ223" i="21"/>
  <c r="AX223" i="21"/>
  <c r="AW223" i="21"/>
  <c r="BA222" i="21"/>
  <c r="AZ222" i="21"/>
  <c r="AX222" i="21"/>
  <c r="AW222" i="21"/>
  <c r="BA221" i="21"/>
  <c r="AZ221" i="21"/>
  <c r="AX221" i="21"/>
  <c r="AW221" i="21"/>
  <c r="BA207" i="21"/>
  <c r="AZ207" i="21"/>
  <c r="AX207" i="21"/>
  <c r="AW207" i="21"/>
  <c r="BA206" i="21"/>
  <c r="AZ206" i="21"/>
  <c r="AX206" i="21"/>
  <c r="AW206" i="21"/>
  <c r="BA205" i="21"/>
  <c r="AZ205" i="21"/>
  <c r="AX205" i="21"/>
  <c r="AW205" i="21"/>
  <c r="BA204" i="21"/>
  <c r="AZ204" i="21"/>
  <c r="AX204" i="21"/>
  <c r="AW204" i="21"/>
  <c r="BA189" i="21"/>
  <c r="AZ189" i="21"/>
  <c r="AX189" i="21"/>
  <c r="AW189" i="21"/>
  <c r="BA188" i="21"/>
  <c r="AZ188" i="21"/>
  <c r="AX188" i="21"/>
  <c r="AW188" i="21"/>
  <c r="BA187" i="21"/>
  <c r="AZ187" i="21"/>
  <c r="AX187" i="21"/>
  <c r="AW187" i="21"/>
  <c r="BA224" i="20"/>
  <c r="AZ224" i="20"/>
  <c r="AX224" i="20"/>
  <c r="AW224" i="20"/>
  <c r="BA223" i="20"/>
  <c r="AZ223" i="20"/>
  <c r="AX223" i="20"/>
  <c r="AW223" i="20"/>
  <c r="BA222" i="20"/>
  <c r="AZ222" i="20"/>
  <c r="AX222" i="20"/>
  <c r="AW222" i="20"/>
  <c r="BA221" i="20"/>
  <c r="AZ221" i="20"/>
  <c r="AX221" i="20"/>
  <c r="AW221" i="20"/>
  <c r="BA207" i="20"/>
  <c r="AZ207" i="20"/>
  <c r="AX207" i="20"/>
  <c r="AW207" i="20"/>
  <c r="BA206" i="20"/>
  <c r="AZ206" i="20"/>
  <c r="AX206" i="20"/>
  <c r="AW206" i="20"/>
  <c r="BA205" i="20"/>
  <c r="AZ205" i="20"/>
  <c r="AX205" i="20"/>
  <c r="AW205" i="20"/>
  <c r="BA204" i="20"/>
  <c r="AZ204" i="20"/>
  <c r="AX204" i="20"/>
  <c r="AW204" i="20"/>
  <c r="BA189" i="20"/>
  <c r="AZ189" i="20"/>
  <c r="AX189" i="20"/>
  <c r="AW189" i="20"/>
  <c r="BA188" i="20"/>
  <c r="AZ188" i="20"/>
  <c r="AX188" i="20"/>
  <c r="AW188" i="20"/>
  <c r="BA187" i="20"/>
  <c r="AZ187" i="20"/>
  <c r="AX187" i="20"/>
  <c r="AW187" i="20"/>
  <c r="BA222" i="18"/>
  <c r="BA223" i="18"/>
  <c r="BA224" i="18"/>
  <c r="BA221" i="18"/>
  <c r="AZ222" i="18"/>
  <c r="AZ223" i="18"/>
  <c r="AZ224" i="18"/>
  <c r="AZ221" i="18"/>
  <c r="AX222" i="18"/>
  <c r="AX223" i="18"/>
  <c r="AX224" i="18"/>
  <c r="AX221" i="18"/>
  <c r="AW222" i="18"/>
  <c r="AW223" i="18"/>
  <c r="AW224" i="18"/>
  <c r="AW221" i="18"/>
  <c r="BA205" i="18"/>
  <c r="BA206" i="18"/>
  <c r="BA207" i="18"/>
  <c r="BA204" i="18"/>
  <c r="AZ205" i="18"/>
  <c r="AZ206" i="18"/>
  <c r="AZ207" i="18"/>
  <c r="AZ204" i="18"/>
  <c r="AX205" i="18"/>
  <c r="AX206" i="18"/>
  <c r="AX207" i="18"/>
  <c r="AX204" i="18"/>
  <c r="AW205" i="18"/>
  <c r="AW206" i="18"/>
  <c r="AW207" i="18"/>
  <c r="AW204" i="18"/>
  <c r="BA188" i="18"/>
  <c r="BA189" i="18"/>
  <c r="BA187" i="18"/>
  <c r="AZ188" i="18"/>
  <c r="AZ189" i="18"/>
  <c r="AZ187" i="18"/>
  <c r="AX188" i="18"/>
  <c r="AX189" i="18"/>
  <c r="AX187" i="18"/>
  <c r="AW188" i="18"/>
  <c r="AW189" i="18"/>
  <c r="AW187" i="18"/>
  <c r="AS69" i="22" l="1"/>
  <c r="BA69" i="22"/>
  <c r="AS75" i="22"/>
  <c r="AR75" i="22"/>
  <c r="BA75" i="22" s="1"/>
  <c r="AS75" i="21"/>
  <c r="W75" i="18"/>
  <c r="V75" i="18"/>
  <c r="AZ75" i="18" s="1"/>
  <c r="AZ69" i="18"/>
  <c r="AS75" i="17"/>
  <c r="W75" i="17"/>
  <c r="AZ74" i="13"/>
  <c r="AZ73" i="13"/>
  <c r="AZ72" i="13"/>
  <c r="K69" i="13"/>
  <c r="AZ82" i="13" s="1"/>
  <c r="AZ71" i="13"/>
  <c r="L69" i="13"/>
  <c r="AS73" i="13"/>
  <c r="BA73" i="13"/>
  <c r="AS72" i="13"/>
  <c r="BA72" i="13"/>
  <c r="BA71" i="13"/>
  <c r="AH69" i="13"/>
  <c r="BA83" i="13" s="1"/>
  <c r="AI69" i="13"/>
  <c r="BA84" i="13" s="1"/>
  <c r="BA69" i="13"/>
  <c r="BA74" i="12"/>
  <c r="AS74" i="12"/>
  <c r="AF69" i="12"/>
  <c r="AS73" i="12"/>
  <c r="BA73" i="12"/>
  <c r="AS72" i="12"/>
  <c r="BA72" i="12"/>
  <c r="BA71" i="12"/>
  <c r="AS71" i="12"/>
  <c r="AS70" i="12"/>
  <c r="BA70" i="12"/>
  <c r="AR75" i="12"/>
  <c r="BA75" i="12" s="1"/>
  <c r="AS69" i="12"/>
  <c r="AS75" i="15"/>
  <c r="AG69" i="13"/>
  <c r="BA82" i="13" s="1"/>
  <c r="M69" i="13"/>
  <c r="AZ84" i="13" s="1"/>
  <c r="J69" i="13"/>
  <c r="V75" i="13"/>
  <c r="AZ75" i="13" s="1"/>
  <c r="W69" i="13"/>
  <c r="W75" i="13" s="1"/>
  <c r="AS70" i="13"/>
  <c r="AS75" i="13" s="1"/>
  <c r="AR75" i="13"/>
  <c r="BA75" i="13" s="1"/>
  <c r="AF69" i="13"/>
  <c r="BA171" i="23"/>
  <c r="AZ171" i="23"/>
  <c r="BA170" i="23"/>
  <c r="AZ170" i="23"/>
  <c r="BA169" i="23"/>
  <c r="AZ169" i="23"/>
  <c r="BA168" i="23"/>
  <c r="AZ168" i="23"/>
  <c r="BA162" i="23"/>
  <c r="AZ162" i="23"/>
  <c r="AX162" i="23"/>
  <c r="AW162" i="23"/>
  <c r="BA161" i="23"/>
  <c r="AZ161" i="23"/>
  <c r="AX161" i="23"/>
  <c r="AW161" i="23"/>
  <c r="BA160" i="23"/>
  <c r="AZ160" i="23"/>
  <c r="AX160" i="23"/>
  <c r="AW160" i="23"/>
  <c r="BA159" i="23"/>
  <c r="AZ159" i="23"/>
  <c r="AX159" i="23"/>
  <c r="AW159" i="23"/>
  <c r="BA158" i="23"/>
  <c r="AZ158" i="23"/>
  <c r="AX158" i="23"/>
  <c r="AW158" i="23"/>
  <c r="BA157" i="23"/>
  <c r="AZ157" i="23"/>
  <c r="AX157" i="23"/>
  <c r="AW157" i="23"/>
  <c r="BA156" i="23"/>
  <c r="AZ156" i="23"/>
  <c r="AX156" i="23"/>
  <c r="AW156" i="23"/>
  <c r="BA142" i="23"/>
  <c r="AZ142" i="23"/>
  <c r="BA141" i="23"/>
  <c r="AZ141" i="23"/>
  <c r="BA140" i="23"/>
  <c r="AZ140" i="23"/>
  <c r="BA139" i="23"/>
  <c r="AZ139" i="23"/>
  <c r="BA133" i="23"/>
  <c r="AZ133" i="23"/>
  <c r="AX133" i="23"/>
  <c r="AW133" i="23"/>
  <c r="BA132" i="23"/>
  <c r="AZ132" i="23"/>
  <c r="AX132" i="23"/>
  <c r="AW132" i="23"/>
  <c r="BA131" i="23"/>
  <c r="AZ131" i="23"/>
  <c r="AX131" i="23"/>
  <c r="AW131" i="23"/>
  <c r="BA130" i="23"/>
  <c r="AZ130" i="23"/>
  <c r="AX130" i="23"/>
  <c r="AW130" i="23"/>
  <c r="BA129" i="23"/>
  <c r="AZ129" i="23"/>
  <c r="AX129" i="23"/>
  <c r="AW129" i="23"/>
  <c r="BA128" i="23"/>
  <c r="AZ128" i="23"/>
  <c r="AX128" i="23"/>
  <c r="AW128" i="23"/>
  <c r="BA127" i="23"/>
  <c r="AZ127" i="23"/>
  <c r="AX127" i="23"/>
  <c r="AW127" i="23"/>
  <c r="BA113" i="23"/>
  <c r="AZ113" i="23"/>
  <c r="BA112" i="23"/>
  <c r="AZ112" i="23"/>
  <c r="BA111" i="23"/>
  <c r="AZ111" i="23"/>
  <c r="BA110" i="23"/>
  <c r="AZ110" i="23"/>
  <c r="BA104" i="23"/>
  <c r="AZ104" i="23"/>
  <c r="AX104" i="23"/>
  <c r="AW104" i="23"/>
  <c r="BA103" i="23"/>
  <c r="AZ103" i="23"/>
  <c r="AX103" i="23"/>
  <c r="AW103" i="23"/>
  <c r="BA102" i="23"/>
  <c r="AZ102" i="23"/>
  <c r="AX102" i="23"/>
  <c r="AW102" i="23"/>
  <c r="BA101" i="23"/>
  <c r="AZ101" i="23"/>
  <c r="AX101" i="23"/>
  <c r="AW101" i="23"/>
  <c r="BA100" i="23"/>
  <c r="AZ100" i="23"/>
  <c r="AX100" i="23"/>
  <c r="AW100" i="23"/>
  <c r="BA99" i="23"/>
  <c r="AZ99" i="23"/>
  <c r="AX99" i="23"/>
  <c r="AW99" i="23"/>
  <c r="BA98" i="23"/>
  <c r="AZ98" i="23"/>
  <c r="AX98" i="23"/>
  <c r="AW98" i="23"/>
  <c r="BA171" i="22"/>
  <c r="AZ171" i="22"/>
  <c r="BA170" i="22"/>
  <c r="AZ170" i="22"/>
  <c r="BA169" i="22"/>
  <c r="AZ169" i="22"/>
  <c r="BA168" i="22"/>
  <c r="AZ168" i="22"/>
  <c r="BA162" i="22"/>
  <c r="AZ162" i="22"/>
  <c r="AX162" i="22"/>
  <c r="AW162" i="22"/>
  <c r="BA161" i="22"/>
  <c r="AZ161" i="22"/>
  <c r="AX161" i="22"/>
  <c r="AW161" i="22"/>
  <c r="BA160" i="22"/>
  <c r="AZ160" i="22"/>
  <c r="AX160" i="22"/>
  <c r="AW160" i="22"/>
  <c r="BA159" i="22"/>
  <c r="AZ159" i="22"/>
  <c r="AX159" i="22"/>
  <c r="AW159" i="22"/>
  <c r="BA158" i="22"/>
  <c r="AZ158" i="22"/>
  <c r="AX158" i="22"/>
  <c r="AW158" i="22"/>
  <c r="BA157" i="22"/>
  <c r="AZ157" i="22"/>
  <c r="AX157" i="22"/>
  <c r="AW157" i="22"/>
  <c r="BA156" i="22"/>
  <c r="AZ156" i="22"/>
  <c r="AX156" i="22"/>
  <c r="AW156" i="22"/>
  <c r="BA142" i="22"/>
  <c r="AZ142" i="22"/>
  <c r="BA141" i="22"/>
  <c r="AZ141" i="22"/>
  <c r="BA140" i="22"/>
  <c r="AZ140" i="22"/>
  <c r="BA139" i="22"/>
  <c r="AZ139" i="22"/>
  <c r="BA133" i="22"/>
  <c r="AZ133" i="22"/>
  <c r="AX133" i="22"/>
  <c r="AW133" i="22"/>
  <c r="BA132" i="22"/>
  <c r="AZ132" i="22"/>
  <c r="AX132" i="22"/>
  <c r="AW132" i="22"/>
  <c r="BA131" i="22"/>
  <c r="AZ131" i="22"/>
  <c r="AX131" i="22"/>
  <c r="AW131" i="22"/>
  <c r="BA130" i="22"/>
  <c r="AZ130" i="22"/>
  <c r="AX130" i="22"/>
  <c r="AW130" i="22"/>
  <c r="BA129" i="22"/>
  <c r="AZ129" i="22"/>
  <c r="AX129" i="22"/>
  <c r="AW129" i="22"/>
  <c r="BA128" i="22"/>
  <c r="AZ128" i="22"/>
  <c r="AX128" i="22"/>
  <c r="AW128" i="22"/>
  <c r="BA127" i="22"/>
  <c r="AZ127" i="22"/>
  <c r="AX127" i="22"/>
  <c r="AW127" i="22"/>
  <c r="BA113" i="22"/>
  <c r="AZ113" i="22"/>
  <c r="BA112" i="22"/>
  <c r="AZ112" i="22"/>
  <c r="BA111" i="22"/>
  <c r="AZ111" i="22"/>
  <c r="BA110" i="22"/>
  <c r="AZ110" i="22"/>
  <c r="BA104" i="22"/>
  <c r="AZ104" i="22"/>
  <c r="AX104" i="22"/>
  <c r="AW104" i="22"/>
  <c r="BA103" i="22"/>
  <c r="AZ103" i="22"/>
  <c r="AX103" i="22"/>
  <c r="AW103" i="22"/>
  <c r="BA102" i="22"/>
  <c r="AZ102" i="22"/>
  <c r="AX102" i="22"/>
  <c r="AW102" i="22"/>
  <c r="BA101" i="22"/>
  <c r="AZ101" i="22"/>
  <c r="AX101" i="22"/>
  <c r="AW101" i="22"/>
  <c r="BA100" i="22"/>
  <c r="AZ100" i="22"/>
  <c r="AX100" i="22"/>
  <c r="AW100" i="22"/>
  <c r="BA99" i="22"/>
  <c r="AZ99" i="22"/>
  <c r="AX99" i="22"/>
  <c r="AW99" i="22"/>
  <c r="BA98" i="22"/>
  <c r="AZ98" i="22"/>
  <c r="AX98" i="22"/>
  <c r="AW98" i="22"/>
  <c r="BA171" i="21"/>
  <c r="AZ171" i="21"/>
  <c r="BA170" i="21"/>
  <c r="AZ170" i="21"/>
  <c r="BA169" i="21"/>
  <c r="AZ169" i="21"/>
  <c r="BA168" i="21"/>
  <c r="AZ168" i="21"/>
  <c r="BA162" i="21"/>
  <c r="AZ162" i="21"/>
  <c r="AX162" i="21"/>
  <c r="AW162" i="21"/>
  <c r="BA161" i="21"/>
  <c r="AZ161" i="21"/>
  <c r="AX161" i="21"/>
  <c r="AW161" i="21"/>
  <c r="BA160" i="21"/>
  <c r="AZ160" i="21"/>
  <c r="AX160" i="21"/>
  <c r="AW160" i="21"/>
  <c r="BA159" i="21"/>
  <c r="AZ159" i="21"/>
  <c r="AX159" i="21"/>
  <c r="AW159" i="21"/>
  <c r="BA158" i="21"/>
  <c r="AZ158" i="21"/>
  <c r="AX158" i="21"/>
  <c r="AW158" i="21"/>
  <c r="BA157" i="21"/>
  <c r="AZ157" i="21"/>
  <c r="AX157" i="21"/>
  <c r="AW157" i="21"/>
  <c r="BA156" i="21"/>
  <c r="AZ156" i="21"/>
  <c r="AX156" i="21"/>
  <c r="AW156" i="21"/>
  <c r="BA142" i="21"/>
  <c r="AZ142" i="21"/>
  <c r="BA141" i="21"/>
  <c r="AZ141" i="21"/>
  <c r="BA140" i="21"/>
  <c r="AZ140" i="21"/>
  <c r="BA139" i="21"/>
  <c r="AZ139" i="21"/>
  <c r="BA133" i="21"/>
  <c r="AZ133" i="21"/>
  <c r="AX133" i="21"/>
  <c r="AW133" i="21"/>
  <c r="BA132" i="21"/>
  <c r="AZ132" i="21"/>
  <c r="AX132" i="21"/>
  <c r="AW132" i="21"/>
  <c r="BA131" i="21"/>
  <c r="AZ131" i="21"/>
  <c r="AX131" i="21"/>
  <c r="AW131" i="21"/>
  <c r="BA130" i="21"/>
  <c r="AZ130" i="21"/>
  <c r="AX130" i="21"/>
  <c r="AW130" i="21"/>
  <c r="BA129" i="21"/>
  <c r="AZ129" i="21"/>
  <c r="AX129" i="21"/>
  <c r="AW129" i="21"/>
  <c r="BA128" i="21"/>
  <c r="AZ128" i="21"/>
  <c r="AX128" i="21"/>
  <c r="AW128" i="21"/>
  <c r="BA127" i="21"/>
  <c r="AZ127" i="21"/>
  <c r="AX127" i="21"/>
  <c r="AW127" i="21"/>
  <c r="BA113" i="21"/>
  <c r="AZ113" i="21"/>
  <c r="BA112" i="21"/>
  <c r="AZ112" i="21"/>
  <c r="BA111" i="21"/>
  <c r="AZ111" i="21"/>
  <c r="BA110" i="21"/>
  <c r="AZ110" i="21"/>
  <c r="BA104" i="21"/>
  <c r="AZ104" i="21"/>
  <c r="AX104" i="21"/>
  <c r="AW104" i="21"/>
  <c r="BA103" i="21"/>
  <c r="AZ103" i="21"/>
  <c r="AX103" i="21"/>
  <c r="AW103" i="21"/>
  <c r="BA102" i="21"/>
  <c r="AZ102" i="21"/>
  <c r="AX102" i="21"/>
  <c r="AW102" i="21"/>
  <c r="BA101" i="21"/>
  <c r="AZ101" i="21"/>
  <c r="AX101" i="21"/>
  <c r="AW101" i="21"/>
  <c r="BA100" i="21"/>
  <c r="AZ100" i="21"/>
  <c r="AX100" i="21"/>
  <c r="AW100" i="21"/>
  <c r="BA99" i="21"/>
  <c r="AZ99" i="21"/>
  <c r="AX99" i="21"/>
  <c r="AW99" i="21"/>
  <c r="BA98" i="21"/>
  <c r="AZ98" i="21"/>
  <c r="AX98" i="21"/>
  <c r="AW98" i="21"/>
  <c r="BA171" i="20"/>
  <c r="AZ171" i="20"/>
  <c r="BA170" i="20"/>
  <c r="AZ170" i="20"/>
  <c r="BA169" i="20"/>
  <c r="AZ169" i="20"/>
  <c r="BA168" i="20"/>
  <c r="AZ168" i="20"/>
  <c r="BA162" i="20"/>
  <c r="AZ162" i="20"/>
  <c r="AX162" i="20"/>
  <c r="AW162" i="20"/>
  <c r="BA161" i="20"/>
  <c r="AZ161" i="20"/>
  <c r="AX161" i="20"/>
  <c r="AW161" i="20"/>
  <c r="BA160" i="20"/>
  <c r="AZ160" i="20"/>
  <c r="AX160" i="20"/>
  <c r="AW160" i="20"/>
  <c r="BA159" i="20"/>
  <c r="AZ159" i="20"/>
  <c r="AX159" i="20"/>
  <c r="AW159" i="20"/>
  <c r="BA158" i="20"/>
  <c r="AZ158" i="20"/>
  <c r="AX158" i="20"/>
  <c r="AW158" i="20"/>
  <c r="BA157" i="20"/>
  <c r="AZ157" i="20"/>
  <c r="AX157" i="20"/>
  <c r="AW157" i="20"/>
  <c r="BA156" i="20"/>
  <c r="AZ156" i="20"/>
  <c r="AX156" i="20"/>
  <c r="AW156" i="20"/>
  <c r="BA142" i="20"/>
  <c r="AZ142" i="20"/>
  <c r="BA141" i="20"/>
  <c r="AZ141" i="20"/>
  <c r="BA140" i="20"/>
  <c r="AZ140" i="20"/>
  <c r="BA139" i="20"/>
  <c r="AZ139" i="20"/>
  <c r="BA133" i="20"/>
  <c r="AZ133" i="20"/>
  <c r="AX133" i="20"/>
  <c r="AW133" i="20"/>
  <c r="BA132" i="20"/>
  <c r="AZ132" i="20"/>
  <c r="AX132" i="20"/>
  <c r="AW132" i="20"/>
  <c r="BA131" i="20"/>
  <c r="AZ131" i="20"/>
  <c r="AX131" i="20"/>
  <c r="AW131" i="20"/>
  <c r="BA130" i="20"/>
  <c r="AZ130" i="20"/>
  <c r="AX130" i="20"/>
  <c r="AW130" i="20"/>
  <c r="BA129" i="20"/>
  <c r="AZ129" i="20"/>
  <c r="AX129" i="20"/>
  <c r="AW129" i="20"/>
  <c r="BA128" i="20"/>
  <c r="AZ128" i="20"/>
  <c r="AX128" i="20"/>
  <c r="AW128" i="20"/>
  <c r="BA127" i="20"/>
  <c r="AZ127" i="20"/>
  <c r="AX127" i="20"/>
  <c r="AW127" i="20"/>
  <c r="BA113" i="20"/>
  <c r="AZ113" i="20"/>
  <c r="BA112" i="20"/>
  <c r="AZ112" i="20"/>
  <c r="BA111" i="20"/>
  <c r="AZ111" i="20"/>
  <c r="BA110" i="20"/>
  <c r="AZ110" i="20"/>
  <c r="BA104" i="20"/>
  <c r="AZ104" i="20"/>
  <c r="AX104" i="20"/>
  <c r="AW104" i="20"/>
  <c r="BA103" i="20"/>
  <c r="AZ103" i="20"/>
  <c r="AX103" i="20"/>
  <c r="AW103" i="20"/>
  <c r="BA102" i="20"/>
  <c r="AZ102" i="20"/>
  <c r="AX102" i="20"/>
  <c r="AW102" i="20"/>
  <c r="BA101" i="20"/>
  <c r="AZ101" i="20"/>
  <c r="AX101" i="20"/>
  <c r="AW101" i="20"/>
  <c r="BA100" i="20"/>
  <c r="AZ100" i="20"/>
  <c r="AX100" i="20"/>
  <c r="AW100" i="20"/>
  <c r="BA99" i="20"/>
  <c r="AZ99" i="20"/>
  <c r="AX99" i="20"/>
  <c r="AW99" i="20"/>
  <c r="BA98" i="20"/>
  <c r="AZ98" i="20"/>
  <c r="AX98" i="20"/>
  <c r="AW98" i="20"/>
  <c r="BA171" i="18"/>
  <c r="AZ171" i="18"/>
  <c r="BA170" i="18"/>
  <c r="AZ170" i="18"/>
  <c r="BA169" i="18"/>
  <c r="AZ169" i="18"/>
  <c r="BA168" i="18"/>
  <c r="AZ168" i="18"/>
  <c r="BA162" i="18"/>
  <c r="AZ162" i="18"/>
  <c r="AX162" i="18"/>
  <c r="AW162" i="18"/>
  <c r="BA161" i="18"/>
  <c r="AZ161" i="18"/>
  <c r="AX161" i="18"/>
  <c r="AW161" i="18"/>
  <c r="BA160" i="18"/>
  <c r="AZ160" i="18"/>
  <c r="AX160" i="18"/>
  <c r="AW160" i="18"/>
  <c r="BA159" i="18"/>
  <c r="AZ159" i="18"/>
  <c r="AX159" i="18"/>
  <c r="AW159" i="18"/>
  <c r="BA158" i="18"/>
  <c r="AZ158" i="18"/>
  <c r="AX158" i="18"/>
  <c r="AW158" i="18"/>
  <c r="BA157" i="18"/>
  <c r="AZ157" i="18"/>
  <c r="AX157" i="18"/>
  <c r="AW157" i="18"/>
  <c r="BA156" i="18"/>
  <c r="AZ156" i="18"/>
  <c r="AX156" i="18"/>
  <c r="AW156" i="18"/>
  <c r="BA142" i="18"/>
  <c r="AZ142" i="18"/>
  <c r="BA141" i="18"/>
  <c r="AZ141" i="18"/>
  <c r="BA140" i="18"/>
  <c r="AZ140" i="18"/>
  <c r="BA139" i="18"/>
  <c r="AZ139" i="18"/>
  <c r="BA133" i="18"/>
  <c r="AZ133" i="18"/>
  <c r="AX133" i="18"/>
  <c r="AW133" i="18"/>
  <c r="BA132" i="18"/>
  <c r="AZ132" i="18"/>
  <c r="AX132" i="18"/>
  <c r="AW132" i="18"/>
  <c r="BA131" i="18"/>
  <c r="AZ131" i="18"/>
  <c r="AX131" i="18"/>
  <c r="AW131" i="18"/>
  <c r="BA130" i="18"/>
  <c r="AZ130" i="18"/>
  <c r="AX130" i="18"/>
  <c r="AW130" i="18"/>
  <c r="BA129" i="18"/>
  <c r="AZ129" i="18"/>
  <c r="AX129" i="18"/>
  <c r="AW129" i="18"/>
  <c r="BA128" i="18"/>
  <c r="AZ128" i="18"/>
  <c r="AX128" i="18"/>
  <c r="AW128" i="18"/>
  <c r="BA127" i="18"/>
  <c r="AZ127" i="18"/>
  <c r="AX127" i="18"/>
  <c r="AW127" i="18"/>
  <c r="BA113" i="18"/>
  <c r="AZ113" i="18"/>
  <c r="BA112" i="18"/>
  <c r="AZ112" i="18"/>
  <c r="BA111" i="18"/>
  <c r="AZ111" i="18"/>
  <c r="BA110" i="18"/>
  <c r="AZ110" i="18"/>
  <c r="BA104" i="18"/>
  <c r="AZ104" i="18"/>
  <c r="AX104" i="18"/>
  <c r="AW104" i="18"/>
  <c r="BA103" i="18"/>
  <c r="AZ103" i="18"/>
  <c r="AX103" i="18"/>
  <c r="AW103" i="18"/>
  <c r="BA102" i="18"/>
  <c r="AZ102" i="18"/>
  <c r="AX102" i="18"/>
  <c r="AW102" i="18"/>
  <c r="BA101" i="18"/>
  <c r="AZ101" i="18"/>
  <c r="AX101" i="18"/>
  <c r="AW101" i="18"/>
  <c r="BA100" i="18"/>
  <c r="AZ100" i="18"/>
  <c r="AX100" i="18"/>
  <c r="AW100" i="18"/>
  <c r="BA99" i="18"/>
  <c r="AZ99" i="18"/>
  <c r="AX99" i="18"/>
  <c r="AW99" i="18"/>
  <c r="BA98" i="18"/>
  <c r="AZ98" i="18"/>
  <c r="AX98" i="18"/>
  <c r="AW98" i="18"/>
  <c r="BA161" i="17"/>
  <c r="AZ161" i="17"/>
  <c r="AX161" i="17"/>
  <c r="AW161" i="17"/>
  <c r="BA160" i="17"/>
  <c r="AZ160" i="17"/>
  <c r="AX160" i="17"/>
  <c r="AW160" i="17"/>
  <c r="BA159" i="17"/>
  <c r="AZ159" i="17"/>
  <c r="AX159" i="17"/>
  <c r="AW159" i="17"/>
  <c r="BA158" i="17"/>
  <c r="AZ158" i="17"/>
  <c r="AX158" i="17"/>
  <c r="AW158" i="17"/>
  <c r="BA157" i="17"/>
  <c r="AZ157" i="17"/>
  <c r="AX157" i="17"/>
  <c r="AW157" i="17"/>
  <c r="BA156" i="17"/>
  <c r="AZ156" i="17"/>
  <c r="AX156" i="17"/>
  <c r="AW156" i="17"/>
  <c r="BA132" i="17"/>
  <c r="AZ132" i="17"/>
  <c r="AX132" i="17"/>
  <c r="AW132" i="17"/>
  <c r="BA131" i="17"/>
  <c r="AZ131" i="17"/>
  <c r="AX131" i="17"/>
  <c r="AW131" i="17"/>
  <c r="BA130" i="17"/>
  <c r="AZ130" i="17"/>
  <c r="AX130" i="17"/>
  <c r="AW130" i="17"/>
  <c r="BA129" i="17"/>
  <c r="AZ129" i="17"/>
  <c r="AX129" i="17"/>
  <c r="AW129" i="17"/>
  <c r="BA128" i="17"/>
  <c r="AZ128" i="17"/>
  <c r="AX128" i="17"/>
  <c r="AW128" i="17"/>
  <c r="BA127" i="17"/>
  <c r="AZ127" i="17"/>
  <c r="AX127" i="17"/>
  <c r="AW127" i="17"/>
  <c r="BA103" i="17"/>
  <c r="AZ103" i="17"/>
  <c r="AX103" i="17"/>
  <c r="AW103" i="17"/>
  <c r="BA102" i="17"/>
  <c r="AZ102" i="17"/>
  <c r="AX102" i="17"/>
  <c r="AW102" i="17"/>
  <c r="BA101" i="17"/>
  <c r="AZ101" i="17"/>
  <c r="AX101" i="17"/>
  <c r="AW101" i="17"/>
  <c r="BA100" i="17"/>
  <c r="AZ100" i="17"/>
  <c r="AX100" i="17"/>
  <c r="AW100" i="17"/>
  <c r="BA99" i="17"/>
  <c r="AZ99" i="17"/>
  <c r="AX99" i="17"/>
  <c r="AW99" i="17"/>
  <c r="BA98" i="17"/>
  <c r="AZ98" i="17"/>
  <c r="AX98" i="17"/>
  <c r="AW98" i="17"/>
  <c r="BA53" i="23"/>
  <c r="AZ53" i="23"/>
  <c r="BA52" i="23"/>
  <c r="AZ52" i="23"/>
  <c r="BA51" i="23"/>
  <c r="AZ51" i="23"/>
  <c r="BA50" i="23"/>
  <c r="AZ50" i="23"/>
  <c r="BA44" i="23"/>
  <c r="AZ44" i="23"/>
  <c r="AX44" i="23"/>
  <c r="AW44" i="23"/>
  <c r="BA40" i="23"/>
  <c r="AZ40" i="23"/>
  <c r="AX40" i="23"/>
  <c r="AW40" i="23"/>
  <c r="BA39" i="23"/>
  <c r="AZ39" i="23"/>
  <c r="AX39" i="23"/>
  <c r="AW39" i="23"/>
  <c r="BA38" i="23"/>
  <c r="AZ38" i="23"/>
  <c r="AX38" i="23"/>
  <c r="AW38" i="23"/>
  <c r="BA37" i="23"/>
  <c r="AZ37" i="23"/>
  <c r="AX37" i="23"/>
  <c r="AW37" i="23"/>
  <c r="BA36" i="23"/>
  <c r="AZ36" i="23"/>
  <c r="AX36" i="23"/>
  <c r="AW36" i="23"/>
  <c r="BA35" i="23"/>
  <c r="AZ35" i="23"/>
  <c r="AX35" i="23"/>
  <c r="AW35" i="23"/>
  <c r="BA34" i="23"/>
  <c r="AZ34" i="23"/>
  <c r="AX34" i="23"/>
  <c r="AW34" i="23"/>
  <c r="BA22" i="23"/>
  <c r="AZ22" i="23"/>
  <c r="BA21" i="23"/>
  <c r="AZ21" i="23"/>
  <c r="BA20" i="23"/>
  <c r="AZ20" i="23"/>
  <c r="BA19" i="23"/>
  <c r="AZ19" i="23"/>
  <c r="BA13" i="23"/>
  <c r="AZ13" i="23"/>
  <c r="AX13" i="23"/>
  <c r="AW13" i="23"/>
  <c r="BA12" i="23"/>
  <c r="AZ12" i="23"/>
  <c r="AX12" i="23"/>
  <c r="AW12" i="23"/>
  <c r="BA11" i="23"/>
  <c r="AZ11" i="23"/>
  <c r="AX11" i="23"/>
  <c r="AW11" i="23"/>
  <c r="BA10" i="23"/>
  <c r="AZ10" i="23"/>
  <c r="AX10" i="23"/>
  <c r="AW10" i="23"/>
  <c r="BA9" i="23"/>
  <c r="AZ9" i="23"/>
  <c r="AX9" i="23"/>
  <c r="AW9" i="23"/>
  <c r="BA8" i="23"/>
  <c r="AZ8" i="23"/>
  <c r="AX8" i="23"/>
  <c r="AW8" i="23"/>
  <c r="BA53" i="22"/>
  <c r="AZ53" i="22"/>
  <c r="BA52" i="22"/>
  <c r="AZ52" i="22"/>
  <c r="BA51" i="22"/>
  <c r="AZ51" i="22"/>
  <c r="BA50" i="22"/>
  <c r="AZ50" i="22"/>
  <c r="BA44" i="22"/>
  <c r="AZ44" i="22"/>
  <c r="AX44" i="22"/>
  <c r="AW44" i="22"/>
  <c r="BA40" i="22"/>
  <c r="AZ40" i="22"/>
  <c r="AX40" i="22"/>
  <c r="AW40" i="22"/>
  <c r="BA39" i="22"/>
  <c r="AZ39" i="22"/>
  <c r="AX39" i="22"/>
  <c r="AW39" i="22"/>
  <c r="BA38" i="22"/>
  <c r="AZ38" i="22"/>
  <c r="AX38" i="22"/>
  <c r="AW38" i="22"/>
  <c r="BA37" i="22"/>
  <c r="AZ37" i="22"/>
  <c r="AX37" i="22"/>
  <c r="AW37" i="22"/>
  <c r="BA36" i="22"/>
  <c r="AZ36" i="22"/>
  <c r="AX36" i="22"/>
  <c r="AW36" i="22"/>
  <c r="BA35" i="22"/>
  <c r="AZ35" i="22"/>
  <c r="AX35" i="22"/>
  <c r="AW35" i="22"/>
  <c r="BA34" i="22"/>
  <c r="AZ34" i="22"/>
  <c r="AX34" i="22"/>
  <c r="AW34" i="22"/>
  <c r="BA22" i="22"/>
  <c r="AZ22" i="22"/>
  <c r="BA21" i="22"/>
  <c r="AZ21" i="22"/>
  <c r="BA20" i="22"/>
  <c r="AZ20" i="22"/>
  <c r="BA19" i="22"/>
  <c r="AZ19" i="22"/>
  <c r="BA13" i="22"/>
  <c r="AZ13" i="22"/>
  <c r="AX13" i="22"/>
  <c r="AW13" i="22"/>
  <c r="BA12" i="22"/>
  <c r="AZ12" i="22"/>
  <c r="AX12" i="22"/>
  <c r="AW12" i="22"/>
  <c r="BA11" i="22"/>
  <c r="AZ11" i="22"/>
  <c r="AX11" i="22"/>
  <c r="AW11" i="22"/>
  <c r="BA10" i="22"/>
  <c r="AZ10" i="22"/>
  <c r="AX10" i="22"/>
  <c r="AW10" i="22"/>
  <c r="BA9" i="22"/>
  <c r="AZ9" i="22"/>
  <c r="AX9" i="22"/>
  <c r="AW9" i="22"/>
  <c r="BA8" i="22"/>
  <c r="AZ8" i="22"/>
  <c r="AX8" i="22"/>
  <c r="AW8" i="22"/>
  <c r="BA53" i="21"/>
  <c r="AZ53" i="21"/>
  <c r="BA52" i="21"/>
  <c r="AZ52" i="21"/>
  <c r="BA51" i="21"/>
  <c r="AZ51" i="21"/>
  <c r="BA50" i="21"/>
  <c r="AZ50" i="21"/>
  <c r="BA44" i="21"/>
  <c r="AZ44" i="21"/>
  <c r="AX44" i="21"/>
  <c r="AW44" i="21"/>
  <c r="BA40" i="21"/>
  <c r="AZ40" i="21"/>
  <c r="AX40" i="21"/>
  <c r="AW40" i="21"/>
  <c r="BA39" i="21"/>
  <c r="AZ39" i="21"/>
  <c r="AX39" i="21"/>
  <c r="AW39" i="21"/>
  <c r="BA38" i="21"/>
  <c r="AZ38" i="21"/>
  <c r="AX38" i="21"/>
  <c r="AW38" i="21"/>
  <c r="BA37" i="21"/>
  <c r="AZ37" i="21"/>
  <c r="AX37" i="21"/>
  <c r="AW37" i="21"/>
  <c r="BA36" i="21"/>
  <c r="AZ36" i="21"/>
  <c r="AX36" i="21"/>
  <c r="AW36" i="21"/>
  <c r="BA35" i="21"/>
  <c r="AZ35" i="21"/>
  <c r="AX35" i="21"/>
  <c r="AW35" i="21"/>
  <c r="BA34" i="21"/>
  <c r="AZ34" i="21"/>
  <c r="AX34" i="21"/>
  <c r="AW34" i="21"/>
  <c r="BA22" i="21"/>
  <c r="AZ22" i="21"/>
  <c r="BA21" i="21"/>
  <c r="AZ21" i="21"/>
  <c r="BA20" i="21"/>
  <c r="AZ20" i="21"/>
  <c r="BA19" i="21"/>
  <c r="AZ19" i="21"/>
  <c r="BA13" i="21"/>
  <c r="AZ13" i="21"/>
  <c r="AX13" i="21"/>
  <c r="AW13" i="21"/>
  <c r="BA12" i="21"/>
  <c r="AZ12" i="21"/>
  <c r="AX12" i="21"/>
  <c r="AW12" i="21"/>
  <c r="BA11" i="21"/>
  <c r="AZ11" i="21"/>
  <c r="AX11" i="21"/>
  <c r="AW11" i="21"/>
  <c r="BA10" i="21"/>
  <c r="AZ10" i="21"/>
  <c r="AX10" i="21"/>
  <c r="AW10" i="21"/>
  <c r="BA9" i="21"/>
  <c r="AZ9" i="21"/>
  <c r="AX9" i="21"/>
  <c r="AW9" i="21"/>
  <c r="BA8" i="21"/>
  <c r="AZ8" i="21"/>
  <c r="AX8" i="21"/>
  <c r="AW8" i="21"/>
  <c r="BA53" i="20"/>
  <c r="AZ53" i="20"/>
  <c r="BA52" i="20"/>
  <c r="AZ52" i="20"/>
  <c r="BA51" i="20"/>
  <c r="AZ51" i="20"/>
  <c r="BA50" i="20"/>
  <c r="AZ50" i="20"/>
  <c r="BA44" i="20"/>
  <c r="AZ44" i="20"/>
  <c r="AX44" i="20"/>
  <c r="AW44" i="20"/>
  <c r="BA40" i="20"/>
  <c r="AZ40" i="20"/>
  <c r="AX40" i="20"/>
  <c r="AW40" i="20"/>
  <c r="BA39" i="20"/>
  <c r="AZ39" i="20"/>
  <c r="AX39" i="20"/>
  <c r="AW39" i="20"/>
  <c r="BA38" i="20"/>
  <c r="AZ38" i="20"/>
  <c r="AX38" i="20"/>
  <c r="AW38" i="20"/>
  <c r="BA37" i="20"/>
  <c r="AZ37" i="20"/>
  <c r="AX37" i="20"/>
  <c r="AW37" i="20"/>
  <c r="BA36" i="20"/>
  <c r="AZ36" i="20"/>
  <c r="AX36" i="20"/>
  <c r="AW36" i="20"/>
  <c r="BA35" i="20"/>
  <c r="AZ35" i="20"/>
  <c r="AX35" i="20"/>
  <c r="AW35" i="20"/>
  <c r="BA34" i="20"/>
  <c r="AZ34" i="20"/>
  <c r="AX34" i="20"/>
  <c r="AW34" i="20"/>
  <c r="BA22" i="20"/>
  <c r="AZ22" i="20"/>
  <c r="BA21" i="20"/>
  <c r="AZ21" i="20"/>
  <c r="BA20" i="20"/>
  <c r="AZ20" i="20"/>
  <c r="BA19" i="20"/>
  <c r="AZ19" i="20"/>
  <c r="BA13" i="20"/>
  <c r="AZ13" i="20"/>
  <c r="AX13" i="20"/>
  <c r="AW13" i="20"/>
  <c r="BA12" i="20"/>
  <c r="AZ12" i="20"/>
  <c r="AX12" i="20"/>
  <c r="AW12" i="20"/>
  <c r="BA11" i="20"/>
  <c r="AZ11" i="20"/>
  <c r="AX11" i="20"/>
  <c r="AW11" i="20"/>
  <c r="BA10" i="20"/>
  <c r="AZ10" i="20"/>
  <c r="AX10" i="20"/>
  <c r="AW10" i="20"/>
  <c r="BA9" i="20"/>
  <c r="AZ9" i="20"/>
  <c r="AX9" i="20"/>
  <c r="AW9" i="20"/>
  <c r="BA8" i="20"/>
  <c r="AZ8" i="20"/>
  <c r="AX8" i="20"/>
  <c r="AW8" i="20"/>
  <c r="BA53" i="18"/>
  <c r="AZ53" i="18"/>
  <c r="BA52" i="18"/>
  <c r="AZ52" i="18"/>
  <c r="BA51" i="18"/>
  <c r="AZ51" i="18"/>
  <c r="BA50" i="18"/>
  <c r="AZ50" i="18"/>
  <c r="BA44" i="18"/>
  <c r="AZ44" i="18"/>
  <c r="AX44" i="18"/>
  <c r="AW44" i="18"/>
  <c r="BA40" i="18"/>
  <c r="AZ40" i="18"/>
  <c r="AX40" i="18"/>
  <c r="AW40" i="18"/>
  <c r="BA39" i="18"/>
  <c r="AZ39" i="18"/>
  <c r="AX39" i="18"/>
  <c r="AW39" i="18"/>
  <c r="BA38" i="18"/>
  <c r="AZ38" i="18"/>
  <c r="AX38" i="18"/>
  <c r="AW38" i="18"/>
  <c r="BA37" i="18"/>
  <c r="AZ37" i="18"/>
  <c r="AX37" i="18"/>
  <c r="AW37" i="18"/>
  <c r="BA36" i="18"/>
  <c r="AZ36" i="18"/>
  <c r="AX36" i="18"/>
  <c r="AW36" i="18"/>
  <c r="BA35" i="18"/>
  <c r="AZ35" i="18"/>
  <c r="AX35" i="18"/>
  <c r="AW35" i="18"/>
  <c r="BA34" i="18"/>
  <c r="AZ34" i="18"/>
  <c r="AX34" i="18"/>
  <c r="AW34" i="18"/>
  <c r="BA22" i="18"/>
  <c r="AZ22" i="18"/>
  <c r="BA21" i="18"/>
  <c r="AZ21" i="18"/>
  <c r="BA20" i="18"/>
  <c r="AZ20" i="18"/>
  <c r="BA19" i="18"/>
  <c r="AZ19" i="18"/>
  <c r="BA13" i="18"/>
  <c r="AZ13" i="18"/>
  <c r="AX13" i="18"/>
  <c r="AW13" i="18"/>
  <c r="BA12" i="18"/>
  <c r="AZ12" i="18"/>
  <c r="AX12" i="18"/>
  <c r="AW12" i="18"/>
  <c r="BA11" i="18"/>
  <c r="AZ11" i="18"/>
  <c r="AX11" i="18"/>
  <c r="AW11" i="18"/>
  <c r="BA10" i="18"/>
  <c r="AZ10" i="18"/>
  <c r="AX10" i="18"/>
  <c r="AW10" i="18"/>
  <c r="BA9" i="18"/>
  <c r="AZ9" i="18"/>
  <c r="AX9" i="18"/>
  <c r="AW9" i="18"/>
  <c r="BA8" i="18"/>
  <c r="AZ8" i="18"/>
  <c r="AX8" i="18"/>
  <c r="AW8" i="18"/>
  <c r="BA40" i="17"/>
  <c r="AZ40" i="17"/>
  <c r="AX40" i="17"/>
  <c r="AW40" i="17"/>
  <c r="BA39" i="17"/>
  <c r="AZ39" i="17"/>
  <c r="AX39" i="17"/>
  <c r="AW39" i="17"/>
  <c r="BA38" i="17"/>
  <c r="AZ38" i="17"/>
  <c r="AX38" i="17"/>
  <c r="AW38" i="17"/>
  <c r="BA37" i="17"/>
  <c r="AZ37" i="17"/>
  <c r="AX37" i="17"/>
  <c r="AW37" i="17"/>
  <c r="BA36" i="17"/>
  <c r="AZ36" i="17"/>
  <c r="AX36" i="17"/>
  <c r="AW36" i="17"/>
  <c r="BA35" i="17"/>
  <c r="AZ35" i="17"/>
  <c r="AX35" i="17"/>
  <c r="AW35" i="17"/>
  <c r="BA34" i="17"/>
  <c r="AZ34" i="17"/>
  <c r="AX34" i="17"/>
  <c r="AW34" i="17"/>
  <c r="BA12" i="17"/>
  <c r="AZ12" i="17"/>
  <c r="AX12" i="17"/>
  <c r="AW12" i="17"/>
  <c r="BA11" i="17"/>
  <c r="AZ11" i="17"/>
  <c r="AX11" i="17"/>
  <c r="AW11" i="17"/>
  <c r="BA10" i="17"/>
  <c r="AZ10" i="17"/>
  <c r="AX10" i="17"/>
  <c r="AW10" i="17"/>
  <c r="BA9" i="17"/>
  <c r="AZ9" i="17"/>
  <c r="AX9" i="17"/>
  <c r="AW9" i="17"/>
  <c r="BA8" i="17"/>
  <c r="AZ8" i="17"/>
  <c r="AX8" i="17"/>
  <c r="AW8" i="17"/>
  <c r="BA171" i="15"/>
  <c r="AZ171" i="15"/>
  <c r="BA170" i="15"/>
  <c r="AZ170" i="15"/>
  <c r="BA169" i="15"/>
  <c r="AZ169" i="15"/>
  <c r="BA168" i="15"/>
  <c r="AZ168" i="15"/>
  <c r="BA162" i="15"/>
  <c r="AZ162" i="15"/>
  <c r="AX162" i="15"/>
  <c r="AW162" i="15"/>
  <c r="BA161" i="15"/>
  <c r="AZ161" i="15"/>
  <c r="AX161" i="15"/>
  <c r="AW161" i="15"/>
  <c r="BA160" i="15"/>
  <c r="AZ160" i="15"/>
  <c r="AX160" i="15"/>
  <c r="AW160" i="15"/>
  <c r="BA159" i="15"/>
  <c r="AZ159" i="15"/>
  <c r="AX159" i="15"/>
  <c r="AW159" i="15"/>
  <c r="BA158" i="15"/>
  <c r="AZ158" i="15"/>
  <c r="AX158" i="15"/>
  <c r="AW158" i="15"/>
  <c r="BA157" i="15"/>
  <c r="AZ157" i="15"/>
  <c r="AX157" i="15"/>
  <c r="AW157" i="15"/>
  <c r="BA156" i="15"/>
  <c r="AZ156" i="15"/>
  <c r="AX156" i="15"/>
  <c r="AW156" i="15"/>
  <c r="BA142" i="15"/>
  <c r="AZ142" i="15"/>
  <c r="BA141" i="15"/>
  <c r="AZ141" i="15"/>
  <c r="BA140" i="15"/>
  <c r="AZ140" i="15"/>
  <c r="BA139" i="15"/>
  <c r="AZ139" i="15"/>
  <c r="BA133" i="15"/>
  <c r="AZ133" i="15"/>
  <c r="AX133" i="15"/>
  <c r="AW133" i="15"/>
  <c r="BA132" i="15"/>
  <c r="AZ132" i="15"/>
  <c r="AX132" i="15"/>
  <c r="AW132" i="15"/>
  <c r="BA131" i="15"/>
  <c r="AZ131" i="15"/>
  <c r="AX131" i="15"/>
  <c r="AW131" i="15"/>
  <c r="BA130" i="15"/>
  <c r="AZ130" i="15"/>
  <c r="AX130" i="15"/>
  <c r="AW130" i="15"/>
  <c r="BA129" i="15"/>
  <c r="AZ129" i="15"/>
  <c r="AX129" i="15"/>
  <c r="AW129" i="15"/>
  <c r="BA128" i="15"/>
  <c r="AZ128" i="15"/>
  <c r="AX128" i="15"/>
  <c r="AW128" i="15"/>
  <c r="BA127" i="15"/>
  <c r="AZ127" i="15"/>
  <c r="AX127" i="15"/>
  <c r="AW127" i="15"/>
  <c r="BA113" i="15"/>
  <c r="AZ113" i="15"/>
  <c r="BA112" i="15"/>
  <c r="AZ112" i="15"/>
  <c r="BA111" i="15"/>
  <c r="AZ111" i="15"/>
  <c r="BA110" i="15"/>
  <c r="AZ110" i="15"/>
  <c r="BA104" i="15"/>
  <c r="AZ104" i="15"/>
  <c r="AX104" i="15"/>
  <c r="AW104" i="15"/>
  <c r="BA103" i="15"/>
  <c r="AZ103" i="15"/>
  <c r="AX103" i="15"/>
  <c r="AW103" i="15"/>
  <c r="BA102" i="15"/>
  <c r="AZ102" i="15"/>
  <c r="AX102" i="15"/>
  <c r="AW102" i="15"/>
  <c r="BA101" i="15"/>
  <c r="AZ101" i="15"/>
  <c r="AX101" i="15"/>
  <c r="AW101" i="15"/>
  <c r="BA100" i="15"/>
  <c r="AZ100" i="15"/>
  <c r="AX100" i="15"/>
  <c r="AW100" i="15"/>
  <c r="BA99" i="15"/>
  <c r="AZ99" i="15"/>
  <c r="AX99" i="15"/>
  <c r="AW99" i="15"/>
  <c r="BA98" i="15"/>
  <c r="AZ98" i="15"/>
  <c r="AX98" i="15"/>
  <c r="AW98" i="15"/>
  <c r="BA53" i="15"/>
  <c r="AZ53" i="15"/>
  <c r="BA52" i="15"/>
  <c r="AZ52" i="15"/>
  <c r="BA51" i="15"/>
  <c r="AZ51" i="15"/>
  <c r="BA50" i="15"/>
  <c r="AZ50" i="15"/>
  <c r="BA44" i="15"/>
  <c r="AZ44" i="15"/>
  <c r="AX44" i="15"/>
  <c r="AW44" i="15"/>
  <c r="BA40" i="15"/>
  <c r="AZ40" i="15"/>
  <c r="AX40" i="15"/>
  <c r="AW40" i="15"/>
  <c r="BA39" i="15"/>
  <c r="AZ39" i="15"/>
  <c r="AX39" i="15"/>
  <c r="AW39" i="15"/>
  <c r="BA38" i="15"/>
  <c r="AZ38" i="15"/>
  <c r="AX38" i="15"/>
  <c r="AW38" i="15"/>
  <c r="BA37" i="15"/>
  <c r="AZ37" i="15"/>
  <c r="AX37" i="15"/>
  <c r="AW37" i="15"/>
  <c r="BA36" i="15"/>
  <c r="AZ36" i="15"/>
  <c r="AX36" i="15"/>
  <c r="AW36" i="15"/>
  <c r="BA35" i="15"/>
  <c r="AZ35" i="15"/>
  <c r="AX35" i="15"/>
  <c r="AW35" i="15"/>
  <c r="BA34" i="15"/>
  <c r="AZ34" i="15"/>
  <c r="AX34" i="15"/>
  <c r="AW34" i="15"/>
  <c r="BA22" i="15"/>
  <c r="AZ22" i="15"/>
  <c r="BA21" i="15"/>
  <c r="AZ21" i="15"/>
  <c r="BA20" i="15"/>
  <c r="AZ20" i="15"/>
  <c r="BA19" i="15"/>
  <c r="AZ19" i="15"/>
  <c r="BA13" i="15"/>
  <c r="AZ13" i="15"/>
  <c r="AX13" i="15"/>
  <c r="AW13" i="15"/>
  <c r="BA12" i="15"/>
  <c r="AZ12" i="15"/>
  <c r="AX12" i="15"/>
  <c r="AW12" i="15"/>
  <c r="BA11" i="15"/>
  <c r="AZ11" i="15"/>
  <c r="AX11" i="15"/>
  <c r="AW11" i="15"/>
  <c r="BA10" i="15"/>
  <c r="AZ10" i="15"/>
  <c r="AX10" i="15"/>
  <c r="AW10" i="15"/>
  <c r="BA9" i="15"/>
  <c r="AZ9" i="15"/>
  <c r="AX9" i="15"/>
  <c r="AW9" i="15"/>
  <c r="BA8" i="15"/>
  <c r="AZ8" i="15"/>
  <c r="AX8" i="15"/>
  <c r="AW8" i="15"/>
  <c r="AG68" i="24"/>
  <c r="AF68" i="24"/>
  <c r="AG67" i="24"/>
  <c r="AF67" i="24"/>
  <c r="AG66" i="24"/>
  <c r="AF66" i="24"/>
  <c r="AG65" i="24"/>
  <c r="AF65" i="24"/>
  <c r="AD65" i="24"/>
  <c r="AC65" i="24"/>
  <c r="AG64" i="24"/>
  <c r="AF64" i="24"/>
  <c r="AG63" i="24"/>
  <c r="AF63" i="24"/>
  <c r="AG62" i="24"/>
  <c r="AF62" i="24"/>
  <c r="AG61" i="24"/>
  <c r="AF61" i="24"/>
  <c r="AD61" i="24"/>
  <c r="AC61" i="24"/>
  <c r="AG56" i="24"/>
  <c r="AF56" i="24"/>
  <c r="AG55" i="24"/>
  <c r="AF55" i="24"/>
  <c r="AG54" i="24"/>
  <c r="AF54" i="24"/>
  <c r="AG53" i="24"/>
  <c r="AF53" i="24"/>
  <c r="AD53" i="24"/>
  <c r="AC53" i="24"/>
  <c r="AG52" i="24"/>
  <c r="AF52" i="24"/>
  <c r="AG51" i="24"/>
  <c r="AF51" i="24"/>
  <c r="AG50" i="24"/>
  <c r="AF50" i="24"/>
  <c r="AG49" i="24"/>
  <c r="AF49" i="24"/>
  <c r="AD49" i="24"/>
  <c r="AC49" i="24"/>
  <c r="AG48" i="24"/>
  <c r="AF48" i="24"/>
  <c r="AG47" i="24"/>
  <c r="AF47" i="24"/>
  <c r="AG46" i="24"/>
  <c r="AF46" i="24"/>
  <c r="AG45" i="24"/>
  <c r="AF45" i="24"/>
  <c r="AD45" i="24"/>
  <c r="AC45" i="24"/>
  <c r="AG44" i="24"/>
  <c r="AF44" i="24"/>
  <c r="AG43" i="24"/>
  <c r="AF43" i="24"/>
  <c r="AG42" i="24"/>
  <c r="AF42" i="24"/>
  <c r="AG41" i="24"/>
  <c r="AF41" i="24"/>
  <c r="AD41" i="24"/>
  <c r="AC41" i="24"/>
  <c r="AG40" i="24"/>
  <c r="AF40" i="24"/>
  <c r="AG39" i="24"/>
  <c r="AF39" i="24"/>
  <c r="AG38" i="24"/>
  <c r="AF38" i="24"/>
  <c r="AG37" i="24"/>
  <c r="AF37" i="24"/>
  <c r="AD37" i="24"/>
  <c r="AC37" i="24"/>
  <c r="AG36" i="24"/>
  <c r="AF36" i="24"/>
  <c r="AG35" i="24"/>
  <c r="AF35" i="24"/>
  <c r="AG34" i="24"/>
  <c r="AF34" i="24"/>
  <c r="AG33" i="24"/>
  <c r="AF33" i="24"/>
  <c r="AD33" i="24"/>
  <c r="AC33" i="24"/>
  <c r="AO68" i="24"/>
  <c r="AN68" i="24"/>
  <c r="AO67" i="24"/>
  <c r="AN67" i="24"/>
  <c r="AO66" i="24"/>
  <c r="AN66" i="24"/>
  <c r="AO65" i="24"/>
  <c r="AN65" i="24"/>
  <c r="AL65" i="24"/>
  <c r="AK65" i="24"/>
  <c r="AO64" i="24"/>
  <c r="AN64" i="24"/>
  <c r="AO63" i="24"/>
  <c r="AN63" i="24"/>
  <c r="AO62" i="24"/>
  <c r="AN62" i="24"/>
  <c r="AO61" i="24"/>
  <c r="AN61" i="24"/>
  <c r="AL61" i="24"/>
  <c r="AK61" i="24"/>
  <c r="AO56" i="24"/>
  <c r="AN56" i="24"/>
  <c r="AO55" i="24"/>
  <c r="AN55" i="24"/>
  <c r="AO54" i="24"/>
  <c r="AN54" i="24"/>
  <c r="AO53" i="24"/>
  <c r="AN53" i="24"/>
  <c r="AL53" i="24"/>
  <c r="AK53" i="24"/>
  <c r="AO52" i="24"/>
  <c r="AN52" i="24"/>
  <c r="AO51" i="24"/>
  <c r="AN51" i="24"/>
  <c r="AO50" i="24"/>
  <c r="AN50" i="24"/>
  <c r="AO49" i="24"/>
  <c r="AN49" i="24"/>
  <c r="AL49" i="24"/>
  <c r="AK49" i="24"/>
  <c r="AO48" i="24"/>
  <c r="AN48" i="24"/>
  <c r="AO47" i="24"/>
  <c r="AN47" i="24"/>
  <c r="AO46" i="24"/>
  <c r="AN46" i="24"/>
  <c r="AO45" i="24"/>
  <c r="AN45" i="24"/>
  <c r="AL45" i="24"/>
  <c r="AK45" i="24"/>
  <c r="AO44" i="24"/>
  <c r="AN44" i="24"/>
  <c r="AO43" i="24"/>
  <c r="AN43" i="24"/>
  <c r="AO42" i="24"/>
  <c r="AN42" i="24"/>
  <c r="AO41" i="24"/>
  <c r="AN41" i="24"/>
  <c r="AL41" i="24"/>
  <c r="AK41" i="24"/>
  <c r="AO40" i="24"/>
  <c r="AN40" i="24"/>
  <c r="AO39" i="24"/>
  <c r="AN39" i="24"/>
  <c r="AO38" i="24"/>
  <c r="AN38" i="24"/>
  <c r="AO37" i="24"/>
  <c r="AN37" i="24"/>
  <c r="AL37" i="24"/>
  <c r="AK37" i="24"/>
  <c r="AO36" i="24"/>
  <c r="AN36" i="24"/>
  <c r="AO35" i="24"/>
  <c r="AN35" i="24"/>
  <c r="AO34" i="24"/>
  <c r="AN34" i="24"/>
  <c r="AO33" i="24"/>
  <c r="AN33" i="24"/>
  <c r="AL33" i="24"/>
  <c r="AK33" i="24"/>
  <c r="Y68" i="24"/>
  <c r="X68" i="24"/>
  <c r="Y67" i="24"/>
  <c r="X67" i="24"/>
  <c r="Y66" i="24"/>
  <c r="X66" i="24"/>
  <c r="Y65" i="24"/>
  <c r="X65" i="24"/>
  <c r="V65" i="24"/>
  <c r="U65" i="24"/>
  <c r="Y64" i="24"/>
  <c r="X64" i="24"/>
  <c r="Y63" i="24"/>
  <c r="X63" i="24"/>
  <c r="Y62" i="24"/>
  <c r="X62" i="24"/>
  <c r="Y61" i="24"/>
  <c r="X61" i="24"/>
  <c r="V61" i="24"/>
  <c r="U61" i="24"/>
  <c r="Y56" i="24"/>
  <c r="X56" i="24"/>
  <c r="Y55" i="24"/>
  <c r="X55" i="24"/>
  <c r="Y54" i="24"/>
  <c r="X54" i="24"/>
  <c r="Y53" i="24"/>
  <c r="X53" i="24"/>
  <c r="V53" i="24"/>
  <c r="U53" i="24"/>
  <c r="Y52" i="24"/>
  <c r="X52" i="24"/>
  <c r="Y51" i="24"/>
  <c r="X51" i="24"/>
  <c r="Y50" i="24"/>
  <c r="X50" i="24"/>
  <c r="Y49" i="24"/>
  <c r="X49" i="24"/>
  <c r="V49" i="24"/>
  <c r="U49" i="24"/>
  <c r="Y48" i="24"/>
  <c r="X48" i="24"/>
  <c r="Y47" i="24"/>
  <c r="X47" i="24"/>
  <c r="Y46" i="24"/>
  <c r="X46" i="24"/>
  <c r="Y45" i="24"/>
  <c r="X45" i="24"/>
  <c r="V45" i="24"/>
  <c r="U45" i="24"/>
  <c r="Y44" i="24"/>
  <c r="X44" i="24"/>
  <c r="Y43" i="24"/>
  <c r="X43" i="24"/>
  <c r="Y42" i="24"/>
  <c r="X42" i="24"/>
  <c r="Y41" i="24"/>
  <c r="X41" i="24"/>
  <c r="V41" i="24"/>
  <c r="U41" i="24"/>
  <c r="Y40" i="24"/>
  <c r="X40" i="24"/>
  <c r="Y39" i="24"/>
  <c r="X39" i="24"/>
  <c r="Y38" i="24"/>
  <c r="X38" i="24"/>
  <c r="Y37" i="24"/>
  <c r="X37" i="24"/>
  <c r="V37" i="24"/>
  <c r="U37" i="24"/>
  <c r="Y36" i="24"/>
  <c r="X36" i="24"/>
  <c r="Y35" i="24"/>
  <c r="X35" i="24"/>
  <c r="Y34" i="24"/>
  <c r="X34" i="24"/>
  <c r="Y33" i="24"/>
  <c r="X33" i="24"/>
  <c r="V33" i="24"/>
  <c r="U33" i="24"/>
  <c r="Q36" i="24"/>
  <c r="Q35" i="24"/>
  <c r="Q34" i="24"/>
  <c r="Q33" i="24"/>
  <c r="P36" i="24"/>
  <c r="P35" i="24"/>
  <c r="P34" i="24"/>
  <c r="P33" i="24"/>
  <c r="N33" i="24"/>
  <c r="M33" i="24"/>
  <c r="M37" i="24"/>
  <c r="N37" i="24"/>
  <c r="I68" i="24"/>
  <c r="H68" i="24"/>
  <c r="I67" i="24"/>
  <c r="H67" i="24"/>
  <c r="I66" i="24"/>
  <c r="H66" i="24"/>
  <c r="I65" i="24"/>
  <c r="H65" i="24"/>
  <c r="F65" i="24"/>
  <c r="E65" i="24"/>
  <c r="I64" i="24"/>
  <c r="H64" i="24"/>
  <c r="I63" i="24"/>
  <c r="H63" i="24"/>
  <c r="I62" i="24"/>
  <c r="H62" i="24"/>
  <c r="I61" i="24"/>
  <c r="H61" i="24"/>
  <c r="F61" i="24"/>
  <c r="E61" i="24"/>
  <c r="I56" i="24"/>
  <c r="H56" i="24"/>
  <c r="I55" i="24"/>
  <c r="H55" i="24"/>
  <c r="I54" i="24"/>
  <c r="H54" i="24"/>
  <c r="I53" i="24"/>
  <c r="H53" i="24"/>
  <c r="F53" i="24"/>
  <c r="E53" i="24"/>
  <c r="I52" i="24"/>
  <c r="H52" i="24"/>
  <c r="I51" i="24"/>
  <c r="H51" i="24"/>
  <c r="I50" i="24"/>
  <c r="H50" i="24"/>
  <c r="I49" i="24"/>
  <c r="H49" i="24"/>
  <c r="F49" i="24"/>
  <c r="E49" i="24"/>
  <c r="I48" i="24"/>
  <c r="H48" i="24"/>
  <c r="I47" i="24"/>
  <c r="H47" i="24"/>
  <c r="I46" i="24"/>
  <c r="H46" i="24"/>
  <c r="I45" i="24"/>
  <c r="H45" i="24"/>
  <c r="F45" i="24"/>
  <c r="E45" i="24"/>
  <c r="I44" i="24"/>
  <c r="H44" i="24"/>
  <c r="I43" i="24"/>
  <c r="H43" i="24"/>
  <c r="I42" i="24"/>
  <c r="H42" i="24"/>
  <c r="I41" i="24"/>
  <c r="H41" i="24"/>
  <c r="F41" i="24"/>
  <c r="E41" i="24"/>
  <c r="I40" i="24"/>
  <c r="H40" i="24"/>
  <c r="I39" i="24"/>
  <c r="H39" i="24"/>
  <c r="I38" i="24"/>
  <c r="H38" i="24"/>
  <c r="I37" i="24"/>
  <c r="H37" i="24"/>
  <c r="F37" i="24"/>
  <c r="E37" i="24"/>
  <c r="I36" i="24"/>
  <c r="H36" i="24"/>
  <c r="I35" i="24"/>
  <c r="H35" i="24"/>
  <c r="I34" i="24"/>
  <c r="H34" i="24"/>
  <c r="I33" i="24"/>
  <c r="H33" i="24"/>
  <c r="F33" i="24"/>
  <c r="E33" i="24"/>
  <c r="Q68" i="24"/>
  <c r="P68" i="24"/>
  <c r="Q67" i="24"/>
  <c r="P67" i="24"/>
  <c r="Q66" i="24"/>
  <c r="P66" i="24"/>
  <c r="Q65" i="24"/>
  <c r="P65" i="24"/>
  <c r="N65" i="24"/>
  <c r="M65" i="24"/>
  <c r="Q64" i="24"/>
  <c r="P64" i="24"/>
  <c r="Q63" i="24"/>
  <c r="P63" i="24"/>
  <c r="Q62" i="24"/>
  <c r="P62" i="24"/>
  <c r="Q61" i="24"/>
  <c r="P61" i="24"/>
  <c r="N61" i="24"/>
  <c r="M61" i="24"/>
  <c r="Q56" i="24"/>
  <c r="P56" i="24"/>
  <c r="Q55" i="24"/>
  <c r="P55" i="24"/>
  <c r="Q54" i="24"/>
  <c r="P54" i="24"/>
  <c r="Q53" i="24"/>
  <c r="P53" i="24"/>
  <c r="N53" i="24"/>
  <c r="M53" i="24"/>
  <c r="Q52" i="24"/>
  <c r="P52" i="24"/>
  <c r="Q51" i="24"/>
  <c r="P51" i="24"/>
  <c r="Q50" i="24"/>
  <c r="P50" i="24"/>
  <c r="Q49" i="24"/>
  <c r="P49" i="24"/>
  <c r="N49" i="24"/>
  <c r="M49" i="24"/>
  <c r="Q48" i="24"/>
  <c r="P48" i="24"/>
  <c r="Q47" i="24"/>
  <c r="P47" i="24"/>
  <c r="Q46" i="24"/>
  <c r="P46" i="24"/>
  <c r="Q45" i="24"/>
  <c r="P45" i="24"/>
  <c r="N45" i="24"/>
  <c r="M45" i="24"/>
  <c r="Q44" i="24"/>
  <c r="P44" i="24"/>
  <c r="Q43" i="24"/>
  <c r="P43" i="24"/>
  <c r="Q42" i="24"/>
  <c r="P42" i="24"/>
  <c r="Q41" i="24"/>
  <c r="P41" i="24"/>
  <c r="N41" i="24"/>
  <c r="M41" i="24"/>
  <c r="Q40" i="24"/>
  <c r="P40" i="24"/>
  <c r="Q39" i="24"/>
  <c r="P39" i="24"/>
  <c r="Q38" i="24"/>
  <c r="P38" i="24"/>
  <c r="Q37" i="24"/>
  <c r="P37" i="24"/>
  <c r="AG16" i="24"/>
  <c r="AF16" i="24"/>
  <c r="AG15" i="24"/>
  <c r="AF15" i="24"/>
  <c r="AG14" i="24"/>
  <c r="AF14" i="24"/>
  <c r="AG13" i="24"/>
  <c r="AF13" i="24"/>
  <c r="AD13" i="24"/>
  <c r="AC13" i="24"/>
  <c r="Y28" i="24"/>
  <c r="X28" i="24"/>
  <c r="Y27" i="24"/>
  <c r="X27" i="24"/>
  <c r="Y26" i="24"/>
  <c r="X26" i="24"/>
  <c r="Y25" i="24"/>
  <c r="X25" i="24"/>
  <c r="V25" i="24"/>
  <c r="U25" i="24"/>
  <c r="Y24" i="24"/>
  <c r="X24" i="24"/>
  <c r="Y23" i="24"/>
  <c r="X23" i="24"/>
  <c r="Y22" i="24"/>
  <c r="X22" i="24"/>
  <c r="Y21" i="24"/>
  <c r="X21" i="24"/>
  <c r="V21" i="24"/>
  <c r="U21" i="24"/>
  <c r="Y20" i="24"/>
  <c r="X20" i="24"/>
  <c r="Y19" i="24"/>
  <c r="X19" i="24"/>
  <c r="Y18" i="24"/>
  <c r="X18" i="24"/>
  <c r="Y17" i="24"/>
  <c r="X17" i="24"/>
  <c r="V17" i="24"/>
  <c r="U17" i="24"/>
  <c r="Y16" i="24"/>
  <c r="X16" i="24"/>
  <c r="Y15" i="24"/>
  <c r="X15" i="24"/>
  <c r="Y14" i="24"/>
  <c r="X14" i="24"/>
  <c r="Y13" i="24"/>
  <c r="X13" i="24"/>
  <c r="V13" i="24"/>
  <c r="U13" i="24"/>
  <c r="Y12" i="24"/>
  <c r="X12" i="24"/>
  <c r="Y11" i="24"/>
  <c r="X11" i="24"/>
  <c r="Y10" i="24"/>
  <c r="X10" i="24"/>
  <c r="Y9" i="24"/>
  <c r="X9" i="24"/>
  <c r="V9" i="24"/>
  <c r="U9" i="24"/>
  <c r="Y8" i="24"/>
  <c r="X8" i="24"/>
  <c r="Y7" i="24"/>
  <c r="X7" i="24"/>
  <c r="Y6" i="24"/>
  <c r="X6" i="24"/>
  <c r="Y5" i="24"/>
  <c r="H6" i="24"/>
  <c r="I6" i="24"/>
  <c r="X5" i="24"/>
  <c r="V5" i="24"/>
  <c r="U5" i="24"/>
  <c r="H25" i="24"/>
  <c r="I28" i="24"/>
  <c r="H28" i="24"/>
  <c r="I27" i="24"/>
  <c r="H27" i="24"/>
  <c r="I26" i="24"/>
  <c r="H26" i="24"/>
  <c r="I25" i="24"/>
  <c r="I24" i="24"/>
  <c r="H24" i="24"/>
  <c r="I23" i="24"/>
  <c r="H23" i="24"/>
  <c r="I22" i="24"/>
  <c r="H22" i="24"/>
  <c r="I21" i="24"/>
  <c r="H21" i="24"/>
  <c r="I20" i="24"/>
  <c r="H20" i="24"/>
  <c r="I19" i="24"/>
  <c r="H19" i="24"/>
  <c r="I18" i="24"/>
  <c r="H18" i="24"/>
  <c r="I17" i="24"/>
  <c r="H17" i="24"/>
  <c r="I12" i="24"/>
  <c r="I11" i="24"/>
  <c r="I10" i="24"/>
  <c r="H10" i="24"/>
  <c r="I9" i="24"/>
  <c r="I8" i="24"/>
  <c r="H8" i="24"/>
  <c r="I7" i="24"/>
  <c r="H7" i="24"/>
  <c r="I5" i="24"/>
  <c r="H5" i="24"/>
  <c r="F25" i="24"/>
  <c r="E25" i="24"/>
  <c r="F21" i="24"/>
  <c r="E21" i="24"/>
  <c r="F17" i="24"/>
  <c r="E17" i="24"/>
  <c r="E13" i="24"/>
  <c r="F13" i="24"/>
  <c r="F5" i="24"/>
  <c r="F9" i="24"/>
  <c r="E9" i="24"/>
  <c r="E5" i="24"/>
  <c r="N5" i="24"/>
  <c r="M5" i="24"/>
  <c r="Q28" i="24"/>
  <c r="Q27" i="24"/>
  <c r="Q26" i="24"/>
  <c r="Q25" i="24"/>
  <c r="Q24" i="24"/>
  <c r="Q23" i="24"/>
  <c r="Q22" i="24"/>
  <c r="Q21" i="24"/>
  <c r="Q20" i="24"/>
  <c r="Q19" i="24"/>
  <c r="Q18" i="24"/>
  <c r="P28" i="24"/>
  <c r="P27" i="24"/>
  <c r="P26" i="24"/>
  <c r="P25" i="24"/>
  <c r="P24" i="24"/>
  <c r="P23" i="24"/>
  <c r="P22" i="24"/>
  <c r="P21" i="24"/>
  <c r="P20" i="24"/>
  <c r="P19" i="24"/>
  <c r="P18" i="24"/>
  <c r="P17" i="24"/>
  <c r="Q16" i="24"/>
  <c r="Q17" i="24"/>
  <c r="P16" i="24"/>
  <c r="Q15" i="24"/>
  <c r="P15" i="24"/>
  <c r="P14" i="24"/>
  <c r="P12" i="24"/>
  <c r="N25" i="24"/>
  <c r="N21" i="24"/>
  <c r="N17" i="24"/>
  <c r="M25" i="24"/>
  <c r="M21" i="24"/>
  <c r="M17" i="24"/>
  <c r="M13" i="24"/>
  <c r="N13" i="24"/>
  <c r="M9" i="24"/>
  <c r="Q12" i="24"/>
  <c r="Q11" i="24"/>
  <c r="Q10" i="24"/>
  <c r="P11" i="24"/>
  <c r="P10" i="24"/>
  <c r="Q9" i="24"/>
  <c r="P9" i="24"/>
  <c r="N9" i="24"/>
  <c r="Q8" i="24"/>
  <c r="P8" i="24"/>
  <c r="P7" i="24"/>
  <c r="P6" i="24"/>
  <c r="Q7" i="24"/>
  <c r="Q6" i="24"/>
  <c r="Q5" i="24"/>
  <c r="P5" i="24"/>
  <c r="AR13" i="12"/>
  <c r="BA40" i="13"/>
  <c r="AZ40" i="13"/>
  <c r="AX40" i="13"/>
  <c r="AW40" i="13"/>
  <c r="BA39" i="13"/>
  <c r="AZ39" i="13"/>
  <c r="AX39" i="13"/>
  <c r="AW39" i="13"/>
  <c r="BA38" i="13"/>
  <c r="AZ38" i="13"/>
  <c r="AX38" i="13"/>
  <c r="AW38" i="13"/>
  <c r="BA37" i="13"/>
  <c r="AZ37" i="13"/>
  <c r="AX37" i="13"/>
  <c r="AW37" i="13"/>
  <c r="BA36" i="13"/>
  <c r="AZ36" i="13"/>
  <c r="AX36" i="13"/>
  <c r="AW36" i="13"/>
  <c r="BA35" i="13"/>
  <c r="AZ35" i="13"/>
  <c r="AX35" i="13"/>
  <c r="AW35" i="13"/>
  <c r="BA34" i="13"/>
  <c r="AZ34" i="13"/>
  <c r="AX34" i="13"/>
  <c r="AW34" i="13"/>
  <c r="BA12" i="13"/>
  <c r="AZ12" i="13"/>
  <c r="AX12" i="13"/>
  <c r="AW12" i="13"/>
  <c r="BA11" i="13"/>
  <c r="AZ11" i="13"/>
  <c r="AX11" i="13"/>
  <c r="AW11" i="13"/>
  <c r="BA10" i="13"/>
  <c r="AZ10" i="13"/>
  <c r="AX10" i="13"/>
  <c r="AW10" i="13"/>
  <c r="BA9" i="13"/>
  <c r="AZ9" i="13"/>
  <c r="AX9" i="13"/>
  <c r="AW9" i="13"/>
  <c r="BA8" i="13"/>
  <c r="AZ8" i="13"/>
  <c r="AX8" i="13"/>
  <c r="AW8" i="13"/>
  <c r="BA161" i="13"/>
  <c r="AZ161" i="13"/>
  <c r="AX161" i="13"/>
  <c r="AW161" i="13"/>
  <c r="BA160" i="13"/>
  <c r="AZ160" i="13"/>
  <c r="AX160" i="13"/>
  <c r="AW160" i="13"/>
  <c r="BA159" i="13"/>
  <c r="AZ159" i="13"/>
  <c r="AX159" i="13"/>
  <c r="AW159" i="13"/>
  <c r="BA158" i="13"/>
  <c r="AZ158" i="13"/>
  <c r="AX158" i="13"/>
  <c r="AW158" i="13"/>
  <c r="BA157" i="13"/>
  <c r="AZ157" i="13"/>
  <c r="AX157" i="13"/>
  <c r="AW157" i="13"/>
  <c r="BA156" i="13"/>
  <c r="AZ156" i="13"/>
  <c r="AX156" i="13"/>
  <c r="AW156" i="13"/>
  <c r="BA132" i="13"/>
  <c r="AZ132" i="13"/>
  <c r="AX132" i="13"/>
  <c r="AW132" i="13"/>
  <c r="BA131" i="13"/>
  <c r="AZ131" i="13"/>
  <c r="AX131" i="13"/>
  <c r="AW131" i="13"/>
  <c r="BA130" i="13"/>
  <c r="AZ130" i="13"/>
  <c r="AX130" i="13"/>
  <c r="AW130" i="13"/>
  <c r="BA129" i="13"/>
  <c r="AZ129" i="13"/>
  <c r="AX129" i="13"/>
  <c r="AW129" i="13"/>
  <c r="BA128" i="13"/>
  <c r="AZ128" i="13"/>
  <c r="AX128" i="13"/>
  <c r="AW128" i="13"/>
  <c r="BA127" i="13"/>
  <c r="AZ127" i="13"/>
  <c r="AX127" i="13"/>
  <c r="AW127" i="13"/>
  <c r="BA103" i="13"/>
  <c r="AZ103" i="13"/>
  <c r="AX103" i="13"/>
  <c r="AW103" i="13"/>
  <c r="BA102" i="13"/>
  <c r="AZ102" i="13"/>
  <c r="AX102" i="13"/>
  <c r="AW102" i="13"/>
  <c r="BA101" i="13"/>
  <c r="AZ101" i="13"/>
  <c r="AX101" i="13"/>
  <c r="AW101" i="13"/>
  <c r="BA100" i="13"/>
  <c r="AZ100" i="13"/>
  <c r="AX100" i="13"/>
  <c r="AW100" i="13"/>
  <c r="BA99" i="13"/>
  <c r="AZ99" i="13"/>
  <c r="AX99" i="13"/>
  <c r="AW99" i="13"/>
  <c r="BA98" i="13"/>
  <c r="AZ98" i="13"/>
  <c r="AX98" i="13"/>
  <c r="AW98" i="13"/>
  <c r="P13" i="24" l="1"/>
  <c r="AZ81" i="13"/>
  <c r="Q13" i="24"/>
  <c r="BA81" i="13"/>
  <c r="Q14" i="24"/>
  <c r="AS75" i="12"/>
  <c r="AH177" i="16"/>
  <c r="AG177" i="16"/>
  <c r="AF177" i="16"/>
  <c r="AE177" i="16"/>
  <c r="L177" i="16"/>
  <c r="K177" i="16"/>
  <c r="J177" i="16"/>
  <c r="I177" i="16"/>
  <c r="AH173" i="16"/>
  <c r="AG173" i="16"/>
  <c r="AF173" i="16"/>
  <c r="AE173" i="16"/>
  <c r="L173" i="16"/>
  <c r="K173" i="16"/>
  <c r="J173" i="16"/>
  <c r="I173" i="16"/>
  <c r="AH169" i="16"/>
  <c r="AG169" i="16"/>
  <c r="AF169" i="16"/>
  <c r="AE169" i="16"/>
  <c r="L169" i="16"/>
  <c r="K169" i="16"/>
  <c r="J169" i="16"/>
  <c r="I169" i="16"/>
  <c r="AH165" i="16"/>
  <c r="AG165" i="16"/>
  <c r="AF165" i="16"/>
  <c r="AE165" i="16"/>
  <c r="L165" i="16"/>
  <c r="K165" i="16"/>
  <c r="J165" i="16"/>
  <c r="I165" i="16"/>
  <c r="AQ161" i="16"/>
  <c r="AP161" i="16"/>
  <c r="AH161" i="16"/>
  <c r="AG161" i="16"/>
  <c r="AF161" i="16"/>
  <c r="AE161" i="16"/>
  <c r="U161" i="16"/>
  <c r="T161" i="16"/>
  <c r="L161" i="16"/>
  <c r="K161" i="16"/>
  <c r="J161" i="16"/>
  <c r="I161" i="16"/>
  <c r="AR160" i="16"/>
  <c r="V160" i="16"/>
  <c r="AR159" i="16"/>
  <c r="V159" i="16"/>
  <c r="AR158" i="16"/>
  <c r="V158" i="16"/>
  <c r="AR157" i="16"/>
  <c r="AH157" i="16"/>
  <c r="AG157" i="16"/>
  <c r="AG155" i="16" s="1"/>
  <c r="AF157" i="16"/>
  <c r="AF155" i="16" s="1"/>
  <c r="AE157" i="16"/>
  <c r="AE155" i="16" s="1"/>
  <c r="V157" i="16"/>
  <c r="L157" i="16"/>
  <c r="K157" i="16"/>
  <c r="J157" i="16"/>
  <c r="I157" i="16"/>
  <c r="AR156" i="16"/>
  <c r="V156" i="16"/>
  <c r="AR155" i="16"/>
  <c r="AR161" i="16" s="1"/>
  <c r="AH155" i="16"/>
  <c r="V155" i="16"/>
  <c r="V161" i="16" s="1"/>
  <c r="L155" i="16"/>
  <c r="K155" i="16"/>
  <c r="J155" i="16"/>
  <c r="I155" i="16"/>
  <c r="AH148" i="16"/>
  <c r="AG148" i="16"/>
  <c r="AF148" i="16"/>
  <c r="AE148" i="16"/>
  <c r="L148" i="16"/>
  <c r="K148" i="16"/>
  <c r="J148" i="16"/>
  <c r="I148" i="16"/>
  <c r="AH144" i="16"/>
  <c r="AG144" i="16"/>
  <c r="AF144" i="16"/>
  <c r="AE144" i="16"/>
  <c r="L144" i="16"/>
  <c r="K144" i="16"/>
  <c r="J144" i="16"/>
  <c r="I144" i="16"/>
  <c r="AH140" i="16"/>
  <c r="AG140" i="16"/>
  <c r="AF140" i="16"/>
  <c r="AE140" i="16"/>
  <c r="L140" i="16"/>
  <c r="K140" i="16"/>
  <c r="J140" i="16"/>
  <c r="I140" i="16"/>
  <c r="AH136" i="16"/>
  <c r="AG136" i="16"/>
  <c r="AF136" i="16"/>
  <c r="AE136" i="16"/>
  <c r="L136" i="16"/>
  <c r="K136" i="16"/>
  <c r="J136" i="16"/>
  <c r="I136" i="16"/>
  <c r="AQ132" i="16"/>
  <c r="AP132" i="16"/>
  <c r="AH132" i="16"/>
  <c r="AG132" i="16"/>
  <c r="AF132" i="16"/>
  <c r="AE132" i="16"/>
  <c r="U132" i="16"/>
  <c r="T132" i="16"/>
  <c r="L132" i="16"/>
  <c r="K132" i="16"/>
  <c r="J132" i="16"/>
  <c r="I132" i="16"/>
  <c r="AR131" i="16"/>
  <c r="V131" i="16"/>
  <c r="AR130" i="16"/>
  <c r="V130" i="16"/>
  <c r="AR129" i="16"/>
  <c r="V129" i="16"/>
  <c r="AR128" i="16"/>
  <c r="AH128" i="16"/>
  <c r="AH126" i="16" s="1"/>
  <c r="AG128" i="16"/>
  <c r="AG126" i="16" s="1"/>
  <c r="AF128" i="16"/>
  <c r="AF126" i="16" s="1"/>
  <c r="AE128" i="16"/>
  <c r="V128" i="16"/>
  <c r="L128" i="16"/>
  <c r="K128" i="16"/>
  <c r="J128" i="16"/>
  <c r="J126" i="16" s="1"/>
  <c r="I128" i="16"/>
  <c r="I126" i="16" s="1"/>
  <c r="AR127" i="16"/>
  <c r="V127" i="16"/>
  <c r="AR126" i="16"/>
  <c r="AR132" i="16" s="1"/>
  <c r="AE126" i="16"/>
  <c r="V126" i="16"/>
  <c r="V132" i="16" s="1"/>
  <c r="L126" i="16"/>
  <c r="K126" i="16"/>
  <c r="AH119" i="16"/>
  <c r="AG119" i="16"/>
  <c r="AF119" i="16"/>
  <c r="AE119" i="16"/>
  <c r="L119" i="16"/>
  <c r="K119" i="16"/>
  <c r="J119" i="16"/>
  <c r="I119" i="16"/>
  <c r="AH115" i="16"/>
  <c r="AG115" i="16"/>
  <c r="AF115" i="16"/>
  <c r="AE115" i="16"/>
  <c r="L115" i="16"/>
  <c r="K115" i="16"/>
  <c r="J115" i="16"/>
  <c r="I115" i="16"/>
  <c r="AH111" i="16"/>
  <c r="AG111" i="16"/>
  <c r="AF111" i="16"/>
  <c r="AE111" i="16"/>
  <c r="L111" i="16"/>
  <c r="K111" i="16"/>
  <c r="J111" i="16"/>
  <c r="I111" i="16"/>
  <c r="AH107" i="16"/>
  <c r="AG107" i="16"/>
  <c r="AF107" i="16"/>
  <c r="AE107" i="16"/>
  <c r="L107" i="16"/>
  <c r="K107" i="16"/>
  <c r="J107" i="16"/>
  <c r="I107" i="16"/>
  <c r="AQ103" i="16"/>
  <c r="AP103" i="16"/>
  <c r="AH103" i="16"/>
  <c r="AG103" i="16"/>
  <c r="AF103" i="16"/>
  <c r="AE103" i="16"/>
  <c r="U103" i="16"/>
  <c r="T103" i="16"/>
  <c r="L103" i="16"/>
  <c r="K103" i="16"/>
  <c r="J103" i="16"/>
  <c r="I103" i="16"/>
  <c r="AR102" i="16"/>
  <c r="V102" i="16"/>
  <c r="AR101" i="16"/>
  <c r="V101" i="16"/>
  <c r="AR100" i="16"/>
  <c r="V100" i="16"/>
  <c r="AR99" i="16"/>
  <c r="AH99" i="16"/>
  <c r="AG99" i="16"/>
  <c r="AF99" i="16"/>
  <c r="AE99" i="16"/>
  <c r="V99" i="16"/>
  <c r="L99" i="16"/>
  <c r="L97" i="16" s="1"/>
  <c r="K99" i="16"/>
  <c r="K97" i="16" s="1"/>
  <c r="J99" i="16"/>
  <c r="J97" i="16" s="1"/>
  <c r="I99" i="16"/>
  <c r="AR98" i="16"/>
  <c r="V98" i="16"/>
  <c r="AR97" i="16"/>
  <c r="AR103" i="16" s="1"/>
  <c r="AH97" i="16"/>
  <c r="AG97" i="16"/>
  <c r="AF97" i="16"/>
  <c r="AE97" i="16"/>
  <c r="V97" i="16"/>
  <c r="V103" i="16" s="1"/>
  <c r="I97" i="16"/>
  <c r="AH68" i="16"/>
  <c r="AG68" i="16"/>
  <c r="AF68" i="16"/>
  <c r="AE68" i="16"/>
  <c r="L68" i="16"/>
  <c r="K68" i="16"/>
  <c r="J68" i="16"/>
  <c r="I68" i="16"/>
  <c r="AM59" i="16"/>
  <c r="AL59" i="16"/>
  <c r="AK59" i="16"/>
  <c r="AJ59" i="16"/>
  <c r="Q59" i="16"/>
  <c r="P59" i="16"/>
  <c r="O59" i="16"/>
  <c r="N59" i="16"/>
  <c r="AM55" i="16"/>
  <c r="AL55" i="16"/>
  <c r="AK55" i="16"/>
  <c r="AJ55" i="16"/>
  <c r="Q55" i="16"/>
  <c r="P55" i="16"/>
  <c r="O55" i="16"/>
  <c r="N55" i="16"/>
  <c r="AM51" i="16"/>
  <c r="AL51" i="16"/>
  <c r="AK51" i="16"/>
  <c r="AJ51" i="16"/>
  <c r="Q51" i="16"/>
  <c r="P51" i="16"/>
  <c r="O51" i="16"/>
  <c r="N51" i="16"/>
  <c r="AM47" i="16"/>
  <c r="AL47" i="16"/>
  <c r="AK47" i="16"/>
  <c r="AJ47" i="16"/>
  <c r="Q47" i="16"/>
  <c r="P47" i="16"/>
  <c r="O47" i="16"/>
  <c r="N47" i="16"/>
  <c r="AM43" i="16"/>
  <c r="AL43" i="16"/>
  <c r="AK43" i="16"/>
  <c r="AJ43" i="16"/>
  <c r="Q43" i="16"/>
  <c r="P43" i="16"/>
  <c r="O43" i="16"/>
  <c r="N43" i="16"/>
  <c r="AQ40" i="16"/>
  <c r="AP40" i="16"/>
  <c r="U40" i="16"/>
  <c r="T40" i="16"/>
  <c r="AR39" i="16"/>
  <c r="AM39" i="16"/>
  <c r="AL39" i="16"/>
  <c r="AK39" i="16"/>
  <c r="AJ39" i="16"/>
  <c r="V39" i="16"/>
  <c r="Q39" i="16"/>
  <c r="P39" i="16"/>
  <c r="O39" i="16"/>
  <c r="N39" i="16"/>
  <c r="AR38" i="16"/>
  <c r="V38" i="16"/>
  <c r="AR37" i="16"/>
  <c r="V37" i="16"/>
  <c r="AR36" i="16"/>
  <c r="V36" i="16"/>
  <c r="AR35" i="16"/>
  <c r="AM35" i="16"/>
  <c r="AL35" i="16"/>
  <c r="AL33" i="16" s="1"/>
  <c r="AK35" i="16"/>
  <c r="AJ35" i="16"/>
  <c r="V35" i="16"/>
  <c r="Q35" i="16"/>
  <c r="P35" i="16"/>
  <c r="O35" i="16"/>
  <c r="N35" i="16"/>
  <c r="AR34" i="16"/>
  <c r="AR40" i="16" s="1"/>
  <c r="V34" i="16"/>
  <c r="AR33" i="16"/>
  <c r="AM33" i="16"/>
  <c r="AK33" i="16"/>
  <c r="AJ33" i="16"/>
  <c r="V33" i="16"/>
  <c r="V40" i="16" s="1"/>
  <c r="Q33" i="16"/>
  <c r="P33" i="16"/>
  <c r="O33" i="16"/>
  <c r="N33" i="16"/>
  <c r="AM25" i="16"/>
  <c r="AL25" i="16"/>
  <c r="AJ25" i="16"/>
  <c r="Q25" i="16"/>
  <c r="P25" i="16"/>
  <c r="N25" i="16"/>
  <c r="AM21" i="16"/>
  <c r="AL21" i="16"/>
  <c r="AJ21" i="16"/>
  <c r="Q21" i="16"/>
  <c r="P21" i="16"/>
  <c r="N21" i="16"/>
  <c r="AM17" i="16"/>
  <c r="AL17" i="16"/>
  <c r="AJ17" i="16"/>
  <c r="Q17" i="16"/>
  <c r="P17" i="16"/>
  <c r="N17" i="16"/>
  <c r="AM13" i="16"/>
  <c r="AL13" i="16"/>
  <c r="AJ13" i="16"/>
  <c r="AJ7" i="16" s="1"/>
  <c r="Q13" i="16"/>
  <c r="P13" i="16"/>
  <c r="N13" i="16"/>
  <c r="AQ12" i="16"/>
  <c r="AP12" i="16"/>
  <c r="U12" i="16"/>
  <c r="T12" i="16"/>
  <c r="AR11" i="16"/>
  <c r="V11" i="16"/>
  <c r="AR10" i="16"/>
  <c r="V10" i="16"/>
  <c r="AR9" i="16"/>
  <c r="AM9" i="16"/>
  <c r="AL9" i="16"/>
  <c r="AL7" i="16" s="1"/>
  <c r="AK9" i="16"/>
  <c r="AJ9" i="16"/>
  <c r="V9" i="16"/>
  <c r="Q9" i="16"/>
  <c r="P9" i="16"/>
  <c r="O9" i="16"/>
  <c r="N9" i="16"/>
  <c r="AR8" i="16"/>
  <c r="V8" i="16"/>
  <c r="AR7" i="16"/>
  <c r="AM7" i="16"/>
  <c r="AK7" i="16"/>
  <c r="V7" i="16"/>
  <c r="V12" i="16" s="1"/>
  <c r="Q7" i="16"/>
  <c r="P7" i="16"/>
  <c r="O7" i="16"/>
  <c r="N7" i="16"/>
  <c r="AM230" i="19"/>
  <c r="AL230" i="19"/>
  <c r="AK230" i="19"/>
  <c r="AJ230" i="19"/>
  <c r="Q230" i="19"/>
  <c r="P230" i="19"/>
  <c r="O230" i="19"/>
  <c r="N230" i="19"/>
  <c r="AM226" i="19"/>
  <c r="AL226" i="19"/>
  <c r="AK226" i="19"/>
  <c r="AJ226" i="19"/>
  <c r="Q226" i="19"/>
  <c r="P226" i="19"/>
  <c r="O226" i="19"/>
  <c r="N226" i="19"/>
  <c r="AQ223" i="19"/>
  <c r="AP223" i="19"/>
  <c r="U223" i="19"/>
  <c r="T223" i="19"/>
  <c r="AR222" i="19"/>
  <c r="AM222" i="19"/>
  <c r="AM220" i="19" s="1"/>
  <c r="AL222" i="19"/>
  <c r="AK222" i="19"/>
  <c r="AJ222" i="19"/>
  <c r="V222" i="19"/>
  <c r="Q222" i="19"/>
  <c r="Q220" i="19" s="1"/>
  <c r="P222" i="19"/>
  <c r="O222" i="19"/>
  <c r="N222" i="19"/>
  <c r="N220" i="19" s="1"/>
  <c r="AR221" i="19"/>
  <c r="V221" i="19"/>
  <c r="AR220" i="19"/>
  <c r="AR223" i="19" s="1"/>
  <c r="AL220" i="19"/>
  <c r="AK220" i="19"/>
  <c r="AJ220" i="19"/>
  <c r="V220" i="19"/>
  <c r="V223" i="19" s="1"/>
  <c r="P220" i="19"/>
  <c r="O220" i="19"/>
  <c r="AM213" i="19"/>
  <c r="AL213" i="19"/>
  <c r="AK213" i="19"/>
  <c r="AJ213" i="19"/>
  <c r="Q213" i="19"/>
  <c r="P213" i="19"/>
  <c r="O213" i="19"/>
  <c r="N213" i="19"/>
  <c r="AM209" i="19"/>
  <c r="AL209" i="19"/>
  <c r="AK209" i="19"/>
  <c r="AJ209" i="19"/>
  <c r="Q209" i="19"/>
  <c r="P209" i="19"/>
  <c r="O209" i="19"/>
  <c r="N209" i="19"/>
  <c r="AQ206" i="19"/>
  <c r="AP206" i="19"/>
  <c r="U206" i="19"/>
  <c r="T206" i="19"/>
  <c r="AR205" i="19"/>
  <c r="AM205" i="19"/>
  <c r="AL205" i="19"/>
  <c r="AL203" i="19" s="1"/>
  <c r="AK205" i="19"/>
  <c r="AJ205" i="19"/>
  <c r="V205" i="19"/>
  <c r="Q205" i="19"/>
  <c r="P205" i="19"/>
  <c r="O205" i="19"/>
  <c r="O203" i="19" s="1"/>
  <c r="N205" i="19"/>
  <c r="AR204" i="19"/>
  <c r="AR206" i="19" s="1"/>
  <c r="V204" i="19"/>
  <c r="V206" i="19" s="1"/>
  <c r="AR203" i="19"/>
  <c r="AM203" i="19"/>
  <c r="AK203" i="19"/>
  <c r="AJ203" i="19"/>
  <c r="V203" i="19"/>
  <c r="Q203" i="19"/>
  <c r="P203" i="19"/>
  <c r="N203" i="19"/>
  <c r="AQ189" i="19"/>
  <c r="AP189" i="19"/>
  <c r="U189" i="19"/>
  <c r="T189" i="19"/>
  <c r="AR188" i="19"/>
  <c r="V188" i="19"/>
  <c r="AR187" i="19"/>
  <c r="V187" i="19"/>
  <c r="AR186" i="19"/>
  <c r="AR189" i="19" s="1"/>
  <c r="AM186" i="19"/>
  <c r="AL186" i="19"/>
  <c r="AK186" i="19"/>
  <c r="AJ186" i="19"/>
  <c r="V186" i="19"/>
  <c r="V189" i="19" s="1"/>
  <c r="Q186" i="19"/>
  <c r="P186" i="19"/>
  <c r="O186" i="19"/>
  <c r="N186" i="19"/>
  <c r="AH177" i="19"/>
  <c r="AG177" i="19"/>
  <c r="AF177" i="19"/>
  <c r="AE177" i="19"/>
  <c r="L177" i="19"/>
  <c r="K177" i="19"/>
  <c r="J177" i="19"/>
  <c r="I177" i="19"/>
  <c r="AH173" i="19"/>
  <c r="AG173" i="19"/>
  <c r="AF173" i="19"/>
  <c r="AE173" i="19"/>
  <c r="L173" i="19"/>
  <c r="K173" i="19"/>
  <c r="J173" i="19"/>
  <c r="I173" i="19"/>
  <c r="AH169" i="19"/>
  <c r="AG169" i="19"/>
  <c r="AF169" i="19"/>
  <c r="AE169" i="19"/>
  <c r="L169" i="19"/>
  <c r="K169" i="19"/>
  <c r="J169" i="19"/>
  <c r="I169" i="19"/>
  <c r="AH165" i="19"/>
  <c r="AG165" i="19"/>
  <c r="AF165" i="19"/>
  <c r="AE165" i="19"/>
  <c r="L165" i="19"/>
  <c r="K165" i="19"/>
  <c r="J165" i="19"/>
  <c r="I165" i="19"/>
  <c r="AQ161" i="19"/>
  <c r="AP161" i="19"/>
  <c r="AH161" i="19"/>
  <c r="AG161" i="19"/>
  <c r="AF161" i="19"/>
  <c r="AE161" i="19"/>
  <c r="U161" i="19"/>
  <c r="T161" i="19"/>
  <c r="L161" i="19"/>
  <c r="K161" i="19"/>
  <c r="J161" i="19"/>
  <c r="I161" i="19"/>
  <c r="AR160" i="19"/>
  <c r="V160" i="19"/>
  <c r="AR159" i="19"/>
  <c r="V159" i="19"/>
  <c r="AR158" i="19"/>
  <c r="V158" i="19"/>
  <c r="AR157" i="19"/>
  <c r="AH157" i="19"/>
  <c r="AG157" i="19"/>
  <c r="AG155" i="19" s="1"/>
  <c r="AF157" i="19"/>
  <c r="AF155" i="19" s="1"/>
  <c r="AE157" i="19"/>
  <c r="AE155" i="19" s="1"/>
  <c r="V157" i="19"/>
  <c r="L157" i="19"/>
  <c r="K157" i="19"/>
  <c r="J157" i="19"/>
  <c r="I157" i="19"/>
  <c r="AR156" i="19"/>
  <c r="V156" i="19"/>
  <c r="AR155" i="19"/>
  <c r="AR161" i="19" s="1"/>
  <c r="AH155" i="19"/>
  <c r="V155" i="19"/>
  <c r="V161" i="19" s="1"/>
  <c r="L155" i="19"/>
  <c r="K155" i="19"/>
  <c r="J155" i="19"/>
  <c r="I155" i="19"/>
  <c r="AH148" i="19"/>
  <c r="AG148" i="19"/>
  <c r="AF148" i="19"/>
  <c r="AE148" i="19"/>
  <c r="L148" i="19"/>
  <c r="K148" i="19"/>
  <c r="J148" i="19"/>
  <c r="I148" i="19"/>
  <c r="AH144" i="19"/>
  <c r="AG144" i="19"/>
  <c r="AF144" i="19"/>
  <c r="AE144" i="19"/>
  <c r="L144" i="19"/>
  <c r="K144" i="19"/>
  <c r="J144" i="19"/>
  <c r="I144" i="19"/>
  <c r="AH140" i="19"/>
  <c r="AG140" i="19"/>
  <c r="AF140" i="19"/>
  <c r="AE140" i="19"/>
  <c r="L140" i="19"/>
  <c r="K140" i="19"/>
  <c r="J140" i="19"/>
  <c r="I140" i="19"/>
  <c r="AH136" i="19"/>
  <c r="AG136" i="19"/>
  <c r="AF136" i="19"/>
  <c r="AE136" i="19"/>
  <c r="L136" i="19"/>
  <c r="K136" i="19"/>
  <c r="J136" i="19"/>
  <c r="I136" i="19"/>
  <c r="AQ132" i="19"/>
  <c r="AP132" i="19"/>
  <c r="AH132" i="19"/>
  <c r="AG132" i="19"/>
  <c r="AF132" i="19"/>
  <c r="AE132" i="19"/>
  <c r="AE126" i="19" s="1"/>
  <c r="U132" i="19"/>
  <c r="T132" i="19"/>
  <c r="L132" i="19"/>
  <c r="K132" i="19"/>
  <c r="J132" i="19"/>
  <c r="I132" i="19"/>
  <c r="AR131" i="19"/>
  <c r="V131" i="19"/>
  <c r="AR130" i="19"/>
  <c r="V130" i="19"/>
  <c r="AR129" i="19"/>
  <c r="V129" i="19"/>
  <c r="AR128" i="19"/>
  <c r="AH128" i="19"/>
  <c r="AH126" i="19" s="1"/>
  <c r="AG128" i="19"/>
  <c r="AG126" i="19" s="1"/>
  <c r="AF128" i="19"/>
  <c r="AF126" i="19" s="1"/>
  <c r="AE128" i="19"/>
  <c r="V128" i="19"/>
  <c r="L128" i="19"/>
  <c r="K128" i="19"/>
  <c r="J128" i="19"/>
  <c r="J126" i="19" s="1"/>
  <c r="I128" i="19"/>
  <c r="I126" i="19" s="1"/>
  <c r="AR127" i="19"/>
  <c r="V127" i="19"/>
  <c r="AR126" i="19"/>
  <c r="V126" i="19"/>
  <c r="V132" i="19" s="1"/>
  <c r="L126" i="19"/>
  <c r="K126" i="19"/>
  <c r="AH119" i="19"/>
  <c r="AG119" i="19"/>
  <c r="AF119" i="19"/>
  <c r="AE119" i="19"/>
  <c r="L119" i="19"/>
  <c r="K119" i="19"/>
  <c r="J119" i="19"/>
  <c r="I119" i="19"/>
  <c r="AH115" i="19"/>
  <c r="AG115" i="19"/>
  <c r="AF115" i="19"/>
  <c r="AE115" i="19"/>
  <c r="L115" i="19"/>
  <c r="K115" i="19"/>
  <c r="J115" i="19"/>
  <c r="I115" i="19"/>
  <c r="AH111" i="19"/>
  <c r="AG111" i="19"/>
  <c r="AF111" i="19"/>
  <c r="AE111" i="19"/>
  <c r="L111" i="19"/>
  <c r="K111" i="19"/>
  <c r="J111" i="19"/>
  <c r="I111" i="19"/>
  <c r="AH107" i="19"/>
  <c r="AG107" i="19"/>
  <c r="AF107" i="19"/>
  <c r="AE107" i="19"/>
  <c r="L107" i="19"/>
  <c r="K107" i="19"/>
  <c r="J107" i="19"/>
  <c r="I107" i="19"/>
  <c r="AQ103" i="19"/>
  <c r="AP103" i="19"/>
  <c r="AH103" i="19"/>
  <c r="AG103" i="19"/>
  <c r="AF103" i="19"/>
  <c r="AE103" i="19"/>
  <c r="U103" i="19"/>
  <c r="T103" i="19"/>
  <c r="L103" i="19"/>
  <c r="K103" i="19"/>
  <c r="J103" i="19"/>
  <c r="I103" i="19"/>
  <c r="AR102" i="19"/>
  <c r="V102" i="19"/>
  <c r="AR101" i="19"/>
  <c r="V101" i="19"/>
  <c r="AR100" i="19"/>
  <c r="V100" i="19"/>
  <c r="AR99" i="19"/>
  <c r="AH99" i="19"/>
  <c r="AH97" i="19" s="1"/>
  <c r="AG99" i="19"/>
  <c r="AF99" i="19"/>
  <c r="AE99" i="19"/>
  <c r="V99" i="19"/>
  <c r="L99" i="19"/>
  <c r="L97" i="19" s="1"/>
  <c r="K99" i="19"/>
  <c r="J99" i="19"/>
  <c r="J97" i="19" s="1"/>
  <c r="I99" i="19"/>
  <c r="I97" i="19" s="1"/>
  <c r="AR98" i="19"/>
  <c r="V98" i="19"/>
  <c r="AR97" i="19"/>
  <c r="AG97" i="19"/>
  <c r="AF97" i="19"/>
  <c r="AE97" i="19"/>
  <c r="V97" i="19"/>
  <c r="V103" i="19" s="1"/>
  <c r="K97" i="19"/>
  <c r="AH68" i="19"/>
  <c r="AG68" i="19"/>
  <c r="AF68" i="19"/>
  <c r="AE68" i="19"/>
  <c r="L68" i="19"/>
  <c r="K68" i="19"/>
  <c r="J68" i="19"/>
  <c r="I68" i="19"/>
  <c r="AM59" i="19"/>
  <c r="AL59" i="19"/>
  <c r="AK59" i="19"/>
  <c r="AJ59" i="19"/>
  <c r="Q59" i="19"/>
  <c r="P59" i="19"/>
  <c r="O59" i="19"/>
  <c r="N59" i="19"/>
  <c r="AM55" i="19"/>
  <c r="AL55" i="19"/>
  <c r="AK55" i="19"/>
  <c r="AJ55" i="19"/>
  <c r="Q55" i="19"/>
  <c r="P55" i="19"/>
  <c r="O55" i="19"/>
  <c r="N55" i="19"/>
  <c r="AM51" i="19"/>
  <c r="AL51" i="19"/>
  <c r="AK51" i="19"/>
  <c r="AJ51" i="19"/>
  <c r="Q51" i="19"/>
  <c r="P51" i="19"/>
  <c r="O51" i="19"/>
  <c r="N51" i="19"/>
  <c r="AM47" i="19"/>
  <c r="AL47" i="19"/>
  <c r="AK47" i="19"/>
  <c r="AJ47" i="19"/>
  <c r="Q47" i="19"/>
  <c r="P47" i="19"/>
  <c r="O47" i="19"/>
  <c r="N47" i="19"/>
  <c r="AM43" i="19"/>
  <c r="AL43" i="19"/>
  <c r="AK43" i="19"/>
  <c r="AJ43" i="19"/>
  <c r="Q43" i="19"/>
  <c r="P43" i="19"/>
  <c r="O43" i="19"/>
  <c r="N43" i="19"/>
  <c r="AQ40" i="19"/>
  <c r="AP40" i="19"/>
  <c r="U40" i="19"/>
  <c r="T40" i="19"/>
  <c r="AR39" i="19"/>
  <c r="AM39" i="19"/>
  <c r="AL39" i="19"/>
  <c r="AK39" i="19"/>
  <c r="AJ39" i="19"/>
  <c r="V39" i="19"/>
  <c r="Q39" i="19"/>
  <c r="P39" i="19"/>
  <c r="O39" i="19"/>
  <c r="N39" i="19"/>
  <c r="AR38" i="19"/>
  <c r="V38" i="19"/>
  <c r="AR37" i="19"/>
  <c r="V37" i="19"/>
  <c r="AR36" i="19"/>
  <c r="V36" i="19"/>
  <c r="AR35" i="19"/>
  <c r="AM35" i="19"/>
  <c r="AL35" i="19"/>
  <c r="AL33" i="19" s="1"/>
  <c r="AK35" i="19"/>
  <c r="AJ35" i="19"/>
  <c r="AJ33" i="19" s="1"/>
  <c r="V35" i="19"/>
  <c r="Q35" i="19"/>
  <c r="P35" i="19"/>
  <c r="O35" i="19"/>
  <c r="N35" i="19"/>
  <c r="AR34" i="19"/>
  <c r="V34" i="19"/>
  <c r="AR33" i="19"/>
  <c r="AR40" i="19" s="1"/>
  <c r="AM33" i="19"/>
  <c r="AK33" i="19"/>
  <c r="V33" i="19"/>
  <c r="V40" i="19" s="1"/>
  <c r="Q33" i="19"/>
  <c r="P33" i="19"/>
  <c r="O33" i="19"/>
  <c r="N33" i="19"/>
  <c r="AM25" i="19"/>
  <c r="AL25" i="19"/>
  <c r="AJ25" i="19"/>
  <c r="Q25" i="19"/>
  <c r="P25" i="19"/>
  <c r="N25" i="19"/>
  <c r="AM21" i="19"/>
  <c r="AL21" i="19"/>
  <c r="AJ21" i="19"/>
  <c r="Q21" i="19"/>
  <c r="P21" i="19"/>
  <c r="N21" i="19"/>
  <c r="AM17" i="19"/>
  <c r="AL17" i="19"/>
  <c r="AJ17" i="19"/>
  <c r="Q17" i="19"/>
  <c r="P17" i="19"/>
  <c r="N17" i="19"/>
  <c r="AM13" i="19"/>
  <c r="AL13" i="19"/>
  <c r="AJ13" i="19"/>
  <c r="Q13" i="19"/>
  <c r="P13" i="19"/>
  <c r="N13" i="19"/>
  <c r="AQ12" i="19"/>
  <c r="AP12" i="19"/>
  <c r="U12" i="19"/>
  <c r="T12" i="19"/>
  <c r="AR11" i="19"/>
  <c r="V11" i="19"/>
  <c r="AR10" i="19"/>
  <c r="V10" i="19"/>
  <c r="AR9" i="19"/>
  <c r="AM9" i="19"/>
  <c r="AL9" i="19"/>
  <c r="AL7" i="19" s="1"/>
  <c r="AK9" i="19"/>
  <c r="AJ9" i="19"/>
  <c r="V9" i="19"/>
  <c r="Q9" i="19"/>
  <c r="P9" i="19"/>
  <c r="O9" i="19"/>
  <c r="N9" i="19"/>
  <c r="AR8" i="19"/>
  <c r="V8" i="19"/>
  <c r="AR7" i="19"/>
  <c r="AR12" i="19" s="1"/>
  <c r="AM7" i="19"/>
  <c r="AK7" i="19"/>
  <c r="V7" i="19"/>
  <c r="V12" i="19" s="1"/>
  <c r="Q7" i="19"/>
  <c r="P7" i="19"/>
  <c r="O7" i="19"/>
  <c r="N7" i="19"/>
  <c r="AN231" i="23"/>
  <c r="AM231" i="23"/>
  <c r="AL231" i="23"/>
  <c r="AK231" i="23"/>
  <c r="R231" i="23"/>
  <c r="Q231" i="23"/>
  <c r="P231" i="23"/>
  <c r="O231" i="23"/>
  <c r="AN227" i="23"/>
  <c r="AM227" i="23"/>
  <c r="AL227" i="23"/>
  <c r="AK227" i="23"/>
  <c r="R227" i="23"/>
  <c r="Q227" i="23"/>
  <c r="P227" i="23"/>
  <c r="O227" i="23"/>
  <c r="AR224" i="23"/>
  <c r="AQ224" i="23"/>
  <c r="V224" i="23"/>
  <c r="U224" i="23"/>
  <c r="AS223" i="23"/>
  <c r="AN223" i="23"/>
  <c r="AM223" i="23"/>
  <c r="AL223" i="23"/>
  <c r="AK223" i="23"/>
  <c r="AK221" i="23" s="1"/>
  <c r="W223" i="23"/>
  <c r="R223" i="23"/>
  <c r="Q223" i="23"/>
  <c r="P223" i="23"/>
  <c r="P221" i="23" s="1"/>
  <c r="O223" i="23"/>
  <c r="AS222" i="23"/>
  <c r="W222" i="23"/>
  <c r="AS221" i="23"/>
  <c r="AL221" i="23"/>
  <c r="W221" i="23"/>
  <c r="R221" i="23"/>
  <c r="O221" i="23"/>
  <c r="AN214" i="23"/>
  <c r="AM214" i="23"/>
  <c r="AL214" i="23"/>
  <c r="AK214" i="23"/>
  <c r="R214" i="23"/>
  <c r="Q214" i="23"/>
  <c r="P214" i="23"/>
  <c r="O214" i="23"/>
  <c r="AN210" i="23"/>
  <c r="AM210" i="23"/>
  <c r="AL210" i="23"/>
  <c r="AK210" i="23"/>
  <c r="R210" i="23"/>
  <c r="Q210" i="23"/>
  <c r="P210" i="23"/>
  <c r="P204" i="23" s="1"/>
  <c r="O210" i="23"/>
  <c r="AR207" i="23"/>
  <c r="AQ207" i="23"/>
  <c r="V207" i="23"/>
  <c r="U207" i="23"/>
  <c r="AS206" i="23"/>
  <c r="AN206" i="23"/>
  <c r="AN204" i="23" s="1"/>
  <c r="AM206" i="23"/>
  <c r="AL206" i="23"/>
  <c r="AK206" i="23"/>
  <c r="AK204" i="23" s="1"/>
  <c r="W206" i="23"/>
  <c r="R206" i="23"/>
  <c r="Q206" i="23"/>
  <c r="Q204" i="23" s="1"/>
  <c r="P206" i="23"/>
  <c r="O206" i="23"/>
  <c r="AS205" i="23"/>
  <c r="W205" i="23"/>
  <c r="AS204" i="23"/>
  <c r="W204" i="23"/>
  <c r="R204" i="23"/>
  <c r="O204" i="23"/>
  <c r="AR190" i="23"/>
  <c r="BA190" i="23" s="1"/>
  <c r="AQ190" i="23"/>
  <c r="V190" i="23"/>
  <c r="AZ190" i="23" s="1"/>
  <c r="U190" i="23"/>
  <c r="AS189" i="23"/>
  <c r="W189" i="23"/>
  <c r="AS188" i="23"/>
  <c r="W188" i="23"/>
  <c r="AS187" i="23"/>
  <c r="AN187" i="23"/>
  <c r="AO60" i="24" s="1"/>
  <c r="AM187" i="23"/>
  <c r="AO59" i="24" s="1"/>
  <c r="AL187" i="23"/>
  <c r="AO58" i="24" s="1"/>
  <c r="AK187" i="23"/>
  <c r="AO57" i="24" s="1"/>
  <c r="W187" i="23"/>
  <c r="R187" i="23"/>
  <c r="AN60" i="24" s="1"/>
  <c r="Q187" i="23"/>
  <c r="AN59" i="24" s="1"/>
  <c r="P187" i="23"/>
  <c r="AN58" i="24" s="1"/>
  <c r="O187" i="23"/>
  <c r="AN57" i="24" s="1"/>
  <c r="AI178" i="23"/>
  <c r="AH178" i="23"/>
  <c r="AG178" i="23"/>
  <c r="AF178" i="23"/>
  <c r="M178" i="23"/>
  <c r="L178" i="23"/>
  <c r="K178" i="23"/>
  <c r="J178" i="23"/>
  <c r="AI174" i="23"/>
  <c r="AH174" i="23"/>
  <c r="AG174" i="23"/>
  <c r="AF174" i="23"/>
  <c r="M174" i="23"/>
  <c r="L174" i="23"/>
  <c r="K174" i="23"/>
  <c r="J174" i="23"/>
  <c r="AI170" i="23"/>
  <c r="AH170" i="23"/>
  <c r="AG170" i="23"/>
  <c r="AF170" i="23"/>
  <c r="M170" i="23"/>
  <c r="L170" i="23"/>
  <c r="K170" i="23"/>
  <c r="J170" i="23"/>
  <c r="AI166" i="23"/>
  <c r="AH166" i="23"/>
  <c r="AG166" i="23"/>
  <c r="AF166" i="23"/>
  <c r="M166" i="23"/>
  <c r="L166" i="23"/>
  <c r="K166" i="23"/>
  <c r="J166" i="23"/>
  <c r="AR162" i="23"/>
  <c r="AQ162" i="23"/>
  <c r="AI162" i="23"/>
  <c r="AH162" i="23"/>
  <c r="AG162" i="23"/>
  <c r="AF162" i="23"/>
  <c r="V162" i="23"/>
  <c r="U162" i="23"/>
  <c r="M162" i="23"/>
  <c r="L162" i="23"/>
  <c r="K162" i="23"/>
  <c r="J162" i="23"/>
  <c r="AS161" i="23"/>
  <c r="W161" i="23"/>
  <c r="AS160" i="23"/>
  <c r="W160" i="23"/>
  <c r="AS159" i="23"/>
  <c r="W159" i="23"/>
  <c r="AS158" i="23"/>
  <c r="AI158" i="23"/>
  <c r="AH158" i="23"/>
  <c r="AH156" i="23" s="1"/>
  <c r="AG158" i="23"/>
  <c r="AF158" i="23"/>
  <c r="AF156" i="23" s="1"/>
  <c r="W158" i="23"/>
  <c r="M158" i="23"/>
  <c r="M156" i="23" s="1"/>
  <c r="L158" i="23"/>
  <c r="K158" i="23"/>
  <c r="K156" i="23" s="1"/>
  <c r="J158" i="23"/>
  <c r="AS157" i="23"/>
  <c r="W157" i="23"/>
  <c r="AS156" i="23"/>
  <c r="AI156" i="23"/>
  <c r="W156" i="23"/>
  <c r="J156" i="23"/>
  <c r="AI149" i="23"/>
  <c r="AH149" i="23"/>
  <c r="AG149" i="23"/>
  <c r="AF149" i="23"/>
  <c r="M149" i="23"/>
  <c r="L149" i="23"/>
  <c r="K149" i="23"/>
  <c r="J149" i="23"/>
  <c r="AI145" i="23"/>
  <c r="AH145" i="23"/>
  <c r="AG145" i="23"/>
  <c r="AF145" i="23"/>
  <c r="M145" i="23"/>
  <c r="L145" i="23"/>
  <c r="K145" i="23"/>
  <c r="J145" i="23"/>
  <c r="AI141" i="23"/>
  <c r="AH141" i="23"/>
  <c r="AG141" i="23"/>
  <c r="AF141" i="23"/>
  <c r="M141" i="23"/>
  <c r="L141" i="23"/>
  <c r="K141" i="23"/>
  <c r="J141" i="23"/>
  <c r="AI137" i="23"/>
  <c r="AH137" i="23"/>
  <c r="AG137" i="23"/>
  <c r="AF137" i="23"/>
  <c r="M137" i="23"/>
  <c r="L137" i="23"/>
  <c r="L127" i="23" s="1"/>
  <c r="K137" i="23"/>
  <c r="J137" i="23"/>
  <c r="AS133" i="23"/>
  <c r="AR133" i="23"/>
  <c r="AQ133" i="23"/>
  <c r="AI133" i="23"/>
  <c r="AH133" i="23"/>
  <c r="AG133" i="23"/>
  <c r="AF133" i="23"/>
  <c r="V133" i="23"/>
  <c r="U133" i="23"/>
  <c r="M133" i="23"/>
  <c r="L133" i="23"/>
  <c r="K133" i="23"/>
  <c r="J133" i="23"/>
  <c r="AS132" i="23"/>
  <c r="W132" i="23"/>
  <c r="AS131" i="23"/>
  <c r="W131" i="23"/>
  <c r="AS130" i="23"/>
  <c r="W130" i="23"/>
  <c r="AS129" i="23"/>
  <c r="AI129" i="23"/>
  <c r="AH129" i="23"/>
  <c r="AG129" i="23"/>
  <c r="AF129" i="23"/>
  <c r="AF127" i="23" s="1"/>
  <c r="W129" i="23"/>
  <c r="M129" i="23"/>
  <c r="M127" i="23" s="1"/>
  <c r="L129" i="23"/>
  <c r="K129" i="23"/>
  <c r="J129" i="23"/>
  <c r="AS128" i="23"/>
  <c r="W128" i="23"/>
  <c r="AS127" i="23"/>
  <c r="AH127" i="23"/>
  <c r="W127" i="23"/>
  <c r="K127" i="23"/>
  <c r="AI120" i="23"/>
  <c r="AH120" i="23"/>
  <c r="AG120" i="23"/>
  <c r="AF120" i="23"/>
  <c r="M120" i="23"/>
  <c r="L120" i="23"/>
  <c r="K120" i="23"/>
  <c r="J120" i="23"/>
  <c r="AI116" i="23"/>
  <c r="AH116" i="23"/>
  <c r="AG116" i="23"/>
  <c r="AF116" i="23"/>
  <c r="M116" i="23"/>
  <c r="L116" i="23"/>
  <c r="K116" i="23"/>
  <c r="J116" i="23"/>
  <c r="AI112" i="23"/>
  <c r="AH112" i="23"/>
  <c r="AG112" i="23"/>
  <c r="AF112" i="23"/>
  <c r="M112" i="23"/>
  <c r="L112" i="23"/>
  <c r="K112" i="23"/>
  <c r="J112" i="23"/>
  <c r="AI108" i="23"/>
  <c r="AH108" i="23"/>
  <c r="AG108" i="23"/>
  <c r="AF108" i="23"/>
  <c r="M108" i="23"/>
  <c r="M98" i="23" s="1"/>
  <c r="L108" i="23"/>
  <c r="L98" i="23" s="1"/>
  <c r="K108" i="23"/>
  <c r="K98" i="23" s="1"/>
  <c r="J108" i="23"/>
  <c r="AR104" i="23"/>
  <c r="AQ104" i="23"/>
  <c r="AI104" i="23"/>
  <c r="AH104" i="23"/>
  <c r="AG104" i="23"/>
  <c r="AG98" i="23" s="1"/>
  <c r="AF104" i="23"/>
  <c r="AF98" i="23" s="1"/>
  <c r="V104" i="23"/>
  <c r="U104" i="23"/>
  <c r="M104" i="23"/>
  <c r="L104" i="23"/>
  <c r="K104" i="23"/>
  <c r="J104" i="23"/>
  <c r="AS103" i="23"/>
  <c r="W103" i="23"/>
  <c r="AS102" i="23"/>
  <c r="W102" i="23"/>
  <c r="AS101" i="23"/>
  <c r="W101" i="23"/>
  <c r="AS100" i="23"/>
  <c r="AI100" i="23"/>
  <c r="AI98" i="23" s="1"/>
  <c r="AH100" i="23"/>
  <c r="AH98" i="23" s="1"/>
  <c r="AG100" i="23"/>
  <c r="AF100" i="23"/>
  <c r="W100" i="23"/>
  <c r="M100" i="23"/>
  <c r="L100" i="23"/>
  <c r="K100" i="23"/>
  <c r="J100" i="23"/>
  <c r="J98" i="23" s="1"/>
  <c r="AS99" i="23"/>
  <c r="W99" i="23"/>
  <c r="AS98" i="23"/>
  <c r="W98" i="23"/>
  <c r="AN60" i="23"/>
  <c r="AM60" i="23"/>
  <c r="AL60" i="23"/>
  <c r="AK60" i="23"/>
  <c r="R60" i="23"/>
  <c r="Q60" i="23"/>
  <c r="P60" i="23"/>
  <c r="O60" i="23"/>
  <c r="AN56" i="23"/>
  <c r="AM56" i="23"/>
  <c r="AL56" i="23"/>
  <c r="AK56" i="23"/>
  <c r="R56" i="23"/>
  <c r="Q56" i="23"/>
  <c r="P56" i="23"/>
  <c r="O56" i="23"/>
  <c r="AN52" i="23"/>
  <c r="AM52" i="23"/>
  <c r="AL52" i="23"/>
  <c r="AK52" i="23"/>
  <c r="R52" i="23"/>
  <c r="Q52" i="23"/>
  <c r="P52" i="23"/>
  <c r="O52" i="23"/>
  <c r="AN48" i="23"/>
  <c r="AM48" i="23"/>
  <c r="AL48" i="23"/>
  <c r="AK48" i="23"/>
  <c r="R48" i="23"/>
  <c r="Q48" i="23"/>
  <c r="P48" i="23"/>
  <c r="O48" i="23"/>
  <c r="AN44" i="23"/>
  <c r="AM44" i="23"/>
  <c r="AL44" i="23"/>
  <c r="AK44" i="23"/>
  <c r="AK34" i="23" s="1"/>
  <c r="R44" i="23"/>
  <c r="Q44" i="23"/>
  <c r="P44" i="23"/>
  <c r="O44" i="23"/>
  <c r="AR41" i="23"/>
  <c r="AQ41" i="23"/>
  <c r="V41" i="23"/>
  <c r="U41" i="23"/>
  <c r="AS40" i="23"/>
  <c r="AN40" i="23"/>
  <c r="AM40" i="23"/>
  <c r="AL40" i="23"/>
  <c r="AK40" i="23"/>
  <c r="W40" i="23"/>
  <c r="R40" i="23"/>
  <c r="Q40" i="23"/>
  <c r="P40" i="23"/>
  <c r="O40" i="23"/>
  <c r="AS39" i="23"/>
  <c r="W39" i="23"/>
  <c r="AS38" i="23"/>
  <c r="W38" i="23"/>
  <c r="AS37" i="23"/>
  <c r="W37" i="23"/>
  <c r="AS36" i="23"/>
  <c r="AN36" i="23"/>
  <c r="AN34" i="23" s="1"/>
  <c r="AM36" i="23"/>
  <c r="AM34" i="23" s="1"/>
  <c r="AL36" i="23"/>
  <c r="AK36" i="23"/>
  <c r="W36" i="23"/>
  <c r="R36" i="23"/>
  <c r="Q36" i="23"/>
  <c r="Q34" i="23" s="1"/>
  <c r="P36" i="23"/>
  <c r="P34" i="23" s="1"/>
  <c r="O36" i="23"/>
  <c r="O34" i="23" s="1"/>
  <c r="AS35" i="23"/>
  <c r="W35" i="23"/>
  <c r="AS34" i="23"/>
  <c r="AL34" i="23"/>
  <c r="W34" i="23"/>
  <c r="AN26" i="23"/>
  <c r="AM26" i="23"/>
  <c r="AK26" i="23"/>
  <c r="R26" i="23"/>
  <c r="Q26" i="23"/>
  <c r="O26" i="23"/>
  <c r="AN22" i="23"/>
  <c r="AM22" i="23"/>
  <c r="AK22" i="23"/>
  <c r="R22" i="23"/>
  <c r="Q22" i="23"/>
  <c r="O22" i="23"/>
  <c r="AN18" i="23"/>
  <c r="AM18" i="23"/>
  <c r="AK18" i="23"/>
  <c r="R18" i="23"/>
  <c r="Q18" i="23"/>
  <c r="O18" i="23"/>
  <c r="AN14" i="23"/>
  <c r="AM14" i="23"/>
  <c r="AK14" i="23"/>
  <c r="R14" i="23"/>
  <c r="Q14" i="23"/>
  <c r="O14" i="23"/>
  <c r="AR13" i="23"/>
  <c r="AQ13" i="23"/>
  <c r="V13" i="23"/>
  <c r="U13" i="23"/>
  <c r="AS12" i="23"/>
  <c r="W12" i="23"/>
  <c r="AS11" i="23"/>
  <c r="W11" i="23"/>
  <c r="AS10" i="23"/>
  <c r="AN10" i="23"/>
  <c r="AM10" i="23"/>
  <c r="AM8" i="23" s="1"/>
  <c r="AL10" i="23"/>
  <c r="AK10" i="23"/>
  <c r="W10" i="23"/>
  <c r="R10" i="23"/>
  <c r="Q10" i="23"/>
  <c r="P10" i="23"/>
  <c r="O10" i="23"/>
  <c r="AS9" i="23"/>
  <c r="AS13" i="23" s="1"/>
  <c r="W9" i="23"/>
  <c r="AS8" i="23"/>
  <c r="AL8" i="23"/>
  <c r="W8" i="23"/>
  <c r="P8" i="23"/>
  <c r="AN231" i="22"/>
  <c r="AM231" i="22"/>
  <c r="AL231" i="22"/>
  <c r="AK231" i="22"/>
  <c r="R231" i="22"/>
  <c r="Q231" i="22"/>
  <c r="P231" i="22"/>
  <c r="O231" i="22"/>
  <c r="AN227" i="22"/>
  <c r="AM227" i="22"/>
  <c r="AL227" i="22"/>
  <c r="AK227" i="22"/>
  <c r="R227" i="22"/>
  <c r="Q227" i="22"/>
  <c r="P227" i="22"/>
  <c r="O227" i="22"/>
  <c r="AR224" i="22"/>
  <c r="AQ224" i="22"/>
  <c r="V224" i="22"/>
  <c r="U224" i="22"/>
  <c r="AS223" i="22"/>
  <c r="AN223" i="22"/>
  <c r="AM223" i="22"/>
  <c r="AL223" i="22"/>
  <c r="AK223" i="22"/>
  <c r="AK221" i="22" s="1"/>
  <c r="W223" i="22"/>
  <c r="R223" i="22"/>
  <c r="R221" i="22" s="1"/>
  <c r="Q223" i="22"/>
  <c r="P223" i="22"/>
  <c r="O223" i="22"/>
  <c r="O221" i="22" s="1"/>
  <c r="AS222" i="22"/>
  <c r="W222" i="22"/>
  <c r="AS221" i="22"/>
  <c r="AL221" i="22"/>
  <c r="W221" i="22"/>
  <c r="Q221" i="22"/>
  <c r="P221" i="22"/>
  <c r="AN214" i="22"/>
  <c r="AM214" i="22"/>
  <c r="AL214" i="22"/>
  <c r="AK214" i="22"/>
  <c r="R214" i="22"/>
  <c r="Q214" i="22"/>
  <c r="P214" i="22"/>
  <c r="O214" i="22"/>
  <c r="AN210" i="22"/>
  <c r="AM210" i="22"/>
  <c r="AM204" i="22" s="1"/>
  <c r="AL210" i="22"/>
  <c r="AK210" i="22"/>
  <c r="R210" i="22"/>
  <c r="Q210" i="22"/>
  <c r="P210" i="22"/>
  <c r="O210" i="22"/>
  <c r="O204" i="22" s="1"/>
  <c r="AR207" i="22"/>
  <c r="AQ207" i="22"/>
  <c r="V207" i="22"/>
  <c r="U207" i="22"/>
  <c r="AS206" i="22"/>
  <c r="AN206" i="22"/>
  <c r="AM206" i="22"/>
  <c r="AL206" i="22"/>
  <c r="AK206" i="22"/>
  <c r="W206" i="22"/>
  <c r="R206" i="22"/>
  <c r="R204" i="22" s="1"/>
  <c r="Q206" i="22"/>
  <c r="Q204" i="22" s="1"/>
  <c r="P206" i="22"/>
  <c r="O206" i="22"/>
  <c r="AS205" i="22"/>
  <c r="AS207" i="22" s="1"/>
  <c r="W205" i="22"/>
  <c r="AS204" i="22"/>
  <c r="AL204" i="22"/>
  <c r="AK204" i="22"/>
  <c r="W204" i="22"/>
  <c r="P204" i="22"/>
  <c r="AR190" i="22"/>
  <c r="BA190" i="22" s="1"/>
  <c r="AQ190" i="22"/>
  <c r="V190" i="22"/>
  <c r="AZ190" i="22" s="1"/>
  <c r="U190" i="22"/>
  <c r="AS189" i="22"/>
  <c r="W189" i="22"/>
  <c r="AS188" i="22"/>
  <c r="W188" i="22"/>
  <c r="AS187" i="22"/>
  <c r="AN187" i="22"/>
  <c r="AG60" i="24" s="1"/>
  <c r="AM187" i="22"/>
  <c r="AG59" i="24" s="1"/>
  <c r="AL187" i="22"/>
  <c r="AG58" i="24" s="1"/>
  <c r="AK187" i="22"/>
  <c r="AG57" i="24" s="1"/>
  <c r="W187" i="22"/>
  <c r="R187" i="22"/>
  <c r="AF60" i="24" s="1"/>
  <c r="Q187" i="22"/>
  <c r="AF59" i="24" s="1"/>
  <c r="P187" i="22"/>
  <c r="AF58" i="24" s="1"/>
  <c r="O187" i="22"/>
  <c r="AF57" i="24" s="1"/>
  <c r="AI178" i="22"/>
  <c r="AH178" i="22"/>
  <c r="AG178" i="22"/>
  <c r="AF178" i="22"/>
  <c r="M178" i="22"/>
  <c r="L178" i="22"/>
  <c r="K178" i="22"/>
  <c r="J178" i="22"/>
  <c r="AI174" i="22"/>
  <c r="AH174" i="22"/>
  <c r="AG174" i="22"/>
  <c r="AF174" i="22"/>
  <c r="M174" i="22"/>
  <c r="L174" i="22"/>
  <c r="K174" i="22"/>
  <c r="J174" i="22"/>
  <c r="AI170" i="22"/>
  <c r="AH170" i="22"/>
  <c r="AG170" i="22"/>
  <c r="AF170" i="22"/>
  <c r="M170" i="22"/>
  <c r="L170" i="22"/>
  <c r="K170" i="22"/>
  <c r="J170" i="22"/>
  <c r="AI166" i="22"/>
  <c r="AH166" i="22"/>
  <c r="AG166" i="22"/>
  <c r="AF166" i="22"/>
  <c r="M166" i="22"/>
  <c r="L166" i="22"/>
  <c r="K166" i="22"/>
  <c r="J166" i="22"/>
  <c r="AR162" i="22"/>
  <c r="AQ162" i="22"/>
  <c r="AI162" i="22"/>
  <c r="AH162" i="22"/>
  <c r="AG162" i="22"/>
  <c r="AF162" i="22"/>
  <c r="V162" i="22"/>
  <c r="U162" i="22"/>
  <c r="M162" i="22"/>
  <c r="L162" i="22"/>
  <c r="K162" i="22"/>
  <c r="J162" i="22"/>
  <c r="AS161" i="22"/>
  <c r="W161" i="22"/>
  <c r="AS160" i="22"/>
  <c r="W160" i="22"/>
  <c r="AS159" i="22"/>
  <c r="W159" i="22"/>
  <c r="AS158" i="22"/>
  <c r="AI158" i="22"/>
  <c r="AI156" i="22" s="1"/>
  <c r="AH158" i="22"/>
  <c r="AG158" i="22"/>
  <c r="AF158" i="22"/>
  <c r="W158" i="22"/>
  <c r="M158" i="22"/>
  <c r="L158" i="22"/>
  <c r="K158" i="22"/>
  <c r="J158" i="22"/>
  <c r="AS157" i="22"/>
  <c r="W157" i="22"/>
  <c r="AS156" i="22"/>
  <c r="AF156" i="22"/>
  <c r="W156" i="22"/>
  <c r="W162" i="22" s="1"/>
  <c r="J156" i="22"/>
  <c r="AI149" i="22"/>
  <c r="AH149" i="22"/>
  <c r="AG149" i="22"/>
  <c r="AF149" i="22"/>
  <c r="M149" i="22"/>
  <c r="L149" i="22"/>
  <c r="K149" i="22"/>
  <c r="J149" i="22"/>
  <c r="AI145" i="22"/>
  <c r="AH145" i="22"/>
  <c r="AG145" i="22"/>
  <c r="AF145" i="22"/>
  <c r="M145" i="22"/>
  <c r="L145" i="22"/>
  <c r="K145" i="22"/>
  <c r="J145" i="22"/>
  <c r="AI141" i="22"/>
  <c r="AH141" i="22"/>
  <c r="AG141" i="22"/>
  <c r="AF141" i="22"/>
  <c r="M141" i="22"/>
  <c r="L141" i="22"/>
  <c r="K141" i="22"/>
  <c r="J141" i="22"/>
  <c r="AI137" i="22"/>
  <c r="AH137" i="22"/>
  <c r="AG137" i="22"/>
  <c r="AF137" i="22"/>
  <c r="AF127" i="22" s="1"/>
  <c r="M137" i="22"/>
  <c r="L137" i="22"/>
  <c r="L127" i="22" s="1"/>
  <c r="K137" i="22"/>
  <c r="K127" i="22" s="1"/>
  <c r="J137" i="22"/>
  <c r="AR133" i="22"/>
  <c r="AQ133" i="22"/>
  <c r="AI133" i="22"/>
  <c r="AH133" i="22"/>
  <c r="AH127" i="22" s="1"/>
  <c r="AG133" i="22"/>
  <c r="AF133" i="22"/>
  <c r="V133" i="22"/>
  <c r="U133" i="22"/>
  <c r="M133" i="22"/>
  <c r="L133" i="22"/>
  <c r="K133" i="22"/>
  <c r="J133" i="22"/>
  <c r="AS132" i="22"/>
  <c r="W132" i="22"/>
  <c r="AS131" i="22"/>
  <c r="W131" i="22"/>
  <c r="AS130" i="22"/>
  <c r="W130" i="22"/>
  <c r="AS129" i="22"/>
  <c r="AI129" i="22"/>
  <c r="AH129" i="22"/>
  <c r="AG129" i="22"/>
  <c r="AF129" i="22"/>
  <c r="W129" i="22"/>
  <c r="M129" i="22"/>
  <c r="M127" i="22" s="1"/>
  <c r="L129" i="22"/>
  <c r="K129" i="22"/>
  <c r="J129" i="22"/>
  <c r="AS128" i="22"/>
  <c r="W128" i="22"/>
  <c r="W133" i="22" s="1"/>
  <c r="AS127" i="22"/>
  <c r="W127" i="22"/>
  <c r="AI120" i="22"/>
  <c r="AH120" i="22"/>
  <c r="AG120" i="22"/>
  <c r="AF120" i="22"/>
  <c r="M120" i="22"/>
  <c r="L120" i="22"/>
  <c r="K120" i="22"/>
  <c r="J120" i="22"/>
  <c r="AI116" i="22"/>
  <c r="AH116" i="22"/>
  <c r="AG116" i="22"/>
  <c r="AF116" i="22"/>
  <c r="M116" i="22"/>
  <c r="L116" i="22"/>
  <c r="K116" i="22"/>
  <c r="J116" i="22"/>
  <c r="AI112" i="22"/>
  <c r="AH112" i="22"/>
  <c r="AG112" i="22"/>
  <c r="AF112" i="22"/>
  <c r="M112" i="22"/>
  <c r="L112" i="22"/>
  <c r="K112" i="22"/>
  <c r="J112" i="22"/>
  <c r="AI108" i="22"/>
  <c r="AH108" i="22"/>
  <c r="AG108" i="22"/>
  <c r="AF108" i="22"/>
  <c r="M108" i="22"/>
  <c r="L108" i="22"/>
  <c r="K108" i="22"/>
  <c r="J108" i="22"/>
  <c r="AR104" i="22"/>
  <c r="AQ104" i="22"/>
  <c r="AI104" i="22"/>
  <c r="AH104" i="22"/>
  <c r="AG104" i="22"/>
  <c r="AF104" i="22"/>
  <c r="V104" i="22"/>
  <c r="U104" i="22"/>
  <c r="M104" i="22"/>
  <c r="L104" i="22"/>
  <c r="K104" i="22"/>
  <c r="J104" i="22"/>
  <c r="AS103" i="22"/>
  <c r="W103" i="22"/>
  <c r="AS102" i="22"/>
  <c r="W102" i="22"/>
  <c r="AS101" i="22"/>
  <c r="W101" i="22"/>
  <c r="AS100" i="22"/>
  <c r="AI100" i="22"/>
  <c r="AH100" i="22"/>
  <c r="AG100" i="22"/>
  <c r="AF100" i="22"/>
  <c r="W100" i="22"/>
  <c r="M100" i="22"/>
  <c r="M98" i="22" s="1"/>
  <c r="L100" i="22"/>
  <c r="K100" i="22"/>
  <c r="K98" i="22" s="1"/>
  <c r="J100" i="22"/>
  <c r="J98" i="22" s="1"/>
  <c r="AS99" i="22"/>
  <c r="W99" i="22"/>
  <c r="AS98" i="22"/>
  <c r="W98" i="22"/>
  <c r="W104" i="22" s="1"/>
  <c r="AN60" i="22"/>
  <c r="AM60" i="22"/>
  <c r="AL60" i="22"/>
  <c r="AK60" i="22"/>
  <c r="R60" i="22"/>
  <c r="Q60" i="22"/>
  <c r="P60" i="22"/>
  <c r="O60" i="22"/>
  <c r="AN56" i="22"/>
  <c r="AM56" i="22"/>
  <c r="AL56" i="22"/>
  <c r="AK56" i="22"/>
  <c r="R56" i="22"/>
  <c r="Q56" i="22"/>
  <c r="P56" i="22"/>
  <c r="O56" i="22"/>
  <c r="AN52" i="22"/>
  <c r="AM52" i="22"/>
  <c r="AL52" i="22"/>
  <c r="AK52" i="22"/>
  <c r="R52" i="22"/>
  <c r="Q52" i="22"/>
  <c r="P52" i="22"/>
  <c r="O52" i="22"/>
  <c r="AN48" i="22"/>
  <c r="AM48" i="22"/>
  <c r="AL48" i="22"/>
  <c r="AK48" i="22"/>
  <c r="R48" i="22"/>
  <c r="Q48" i="22"/>
  <c r="P48" i="22"/>
  <c r="O48" i="22"/>
  <c r="AN44" i="22"/>
  <c r="AM44" i="22"/>
  <c r="AL44" i="22"/>
  <c r="AK44" i="22"/>
  <c r="R44" i="22"/>
  <c r="Q44" i="22"/>
  <c r="P44" i="22"/>
  <c r="O44" i="22"/>
  <c r="AR41" i="22"/>
  <c r="AQ41" i="22"/>
  <c r="V41" i="22"/>
  <c r="U41" i="22"/>
  <c r="AS40" i="22"/>
  <c r="AN40" i="22"/>
  <c r="AM40" i="22"/>
  <c r="AL40" i="22"/>
  <c r="AK40" i="22"/>
  <c r="W40" i="22"/>
  <c r="R40" i="22"/>
  <c r="Q40" i="22"/>
  <c r="P40" i="22"/>
  <c r="O40" i="22"/>
  <c r="AS39" i="22"/>
  <c r="W39" i="22"/>
  <c r="AS38" i="22"/>
  <c r="W38" i="22"/>
  <c r="AS37" i="22"/>
  <c r="W37" i="22"/>
  <c r="AS36" i="22"/>
  <c r="AN36" i="22"/>
  <c r="AN34" i="22" s="1"/>
  <c r="AM36" i="22"/>
  <c r="AL36" i="22"/>
  <c r="AL34" i="22" s="1"/>
  <c r="AK36" i="22"/>
  <c r="AK34" i="22" s="1"/>
  <c r="W36" i="22"/>
  <c r="R36" i="22"/>
  <c r="Q36" i="22"/>
  <c r="P36" i="22"/>
  <c r="P34" i="22" s="1"/>
  <c r="O36" i="22"/>
  <c r="O34" i="22" s="1"/>
  <c r="AS35" i="22"/>
  <c r="W35" i="22"/>
  <c r="AS34" i="22"/>
  <c r="W34" i="22"/>
  <c r="R34" i="22"/>
  <c r="AN26" i="22"/>
  <c r="AM26" i="22"/>
  <c r="AK26" i="22"/>
  <c r="R26" i="22"/>
  <c r="Q26" i="22"/>
  <c r="O26" i="22"/>
  <c r="AN22" i="22"/>
  <c r="AM22" i="22"/>
  <c r="AK22" i="22"/>
  <c r="R22" i="22"/>
  <c r="Q22" i="22"/>
  <c r="O22" i="22"/>
  <c r="AN18" i="22"/>
  <c r="AM18" i="22"/>
  <c r="AK18" i="22"/>
  <c r="R18" i="22"/>
  <c r="Q18" i="22"/>
  <c r="O18" i="22"/>
  <c r="AN14" i="22"/>
  <c r="AM14" i="22"/>
  <c r="AK14" i="22"/>
  <c r="R14" i="22"/>
  <c r="Q14" i="22"/>
  <c r="O14" i="22"/>
  <c r="AR13" i="22"/>
  <c r="AQ13" i="22"/>
  <c r="V13" i="22"/>
  <c r="U13" i="22"/>
  <c r="AS12" i="22"/>
  <c r="W12" i="22"/>
  <c r="AS11" i="22"/>
  <c r="W11" i="22"/>
  <c r="AS10" i="22"/>
  <c r="AN10" i="22"/>
  <c r="AM10" i="22"/>
  <c r="AL10" i="22"/>
  <c r="AK10" i="22"/>
  <c r="W10" i="22"/>
  <c r="R10" i="22"/>
  <c r="R8" i="22" s="1"/>
  <c r="Q10" i="22"/>
  <c r="P10" i="22"/>
  <c r="P8" i="22" s="1"/>
  <c r="O10" i="22"/>
  <c r="O8" i="22" s="1"/>
  <c r="AS9" i="22"/>
  <c r="W9" i="22"/>
  <c r="AS8" i="22"/>
  <c r="AL8" i="22"/>
  <c r="W8" i="22"/>
  <c r="W13" i="22" s="1"/>
  <c r="AN231" i="21"/>
  <c r="AM231" i="21"/>
  <c r="AL231" i="21"/>
  <c r="AK231" i="21"/>
  <c r="R231" i="21"/>
  <c r="Q231" i="21"/>
  <c r="P231" i="21"/>
  <c r="O231" i="21"/>
  <c r="AN227" i="21"/>
  <c r="AM227" i="21"/>
  <c r="AM221" i="21" s="1"/>
  <c r="AL227" i="21"/>
  <c r="AK227" i="21"/>
  <c r="R227" i="21"/>
  <c r="Q227" i="21"/>
  <c r="P227" i="21"/>
  <c r="O227" i="21"/>
  <c r="AR224" i="21"/>
  <c r="AQ224" i="21"/>
  <c r="V224" i="21"/>
  <c r="U224" i="21"/>
  <c r="AS223" i="21"/>
  <c r="AN223" i="21"/>
  <c r="AM223" i="21"/>
  <c r="AL223" i="21"/>
  <c r="AK223" i="21"/>
  <c r="AK221" i="21" s="1"/>
  <c r="W223" i="21"/>
  <c r="R223" i="21"/>
  <c r="R221" i="21" s="1"/>
  <c r="Q223" i="21"/>
  <c r="Q221" i="21" s="1"/>
  <c r="P223" i="21"/>
  <c r="O223" i="21"/>
  <c r="AS222" i="21"/>
  <c r="W222" i="21"/>
  <c r="AS221" i="21"/>
  <c r="AS224" i="21" s="1"/>
  <c r="W221" i="21"/>
  <c r="P221" i="21"/>
  <c r="AN214" i="21"/>
  <c r="AM214" i="21"/>
  <c r="AL214" i="21"/>
  <c r="AK214" i="21"/>
  <c r="R214" i="21"/>
  <c r="Q214" i="21"/>
  <c r="P214" i="21"/>
  <c r="O214" i="21"/>
  <c r="AN210" i="21"/>
  <c r="AM210" i="21"/>
  <c r="AL210" i="21"/>
  <c r="AK210" i="21"/>
  <c r="R210" i="21"/>
  <c r="R204" i="21" s="1"/>
  <c r="Q210" i="21"/>
  <c r="P210" i="21"/>
  <c r="O210" i="21"/>
  <c r="O204" i="21" s="1"/>
  <c r="AR207" i="21"/>
  <c r="AQ207" i="21"/>
  <c r="V207" i="21"/>
  <c r="U207" i="21"/>
  <c r="AS206" i="21"/>
  <c r="AN206" i="21"/>
  <c r="AM206" i="21"/>
  <c r="AL206" i="21"/>
  <c r="AL204" i="21" s="1"/>
  <c r="AK206" i="21"/>
  <c r="W206" i="21"/>
  <c r="R206" i="21"/>
  <c r="Q206" i="21"/>
  <c r="Q204" i="21" s="1"/>
  <c r="P206" i="21"/>
  <c r="P204" i="21" s="1"/>
  <c r="O206" i="21"/>
  <c r="AS205" i="21"/>
  <c r="W205" i="21"/>
  <c r="AS204" i="21"/>
  <c r="AN204" i="21"/>
  <c r="AK204" i="21"/>
  <c r="W204" i="21"/>
  <c r="W207" i="21" s="1"/>
  <c r="AR190" i="21"/>
  <c r="BA190" i="21" s="1"/>
  <c r="AQ190" i="21"/>
  <c r="V190" i="21"/>
  <c r="AZ190" i="21" s="1"/>
  <c r="U190" i="21"/>
  <c r="AS189" i="21"/>
  <c r="W189" i="21"/>
  <c r="AS188" i="21"/>
  <c r="W188" i="21"/>
  <c r="AS187" i="21"/>
  <c r="AN187" i="21"/>
  <c r="Y60" i="24" s="1"/>
  <c r="AM187" i="21"/>
  <c r="Y59" i="24" s="1"/>
  <c r="AL187" i="21"/>
  <c r="Y58" i="24" s="1"/>
  <c r="AK187" i="21"/>
  <c r="Y57" i="24" s="1"/>
  <c r="W187" i="21"/>
  <c r="R187" i="21"/>
  <c r="X60" i="24" s="1"/>
  <c r="Q187" i="21"/>
  <c r="X59" i="24" s="1"/>
  <c r="P187" i="21"/>
  <c r="X58" i="24" s="1"/>
  <c r="O187" i="21"/>
  <c r="X57" i="24" s="1"/>
  <c r="AI178" i="21"/>
  <c r="AH178" i="21"/>
  <c r="AG178" i="21"/>
  <c r="AF178" i="21"/>
  <c r="M178" i="21"/>
  <c r="L178" i="21"/>
  <c r="K178" i="21"/>
  <c r="J178" i="21"/>
  <c r="AI174" i="21"/>
  <c r="AH174" i="21"/>
  <c r="AG174" i="21"/>
  <c r="AF174" i="21"/>
  <c r="M174" i="21"/>
  <c r="L174" i="21"/>
  <c r="K174" i="21"/>
  <c r="J174" i="21"/>
  <c r="AI170" i="21"/>
  <c r="AH170" i="21"/>
  <c r="AG170" i="21"/>
  <c r="AF170" i="21"/>
  <c r="M170" i="21"/>
  <c r="L170" i="21"/>
  <c r="K170" i="21"/>
  <c r="J170" i="21"/>
  <c r="AI166" i="21"/>
  <c r="AH166" i="21"/>
  <c r="AG166" i="21"/>
  <c r="AF166" i="21"/>
  <c r="M166" i="21"/>
  <c r="L166" i="21"/>
  <c r="K166" i="21"/>
  <c r="K156" i="21" s="1"/>
  <c r="J166" i="21"/>
  <c r="AR162" i="21"/>
  <c r="AQ162" i="21"/>
  <c r="AI162" i="21"/>
  <c r="AH162" i="21"/>
  <c r="AG162" i="21"/>
  <c r="AF162" i="21"/>
  <c r="V162" i="21"/>
  <c r="U162" i="21"/>
  <c r="M162" i="21"/>
  <c r="L162" i="21"/>
  <c r="K162" i="21"/>
  <c r="J162" i="21"/>
  <c r="AS161" i="21"/>
  <c r="W161" i="21"/>
  <c r="AS160" i="21"/>
  <c r="W160" i="21"/>
  <c r="AS159" i="21"/>
  <c r="W159" i="21"/>
  <c r="AS158" i="21"/>
  <c r="AI158" i="21"/>
  <c r="AI156" i="21" s="1"/>
  <c r="AH158" i="21"/>
  <c r="AG158" i="21"/>
  <c r="AF158" i="21"/>
  <c r="W158" i="21"/>
  <c r="M158" i="21"/>
  <c r="L158" i="21"/>
  <c r="K158" i="21"/>
  <c r="J158" i="21"/>
  <c r="J156" i="21" s="1"/>
  <c r="AS157" i="21"/>
  <c r="W157" i="21"/>
  <c r="AS156" i="21"/>
  <c r="W156" i="21"/>
  <c r="M156" i="21"/>
  <c r="AI149" i="21"/>
  <c r="AH149" i="21"/>
  <c r="AG149" i="21"/>
  <c r="AF149" i="21"/>
  <c r="M149" i="21"/>
  <c r="L149" i="21"/>
  <c r="K149" i="21"/>
  <c r="J149" i="21"/>
  <c r="AI145" i="21"/>
  <c r="AH145" i="21"/>
  <c r="AG145" i="21"/>
  <c r="AF145" i="21"/>
  <c r="M145" i="21"/>
  <c r="L145" i="21"/>
  <c r="K145" i="21"/>
  <c r="J145" i="21"/>
  <c r="AI141" i="21"/>
  <c r="AH141" i="21"/>
  <c r="AG141" i="21"/>
  <c r="AF141" i="21"/>
  <c r="M141" i="21"/>
  <c r="L141" i="21"/>
  <c r="K141" i="21"/>
  <c r="J141" i="21"/>
  <c r="AI137" i="21"/>
  <c r="AH137" i="21"/>
  <c r="AG137" i="21"/>
  <c r="AF137" i="21"/>
  <c r="M137" i="21"/>
  <c r="M127" i="21" s="1"/>
  <c r="L137" i="21"/>
  <c r="K137" i="21"/>
  <c r="J137" i="21"/>
  <c r="AR133" i="21"/>
  <c r="AQ133" i="21"/>
  <c r="AI133" i="21"/>
  <c r="AI127" i="21" s="1"/>
  <c r="AH133" i="21"/>
  <c r="AG133" i="21"/>
  <c r="AF133" i="21"/>
  <c r="AF127" i="21" s="1"/>
  <c r="V133" i="21"/>
  <c r="U133" i="21"/>
  <c r="M133" i="21"/>
  <c r="L133" i="21"/>
  <c r="K133" i="21"/>
  <c r="J133" i="21"/>
  <c r="AS132" i="21"/>
  <c r="W132" i="21"/>
  <c r="AS131" i="21"/>
  <c r="W131" i="21"/>
  <c r="AS130" i="21"/>
  <c r="W130" i="21"/>
  <c r="AS129" i="21"/>
  <c r="AI129" i="21"/>
  <c r="AH129" i="21"/>
  <c r="AG129" i="21"/>
  <c r="AG127" i="21" s="1"/>
  <c r="AF129" i="21"/>
  <c r="W129" i="21"/>
  <c r="M129" i="21"/>
  <c r="L129" i="21"/>
  <c r="K129" i="21"/>
  <c r="K127" i="21" s="1"/>
  <c r="J129" i="21"/>
  <c r="AS128" i="21"/>
  <c r="W128" i="21"/>
  <c r="W133" i="21" s="1"/>
  <c r="AS127" i="21"/>
  <c r="W127" i="21"/>
  <c r="J127" i="21"/>
  <c r="AI120" i="21"/>
  <c r="AH120" i="21"/>
  <c r="AG120" i="21"/>
  <c r="AF120" i="21"/>
  <c r="M120" i="21"/>
  <c r="L120" i="21"/>
  <c r="K120" i="21"/>
  <c r="J120" i="21"/>
  <c r="AI116" i="21"/>
  <c r="AH116" i="21"/>
  <c r="AG116" i="21"/>
  <c r="AF116" i="21"/>
  <c r="M116" i="21"/>
  <c r="L116" i="21"/>
  <c r="K116" i="21"/>
  <c r="J116" i="21"/>
  <c r="AI112" i="21"/>
  <c r="AH112" i="21"/>
  <c r="AG112" i="21"/>
  <c r="AF112" i="21"/>
  <c r="M112" i="21"/>
  <c r="L112" i="21"/>
  <c r="K112" i="21"/>
  <c r="J112" i="21"/>
  <c r="AI108" i="21"/>
  <c r="AH108" i="21"/>
  <c r="AG108" i="21"/>
  <c r="AF108" i="21"/>
  <c r="M108" i="21"/>
  <c r="L108" i="21"/>
  <c r="K108" i="21"/>
  <c r="J108" i="21"/>
  <c r="J98" i="21" s="1"/>
  <c r="AR104" i="21"/>
  <c r="AQ104" i="21"/>
  <c r="AI104" i="21"/>
  <c r="AI98" i="21" s="1"/>
  <c r="AH104" i="21"/>
  <c r="AG104" i="21"/>
  <c r="AF104" i="21"/>
  <c r="V104" i="21"/>
  <c r="U104" i="21"/>
  <c r="M104" i="21"/>
  <c r="L104" i="21"/>
  <c r="K104" i="21"/>
  <c r="J104" i="21"/>
  <c r="AS103" i="21"/>
  <c r="W103" i="21"/>
  <c r="AS102" i="21"/>
  <c r="W102" i="21"/>
  <c r="AS101" i="21"/>
  <c r="W101" i="21"/>
  <c r="AS100" i="21"/>
  <c r="AI100" i="21"/>
  <c r="AH100" i="21"/>
  <c r="AH98" i="21" s="1"/>
  <c r="AG100" i="21"/>
  <c r="AF100" i="21"/>
  <c r="AF98" i="21" s="1"/>
  <c r="W100" i="21"/>
  <c r="M100" i="21"/>
  <c r="L100" i="21"/>
  <c r="K100" i="21"/>
  <c r="K98" i="21" s="1"/>
  <c r="J100" i="21"/>
  <c r="AS99" i="21"/>
  <c r="W99" i="21"/>
  <c r="AS98" i="21"/>
  <c r="W98" i="21"/>
  <c r="W104" i="21" s="1"/>
  <c r="AN60" i="21"/>
  <c r="AM60" i="21"/>
  <c r="AL60" i="21"/>
  <c r="AK60" i="21"/>
  <c r="R60" i="21"/>
  <c r="Q60" i="21"/>
  <c r="P60" i="21"/>
  <c r="O60" i="21"/>
  <c r="AN56" i="21"/>
  <c r="AM56" i="21"/>
  <c r="AL56" i="21"/>
  <c r="AK56" i="21"/>
  <c r="R56" i="21"/>
  <c r="Q56" i="21"/>
  <c r="P56" i="21"/>
  <c r="O56" i="21"/>
  <c r="AN52" i="21"/>
  <c r="AM52" i="21"/>
  <c r="AL52" i="21"/>
  <c r="AK52" i="21"/>
  <c r="R52" i="21"/>
  <c r="Q52" i="21"/>
  <c r="P52" i="21"/>
  <c r="O52" i="21"/>
  <c r="AN48" i="21"/>
  <c r="AM48" i="21"/>
  <c r="AL48" i="21"/>
  <c r="AK48" i="21"/>
  <c r="R48" i="21"/>
  <c r="Q48" i="21"/>
  <c r="P48" i="21"/>
  <c r="O48" i="21"/>
  <c r="AN44" i="21"/>
  <c r="AM44" i="21"/>
  <c r="AL44" i="21"/>
  <c r="AL34" i="21" s="1"/>
  <c r="AK44" i="21"/>
  <c r="AK34" i="21" s="1"/>
  <c r="R44" i="21"/>
  <c r="Q44" i="21"/>
  <c r="P44" i="21"/>
  <c r="P34" i="21" s="1"/>
  <c r="O44" i="21"/>
  <c r="AR41" i="21"/>
  <c r="AQ41" i="21"/>
  <c r="V41" i="21"/>
  <c r="U41" i="21"/>
  <c r="AS40" i="21"/>
  <c r="AN40" i="21"/>
  <c r="AM40" i="21"/>
  <c r="AL40" i="21"/>
  <c r="AK40" i="21"/>
  <c r="W40" i="21"/>
  <c r="R40" i="21"/>
  <c r="Q40" i="21"/>
  <c r="P40" i="21"/>
  <c r="O40" i="21"/>
  <c r="AS39" i="21"/>
  <c r="W39" i="21"/>
  <c r="AS38" i="21"/>
  <c r="W38" i="21"/>
  <c r="AS37" i="21"/>
  <c r="W37" i="21"/>
  <c r="AS36" i="21"/>
  <c r="AN36" i="21"/>
  <c r="AM36" i="21"/>
  <c r="AM34" i="21" s="1"/>
  <c r="AL36" i="21"/>
  <c r="AK36" i="21"/>
  <c r="W36" i="21"/>
  <c r="R36" i="21"/>
  <c r="R34" i="21" s="1"/>
  <c r="Q36" i="21"/>
  <c r="Q34" i="21" s="1"/>
  <c r="P36" i="21"/>
  <c r="O36" i="21"/>
  <c r="AS35" i="21"/>
  <c r="AS41" i="21" s="1"/>
  <c r="W35" i="21"/>
  <c r="AS34" i="21"/>
  <c r="W34" i="21"/>
  <c r="W41" i="21" s="1"/>
  <c r="AN26" i="21"/>
  <c r="AM26" i="21"/>
  <c r="AK26" i="21"/>
  <c r="R26" i="21"/>
  <c r="Q26" i="21"/>
  <c r="O26" i="21"/>
  <c r="AN22" i="21"/>
  <c r="AM22" i="21"/>
  <c r="AK22" i="21"/>
  <c r="R22" i="21"/>
  <c r="Q22" i="21"/>
  <c r="O22" i="21"/>
  <c r="AN18" i="21"/>
  <c r="AM18" i="21"/>
  <c r="AK18" i="21"/>
  <c r="R18" i="21"/>
  <c r="Q18" i="21"/>
  <c r="O18" i="21"/>
  <c r="AN14" i="21"/>
  <c r="AM14" i="21"/>
  <c r="AK14" i="21"/>
  <c r="R14" i="21"/>
  <c r="R8" i="21" s="1"/>
  <c r="Q14" i="21"/>
  <c r="O14" i="21"/>
  <c r="AR13" i="21"/>
  <c r="AQ13" i="21"/>
  <c r="V13" i="21"/>
  <c r="U13" i="21"/>
  <c r="AS12" i="21"/>
  <c r="W12" i="21"/>
  <c r="AS11" i="21"/>
  <c r="W11" i="21"/>
  <c r="AS10" i="21"/>
  <c r="AN10" i="21"/>
  <c r="AM10" i="21"/>
  <c r="AL10" i="21"/>
  <c r="AK10" i="21"/>
  <c r="W10" i="21"/>
  <c r="R10" i="21"/>
  <c r="Q10" i="21"/>
  <c r="P10" i="21"/>
  <c r="O10" i="21"/>
  <c r="AS9" i="21"/>
  <c r="W9" i="21"/>
  <c r="AS8" i="21"/>
  <c r="AL8" i="21"/>
  <c r="W8" i="21"/>
  <c r="P8" i="21"/>
  <c r="AN231" i="20"/>
  <c r="AM231" i="20"/>
  <c r="AL231" i="20"/>
  <c r="AK231" i="20"/>
  <c r="R231" i="20"/>
  <c r="Q231" i="20"/>
  <c r="P231" i="20"/>
  <c r="O231" i="20"/>
  <c r="AN227" i="20"/>
  <c r="AM227" i="20"/>
  <c r="AL227" i="20"/>
  <c r="AK227" i="20"/>
  <c r="R227" i="20"/>
  <c r="Q227" i="20"/>
  <c r="P227" i="20"/>
  <c r="O227" i="20"/>
  <c r="AR224" i="20"/>
  <c r="AQ224" i="20"/>
  <c r="V224" i="20"/>
  <c r="U224" i="20"/>
  <c r="AS223" i="20"/>
  <c r="AN223" i="20"/>
  <c r="AM223" i="20"/>
  <c r="AM221" i="20" s="1"/>
  <c r="AL223" i="20"/>
  <c r="AK223" i="20"/>
  <c r="W223" i="20"/>
  <c r="R223" i="20"/>
  <c r="Q223" i="20"/>
  <c r="Q221" i="20" s="1"/>
  <c r="P223" i="20"/>
  <c r="P221" i="20" s="1"/>
  <c r="O223" i="20"/>
  <c r="AS222" i="20"/>
  <c r="W222" i="20"/>
  <c r="AS221" i="20"/>
  <c r="AN221" i="20"/>
  <c r="W221" i="20"/>
  <c r="O221" i="20"/>
  <c r="AN214" i="20"/>
  <c r="AM214" i="20"/>
  <c r="AL214" i="20"/>
  <c r="AK214" i="20"/>
  <c r="R214" i="20"/>
  <c r="Q214" i="20"/>
  <c r="P214" i="20"/>
  <c r="O214" i="20"/>
  <c r="AN210" i="20"/>
  <c r="AM210" i="20"/>
  <c r="AL210" i="20"/>
  <c r="AK210" i="20"/>
  <c r="R210" i="20"/>
  <c r="Q210" i="20"/>
  <c r="P210" i="20"/>
  <c r="O210" i="20"/>
  <c r="AR207" i="20"/>
  <c r="AQ207" i="20"/>
  <c r="V207" i="20"/>
  <c r="U207" i="20"/>
  <c r="AS206" i="20"/>
  <c r="AN206" i="20"/>
  <c r="AN204" i="20" s="1"/>
  <c r="AM206" i="20"/>
  <c r="AL206" i="20"/>
  <c r="AL204" i="20" s="1"/>
  <c r="AK206" i="20"/>
  <c r="AK204" i="20" s="1"/>
  <c r="W206" i="20"/>
  <c r="R206" i="20"/>
  <c r="R204" i="20" s="1"/>
  <c r="Q206" i="20"/>
  <c r="Q204" i="20" s="1"/>
  <c r="P206" i="20"/>
  <c r="O206" i="20"/>
  <c r="O204" i="20" s="1"/>
  <c r="AS205" i="20"/>
  <c r="W205" i="20"/>
  <c r="AS204" i="20"/>
  <c r="W204" i="20"/>
  <c r="W207" i="20" s="1"/>
  <c r="P204" i="20"/>
  <c r="AR190" i="20"/>
  <c r="BA190" i="20" s="1"/>
  <c r="AQ190" i="20"/>
  <c r="V190" i="20"/>
  <c r="AZ190" i="20" s="1"/>
  <c r="U190" i="20"/>
  <c r="AS189" i="20"/>
  <c r="W189" i="20"/>
  <c r="AS188" i="20"/>
  <c r="W188" i="20"/>
  <c r="AS187" i="20"/>
  <c r="AN187" i="20"/>
  <c r="Q60" i="24" s="1"/>
  <c r="AM187" i="20"/>
  <c r="Q59" i="24" s="1"/>
  <c r="AL187" i="20"/>
  <c r="Q58" i="24" s="1"/>
  <c r="AK187" i="20"/>
  <c r="Q57" i="24" s="1"/>
  <c r="W187" i="20"/>
  <c r="R187" i="20"/>
  <c r="P60" i="24" s="1"/>
  <c r="Q187" i="20"/>
  <c r="P59" i="24" s="1"/>
  <c r="P187" i="20"/>
  <c r="P58" i="24" s="1"/>
  <c r="O187" i="20"/>
  <c r="P57" i="24" s="1"/>
  <c r="AI178" i="20"/>
  <c r="AH178" i="20"/>
  <c r="AG178" i="20"/>
  <c r="AF178" i="20"/>
  <c r="M178" i="20"/>
  <c r="L178" i="20"/>
  <c r="K178" i="20"/>
  <c r="J178" i="20"/>
  <c r="AI174" i="20"/>
  <c r="AH174" i="20"/>
  <c r="AG174" i="20"/>
  <c r="AF174" i="20"/>
  <c r="M174" i="20"/>
  <c r="L174" i="20"/>
  <c r="K174" i="20"/>
  <c r="J174" i="20"/>
  <c r="AI170" i="20"/>
  <c r="AH170" i="20"/>
  <c r="AG170" i="20"/>
  <c r="AF170" i="20"/>
  <c r="M170" i="20"/>
  <c r="L170" i="20"/>
  <c r="K170" i="20"/>
  <c r="J170" i="20"/>
  <c r="AI166" i="20"/>
  <c r="AH166" i="20"/>
  <c r="AG166" i="20"/>
  <c r="AF166" i="20"/>
  <c r="M166" i="20"/>
  <c r="L166" i="20"/>
  <c r="L156" i="20" s="1"/>
  <c r="K166" i="20"/>
  <c r="J166" i="20"/>
  <c r="AR162" i="20"/>
  <c r="AQ162" i="20"/>
  <c r="AI162" i="20"/>
  <c r="AH162" i="20"/>
  <c r="AG162" i="20"/>
  <c r="AF162" i="20"/>
  <c r="V162" i="20"/>
  <c r="U162" i="20"/>
  <c r="M162" i="20"/>
  <c r="L162" i="20"/>
  <c r="K162" i="20"/>
  <c r="J162" i="20"/>
  <c r="AS161" i="20"/>
  <c r="W161" i="20"/>
  <c r="AS160" i="20"/>
  <c r="W160" i="20"/>
  <c r="AS159" i="20"/>
  <c r="W159" i="20"/>
  <c r="AS158" i="20"/>
  <c r="AI158" i="20"/>
  <c r="AI156" i="20" s="1"/>
  <c r="AH158" i="20"/>
  <c r="AG158" i="20"/>
  <c r="AG156" i="20" s="1"/>
  <c r="AF158" i="20"/>
  <c r="W158" i="20"/>
  <c r="M158" i="20"/>
  <c r="L158" i="20"/>
  <c r="K158" i="20"/>
  <c r="J158" i="20"/>
  <c r="J156" i="20" s="1"/>
  <c r="AS157" i="20"/>
  <c r="W157" i="20"/>
  <c r="AS156" i="20"/>
  <c r="AS162" i="20" s="1"/>
  <c r="W156" i="20"/>
  <c r="M156" i="20"/>
  <c r="K156" i="20"/>
  <c r="AI149" i="20"/>
  <c r="AH149" i="20"/>
  <c r="AG149" i="20"/>
  <c r="AF149" i="20"/>
  <c r="M149" i="20"/>
  <c r="L149" i="20"/>
  <c r="K149" i="20"/>
  <c r="J149" i="20"/>
  <c r="AI145" i="20"/>
  <c r="AH145" i="20"/>
  <c r="AG145" i="20"/>
  <c r="AF145" i="20"/>
  <c r="M145" i="20"/>
  <c r="L145" i="20"/>
  <c r="K145" i="20"/>
  <c r="J145" i="20"/>
  <c r="AI141" i="20"/>
  <c r="AH141" i="20"/>
  <c r="AG141" i="20"/>
  <c r="AF141" i="20"/>
  <c r="M141" i="20"/>
  <c r="L141" i="20"/>
  <c r="K141" i="20"/>
  <c r="J141" i="20"/>
  <c r="AI137" i="20"/>
  <c r="AH137" i="20"/>
  <c r="AG137" i="20"/>
  <c r="AF137" i="20"/>
  <c r="M137" i="20"/>
  <c r="L137" i="20"/>
  <c r="K137" i="20"/>
  <c r="J137" i="20"/>
  <c r="AR133" i="20"/>
  <c r="AQ133" i="20"/>
  <c r="AI133" i="20"/>
  <c r="AH133" i="20"/>
  <c r="AG133" i="20"/>
  <c r="AF133" i="20"/>
  <c r="V133" i="20"/>
  <c r="U133" i="20"/>
  <c r="M133" i="20"/>
  <c r="L133" i="20"/>
  <c r="K133" i="20"/>
  <c r="J133" i="20"/>
  <c r="AS132" i="20"/>
  <c r="W132" i="20"/>
  <c r="AS131" i="20"/>
  <c r="W131" i="20"/>
  <c r="AS130" i="20"/>
  <c r="W130" i="20"/>
  <c r="AS129" i="20"/>
  <c r="AI129" i="20"/>
  <c r="AI127" i="20" s="1"/>
  <c r="AH129" i="20"/>
  <c r="AG129" i="20"/>
  <c r="AG127" i="20" s="1"/>
  <c r="AF129" i="20"/>
  <c r="W129" i="20"/>
  <c r="M129" i="20"/>
  <c r="L129" i="20"/>
  <c r="L127" i="20" s="1"/>
  <c r="K129" i="20"/>
  <c r="K127" i="20" s="1"/>
  <c r="J129" i="20"/>
  <c r="J127" i="20" s="1"/>
  <c r="AS128" i="20"/>
  <c r="W128" i="20"/>
  <c r="AS127" i="20"/>
  <c r="W127" i="20"/>
  <c r="M127" i="20"/>
  <c r="AI120" i="20"/>
  <c r="AH120" i="20"/>
  <c r="AG120" i="20"/>
  <c r="AF120" i="20"/>
  <c r="M120" i="20"/>
  <c r="L120" i="20"/>
  <c r="K120" i="20"/>
  <c r="J120" i="20"/>
  <c r="AI116" i="20"/>
  <c r="AH116" i="20"/>
  <c r="AG116" i="20"/>
  <c r="AF116" i="20"/>
  <c r="M116" i="20"/>
  <c r="L116" i="20"/>
  <c r="K116" i="20"/>
  <c r="J116" i="20"/>
  <c r="AI112" i="20"/>
  <c r="AH112" i="20"/>
  <c r="AG112" i="20"/>
  <c r="AF112" i="20"/>
  <c r="M112" i="20"/>
  <c r="L112" i="20"/>
  <c r="K112" i="20"/>
  <c r="J112" i="20"/>
  <c r="AI108" i="20"/>
  <c r="AH108" i="20"/>
  <c r="AG108" i="20"/>
  <c r="AF108" i="20"/>
  <c r="M108" i="20"/>
  <c r="L108" i="20"/>
  <c r="K108" i="20"/>
  <c r="J108" i="20"/>
  <c r="AR104" i="20"/>
  <c r="AQ104" i="20"/>
  <c r="AI104" i="20"/>
  <c r="AI98" i="20" s="1"/>
  <c r="AH104" i="20"/>
  <c r="AG104" i="20"/>
  <c r="AF104" i="20"/>
  <c r="V104" i="20"/>
  <c r="U104" i="20"/>
  <c r="M104" i="20"/>
  <c r="L104" i="20"/>
  <c r="K104" i="20"/>
  <c r="J104" i="20"/>
  <c r="AS103" i="20"/>
  <c r="W103" i="20"/>
  <c r="AS102" i="20"/>
  <c r="W102" i="20"/>
  <c r="AS101" i="20"/>
  <c r="W101" i="20"/>
  <c r="AS100" i="20"/>
  <c r="AI100" i="20"/>
  <c r="AH100" i="20"/>
  <c r="AG100" i="20"/>
  <c r="AF100" i="20"/>
  <c r="W100" i="20"/>
  <c r="M100" i="20"/>
  <c r="M98" i="20" s="1"/>
  <c r="L100" i="20"/>
  <c r="L98" i="20" s="1"/>
  <c r="K100" i="20"/>
  <c r="K98" i="20" s="1"/>
  <c r="J100" i="20"/>
  <c r="AS99" i="20"/>
  <c r="W99" i="20"/>
  <c r="AS98" i="20"/>
  <c r="AF98" i="20"/>
  <c r="W98" i="20"/>
  <c r="J98" i="20"/>
  <c r="AN60" i="20"/>
  <c r="AM60" i="20"/>
  <c r="AL60" i="20"/>
  <c r="AK60" i="20"/>
  <c r="R60" i="20"/>
  <c r="Q60" i="20"/>
  <c r="P60" i="20"/>
  <c r="O60" i="20"/>
  <c r="AN56" i="20"/>
  <c r="AM56" i="20"/>
  <c r="AL56" i="20"/>
  <c r="AK56" i="20"/>
  <c r="R56" i="20"/>
  <c r="Q56" i="20"/>
  <c r="P56" i="20"/>
  <c r="O56" i="20"/>
  <c r="AN52" i="20"/>
  <c r="AM52" i="20"/>
  <c r="AL52" i="20"/>
  <c r="AK52" i="20"/>
  <c r="R52" i="20"/>
  <c r="Q52" i="20"/>
  <c r="P52" i="20"/>
  <c r="O52" i="20"/>
  <c r="AN48" i="20"/>
  <c r="AM48" i="20"/>
  <c r="AL48" i="20"/>
  <c r="AK48" i="20"/>
  <c r="R48" i="20"/>
  <c r="Q48" i="20"/>
  <c r="P48" i="20"/>
  <c r="O48" i="20"/>
  <c r="AN44" i="20"/>
  <c r="AM44" i="20"/>
  <c r="AL44" i="20"/>
  <c r="AK44" i="20"/>
  <c r="R44" i="20"/>
  <c r="R34" i="20" s="1"/>
  <c r="Q44" i="20"/>
  <c r="Q34" i="20" s="1"/>
  <c r="P44" i="20"/>
  <c r="O44" i="20"/>
  <c r="AR41" i="20"/>
  <c r="AQ41" i="20"/>
  <c r="V41" i="20"/>
  <c r="U41" i="20"/>
  <c r="AS40" i="20"/>
  <c r="AN40" i="20"/>
  <c r="AM40" i="20"/>
  <c r="AL40" i="20"/>
  <c r="AK40" i="20"/>
  <c r="W40" i="20"/>
  <c r="R40" i="20"/>
  <c r="Q40" i="20"/>
  <c r="P40" i="20"/>
  <c r="O40" i="20"/>
  <c r="AS39" i="20"/>
  <c r="W39" i="20"/>
  <c r="AS38" i="20"/>
  <c r="W38" i="20"/>
  <c r="AS37" i="20"/>
  <c r="W37" i="20"/>
  <c r="AS36" i="20"/>
  <c r="AN36" i="20"/>
  <c r="AN34" i="20" s="1"/>
  <c r="AM36" i="20"/>
  <c r="AM34" i="20" s="1"/>
  <c r="AL36" i="20"/>
  <c r="AK36" i="20"/>
  <c r="AK34" i="20" s="1"/>
  <c r="W36" i="20"/>
  <c r="R36" i="20"/>
  <c r="Q36" i="20"/>
  <c r="P36" i="20"/>
  <c r="P34" i="20" s="1"/>
  <c r="O36" i="20"/>
  <c r="AS35" i="20"/>
  <c r="W35" i="20"/>
  <c r="AS34" i="20"/>
  <c r="W34" i="20"/>
  <c r="AN26" i="20"/>
  <c r="AM26" i="20"/>
  <c r="AK26" i="20"/>
  <c r="R26" i="20"/>
  <c r="Q26" i="20"/>
  <c r="O26" i="20"/>
  <c r="AN22" i="20"/>
  <c r="AM22" i="20"/>
  <c r="AK22" i="20"/>
  <c r="R22" i="20"/>
  <c r="Q22" i="20"/>
  <c r="O22" i="20"/>
  <c r="AN18" i="20"/>
  <c r="AM18" i="20"/>
  <c r="AK18" i="20"/>
  <c r="R18" i="20"/>
  <c r="Q18" i="20"/>
  <c r="O18" i="20"/>
  <c r="AN14" i="20"/>
  <c r="AM14" i="20"/>
  <c r="AK14" i="20"/>
  <c r="R14" i="20"/>
  <c r="Q14" i="20"/>
  <c r="O14" i="20"/>
  <c r="AR13" i="20"/>
  <c r="AQ13" i="20"/>
  <c r="V13" i="20"/>
  <c r="U13" i="20"/>
  <c r="AS12" i="20"/>
  <c r="W12" i="20"/>
  <c r="AS11" i="20"/>
  <c r="W11" i="20"/>
  <c r="AS10" i="20"/>
  <c r="AN10" i="20"/>
  <c r="AM10" i="20"/>
  <c r="AM8" i="20" s="1"/>
  <c r="AL10" i="20"/>
  <c r="AK10" i="20"/>
  <c r="W10" i="20"/>
  <c r="R10" i="20"/>
  <c r="Q10" i="20"/>
  <c r="P10" i="20"/>
  <c r="O10" i="20"/>
  <c r="AS9" i="20"/>
  <c r="W9" i="20"/>
  <c r="AS8" i="20"/>
  <c r="AL8" i="20"/>
  <c r="W8" i="20"/>
  <c r="R8" i="20"/>
  <c r="P8" i="20"/>
  <c r="AN231" i="18"/>
  <c r="AM231" i="18"/>
  <c r="AL231" i="18"/>
  <c r="AK231" i="18"/>
  <c r="R231" i="18"/>
  <c r="Q231" i="18"/>
  <c r="P231" i="18"/>
  <c r="O231" i="18"/>
  <c r="AN227" i="18"/>
  <c r="AM227" i="18"/>
  <c r="AL227" i="18"/>
  <c r="AK227" i="18"/>
  <c r="R227" i="18"/>
  <c r="Q227" i="18"/>
  <c r="P227" i="18"/>
  <c r="O227" i="18"/>
  <c r="AR224" i="18"/>
  <c r="AQ224" i="18"/>
  <c r="V224" i="18"/>
  <c r="U224" i="18"/>
  <c r="AS223" i="18"/>
  <c r="AN223" i="18"/>
  <c r="AM223" i="18"/>
  <c r="AL223" i="18"/>
  <c r="AK223" i="18"/>
  <c r="W223" i="18"/>
  <c r="R223" i="18"/>
  <c r="R221" i="18" s="1"/>
  <c r="Q223" i="18"/>
  <c r="P223" i="18"/>
  <c r="O223" i="18"/>
  <c r="AS222" i="18"/>
  <c r="W222" i="18"/>
  <c r="W224" i="18" s="1"/>
  <c r="AS221" i="18"/>
  <c r="AS224" i="18" s="1"/>
  <c r="AN221" i="18"/>
  <c r="AM221" i="18"/>
  <c r="AL221" i="18"/>
  <c r="AK221" i="18"/>
  <c r="W221" i="18"/>
  <c r="Q221" i="18"/>
  <c r="O221" i="18"/>
  <c r="AN214" i="18"/>
  <c r="AM214" i="18"/>
  <c r="AL214" i="18"/>
  <c r="AK214" i="18"/>
  <c r="R214" i="18"/>
  <c r="Q214" i="18"/>
  <c r="P214" i="18"/>
  <c r="O214" i="18"/>
  <c r="AN210" i="18"/>
  <c r="AM210" i="18"/>
  <c r="AL210" i="18"/>
  <c r="AL204" i="18" s="1"/>
  <c r="AK210" i="18"/>
  <c r="R210" i="18"/>
  <c r="Q210" i="18"/>
  <c r="P210" i="18"/>
  <c r="O210" i="18"/>
  <c r="AR207" i="18"/>
  <c r="AQ207" i="18"/>
  <c r="V207" i="18"/>
  <c r="U207" i="18"/>
  <c r="AS206" i="18"/>
  <c r="AN206" i="18"/>
  <c r="AN204" i="18" s="1"/>
  <c r="AM206" i="18"/>
  <c r="AM204" i="18" s="1"/>
  <c r="AL206" i="18"/>
  <c r="AK206" i="18"/>
  <c r="AK204" i="18" s="1"/>
  <c r="W206" i="18"/>
  <c r="R206" i="18"/>
  <c r="Q206" i="18"/>
  <c r="P206" i="18"/>
  <c r="O206" i="18"/>
  <c r="O204" i="18" s="1"/>
  <c r="AS205" i="18"/>
  <c r="W205" i="18"/>
  <c r="AS204" i="18"/>
  <c r="AS207" i="18" s="1"/>
  <c r="W204" i="18"/>
  <c r="W207" i="18" s="1"/>
  <c r="R204" i="18"/>
  <c r="Q204" i="18"/>
  <c r="P204" i="18"/>
  <c r="AR190" i="18"/>
  <c r="BA190" i="18" s="1"/>
  <c r="AQ190" i="18"/>
  <c r="V190" i="18"/>
  <c r="AZ190" i="18" s="1"/>
  <c r="U190" i="18"/>
  <c r="AS189" i="18"/>
  <c r="W189" i="18"/>
  <c r="AS188" i="18"/>
  <c r="W188" i="18"/>
  <c r="W190" i="18" s="1"/>
  <c r="AS187" i="18"/>
  <c r="AN187" i="18"/>
  <c r="I60" i="24" s="1"/>
  <c r="AM187" i="18"/>
  <c r="I59" i="24" s="1"/>
  <c r="AL187" i="18"/>
  <c r="I58" i="24" s="1"/>
  <c r="AK187" i="18"/>
  <c r="I57" i="24" s="1"/>
  <c r="W187" i="18"/>
  <c r="R187" i="18"/>
  <c r="H60" i="24" s="1"/>
  <c r="H59" i="24"/>
  <c r="P187" i="18"/>
  <c r="H58" i="24" s="1"/>
  <c r="H57" i="24"/>
  <c r="AI178" i="18"/>
  <c r="AH178" i="18"/>
  <c r="AG178" i="18"/>
  <c r="AF178" i="18"/>
  <c r="M178" i="18"/>
  <c r="L178" i="18"/>
  <c r="K178" i="18"/>
  <c r="J178" i="18"/>
  <c r="AI174" i="18"/>
  <c r="AH174" i="18"/>
  <c r="AG174" i="18"/>
  <c r="AF174" i="18"/>
  <c r="M174" i="18"/>
  <c r="L174" i="18"/>
  <c r="K174" i="18"/>
  <c r="J174" i="18"/>
  <c r="AI170" i="18"/>
  <c r="AH170" i="18"/>
  <c r="AG170" i="18"/>
  <c r="AF170" i="18"/>
  <c r="M170" i="18"/>
  <c r="L170" i="18"/>
  <c r="K170" i="18"/>
  <c r="J170" i="18"/>
  <c r="AI166" i="18"/>
  <c r="AH166" i="18"/>
  <c r="AG166" i="18"/>
  <c r="AF166" i="18"/>
  <c r="M166" i="18"/>
  <c r="L166" i="18"/>
  <c r="L156" i="18" s="1"/>
  <c r="K166" i="18"/>
  <c r="J166" i="18"/>
  <c r="AR162" i="18"/>
  <c r="AQ162" i="18"/>
  <c r="AI162" i="18"/>
  <c r="AH162" i="18"/>
  <c r="AG162" i="18"/>
  <c r="AF162" i="18"/>
  <c r="V162" i="18"/>
  <c r="U162" i="18"/>
  <c r="M162" i="18"/>
  <c r="L162" i="18"/>
  <c r="K162" i="18"/>
  <c r="J162" i="18"/>
  <c r="AS161" i="18"/>
  <c r="W161" i="18"/>
  <c r="AS160" i="18"/>
  <c r="W160" i="18"/>
  <c r="AS159" i="18"/>
  <c r="W159" i="18"/>
  <c r="AS158" i="18"/>
  <c r="AI158" i="18"/>
  <c r="AH158" i="18"/>
  <c r="AG158" i="18"/>
  <c r="AF158" i="18"/>
  <c r="AF156" i="18" s="1"/>
  <c r="W158" i="18"/>
  <c r="M158" i="18"/>
  <c r="M156" i="18" s="1"/>
  <c r="L158" i="18"/>
  <c r="K158" i="18"/>
  <c r="J158" i="18"/>
  <c r="AS157" i="18"/>
  <c r="W157" i="18"/>
  <c r="AS156" i="18"/>
  <c r="AI156" i="18"/>
  <c r="AH156" i="18"/>
  <c r="W156" i="18"/>
  <c r="W162" i="18" s="1"/>
  <c r="K156" i="18"/>
  <c r="J156" i="18"/>
  <c r="AI149" i="18"/>
  <c r="AH149" i="18"/>
  <c r="AG149" i="18"/>
  <c r="AF149" i="18"/>
  <c r="M149" i="18"/>
  <c r="L149" i="18"/>
  <c r="K149" i="18"/>
  <c r="J149" i="18"/>
  <c r="AI145" i="18"/>
  <c r="AH145" i="18"/>
  <c r="AG145" i="18"/>
  <c r="AF145" i="18"/>
  <c r="M145" i="18"/>
  <c r="L145" i="18"/>
  <c r="K145" i="18"/>
  <c r="J145" i="18"/>
  <c r="AI141" i="18"/>
  <c r="AH141" i="18"/>
  <c r="AG141" i="18"/>
  <c r="AF141" i="18"/>
  <c r="M141" i="18"/>
  <c r="L141" i="18"/>
  <c r="K141" i="18"/>
  <c r="J141" i="18"/>
  <c r="AI137" i="18"/>
  <c r="AH137" i="18"/>
  <c r="AG137" i="18"/>
  <c r="AF137" i="18"/>
  <c r="M137" i="18"/>
  <c r="L137" i="18"/>
  <c r="K137" i="18"/>
  <c r="J137" i="18"/>
  <c r="J127" i="18" s="1"/>
  <c r="AR133" i="18"/>
  <c r="AQ133" i="18"/>
  <c r="AI133" i="18"/>
  <c r="AI127" i="18" s="1"/>
  <c r="AH133" i="18"/>
  <c r="AG133" i="18"/>
  <c r="AF133" i="18"/>
  <c r="V133" i="18"/>
  <c r="U133" i="18"/>
  <c r="M133" i="18"/>
  <c r="L133" i="18"/>
  <c r="K133" i="18"/>
  <c r="J133" i="18"/>
  <c r="AS132" i="18"/>
  <c r="W132" i="18"/>
  <c r="AS131" i="18"/>
  <c r="W131" i="18"/>
  <c r="AS130" i="18"/>
  <c r="W130" i="18"/>
  <c r="AS129" i="18"/>
  <c r="AI129" i="18"/>
  <c r="AH129" i="18"/>
  <c r="AH127" i="18" s="1"/>
  <c r="AG129" i="18"/>
  <c r="AG127" i="18" s="1"/>
  <c r="AF129" i="18"/>
  <c r="AF127" i="18" s="1"/>
  <c r="W129" i="18"/>
  <c r="M129" i="18"/>
  <c r="L129" i="18"/>
  <c r="K129" i="18"/>
  <c r="J129" i="18"/>
  <c r="AS128" i="18"/>
  <c r="W128" i="18"/>
  <c r="W133" i="18" s="1"/>
  <c r="AS127" i="18"/>
  <c r="AS133" i="18" s="1"/>
  <c r="W127" i="18"/>
  <c r="M127" i="18"/>
  <c r="L127" i="18"/>
  <c r="K127" i="18"/>
  <c r="AI120" i="18"/>
  <c r="AH120" i="18"/>
  <c r="AG120" i="18"/>
  <c r="AF120" i="18"/>
  <c r="M120" i="18"/>
  <c r="L120" i="18"/>
  <c r="K120" i="18"/>
  <c r="J120" i="18"/>
  <c r="AI116" i="18"/>
  <c r="AH116" i="18"/>
  <c r="AG116" i="18"/>
  <c r="AF116" i="18"/>
  <c r="M116" i="18"/>
  <c r="L116" i="18"/>
  <c r="K116" i="18"/>
  <c r="J116" i="18"/>
  <c r="AI112" i="18"/>
  <c r="AH112" i="18"/>
  <c r="AG112" i="18"/>
  <c r="AF112" i="18"/>
  <c r="M112" i="18"/>
  <c r="L112" i="18"/>
  <c r="K112" i="18"/>
  <c r="J112" i="18"/>
  <c r="AI108" i="18"/>
  <c r="AH108" i="18"/>
  <c r="AG108" i="18"/>
  <c r="AF108" i="18"/>
  <c r="M108" i="18"/>
  <c r="L108" i="18"/>
  <c r="L98" i="18" s="1"/>
  <c r="K108" i="18"/>
  <c r="J108" i="18"/>
  <c r="AR104" i="18"/>
  <c r="AQ104" i="18"/>
  <c r="AI104" i="18"/>
  <c r="AH104" i="18"/>
  <c r="AG104" i="18"/>
  <c r="AG98" i="18" s="1"/>
  <c r="AF104" i="18"/>
  <c r="AF98" i="18" s="1"/>
  <c r="V104" i="18"/>
  <c r="U104" i="18"/>
  <c r="M104" i="18"/>
  <c r="L104" i="18"/>
  <c r="K104" i="18"/>
  <c r="J104" i="18"/>
  <c r="AS103" i="18"/>
  <c r="W103" i="18"/>
  <c r="AS102" i="18"/>
  <c r="W102" i="18"/>
  <c r="AS101" i="18"/>
  <c r="W101" i="18"/>
  <c r="AS100" i="18"/>
  <c r="AI100" i="18"/>
  <c r="AI98" i="18" s="1"/>
  <c r="AH100" i="18"/>
  <c r="AH98" i="18" s="1"/>
  <c r="AG100" i="18"/>
  <c r="AF100" i="18"/>
  <c r="W100" i="18"/>
  <c r="M100" i="18"/>
  <c r="L100" i="18"/>
  <c r="K100" i="18"/>
  <c r="K98" i="18" s="1"/>
  <c r="J100" i="18"/>
  <c r="J98" i="18" s="1"/>
  <c r="AS99" i="18"/>
  <c r="W99" i="18"/>
  <c r="AS98" i="18"/>
  <c r="W98" i="18"/>
  <c r="W104" i="18" s="1"/>
  <c r="M98" i="18"/>
  <c r="AN60" i="18"/>
  <c r="AM60" i="18"/>
  <c r="AL60" i="18"/>
  <c r="AK60" i="18"/>
  <c r="R60" i="18"/>
  <c r="Q60" i="18"/>
  <c r="P60" i="18"/>
  <c r="O60" i="18"/>
  <c r="AN56" i="18"/>
  <c r="AM56" i="18"/>
  <c r="AL56" i="18"/>
  <c r="AK56" i="18"/>
  <c r="R56" i="18"/>
  <c r="Q56" i="18"/>
  <c r="P56" i="18"/>
  <c r="O56" i="18"/>
  <c r="AN52" i="18"/>
  <c r="AM52" i="18"/>
  <c r="AL52" i="18"/>
  <c r="AK52" i="18"/>
  <c r="R52" i="18"/>
  <c r="Q52" i="18"/>
  <c r="P52" i="18"/>
  <c r="O52" i="18"/>
  <c r="AN48" i="18"/>
  <c r="AM48" i="18"/>
  <c r="AL48" i="18"/>
  <c r="AK48" i="18"/>
  <c r="R48" i="18"/>
  <c r="Q48" i="18"/>
  <c r="P48" i="18"/>
  <c r="O48" i="18"/>
  <c r="AN44" i="18"/>
  <c r="AM44" i="18"/>
  <c r="AL44" i="18"/>
  <c r="AK44" i="18"/>
  <c r="R44" i="18"/>
  <c r="Q44" i="18"/>
  <c r="P44" i="18"/>
  <c r="O44" i="18"/>
  <c r="AR41" i="18"/>
  <c r="AQ41" i="18"/>
  <c r="V41" i="18"/>
  <c r="U41" i="18"/>
  <c r="AS40" i="18"/>
  <c r="AN40" i="18"/>
  <c r="AM40" i="18"/>
  <c r="AL40" i="18"/>
  <c r="AK40" i="18"/>
  <c r="W40" i="18"/>
  <c r="R40" i="18"/>
  <c r="Q40" i="18"/>
  <c r="P40" i="18"/>
  <c r="O40" i="18"/>
  <c r="AS39" i="18"/>
  <c r="W39" i="18"/>
  <c r="AS38" i="18"/>
  <c r="W38" i="18"/>
  <c r="AS37" i="18"/>
  <c r="W37" i="18"/>
  <c r="AS36" i="18"/>
  <c r="AN36" i="18"/>
  <c r="AM36" i="18"/>
  <c r="AL36" i="18"/>
  <c r="AK36" i="18"/>
  <c r="AK34" i="18" s="1"/>
  <c r="W36" i="18"/>
  <c r="R36" i="18"/>
  <c r="R34" i="18" s="1"/>
  <c r="Q36" i="18"/>
  <c r="Q34" i="18" s="1"/>
  <c r="P36" i="18"/>
  <c r="O36" i="18"/>
  <c r="AS35" i="18"/>
  <c r="W35" i="18"/>
  <c r="AS34" i="18"/>
  <c r="AN34" i="18"/>
  <c r="AM34" i="18"/>
  <c r="AL34" i="18"/>
  <c r="W34" i="18"/>
  <c r="W41" i="18" s="1"/>
  <c r="P34" i="18"/>
  <c r="O34" i="18"/>
  <c r="AN26" i="18"/>
  <c r="AN8" i="18" s="1"/>
  <c r="AM26" i="18"/>
  <c r="AK26" i="18"/>
  <c r="R26" i="18"/>
  <c r="Q26" i="18"/>
  <c r="O26" i="18"/>
  <c r="AN22" i="18"/>
  <c r="AM22" i="18"/>
  <c r="AK22" i="18"/>
  <c r="R22" i="18"/>
  <c r="Q22" i="18"/>
  <c r="O22" i="18"/>
  <c r="AN18" i="18"/>
  <c r="AM18" i="18"/>
  <c r="AK18" i="18"/>
  <c r="R18" i="18"/>
  <c r="Q18" i="18"/>
  <c r="O18" i="18"/>
  <c r="AN14" i="18"/>
  <c r="AM14" i="18"/>
  <c r="AK14" i="18"/>
  <c r="R14" i="18"/>
  <c r="Q14" i="18"/>
  <c r="O14" i="18"/>
  <c r="AS13" i="18"/>
  <c r="AR13" i="18"/>
  <c r="AQ13" i="18"/>
  <c r="V13" i="18"/>
  <c r="U13" i="18"/>
  <c r="AS12" i="18"/>
  <c r="W12" i="18"/>
  <c r="AS11" i="18"/>
  <c r="W11" i="18"/>
  <c r="AS10" i="18"/>
  <c r="AN10" i="18"/>
  <c r="AM10" i="18"/>
  <c r="AL10" i="18"/>
  <c r="AK10" i="18"/>
  <c r="W10" i="18"/>
  <c r="R10" i="18"/>
  <c r="R8" i="18" s="1"/>
  <c r="Q10" i="18"/>
  <c r="P10" i="18"/>
  <c r="O10" i="18"/>
  <c r="AS9" i="18"/>
  <c r="W9" i="18"/>
  <c r="AS8" i="18"/>
  <c r="AM8" i="18"/>
  <c r="AL8" i="18"/>
  <c r="W8" i="18"/>
  <c r="W13" i="18" s="1"/>
  <c r="P8" i="18"/>
  <c r="O8" i="18"/>
  <c r="AI178" i="17"/>
  <c r="AH178" i="17"/>
  <c r="AG178" i="17"/>
  <c r="AF178" i="17"/>
  <c r="M178" i="17"/>
  <c r="L178" i="17"/>
  <c r="K178" i="17"/>
  <c r="J178" i="17"/>
  <c r="AI174" i="17"/>
  <c r="AH174" i="17"/>
  <c r="AG174" i="17"/>
  <c r="AF174" i="17"/>
  <c r="M174" i="17"/>
  <c r="L174" i="17"/>
  <c r="K174" i="17"/>
  <c r="J174" i="17"/>
  <c r="AI170" i="17"/>
  <c r="AH170" i="17"/>
  <c r="AG170" i="17"/>
  <c r="AF170" i="17"/>
  <c r="M170" i="17"/>
  <c r="L170" i="17"/>
  <c r="K170" i="17"/>
  <c r="J170" i="17"/>
  <c r="AI166" i="17"/>
  <c r="AH166" i="17"/>
  <c r="AG166" i="17"/>
  <c r="AF166" i="17"/>
  <c r="M166" i="17"/>
  <c r="L166" i="17"/>
  <c r="K166" i="17"/>
  <c r="J166" i="17"/>
  <c r="AR162" i="17"/>
  <c r="BA162" i="17" s="1"/>
  <c r="AQ162" i="17"/>
  <c r="AI162" i="17"/>
  <c r="AH162" i="17"/>
  <c r="AG162" i="17"/>
  <c r="AG156" i="17" s="1"/>
  <c r="AF162" i="17"/>
  <c r="V162" i="17"/>
  <c r="AZ162" i="17" s="1"/>
  <c r="U162" i="17"/>
  <c r="M162" i="17"/>
  <c r="L162" i="17"/>
  <c r="K162" i="17"/>
  <c r="J162" i="17"/>
  <c r="AS161" i="17"/>
  <c r="W161" i="17"/>
  <c r="AS160" i="17"/>
  <c r="W160" i="17"/>
  <c r="AS159" i="17"/>
  <c r="W159" i="17"/>
  <c r="AS158" i="17"/>
  <c r="AI158" i="17"/>
  <c r="AH158" i="17"/>
  <c r="AH156" i="17" s="1"/>
  <c r="AG158" i="17"/>
  <c r="AF158" i="17"/>
  <c r="AF156" i="17" s="1"/>
  <c r="W158" i="17"/>
  <c r="M158" i="17"/>
  <c r="L158" i="17"/>
  <c r="L156" i="17" s="1"/>
  <c r="K158" i="17"/>
  <c r="K156" i="17" s="1"/>
  <c r="J158" i="17"/>
  <c r="AS157" i="17"/>
  <c r="AS162" i="17" s="1"/>
  <c r="W157" i="17"/>
  <c r="AS156" i="17"/>
  <c r="W156" i="17"/>
  <c r="M156" i="17"/>
  <c r="J156" i="17"/>
  <c r="AI149" i="17"/>
  <c r="AH149" i="17"/>
  <c r="AG149" i="17"/>
  <c r="AF149" i="17"/>
  <c r="M149" i="17"/>
  <c r="L149" i="17"/>
  <c r="K149" i="17"/>
  <c r="J149" i="17"/>
  <c r="AI145" i="17"/>
  <c r="AH145" i="17"/>
  <c r="AG145" i="17"/>
  <c r="AF145" i="17"/>
  <c r="M145" i="17"/>
  <c r="L145" i="17"/>
  <c r="K145" i="17"/>
  <c r="J145" i="17"/>
  <c r="AI141" i="17"/>
  <c r="AH141" i="17"/>
  <c r="AG141" i="17"/>
  <c r="AF141" i="17"/>
  <c r="M141" i="17"/>
  <c r="L141" i="17"/>
  <c r="K141" i="17"/>
  <c r="J141" i="17"/>
  <c r="AI137" i="17"/>
  <c r="AH137" i="17"/>
  <c r="AG137" i="17"/>
  <c r="AF137" i="17"/>
  <c r="M137" i="17"/>
  <c r="M127" i="17" s="1"/>
  <c r="L137" i="17"/>
  <c r="L127" i="17" s="1"/>
  <c r="K137" i="17"/>
  <c r="J137" i="17"/>
  <c r="AR133" i="17"/>
  <c r="BA133" i="17" s="1"/>
  <c r="AQ133" i="17"/>
  <c r="AI133" i="17"/>
  <c r="AH133" i="17"/>
  <c r="AG133" i="17"/>
  <c r="AF133" i="17"/>
  <c r="AF127" i="17" s="1"/>
  <c r="V133" i="17"/>
  <c r="AZ133" i="17" s="1"/>
  <c r="U133" i="17"/>
  <c r="M133" i="17"/>
  <c r="L133" i="17"/>
  <c r="K133" i="17"/>
  <c r="J133" i="17"/>
  <c r="AS132" i="17"/>
  <c r="W132" i="17"/>
  <c r="AS131" i="17"/>
  <c r="W131" i="17"/>
  <c r="AS130" i="17"/>
  <c r="W130" i="17"/>
  <c r="AS129" i="17"/>
  <c r="AI129" i="17"/>
  <c r="AI127" i="17" s="1"/>
  <c r="AH129" i="17"/>
  <c r="AH127" i="17" s="1"/>
  <c r="AG129" i="17"/>
  <c r="AF129" i="17"/>
  <c r="W129" i="17"/>
  <c r="M129" i="17"/>
  <c r="L129" i="17"/>
  <c r="K129" i="17"/>
  <c r="J129" i="17"/>
  <c r="J127" i="17" s="1"/>
  <c r="AS128" i="17"/>
  <c r="W128" i="17"/>
  <c r="AS127" i="17"/>
  <c r="W127" i="17"/>
  <c r="W133" i="17" s="1"/>
  <c r="AI120" i="17"/>
  <c r="AH120" i="17"/>
  <c r="AG120" i="17"/>
  <c r="AF120" i="17"/>
  <c r="M120" i="17"/>
  <c r="L120" i="17"/>
  <c r="K120" i="17"/>
  <c r="J120" i="17"/>
  <c r="AI116" i="17"/>
  <c r="AH116" i="17"/>
  <c r="AG116" i="17"/>
  <c r="AF116" i="17"/>
  <c r="M116" i="17"/>
  <c r="L116" i="17"/>
  <c r="K116" i="17"/>
  <c r="J116" i="17"/>
  <c r="AI112" i="17"/>
  <c r="AH112" i="17"/>
  <c r="AG112" i="17"/>
  <c r="AF112" i="17"/>
  <c r="M112" i="17"/>
  <c r="L112" i="17"/>
  <c r="K112" i="17"/>
  <c r="J112" i="17"/>
  <c r="AI108" i="17"/>
  <c r="AH108" i="17"/>
  <c r="AG108" i="17"/>
  <c r="AF108" i="17"/>
  <c r="M108" i="17"/>
  <c r="L108" i="17"/>
  <c r="K108" i="17"/>
  <c r="J108" i="17"/>
  <c r="AR104" i="17"/>
  <c r="BA104" i="17" s="1"/>
  <c r="AQ104" i="17"/>
  <c r="AI104" i="17"/>
  <c r="AH104" i="17"/>
  <c r="AG104" i="17"/>
  <c r="AF104" i="17"/>
  <c r="AF98" i="17" s="1"/>
  <c r="V104" i="17"/>
  <c r="AZ104" i="17" s="1"/>
  <c r="U104" i="17"/>
  <c r="M104" i="17"/>
  <c r="L104" i="17"/>
  <c r="K104" i="17"/>
  <c r="J104" i="17"/>
  <c r="AS103" i="17"/>
  <c r="W103" i="17"/>
  <c r="AS102" i="17"/>
  <c r="W102" i="17"/>
  <c r="AS101" i="17"/>
  <c r="W101" i="17"/>
  <c r="AS100" i="17"/>
  <c r="AI100" i="17"/>
  <c r="AH100" i="17"/>
  <c r="AG100" i="17"/>
  <c r="AG98" i="17" s="1"/>
  <c r="AF100" i="17"/>
  <c r="W100" i="17"/>
  <c r="M100" i="17"/>
  <c r="L100" i="17"/>
  <c r="L98" i="17" s="1"/>
  <c r="K100" i="17"/>
  <c r="K98" i="17" s="1"/>
  <c r="J100" i="17"/>
  <c r="J98" i="17" s="1"/>
  <c r="AS99" i="17"/>
  <c r="W99" i="17"/>
  <c r="AS98" i="17"/>
  <c r="W98" i="17"/>
  <c r="W104" i="17" s="1"/>
  <c r="AN60" i="17"/>
  <c r="AM60" i="17"/>
  <c r="AL60" i="17"/>
  <c r="AK60" i="17"/>
  <c r="R60" i="17"/>
  <c r="Q60" i="17"/>
  <c r="P60" i="17"/>
  <c r="O60" i="17"/>
  <c r="AN56" i="17"/>
  <c r="AM56" i="17"/>
  <c r="AL56" i="17"/>
  <c r="AK56" i="17"/>
  <c r="R56" i="17"/>
  <c r="Q56" i="17"/>
  <c r="P56" i="17"/>
  <c r="O56" i="17"/>
  <c r="AN52" i="17"/>
  <c r="AM52" i="17"/>
  <c r="AL52" i="17"/>
  <c r="AK52" i="17"/>
  <c r="R52" i="17"/>
  <c r="Q52" i="17"/>
  <c r="P52" i="17"/>
  <c r="O52" i="17"/>
  <c r="AN48" i="17"/>
  <c r="AM48" i="17"/>
  <c r="AL48" i="17"/>
  <c r="AK48" i="17"/>
  <c r="R48" i="17"/>
  <c r="Q48" i="17"/>
  <c r="P48" i="17"/>
  <c r="O48" i="17"/>
  <c r="AN44" i="17"/>
  <c r="AN34" i="17" s="1"/>
  <c r="AM44" i="17"/>
  <c r="AL44" i="17"/>
  <c r="AK44" i="17"/>
  <c r="R44" i="17"/>
  <c r="Q44" i="17"/>
  <c r="P44" i="17"/>
  <c r="O44" i="17"/>
  <c r="O34" i="17" s="1"/>
  <c r="AR41" i="17"/>
  <c r="BA44" i="17" s="1"/>
  <c r="AQ41" i="17"/>
  <c r="V41" i="17"/>
  <c r="AZ44" i="17" s="1"/>
  <c r="U41" i="17"/>
  <c r="AS40" i="17"/>
  <c r="AN40" i="17"/>
  <c r="AM40" i="17"/>
  <c r="AL40" i="17"/>
  <c r="AK40" i="17"/>
  <c r="W40" i="17"/>
  <c r="R40" i="17"/>
  <c r="Q40" i="17"/>
  <c r="P40" i="17"/>
  <c r="O40" i="17"/>
  <c r="AS39" i="17"/>
  <c r="W39" i="17"/>
  <c r="AS38" i="17"/>
  <c r="W38" i="17"/>
  <c r="AS37" i="17"/>
  <c r="W37" i="17"/>
  <c r="AS36" i="17"/>
  <c r="AN36" i="17"/>
  <c r="AM36" i="17"/>
  <c r="AL36" i="17"/>
  <c r="AK36" i="17"/>
  <c r="AK34" i="17" s="1"/>
  <c r="W36" i="17"/>
  <c r="R36" i="17"/>
  <c r="Q36" i="17"/>
  <c r="Q34" i="17" s="1"/>
  <c r="P36" i="17"/>
  <c r="O36" i="17"/>
  <c r="AS35" i="17"/>
  <c r="W35" i="17"/>
  <c r="AS34" i="17"/>
  <c r="AS41" i="17" s="1"/>
  <c r="W34" i="17"/>
  <c r="R34" i="17"/>
  <c r="P34" i="17"/>
  <c r="AN26" i="17"/>
  <c r="AM26" i="17"/>
  <c r="AK26" i="17"/>
  <c r="R26" i="17"/>
  <c r="Q26" i="17"/>
  <c r="O26" i="17"/>
  <c r="AN22" i="17"/>
  <c r="AM22" i="17"/>
  <c r="AK22" i="17"/>
  <c r="R22" i="17"/>
  <c r="Q22" i="17"/>
  <c r="O22" i="17"/>
  <c r="AN18" i="17"/>
  <c r="AM18" i="17"/>
  <c r="AK18" i="17"/>
  <c r="R18" i="17"/>
  <c r="Q18" i="17"/>
  <c r="O18" i="17"/>
  <c r="AN14" i="17"/>
  <c r="AM14" i="17"/>
  <c r="AK14" i="17"/>
  <c r="R14" i="17"/>
  <c r="R8" i="17" s="1"/>
  <c r="Q14" i="17"/>
  <c r="O14" i="17"/>
  <c r="AR13" i="17"/>
  <c r="BA13" i="17" s="1"/>
  <c r="AQ13" i="17"/>
  <c r="V13" i="17"/>
  <c r="AZ13" i="17" s="1"/>
  <c r="U13" i="17"/>
  <c r="AS12" i="17"/>
  <c r="W12" i="17"/>
  <c r="AS11" i="17"/>
  <c r="W11" i="17"/>
  <c r="AS10" i="17"/>
  <c r="AN10" i="17"/>
  <c r="AM10" i="17"/>
  <c r="AM8" i="17" s="1"/>
  <c r="AL10" i="17"/>
  <c r="AL8" i="17" s="1"/>
  <c r="AK10" i="17"/>
  <c r="W10" i="17"/>
  <c r="R10" i="17"/>
  <c r="Q10" i="17"/>
  <c r="P10" i="17"/>
  <c r="O10" i="17"/>
  <c r="AS9" i="17"/>
  <c r="W9" i="17"/>
  <c r="AS8" i="17"/>
  <c r="W8" i="17"/>
  <c r="P8" i="17"/>
  <c r="AI178" i="15"/>
  <c r="AH178" i="15"/>
  <c r="AG178" i="15"/>
  <c r="AF178" i="15"/>
  <c r="M178" i="15"/>
  <c r="L178" i="15"/>
  <c r="K178" i="15"/>
  <c r="J178" i="15"/>
  <c r="AI174" i="15"/>
  <c r="AH174" i="15"/>
  <c r="AG174" i="15"/>
  <c r="AF174" i="15"/>
  <c r="M174" i="15"/>
  <c r="L174" i="15"/>
  <c r="K174" i="15"/>
  <c r="J174" i="15"/>
  <c r="AI170" i="15"/>
  <c r="AH170" i="15"/>
  <c r="AG170" i="15"/>
  <c r="AF170" i="15"/>
  <c r="M170" i="15"/>
  <c r="L170" i="15"/>
  <c r="K170" i="15"/>
  <c r="J170" i="15"/>
  <c r="AI166" i="15"/>
  <c r="AH166" i="15"/>
  <c r="AG166" i="15"/>
  <c r="AF166" i="15"/>
  <c r="M166" i="15"/>
  <c r="L166" i="15"/>
  <c r="L156" i="15" s="1"/>
  <c r="K166" i="15"/>
  <c r="J166" i="15"/>
  <c r="AR162" i="15"/>
  <c r="AQ162" i="15"/>
  <c r="AI162" i="15"/>
  <c r="AH162" i="15"/>
  <c r="AG162" i="15"/>
  <c r="AG156" i="15" s="1"/>
  <c r="AF162" i="15"/>
  <c r="AF156" i="15" s="1"/>
  <c r="V162" i="15"/>
  <c r="U162" i="15"/>
  <c r="M162" i="15"/>
  <c r="L162" i="15"/>
  <c r="K162" i="15"/>
  <c r="J162" i="15"/>
  <c r="AS161" i="15"/>
  <c r="W161" i="15"/>
  <c r="AS160" i="15"/>
  <c r="W160" i="15"/>
  <c r="AS159" i="15"/>
  <c r="W159" i="15"/>
  <c r="AS158" i="15"/>
  <c r="AI158" i="15"/>
  <c r="AH158" i="15"/>
  <c r="AH156" i="15" s="1"/>
  <c r="AG158" i="15"/>
  <c r="AF158" i="15"/>
  <c r="W158" i="15"/>
  <c r="M158" i="15"/>
  <c r="L158" i="15"/>
  <c r="K158" i="15"/>
  <c r="J158" i="15"/>
  <c r="AS157" i="15"/>
  <c r="W157" i="15"/>
  <c r="AS156" i="15"/>
  <c r="AI156" i="15"/>
  <c r="W156" i="15"/>
  <c r="W162" i="15" s="1"/>
  <c r="M156" i="15"/>
  <c r="J156" i="15"/>
  <c r="AI149" i="15"/>
  <c r="AH149" i="15"/>
  <c r="AG149" i="15"/>
  <c r="AF149" i="15"/>
  <c r="M149" i="15"/>
  <c r="L149" i="15"/>
  <c r="K149" i="15"/>
  <c r="J149" i="15"/>
  <c r="AI145" i="15"/>
  <c r="AH145" i="15"/>
  <c r="AG145" i="15"/>
  <c r="AF145" i="15"/>
  <c r="M145" i="15"/>
  <c r="L145" i="15"/>
  <c r="K145" i="15"/>
  <c r="J145" i="15"/>
  <c r="AI141" i="15"/>
  <c r="AH141" i="15"/>
  <c r="AG141" i="15"/>
  <c r="AF141" i="15"/>
  <c r="M141" i="15"/>
  <c r="L141" i="15"/>
  <c r="K141" i="15"/>
  <c r="J141" i="15"/>
  <c r="AI137" i="15"/>
  <c r="AH137" i="15"/>
  <c r="AG137" i="15"/>
  <c r="AF137" i="15"/>
  <c r="M137" i="15"/>
  <c r="L137" i="15"/>
  <c r="K137" i="15"/>
  <c r="J137" i="15"/>
  <c r="J127" i="15" s="1"/>
  <c r="AR133" i="15"/>
  <c r="AQ133" i="15"/>
  <c r="AI133" i="15"/>
  <c r="AH133" i="15"/>
  <c r="AH127" i="15" s="1"/>
  <c r="AG133" i="15"/>
  <c r="AF133" i="15"/>
  <c r="V133" i="15"/>
  <c r="U133" i="15"/>
  <c r="M133" i="15"/>
  <c r="L133" i="15"/>
  <c r="K133" i="15"/>
  <c r="J133" i="15"/>
  <c r="AS132" i="15"/>
  <c r="W132" i="15"/>
  <c r="AS131" i="15"/>
  <c r="W131" i="15"/>
  <c r="AS130" i="15"/>
  <c r="W130" i="15"/>
  <c r="AS129" i="15"/>
  <c r="AI129" i="15"/>
  <c r="AH129" i="15"/>
  <c r="AG129" i="15"/>
  <c r="AG127" i="15" s="1"/>
  <c r="AF129" i="15"/>
  <c r="W129" i="15"/>
  <c r="M129" i="15"/>
  <c r="M127" i="15" s="1"/>
  <c r="L129" i="15"/>
  <c r="K129" i="15"/>
  <c r="K127" i="15" s="1"/>
  <c r="J129" i="15"/>
  <c r="AS128" i="15"/>
  <c r="W128" i="15"/>
  <c r="W133" i="15" s="1"/>
  <c r="AS127" i="15"/>
  <c r="AI127" i="15"/>
  <c r="AF127" i="15"/>
  <c r="W127" i="15"/>
  <c r="L127" i="15"/>
  <c r="AI120" i="15"/>
  <c r="AH120" i="15"/>
  <c r="AG120" i="15"/>
  <c r="AF120" i="15"/>
  <c r="M120" i="15"/>
  <c r="L120" i="15"/>
  <c r="K120" i="15"/>
  <c r="J120" i="15"/>
  <c r="AI116" i="15"/>
  <c r="AH116" i="15"/>
  <c r="AG116" i="15"/>
  <c r="AF116" i="15"/>
  <c r="M116" i="15"/>
  <c r="L116" i="15"/>
  <c r="K116" i="15"/>
  <c r="J116" i="15"/>
  <c r="AI112" i="15"/>
  <c r="AH112" i="15"/>
  <c r="AG112" i="15"/>
  <c r="AF112" i="15"/>
  <c r="M112" i="15"/>
  <c r="L112" i="15"/>
  <c r="K112" i="15"/>
  <c r="J112" i="15"/>
  <c r="AI108" i="15"/>
  <c r="AH108" i="15"/>
  <c r="AG108" i="15"/>
  <c r="AF108" i="15"/>
  <c r="M108" i="15"/>
  <c r="L108" i="15"/>
  <c r="L98" i="15" s="1"/>
  <c r="K108" i="15"/>
  <c r="J108" i="15"/>
  <c r="AR104" i="15"/>
  <c r="AQ104" i="15"/>
  <c r="AI104" i="15"/>
  <c r="AH104" i="15"/>
  <c r="AG104" i="15"/>
  <c r="AF104" i="15"/>
  <c r="V104" i="15"/>
  <c r="U104" i="15"/>
  <c r="M104" i="15"/>
  <c r="L104" i="15"/>
  <c r="K104" i="15"/>
  <c r="J104" i="15"/>
  <c r="AS103" i="15"/>
  <c r="W103" i="15"/>
  <c r="AS102" i="15"/>
  <c r="W102" i="15"/>
  <c r="AS101" i="15"/>
  <c r="W101" i="15"/>
  <c r="AS100" i="15"/>
  <c r="AI100" i="15"/>
  <c r="AI98" i="15" s="1"/>
  <c r="AH100" i="15"/>
  <c r="AG100" i="15"/>
  <c r="AF100" i="15"/>
  <c r="W100" i="15"/>
  <c r="M100" i="15"/>
  <c r="M98" i="15" s="1"/>
  <c r="L100" i="15"/>
  <c r="K100" i="15"/>
  <c r="J100" i="15"/>
  <c r="J98" i="15" s="1"/>
  <c r="AS99" i="15"/>
  <c r="W99" i="15"/>
  <c r="AS98" i="15"/>
  <c r="AS104" i="15" s="1"/>
  <c r="AH98" i="15"/>
  <c r="AF98" i="15"/>
  <c r="W98" i="15"/>
  <c r="W104" i="15" s="1"/>
  <c r="K98" i="15"/>
  <c r="AN60" i="15"/>
  <c r="AM60" i="15"/>
  <c r="AL60" i="15"/>
  <c r="AK60" i="15"/>
  <c r="R60" i="15"/>
  <c r="Q60" i="15"/>
  <c r="P60" i="15"/>
  <c r="O60" i="15"/>
  <c r="AN56" i="15"/>
  <c r="AM56" i="15"/>
  <c r="AL56" i="15"/>
  <c r="AK56" i="15"/>
  <c r="R56" i="15"/>
  <c r="Q56" i="15"/>
  <c r="P56" i="15"/>
  <c r="O56" i="15"/>
  <c r="AN52" i="15"/>
  <c r="AM52" i="15"/>
  <c r="AL52" i="15"/>
  <c r="AK52" i="15"/>
  <c r="R52" i="15"/>
  <c r="Q52" i="15"/>
  <c r="P52" i="15"/>
  <c r="O52" i="15"/>
  <c r="AN48" i="15"/>
  <c r="AM48" i="15"/>
  <c r="AL48" i="15"/>
  <c r="AK48" i="15"/>
  <c r="R48" i="15"/>
  <c r="Q48" i="15"/>
  <c r="P48" i="15"/>
  <c r="O48" i="15"/>
  <c r="AN44" i="15"/>
  <c r="AN34" i="15" s="1"/>
  <c r="AM44" i="15"/>
  <c r="AL44" i="15"/>
  <c r="AK44" i="15"/>
  <c r="AK34" i="15" s="1"/>
  <c r="R44" i="15"/>
  <c r="Q44" i="15"/>
  <c r="P44" i="15"/>
  <c r="O44" i="15"/>
  <c r="AR41" i="15"/>
  <c r="AQ41" i="15"/>
  <c r="V41" i="15"/>
  <c r="U41" i="15"/>
  <c r="AS40" i="15"/>
  <c r="AN40" i="15"/>
  <c r="AM40" i="15"/>
  <c r="AL40" i="15"/>
  <c r="AK40" i="15"/>
  <c r="W40" i="15"/>
  <c r="R40" i="15"/>
  <c r="Q40" i="15"/>
  <c r="P40" i="15"/>
  <c r="O40" i="15"/>
  <c r="AS39" i="15"/>
  <c r="W39" i="15"/>
  <c r="AS38" i="15"/>
  <c r="W38" i="15"/>
  <c r="AS37" i="15"/>
  <c r="W37" i="15"/>
  <c r="AS36" i="15"/>
  <c r="AN36" i="15"/>
  <c r="AM36" i="15"/>
  <c r="AM34" i="15" s="1"/>
  <c r="AL36" i="15"/>
  <c r="AK36" i="15"/>
  <c r="W36" i="15"/>
  <c r="R36" i="15"/>
  <c r="Q36" i="15"/>
  <c r="Q34" i="15" s="1"/>
  <c r="P36" i="15"/>
  <c r="P34" i="15" s="1"/>
  <c r="O36" i="15"/>
  <c r="AS35" i="15"/>
  <c r="AS41" i="15" s="1"/>
  <c r="W35" i="15"/>
  <c r="W41" i="15" s="1"/>
  <c r="AS34" i="15"/>
  <c r="AL34" i="15"/>
  <c r="W34" i="15"/>
  <c r="R34" i="15"/>
  <c r="O34" i="15"/>
  <c r="AN26" i="15"/>
  <c r="AM26" i="15"/>
  <c r="AK26" i="15"/>
  <c r="R26" i="15"/>
  <c r="Q26" i="15"/>
  <c r="O26" i="15"/>
  <c r="AN22" i="15"/>
  <c r="AM22" i="15"/>
  <c r="AK22" i="15"/>
  <c r="R22" i="15"/>
  <c r="Q22" i="15"/>
  <c r="O22" i="15"/>
  <c r="AN18" i="15"/>
  <c r="AN8" i="15" s="1"/>
  <c r="AM18" i="15"/>
  <c r="AK18" i="15"/>
  <c r="R18" i="15"/>
  <c r="Q18" i="15"/>
  <c r="O18" i="15"/>
  <c r="AN14" i="15"/>
  <c r="AM14" i="15"/>
  <c r="AK14" i="15"/>
  <c r="AK8" i="15" s="1"/>
  <c r="R14" i="15"/>
  <c r="Q14" i="15"/>
  <c r="O14" i="15"/>
  <c r="AR13" i="15"/>
  <c r="AQ13" i="15"/>
  <c r="V13" i="15"/>
  <c r="U13" i="15"/>
  <c r="AS12" i="15"/>
  <c r="W12" i="15"/>
  <c r="AS11" i="15"/>
  <c r="W11" i="15"/>
  <c r="AS10" i="15"/>
  <c r="AN10" i="15"/>
  <c r="AM10" i="15"/>
  <c r="AM8" i="15" s="1"/>
  <c r="AL10" i="15"/>
  <c r="AK10" i="15"/>
  <c r="W10" i="15"/>
  <c r="R10" i="15"/>
  <c r="Q10" i="15"/>
  <c r="P10" i="15"/>
  <c r="O10" i="15"/>
  <c r="AS9" i="15"/>
  <c r="W9" i="15"/>
  <c r="AS8" i="15"/>
  <c r="AS13" i="15" s="1"/>
  <c r="AL8" i="15"/>
  <c r="W8" i="15"/>
  <c r="W13" i="15" s="1"/>
  <c r="R8" i="15"/>
  <c r="P8" i="15"/>
  <c r="O8" i="15"/>
  <c r="AI178" i="13"/>
  <c r="AH178" i="13"/>
  <c r="AG178" i="13"/>
  <c r="AF178" i="13"/>
  <c r="M178" i="13"/>
  <c r="L178" i="13"/>
  <c r="K178" i="13"/>
  <c r="J178" i="13"/>
  <c r="AI174" i="13"/>
  <c r="AH174" i="13"/>
  <c r="AG174" i="13"/>
  <c r="AF174" i="13"/>
  <c r="M174" i="13"/>
  <c r="L174" i="13"/>
  <c r="K174" i="13"/>
  <c r="J174" i="13"/>
  <c r="AI170" i="13"/>
  <c r="AH170" i="13"/>
  <c r="AG170" i="13"/>
  <c r="AF170" i="13"/>
  <c r="M170" i="13"/>
  <c r="L170" i="13"/>
  <c r="K170" i="13"/>
  <c r="J170" i="13"/>
  <c r="AI166" i="13"/>
  <c r="AH166" i="13"/>
  <c r="AG166" i="13"/>
  <c r="AF166" i="13"/>
  <c r="M166" i="13"/>
  <c r="M156" i="13" s="1"/>
  <c r="AZ171" i="13" s="1"/>
  <c r="L166" i="13"/>
  <c r="K166" i="13"/>
  <c r="J166" i="13"/>
  <c r="AR162" i="13"/>
  <c r="BA162" i="13" s="1"/>
  <c r="AQ162" i="13"/>
  <c r="AX162" i="13" s="1"/>
  <c r="AI162" i="13"/>
  <c r="AH162" i="13"/>
  <c r="AG162" i="13"/>
  <c r="AF162" i="13"/>
  <c r="AF156" i="13" s="1"/>
  <c r="BA168" i="13" s="1"/>
  <c r="V162" i="13"/>
  <c r="AZ162" i="13" s="1"/>
  <c r="U162" i="13"/>
  <c r="AW162" i="13" s="1"/>
  <c r="M162" i="13"/>
  <c r="L162" i="13"/>
  <c r="K162" i="13"/>
  <c r="J162" i="13"/>
  <c r="J156" i="13" s="1"/>
  <c r="AZ168" i="13" s="1"/>
  <c r="AS161" i="13"/>
  <c r="W161" i="13"/>
  <c r="AS160" i="13"/>
  <c r="W160" i="13"/>
  <c r="AS159" i="13"/>
  <c r="W159" i="13"/>
  <c r="AS158" i="13"/>
  <c r="AI158" i="13"/>
  <c r="AI156" i="13" s="1"/>
  <c r="BA171" i="13" s="1"/>
  <c r="AH158" i="13"/>
  <c r="AG158" i="13"/>
  <c r="AG156" i="13" s="1"/>
  <c r="BA169" i="13" s="1"/>
  <c r="AF158" i="13"/>
  <c r="W158" i="13"/>
  <c r="M158" i="13"/>
  <c r="L158" i="13"/>
  <c r="L156" i="13" s="1"/>
  <c r="AZ170" i="13" s="1"/>
  <c r="K158" i="13"/>
  <c r="K156" i="13" s="1"/>
  <c r="AZ169" i="13" s="1"/>
  <c r="J158" i="13"/>
  <c r="AS157" i="13"/>
  <c r="W157" i="13"/>
  <c r="AS156" i="13"/>
  <c r="W156" i="13"/>
  <c r="W162" i="13" s="1"/>
  <c r="AI149" i="13"/>
  <c r="AH149" i="13"/>
  <c r="AG149" i="13"/>
  <c r="AF149" i="13"/>
  <c r="M149" i="13"/>
  <c r="L149" i="13"/>
  <c r="K149" i="13"/>
  <c r="J149" i="13"/>
  <c r="AI145" i="13"/>
  <c r="AH145" i="13"/>
  <c r="AG145" i="13"/>
  <c r="AF145" i="13"/>
  <c r="M145" i="13"/>
  <c r="L145" i="13"/>
  <c r="K145" i="13"/>
  <c r="J145" i="13"/>
  <c r="AI141" i="13"/>
  <c r="AH141" i="13"/>
  <c r="AG141" i="13"/>
  <c r="AF141" i="13"/>
  <c r="M141" i="13"/>
  <c r="L141" i="13"/>
  <c r="K141" i="13"/>
  <c r="J141" i="13"/>
  <c r="AI137" i="13"/>
  <c r="AH137" i="13"/>
  <c r="AG137" i="13"/>
  <c r="AF137" i="13"/>
  <c r="M137" i="13"/>
  <c r="L137" i="13"/>
  <c r="K137" i="13"/>
  <c r="K127" i="13" s="1"/>
  <c r="AZ140" i="13" s="1"/>
  <c r="J137" i="13"/>
  <c r="AR133" i="13"/>
  <c r="BA133" i="13" s="1"/>
  <c r="AQ133" i="13"/>
  <c r="AX133" i="13" s="1"/>
  <c r="AI133" i="13"/>
  <c r="AH133" i="13"/>
  <c r="AG133" i="13"/>
  <c r="AF133" i="13"/>
  <c r="V133" i="13"/>
  <c r="AZ133" i="13" s="1"/>
  <c r="U133" i="13"/>
  <c r="AW133" i="13" s="1"/>
  <c r="M133" i="13"/>
  <c r="L133" i="13"/>
  <c r="K133" i="13"/>
  <c r="J133" i="13"/>
  <c r="AS132" i="13"/>
  <c r="W132" i="13"/>
  <c r="AS131" i="13"/>
  <c r="W131" i="13"/>
  <c r="AS130" i="13"/>
  <c r="W130" i="13"/>
  <c r="AS129" i="13"/>
  <c r="AI129" i="13"/>
  <c r="AH129" i="13"/>
  <c r="AH127" i="13" s="1"/>
  <c r="BA141" i="13" s="1"/>
  <c r="AG129" i="13"/>
  <c r="AF129" i="13"/>
  <c r="W129" i="13"/>
  <c r="M129" i="13"/>
  <c r="M127" i="13" s="1"/>
  <c r="AZ142" i="13" s="1"/>
  <c r="L129" i="13"/>
  <c r="L127" i="13" s="1"/>
  <c r="AZ141" i="13" s="1"/>
  <c r="K129" i="13"/>
  <c r="J129" i="13"/>
  <c r="AS128" i="13"/>
  <c r="W128" i="13"/>
  <c r="AS127" i="13"/>
  <c r="AF127" i="13"/>
  <c r="BA139" i="13" s="1"/>
  <c r="W127" i="13"/>
  <c r="AI120" i="13"/>
  <c r="AH120" i="13"/>
  <c r="AG120" i="13"/>
  <c r="AF120" i="13"/>
  <c r="M120" i="13"/>
  <c r="L120" i="13"/>
  <c r="K120" i="13"/>
  <c r="J120" i="13"/>
  <c r="AI116" i="13"/>
  <c r="AH116" i="13"/>
  <c r="AG116" i="13"/>
  <c r="AF116" i="13"/>
  <c r="M116" i="13"/>
  <c r="L116" i="13"/>
  <c r="K116" i="13"/>
  <c r="J116" i="13"/>
  <c r="AI112" i="13"/>
  <c r="AH112" i="13"/>
  <c r="AG112" i="13"/>
  <c r="AF112" i="13"/>
  <c r="M112" i="13"/>
  <c r="L112" i="13"/>
  <c r="K112" i="13"/>
  <c r="J112" i="13"/>
  <c r="AI108" i="13"/>
  <c r="AH108" i="13"/>
  <c r="AG108" i="13"/>
  <c r="AF108" i="13"/>
  <c r="M108" i="13"/>
  <c r="M98" i="13" s="1"/>
  <c r="AZ113" i="13" s="1"/>
  <c r="L108" i="13"/>
  <c r="K108" i="13"/>
  <c r="J108" i="13"/>
  <c r="AR104" i="13"/>
  <c r="BA104" i="13" s="1"/>
  <c r="AQ104" i="13"/>
  <c r="AX104" i="13" s="1"/>
  <c r="AI104" i="13"/>
  <c r="AH104" i="13"/>
  <c r="AH98" i="13" s="1"/>
  <c r="BA112" i="13" s="1"/>
  <c r="AG104" i="13"/>
  <c r="AF104" i="13"/>
  <c r="V104" i="13"/>
  <c r="AZ104" i="13" s="1"/>
  <c r="U104" i="13"/>
  <c r="AW104" i="13" s="1"/>
  <c r="M104" i="13"/>
  <c r="L104" i="13"/>
  <c r="K104" i="13"/>
  <c r="J104" i="13"/>
  <c r="AS103" i="13"/>
  <c r="W103" i="13"/>
  <c r="AS102" i="13"/>
  <c r="W102" i="13"/>
  <c r="AS101" i="13"/>
  <c r="W101" i="13"/>
  <c r="AS100" i="13"/>
  <c r="AS104" i="13" s="1"/>
  <c r="AI100" i="13"/>
  <c r="AH100" i="13"/>
  <c r="AG100" i="13"/>
  <c r="AF100" i="13"/>
  <c r="W100" i="13"/>
  <c r="M100" i="13"/>
  <c r="L100" i="13"/>
  <c r="L98" i="13" s="1"/>
  <c r="AZ112" i="13" s="1"/>
  <c r="K100" i="13"/>
  <c r="K98" i="13" s="1"/>
  <c r="AZ111" i="13" s="1"/>
  <c r="J100" i="13"/>
  <c r="J98" i="13" s="1"/>
  <c r="AZ110" i="13" s="1"/>
  <c r="AS99" i="13"/>
  <c r="W99" i="13"/>
  <c r="AS98" i="13"/>
  <c r="W98" i="13"/>
  <c r="AN60" i="13"/>
  <c r="AM60" i="13"/>
  <c r="AL60" i="13"/>
  <c r="AK60" i="13"/>
  <c r="R60" i="13"/>
  <c r="Q60" i="13"/>
  <c r="P60" i="13"/>
  <c r="O60" i="13"/>
  <c r="AN56" i="13"/>
  <c r="AM56" i="13"/>
  <c r="AL56" i="13"/>
  <c r="AK56" i="13"/>
  <c r="R56" i="13"/>
  <c r="Q56" i="13"/>
  <c r="P56" i="13"/>
  <c r="O56" i="13"/>
  <c r="AN52" i="13"/>
  <c r="AM52" i="13"/>
  <c r="AL52" i="13"/>
  <c r="AK52" i="13"/>
  <c r="R52" i="13"/>
  <c r="Q52" i="13"/>
  <c r="P52" i="13"/>
  <c r="O52" i="13"/>
  <c r="AN48" i="13"/>
  <c r="AM48" i="13"/>
  <c r="AL48" i="13"/>
  <c r="AK48" i="13"/>
  <c r="R48" i="13"/>
  <c r="Q48" i="13"/>
  <c r="P48" i="13"/>
  <c r="O48" i="13"/>
  <c r="AN44" i="13"/>
  <c r="AM44" i="13"/>
  <c r="AL44" i="13"/>
  <c r="AK44" i="13"/>
  <c r="R44" i="13"/>
  <c r="Q44" i="13"/>
  <c r="P44" i="13"/>
  <c r="O44" i="13"/>
  <c r="AR41" i="13"/>
  <c r="BA44" i="13" s="1"/>
  <c r="AQ41" i="13"/>
  <c r="AX44" i="13" s="1"/>
  <c r="V41" i="13"/>
  <c r="AZ44" i="13" s="1"/>
  <c r="U41" i="13"/>
  <c r="AW44" i="13" s="1"/>
  <c r="AS40" i="13"/>
  <c r="AN40" i="13"/>
  <c r="AM40" i="13"/>
  <c r="AL40" i="13"/>
  <c r="AK40" i="13"/>
  <c r="W40" i="13"/>
  <c r="R40" i="13"/>
  <c r="Q40" i="13"/>
  <c r="P40" i="13"/>
  <c r="O40" i="13"/>
  <c r="AS39" i="13"/>
  <c r="W39" i="13"/>
  <c r="AS38" i="13"/>
  <c r="W38" i="13"/>
  <c r="AS37" i="13"/>
  <c r="W37" i="13"/>
  <c r="AS36" i="13"/>
  <c r="AN36" i="13"/>
  <c r="AN34" i="13" s="1"/>
  <c r="BA53" i="13" s="1"/>
  <c r="AM36" i="13"/>
  <c r="AM34" i="13" s="1"/>
  <c r="BA52" i="13" s="1"/>
  <c r="AL36" i="13"/>
  <c r="AL34" i="13" s="1"/>
  <c r="BA51" i="13" s="1"/>
  <c r="AK36" i="13"/>
  <c r="AK34" i="13" s="1"/>
  <c r="BA50" i="13" s="1"/>
  <c r="W36" i="13"/>
  <c r="R36" i="13"/>
  <c r="Q36" i="13"/>
  <c r="P36" i="13"/>
  <c r="O36" i="13"/>
  <c r="AS35" i="13"/>
  <c r="W35" i="13"/>
  <c r="W41" i="13" s="1"/>
  <c r="AS34" i="13"/>
  <c r="W34" i="13"/>
  <c r="R34" i="13"/>
  <c r="AZ53" i="13" s="1"/>
  <c r="Q34" i="13"/>
  <c r="AZ52" i="13" s="1"/>
  <c r="O34" i="13"/>
  <c r="AZ50" i="13" s="1"/>
  <c r="AN26" i="13"/>
  <c r="AM26" i="13"/>
  <c r="AL26" i="13"/>
  <c r="AK26" i="13"/>
  <c r="R26" i="13"/>
  <c r="Q26" i="13"/>
  <c r="O26" i="13"/>
  <c r="AN22" i="13"/>
  <c r="AM22" i="13"/>
  <c r="AL22" i="13"/>
  <c r="AK22" i="13"/>
  <c r="R22" i="13"/>
  <c r="Q22" i="13"/>
  <c r="O22" i="13"/>
  <c r="AN18" i="13"/>
  <c r="AM18" i="13"/>
  <c r="AL18" i="13"/>
  <c r="AK18" i="13"/>
  <c r="R18" i="13"/>
  <c r="Q18" i="13"/>
  <c r="O18" i="13"/>
  <c r="AN14" i="13"/>
  <c r="AM14" i="13"/>
  <c r="AL14" i="13"/>
  <c r="AK14" i="13"/>
  <c r="R14" i="13"/>
  <c r="Q14" i="13"/>
  <c r="O14" i="13"/>
  <c r="AR13" i="13"/>
  <c r="BA13" i="13" s="1"/>
  <c r="AQ13" i="13"/>
  <c r="AX13" i="13" s="1"/>
  <c r="V13" i="13"/>
  <c r="AZ13" i="13" s="1"/>
  <c r="U13" i="13"/>
  <c r="AW13" i="13" s="1"/>
  <c r="AS12" i="13"/>
  <c r="W12" i="13"/>
  <c r="AS11" i="13"/>
  <c r="W11" i="13"/>
  <c r="AS10" i="13"/>
  <c r="AN10" i="13"/>
  <c r="AM10" i="13"/>
  <c r="AM8" i="13" s="1"/>
  <c r="BA21" i="13" s="1"/>
  <c r="AL10" i="13"/>
  <c r="AK10" i="13"/>
  <c r="AK8" i="13" s="1"/>
  <c r="BA19" i="13" s="1"/>
  <c r="W10" i="13"/>
  <c r="R10" i="13"/>
  <c r="Q10" i="13"/>
  <c r="P10" i="13"/>
  <c r="P8" i="13" s="1"/>
  <c r="AZ20" i="13" s="1"/>
  <c r="O10" i="13"/>
  <c r="AS9" i="13"/>
  <c r="W9" i="13"/>
  <c r="AS8" i="13"/>
  <c r="AS13" i="13" s="1"/>
  <c r="W8" i="13"/>
  <c r="AI178" i="12"/>
  <c r="AH178" i="12"/>
  <c r="AG178" i="12"/>
  <c r="AF178" i="12"/>
  <c r="M178" i="12"/>
  <c r="L178" i="12"/>
  <c r="K178" i="12"/>
  <c r="J178" i="12"/>
  <c r="AI174" i="12"/>
  <c r="AH174" i="12"/>
  <c r="AG174" i="12"/>
  <c r="AF174" i="12"/>
  <c r="M174" i="12"/>
  <c r="L174" i="12"/>
  <c r="K174" i="12"/>
  <c r="J174" i="12"/>
  <c r="AI170" i="12"/>
  <c r="AH170" i="12"/>
  <c r="AG170" i="12"/>
  <c r="AF170" i="12"/>
  <c r="M170" i="12"/>
  <c r="L170" i="12"/>
  <c r="K170" i="12"/>
  <c r="J170" i="12"/>
  <c r="BA168" i="12"/>
  <c r="AI166" i="12"/>
  <c r="AH166" i="12"/>
  <c r="AG166" i="12"/>
  <c r="AF166" i="12"/>
  <c r="M166" i="12"/>
  <c r="L166" i="12"/>
  <c r="K166" i="12"/>
  <c r="K156" i="12" s="1"/>
  <c r="AZ169" i="12" s="1"/>
  <c r="J166" i="12"/>
  <c r="J156" i="12" s="1"/>
  <c r="AZ168" i="12" s="1"/>
  <c r="AR162" i="12"/>
  <c r="BA162" i="12" s="1"/>
  <c r="AQ162" i="12"/>
  <c r="AX162" i="12" s="1"/>
  <c r="AI162" i="12"/>
  <c r="AI156" i="12" s="1"/>
  <c r="BA171" i="12" s="1"/>
  <c r="AH162" i="12"/>
  <c r="AG162" i="12"/>
  <c r="AF162" i="12"/>
  <c r="V162" i="12"/>
  <c r="AZ162" i="12" s="1"/>
  <c r="U162" i="12"/>
  <c r="AW162" i="12" s="1"/>
  <c r="M162" i="12"/>
  <c r="L162" i="12"/>
  <c r="K162" i="12"/>
  <c r="J162" i="12"/>
  <c r="BA161" i="12"/>
  <c r="AZ161" i="12"/>
  <c r="AX161" i="12"/>
  <c r="AW161" i="12"/>
  <c r="AS161" i="12"/>
  <c r="W161" i="12"/>
  <c r="BA160" i="12"/>
  <c r="AZ160" i="12"/>
  <c r="AX160" i="12"/>
  <c r="AW160" i="12"/>
  <c r="AS160" i="12"/>
  <c r="W160" i="12"/>
  <c r="BA159" i="12"/>
  <c r="AZ159" i="12"/>
  <c r="AX159" i="12"/>
  <c r="AW159" i="12"/>
  <c r="AS159" i="12"/>
  <c r="W159" i="12"/>
  <c r="BA158" i="12"/>
  <c r="AZ158" i="12"/>
  <c r="AX158" i="12"/>
  <c r="AW158" i="12"/>
  <c r="AS158" i="12"/>
  <c r="AI158" i="12"/>
  <c r="AH158" i="12"/>
  <c r="AG158" i="12"/>
  <c r="AF158" i="12"/>
  <c r="AF156" i="12" s="1"/>
  <c r="W158" i="12"/>
  <c r="M158" i="12"/>
  <c r="M156" i="12" s="1"/>
  <c r="AZ171" i="12" s="1"/>
  <c r="L158" i="12"/>
  <c r="L156" i="12" s="1"/>
  <c r="AZ170" i="12" s="1"/>
  <c r="K158" i="12"/>
  <c r="J158" i="12"/>
  <c r="BA157" i="12"/>
  <c r="AZ157" i="12"/>
  <c r="AX157" i="12"/>
  <c r="AW157" i="12"/>
  <c r="AS157" i="12"/>
  <c r="W157" i="12"/>
  <c r="BA156" i="12"/>
  <c r="AZ156" i="12"/>
  <c r="AX156" i="12"/>
  <c r="AW156" i="12"/>
  <c r="AS156" i="12"/>
  <c r="AS162" i="12" s="1"/>
  <c r="AH156" i="12"/>
  <c r="BA170" i="12" s="1"/>
  <c r="AG156" i="12"/>
  <c r="BA169" i="12" s="1"/>
  <c r="W156" i="12"/>
  <c r="W162" i="12" s="1"/>
  <c r="AI149" i="12"/>
  <c r="AH149" i="12"/>
  <c r="AG149" i="12"/>
  <c r="AF149" i="12"/>
  <c r="M149" i="12"/>
  <c r="L149" i="12"/>
  <c r="K149" i="12"/>
  <c r="J149" i="12"/>
  <c r="AI145" i="12"/>
  <c r="AH145" i="12"/>
  <c r="AG145" i="12"/>
  <c r="AF145" i="12"/>
  <c r="M145" i="12"/>
  <c r="L145" i="12"/>
  <c r="K145" i="12"/>
  <c r="J145" i="12"/>
  <c r="AI141" i="12"/>
  <c r="AH141" i="12"/>
  <c r="AG141" i="12"/>
  <c r="AF141" i="12"/>
  <c r="M141" i="12"/>
  <c r="M127" i="12" s="1"/>
  <c r="AZ142" i="12" s="1"/>
  <c r="L141" i="12"/>
  <c r="K141" i="12"/>
  <c r="J141" i="12"/>
  <c r="AI137" i="12"/>
  <c r="AH137" i="12"/>
  <c r="AG137" i="12"/>
  <c r="AF137" i="12"/>
  <c r="M137" i="12"/>
  <c r="L137" i="12"/>
  <c r="K137" i="12"/>
  <c r="J137" i="12"/>
  <c r="BA133" i="12"/>
  <c r="AX133" i="12"/>
  <c r="AR133" i="12"/>
  <c r="AQ133" i="12"/>
  <c r="AI133" i="12"/>
  <c r="AH133" i="12"/>
  <c r="AG133" i="12"/>
  <c r="AF133" i="12"/>
  <c r="V133" i="12"/>
  <c r="AZ133" i="12" s="1"/>
  <c r="U133" i="12"/>
  <c r="AW133" i="12" s="1"/>
  <c r="M133" i="12"/>
  <c r="L133" i="12"/>
  <c r="K133" i="12"/>
  <c r="J133" i="12"/>
  <c r="BA132" i="12"/>
  <c r="AZ132" i="12"/>
  <c r="AX132" i="12"/>
  <c r="AW132" i="12"/>
  <c r="AS132" i="12"/>
  <c r="W132" i="12"/>
  <c r="BA131" i="12"/>
  <c r="AZ131" i="12"/>
  <c r="AX131" i="12"/>
  <c r="AW131" i="12"/>
  <c r="AS131" i="12"/>
  <c r="W131" i="12"/>
  <c r="BA130" i="12"/>
  <c r="AZ130" i="12"/>
  <c r="AX130" i="12"/>
  <c r="AW130" i="12"/>
  <c r="AS130" i="12"/>
  <c r="W130" i="12"/>
  <c r="BA129" i="12"/>
  <c r="AZ129" i="12"/>
  <c r="AX129" i="12"/>
  <c r="AW129" i="12"/>
  <c r="AS129" i="12"/>
  <c r="AI129" i="12"/>
  <c r="AI127" i="12" s="1"/>
  <c r="BA142" i="12" s="1"/>
  <c r="AH129" i="12"/>
  <c r="AH127" i="12" s="1"/>
  <c r="BA141" i="12" s="1"/>
  <c r="AG129" i="12"/>
  <c r="AG127" i="12" s="1"/>
  <c r="BA140" i="12" s="1"/>
  <c r="AF129" i="12"/>
  <c r="AF127" i="12" s="1"/>
  <c r="BA139" i="12" s="1"/>
  <c r="W129" i="12"/>
  <c r="M129" i="12"/>
  <c r="L129" i="12"/>
  <c r="K129" i="12"/>
  <c r="J129" i="12"/>
  <c r="J127" i="12" s="1"/>
  <c r="AZ139" i="12" s="1"/>
  <c r="BA128" i="12"/>
  <c r="AZ128" i="12"/>
  <c r="AX128" i="12"/>
  <c r="AW128" i="12"/>
  <c r="AS128" i="12"/>
  <c r="W128" i="12"/>
  <c r="BA127" i="12"/>
  <c r="AZ127" i="12"/>
  <c r="AX127" i="12"/>
  <c r="AW127" i="12"/>
  <c r="AS127" i="12"/>
  <c r="AS133" i="12" s="1"/>
  <c r="W127" i="12"/>
  <c r="L127" i="12"/>
  <c r="AZ141" i="12" s="1"/>
  <c r="K127" i="12"/>
  <c r="AZ140" i="12" s="1"/>
  <c r="AI120" i="12"/>
  <c r="AH120" i="12"/>
  <c r="AG120" i="12"/>
  <c r="AF120" i="12"/>
  <c r="M120" i="12"/>
  <c r="L120" i="12"/>
  <c r="K120" i="12"/>
  <c r="J120" i="12"/>
  <c r="AI116" i="12"/>
  <c r="AH116" i="12"/>
  <c r="AG116" i="12"/>
  <c r="AF116" i="12"/>
  <c r="M116" i="12"/>
  <c r="L116" i="12"/>
  <c r="K116" i="12"/>
  <c r="J116" i="12"/>
  <c r="AI112" i="12"/>
  <c r="AH112" i="12"/>
  <c r="AG112" i="12"/>
  <c r="AF112" i="12"/>
  <c r="M112" i="12"/>
  <c r="L112" i="12"/>
  <c r="K112" i="12"/>
  <c r="J112" i="12"/>
  <c r="AI108" i="12"/>
  <c r="AH108" i="12"/>
  <c r="AG108" i="12"/>
  <c r="AF108" i="12"/>
  <c r="M108" i="12"/>
  <c r="L108" i="12"/>
  <c r="L98" i="12" s="1"/>
  <c r="AZ112" i="12" s="1"/>
  <c r="K108" i="12"/>
  <c r="K98" i="12" s="1"/>
  <c r="AZ111" i="12" s="1"/>
  <c r="J108" i="12"/>
  <c r="AZ104" i="12"/>
  <c r="AR104" i="12"/>
  <c r="BA104" i="12" s="1"/>
  <c r="AQ104" i="12"/>
  <c r="AX104" i="12" s="1"/>
  <c r="AI104" i="12"/>
  <c r="AH104" i="12"/>
  <c r="AG104" i="12"/>
  <c r="AF104" i="12"/>
  <c r="V104" i="12"/>
  <c r="U104" i="12"/>
  <c r="AW104" i="12" s="1"/>
  <c r="M104" i="12"/>
  <c r="L104" i="12"/>
  <c r="K104" i="12"/>
  <c r="J104" i="12"/>
  <c r="BA103" i="12"/>
  <c r="AZ103" i="12"/>
  <c r="AX103" i="12"/>
  <c r="AW103" i="12"/>
  <c r="AS103" i="12"/>
  <c r="W103" i="12"/>
  <c r="BA102" i="12"/>
  <c r="AZ102" i="12"/>
  <c r="AX102" i="12"/>
  <c r="AW102" i="12"/>
  <c r="AS102" i="12"/>
  <c r="W102" i="12"/>
  <c r="BA101" i="12"/>
  <c r="AZ101" i="12"/>
  <c r="AX101" i="12"/>
  <c r="AW101" i="12"/>
  <c r="AS101" i="12"/>
  <c r="W101" i="12"/>
  <c r="BA100" i="12"/>
  <c r="AZ100" i="12"/>
  <c r="AX100" i="12"/>
  <c r="AW100" i="12"/>
  <c r="AS100" i="12"/>
  <c r="AI100" i="12"/>
  <c r="AH100" i="12"/>
  <c r="AG100" i="12"/>
  <c r="AG98" i="12" s="1"/>
  <c r="BA111" i="12" s="1"/>
  <c r="AF100" i="12"/>
  <c r="AF98" i="12" s="1"/>
  <c r="BA110" i="12" s="1"/>
  <c r="W100" i="12"/>
  <c r="M100" i="12"/>
  <c r="M98" i="12" s="1"/>
  <c r="AZ113" i="12" s="1"/>
  <c r="L100" i="12"/>
  <c r="K100" i="12"/>
  <c r="J100" i="12"/>
  <c r="BA99" i="12"/>
  <c r="AZ99" i="12"/>
  <c r="AX99" i="12"/>
  <c r="AW99" i="12"/>
  <c r="AS99" i="12"/>
  <c r="W99" i="12"/>
  <c r="BA98" i="12"/>
  <c r="AZ98" i="12"/>
  <c r="AX98" i="12"/>
  <c r="AW98" i="12"/>
  <c r="AS98" i="12"/>
  <c r="AS104" i="12" s="1"/>
  <c r="AI98" i="12"/>
  <c r="BA113" i="12" s="1"/>
  <c r="AH98" i="12"/>
  <c r="BA112" i="12" s="1"/>
  <c r="W98" i="12"/>
  <c r="W104" i="12" s="1"/>
  <c r="J98" i="12"/>
  <c r="AZ110" i="12" s="1"/>
  <c r="AI69" i="12"/>
  <c r="AH69" i="12"/>
  <c r="BA83" i="12" s="1"/>
  <c r="AG69" i="12"/>
  <c r="I14" i="24" s="1"/>
  <c r="M69" i="12"/>
  <c r="L69" i="12"/>
  <c r="K69" i="12"/>
  <c r="H14" i="24" s="1"/>
  <c r="J69" i="12"/>
  <c r="AN60" i="12"/>
  <c r="AM60" i="12"/>
  <c r="AL60" i="12"/>
  <c r="AK60" i="12"/>
  <c r="R60" i="12"/>
  <c r="Q60" i="12"/>
  <c r="P60" i="12"/>
  <c r="O60" i="12"/>
  <c r="AN56" i="12"/>
  <c r="AM56" i="12"/>
  <c r="AL56" i="12"/>
  <c r="AK56" i="12"/>
  <c r="R56" i="12"/>
  <c r="Q56" i="12"/>
  <c r="P56" i="12"/>
  <c r="O56" i="12"/>
  <c r="AN52" i="12"/>
  <c r="AM52" i="12"/>
  <c r="AL52" i="12"/>
  <c r="AK52" i="12"/>
  <c r="R52" i="12"/>
  <c r="Q52" i="12"/>
  <c r="P52" i="12"/>
  <c r="O52" i="12"/>
  <c r="AN48" i="12"/>
  <c r="AM48" i="12"/>
  <c r="AL48" i="12"/>
  <c r="AK48" i="12"/>
  <c r="R48" i="12"/>
  <c r="Q48" i="12"/>
  <c r="P48" i="12"/>
  <c r="O48" i="12"/>
  <c r="BA44" i="12"/>
  <c r="AN44" i="12"/>
  <c r="AM44" i="12"/>
  <c r="AL44" i="12"/>
  <c r="AK44" i="12"/>
  <c r="AK34" i="12" s="1"/>
  <c r="BA50" i="12" s="1"/>
  <c r="R44" i="12"/>
  <c r="Q44" i="12"/>
  <c r="P44" i="12"/>
  <c r="O44" i="12"/>
  <c r="AR41" i="12"/>
  <c r="AQ41" i="12"/>
  <c r="AX44" i="12" s="1"/>
  <c r="AZ44" i="12"/>
  <c r="AW44" i="12"/>
  <c r="BA40" i="12"/>
  <c r="AZ40" i="12"/>
  <c r="AX40" i="12"/>
  <c r="AW40" i="12"/>
  <c r="AS40" i="12"/>
  <c r="AN40" i="12"/>
  <c r="AM40" i="12"/>
  <c r="AL40" i="12"/>
  <c r="AK40" i="12"/>
  <c r="W40" i="12"/>
  <c r="R40" i="12"/>
  <c r="Q40" i="12"/>
  <c r="P40" i="12"/>
  <c r="O40" i="12"/>
  <c r="BA39" i="12"/>
  <c r="AZ39" i="12"/>
  <c r="AX39" i="12"/>
  <c r="AW39" i="12"/>
  <c r="AS39" i="12"/>
  <c r="W39" i="12"/>
  <c r="BA38" i="12"/>
  <c r="AZ38" i="12"/>
  <c r="AX38" i="12"/>
  <c r="AW38" i="12"/>
  <c r="AS38" i="12"/>
  <c r="W38" i="12"/>
  <c r="BA37" i="12"/>
  <c r="AZ37" i="12"/>
  <c r="AX37" i="12"/>
  <c r="AW37" i="12"/>
  <c r="AS37" i="12"/>
  <c r="W37" i="12"/>
  <c r="BA36" i="12"/>
  <c r="AZ36" i="12"/>
  <c r="AX36" i="12"/>
  <c r="AW36" i="12"/>
  <c r="AS36" i="12"/>
  <c r="AN36" i="12"/>
  <c r="AN34" i="12" s="1"/>
  <c r="BA53" i="12" s="1"/>
  <c r="AM36" i="12"/>
  <c r="AM34" i="12" s="1"/>
  <c r="BA52" i="12" s="1"/>
  <c r="AL36" i="12"/>
  <c r="AK36" i="12"/>
  <c r="W36" i="12"/>
  <c r="Q34" i="12"/>
  <c r="O34" i="12"/>
  <c r="BA35" i="12"/>
  <c r="AZ35" i="12"/>
  <c r="AX35" i="12"/>
  <c r="AW35" i="12"/>
  <c r="AS35" i="12"/>
  <c r="W35" i="12"/>
  <c r="BA34" i="12"/>
  <c r="AZ34" i="12"/>
  <c r="AX34" i="12"/>
  <c r="AW34" i="12"/>
  <c r="AS34" i="12"/>
  <c r="AS41" i="12" s="1"/>
  <c r="AL34" i="12"/>
  <c r="BA51" i="12" s="1"/>
  <c r="W34" i="12"/>
  <c r="R34" i="12"/>
  <c r="AZ51" i="12"/>
  <c r="AN26" i="12"/>
  <c r="AM26" i="12"/>
  <c r="AL26" i="12"/>
  <c r="AK26" i="12"/>
  <c r="R26" i="12"/>
  <c r="Q26" i="12"/>
  <c r="O26" i="12"/>
  <c r="AN22" i="12"/>
  <c r="AM22" i="12"/>
  <c r="AL22" i="12"/>
  <c r="AL8" i="12" s="1"/>
  <c r="BA20" i="12" s="1"/>
  <c r="AK22" i="12"/>
  <c r="R22" i="12"/>
  <c r="Q22" i="12"/>
  <c r="O22" i="12"/>
  <c r="AZ20" i="12"/>
  <c r="AN18" i="12"/>
  <c r="AM18" i="12"/>
  <c r="AL18" i="12"/>
  <c r="AK18" i="12"/>
  <c r="R18" i="12"/>
  <c r="Q18" i="12"/>
  <c r="O18" i="12"/>
  <c r="O8" i="12" s="1"/>
  <c r="AZ19" i="12" s="1"/>
  <c r="AN14" i="12"/>
  <c r="AM14" i="12"/>
  <c r="AL14" i="12"/>
  <c r="AK14" i="12"/>
  <c r="R14" i="12"/>
  <c r="Q14" i="12"/>
  <c r="O14" i="12"/>
  <c r="BA13" i="12"/>
  <c r="AQ13" i="12"/>
  <c r="AX13" i="12" s="1"/>
  <c r="V13" i="12"/>
  <c r="AZ13" i="12" s="1"/>
  <c r="U13" i="12"/>
  <c r="AW13" i="12" s="1"/>
  <c r="BA12" i="12"/>
  <c r="AZ12" i="12"/>
  <c r="AX12" i="12"/>
  <c r="AW12" i="12"/>
  <c r="AS12" i="12"/>
  <c r="W12" i="12"/>
  <c r="BA11" i="12"/>
  <c r="AZ11" i="12"/>
  <c r="AX11" i="12"/>
  <c r="AW11" i="12"/>
  <c r="AS11" i="12"/>
  <c r="W11" i="12"/>
  <c r="BA10" i="12"/>
  <c r="AZ10" i="12"/>
  <c r="AX10" i="12"/>
  <c r="AW10" i="12"/>
  <c r="AS10" i="12"/>
  <c r="AN10" i="12"/>
  <c r="AM10" i="12"/>
  <c r="AL10" i="12"/>
  <c r="AK10" i="12"/>
  <c r="AK8" i="12" s="1"/>
  <c r="BA19" i="12" s="1"/>
  <c r="W10" i="12"/>
  <c r="W13" i="12" s="1"/>
  <c r="R10" i="12"/>
  <c r="R8" i="12" s="1"/>
  <c r="AZ22" i="12" s="1"/>
  <c r="Q10" i="12"/>
  <c r="Q8" i="12" s="1"/>
  <c r="AZ21" i="12" s="1"/>
  <c r="P10" i="12"/>
  <c r="O10" i="12"/>
  <c r="BA9" i="12"/>
  <c r="AZ9" i="12"/>
  <c r="AX9" i="12"/>
  <c r="AW9" i="12"/>
  <c r="AS9" i="12"/>
  <c r="W9" i="12"/>
  <c r="BA8" i="12"/>
  <c r="AZ8" i="12"/>
  <c r="AX8" i="12"/>
  <c r="AW8" i="12"/>
  <c r="AS8" i="12"/>
  <c r="AS13" i="12" s="1"/>
  <c r="AN8" i="12"/>
  <c r="BA22" i="12" s="1"/>
  <c r="AM8" i="12"/>
  <c r="BA21" i="12" s="1"/>
  <c r="W8" i="12"/>
  <c r="P8" i="12"/>
  <c r="AG26" i="24" l="1"/>
  <c r="BA169" i="17"/>
  <c r="AZ22" i="17"/>
  <c r="AF8" i="24"/>
  <c r="BA53" i="17"/>
  <c r="AG12" i="24"/>
  <c r="AF26" i="24"/>
  <c r="AZ169" i="17"/>
  <c r="AF27" i="24"/>
  <c r="AZ170" i="17"/>
  <c r="BA20" i="17"/>
  <c r="AG6" i="24"/>
  <c r="BA111" i="17"/>
  <c r="AG18" i="24"/>
  <c r="BA110" i="17"/>
  <c r="AG17" i="24"/>
  <c r="AZ141" i="17"/>
  <c r="AF23" i="24"/>
  <c r="AF24" i="24"/>
  <c r="AZ142" i="17"/>
  <c r="BA50" i="17"/>
  <c r="AG9" i="24"/>
  <c r="AC9" i="24"/>
  <c r="AW44" i="17"/>
  <c r="AW133" i="17"/>
  <c r="AC21" i="24"/>
  <c r="AZ168" i="17"/>
  <c r="AF25" i="24"/>
  <c r="BA170" i="17"/>
  <c r="AG27" i="24"/>
  <c r="AZ171" i="17"/>
  <c r="AF28" i="24"/>
  <c r="AS13" i="17"/>
  <c r="AK8" i="17"/>
  <c r="AN8" i="17"/>
  <c r="W41" i="17"/>
  <c r="AL34" i="17"/>
  <c r="AS133" i="17"/>
  <c r="AW13" i="17"/>
  <c r="AC5" i="24"/>
  <c r="AD9" i="24"/>
  <c r="AX44" i="17"/>
  <c r="AZ110" i="17"/>
  <c r="AF17" i="24"/>
  <c r="AI98" i="17"/>
  <c r="AH98" i="17"/>
  <c r="AG127" i="17"/>
  <c r="BA139" i="17"/>
  <c r="AG21" i="24"/>
  <c r="AX13" i="17"/>
  <c r="AD5" i="24"/>
  <c r="O8" i="17"/>
  <c r="AZ112" i="17"/>
  <c r="AF19" i="24"/>
  <c r="AD17" i="24"/>
  <c r="AX104" i="17"/>
  <c r="AZ139" i="17"/>
  <c r="AF21" i="24"/>
  <c r="BA142" i="17"/>
  <c r="AG24" i="24"/>
  <c r="W162" i="17"/>
  <c r="BA21" i="17"/>
  <c r="AG7" i="24"/>
  <c r="AG23" i="24"/>
  <c r="BA141" i="17"/>
  <c r="AF6" i="24"/>
  <c r="AZ20" i="17"/>
  <c r="AM34" i="17"/>
  <c r="AW162" i="17"/>
  <c r="AC25" i="24"/>
  <c r="AI156" i="17"/>
  <c r="AC17" i="24"/>
  <c r="AW104" i="17"/>
  <c r="AX133" i="17"/>
  <c r="AD21" i="24"/>
  <c r="AG25" i="24"/>
  <c r="BA168" i="17"/>
  <c r="AZ111" i="17"/>
  <c r="AF18" i="24"/>
  <c r="AX162" i="17"/>
  <c r="AD25" i="24"/>
  <c r="W13" i="17"/>
  <c r="AZ52" i="17"/>
  <c r="AF11" i="24"/>
  <c r="AF12" i="24"/>
  <c r="AZ53" i="17"/>
  <c r="AF9" i="24"/>
  <c r="AZ50" i="17"/>
  <c r="AZ51" i="17"/>
  <c r="AF10" i="24"/>
  <c r="AX190" i="23"/>
  <c r="AL57" i="24"/>
  <c r="AW190" i="23"/>
  <c r="AK57" i="24"/>
  <c r="AX190" i="22"/>
  <c r="AD57" i="24"/>
  <c r="AW190" i="22"/>
  <c r="AC57" i="24"/>
  <c r="AS190" i="21"/>
  <c r="AX190" i="21"/>
  <c r="V57" i="24"/>
  <c r="AW190" i="21"/>
  <c r="U57" i="24"/>
  <c r="AX190" i="20"/>
  <c r="N57" i="24"/>
  <c r="AW190" i="20"/>
  <c r="M57" i="24"/>
  <c r="AX190" i="18"/>
  <c r="F57" i="24"/>
  <c r="AW190" i="18"/>
  <c r="E57" i="24"/>
  <c r="BA81" i="12"/>
  <c r="I13" i="24"/>
  <c r="I15" i="24"/>
  <c r="BA84" i="12"/>
  <c r="I16" i="24"/>
  <c r="BA82" i="12"/>
  <c r="AZ53" i="12"/>
  <c r="H12" i="24"/>
  <c r="AZ52" i="12"/>
  <c r="H11" i="24"/>
  <c r="AZ50" i="12"/>
  <c r="H9" i="24"/>
  <c r="AZ84" i="12"/>
  <c r="H16" i="24"/>
  <c r="AZ83" i="12"/>
  <c r="H15" i="24"/>
  <c r="AZ81" i="12"/>
  <c r="H13" i="24"/>
  <c r="AZ82" i="12"/>
  <c r="O8" i="23"/>
  <c r="R34" i="23"/>
  <c r="J127" i="23"/>
  <c r="W224" i="23"/>
  <c r="Q221" i="23"/>
  <c r="W13" i="23"/>
  <c r="AN8" i="23"/>
  <c r="W133" i="23"/>
  <c r="AG127" i="23"/>
  <c r="W190" i="23"/>
  <c r="R8" i="23"/>
  <c r="AS41" i="23"/>
  <c r="W162" i="23"/>
  <c r="L156" i="23"/>
  <c r="W207" i="23"/>
  <c r="AN221" i="23"/>
  <c r="W104" i="23"/>
  <c r="AM204" i="23"/>
  <c r="W41" i="23"/>
  <c r="AS207" i="23"/>
  <c r="AM221" i="23"/>
  <c r="L156" i="22"/>
  <c r="AM34" i="22"/>
  <c r="AH98" i="22"/>
  <c r="AN204" i="22"/>
  <c r="AS162" i="22"/>
  <c r="AS224" i="22"/>
  <c r="AM221" i="22"/>
  <c r="W41" i="22"/>
  <c r="AI127" i="22"/>
  <c r="AG127" i="22"/>
  <c r="AN221" i="22"/>
  <c r="AS13" i="22"/>
  <c r="Q34" i="22"/>
  <c r="AS104" i="22"/>
  <c r="AF98" i="22"/>
  <c r="AG156" i="22"/>
  <c r="AS190" i="22"/>
  <c r="L98" i="22"/>
  <c r="AH156" i="22"/>
  <c r="W190" i="22"/>
  <c r="W207" i="22"/>
  <c r="W224" i="22"/>
  <c r="AM8" i="22"/>
  <c r="AN8" i="22"/>
  <c r="AK8" i="22"/>
  <c r="AG98" i="22"/>
  <c r="J127" i="22"/>
  <c r="K156" i="22"/>
  <c r="W190" i="21"/>
  <c r="AS13" i="21"/>
  <c r="L127" i="21"/>
  <c r="AK8" i="21"/>
  <c r="L98" i="21"/>
  <c r="L156" i="21"/>
  <c r="AN221" i="21"/>
  <c r="AM8" i="21"/>
  <c r="O221" i="21"/>
  <c r="O8" i="21"/>
  <c r="W162" i="21"/>
  <c r="AM204" i="21"/>
  <c r="O34" i="21"/>
  <c r="AN34" i="21"/>
  <c r="W13" i="21"/>
  <c r="M98" i="21"/>
  <c r="AH156" i="21"/>
  <c r="AG156" i="21"/>
  <c r="W224" i="21"/>
  <c r="AH127" i="20"/>
  <c r="AF156" i="20"/>
  <c r="AS207" i="20"/>
  <c r="AM204" i="20"/>
  <c r="O8" i="20"/>
  <c r="AN8" i="20"/>
  <c r="W104" i="20"/>
  <c r="W190" i="20"/>
  <c r="AK221" i="20"/>
  <c r="O34" i="20"/>
  <c r="AS190" i="20"/>
  <c r="W13" i="20"/>
  <c r="Q8" i="20"/>
  <c r="W133" i="20"/>
  <c r="AS224" i="20"/>
  <c r="AL34" i="20"/>
  <c r="AH156" i="20"/>
  <c r="W224" i="20"/>
  <c r="AL221" i="20"/>
  <c r="AS13" i="20"/>
  <c r="AK8" i="20"/>
  <c r="W41" i="20"/>
  <c r="AG98" i="20"/>
  <c r="AS41" i="20"/>
  <c r="AH98" i="20"/>
  <c r="AF127" i="20"/>
  <c r="W162" i="20"/>
  <c r="AS133" i="13"/>
  <c r="AN8" i="13"/>
  <c r="BA22" i="13" s="1"/>
  <c r="Q8" i="13"/>
  <c r="AZ21" i="13" s="1"/>
  <c r="AF98" i="13"/>
  <c r="BA110" i="13" s="1"/>
  <c r="J127" i="13"/>
  <c r="AZ139" i="13" s="1"/>
  <c r="AI127" i="13"/>
  <c r="BA142" i="13" s="1"/>
  <c r="W104" i="13"/>
  <c r="W13" i="13"/>
  <c r="R8" i="13"/>
  <c r="AZ22" i="13" s="1"/>
  <c r="AL8" i="13"/>
  <c r="BA20" i="13" s="1"/>
  <c r="AG98" i="13"/>
  <c r="BA111" i="13" s="1"/>
  <c r="W133" i="13"/>
  <c r="AH156" i="13"/>
  <c r="BA170" i="13" s="1"/>
  <c r="O8" i="13"/>
  <c r="AZ19" i="13" s="1"/>
  <c r="AS41" i="13"/>
  <c r="AI98" i="13"/>
  <c r="BA113" i="13" s="1"/>
  <c r="AS104" i="17"/>
  <c r="AS41" i="18"/>
  <c r="AH127" i="21"/>
  <c r="AS207" i="21"/>
  <c r="AG156" i="23"/>
  <c r="AS190" i="23"/>
  <c r="AG127" i="13"/>
  <c r="BA140" i="13" s="1"/>
  <c r="AG98" i="15"/>
  <c r="K156" i="15"/>
  <c r="AS104" i="18"/>
  <c r="AS162" i="18"/>
  <c r="AS104" i="20"/>
  <c r="R221" i="20"/>
  <c r="AS104" i="21"/>
  <c r="AL221" i="21"/>
  <c r="AS41" i="22"/>
  <c r="AI98" i="22"/>
  <c r="AS224" i="23"/>
  <c r="AJ7" i="19"/>
  <c r="Q8" i="18"/>
  <c r="W133" i="12"/>
  <c r="P34" i="13"/>
  <c r="AZ51" i="13" s="1"/>
  <c r="AS133" i="15"/>
  <c r="AK8" i="18"/>
  <c r="AG156" i="18"/>
  <c r="P221" i="18"/>
  <c r="AS133" i="22"/>
  <c r="AI127" i="23"/>
  <c r="AS190" i="18"/>
  <c r="AS133" i="20"/>
  <c r="AN8" i="21"/>
  <c r="AG98" i="21"/>
  <c r="Q8" i="22"/>
  <c r="AK8" i="23"/>
  <c r="AS104" i="23"/>
  <c r="AR103" i="19"/>
  <c r="AR12" i="16"/>
  <c r="AS162" i="13"/>
  <c r="M98" i="17"/>
  <c r="K127" i="17"/>
  <c r="AS133" i="21"/>
  <c r="AS162" i="23"/>
  <c r="AL204" i="23"/>
  <c r="M156" i="22"/>
  <c r="Q8" i="23"/>
  <c r="Q8" i="15"/>
  <c r="AS162" i="15"/>
  <c r="Q8" i="17"/>
  <c r="Q8" i="21"/>
  <c r="AS162" i="21"/>
  <c r="AF156" i="21"/>
  <c r="AR132" i="19"/>
  <c r="BA171" i="17" l="1"/>
  <c r="AG28" i="24"/>
  <c r="BA140" i="17"/>
  <c r="AG22" i="24"/>
  <c r="AZ113" i="17"/>
  <c r="AF20" i="24"/>
  <c r="BA112" i="17"/>
  <c r="AG19" i="24"/>
  <c r="BA113" i="17"/>
  <c r="AG20" i="24"/>
  <c r="BA51" i="17"/>
  <c r="AG10" i="24"/>
  <c r="BA52" i="17"/>
  <c r="AG11" i="24"/>
  <c r="AZ19" i="17"/>
  <c r="AF5" i="24"/>
  <c r="BA22" i="17"/>
  <c r="AG8" i="24"/>
  <c r="AG5" i="24"/>
  <c r="BA19" i="17"/>
  <c r="AZ21" i="17"/>
  <c r="AF7" i="24"/>
  <c r="AZ140" i="17"/>
  <c r="AF22" i="24"/>
</calcChain>
</file>

<file path=xl/sharedStrings.xml><?xml version="1.0" encoding="utf-8"?>
<sst xmlns="http://schemas.openxmlformats.org/spreadsheetml/2006/main" count="17984" uniqueCount="306">
  <si>
    <t>OurMethod</t>
    <phoneticPr fontId="1" type="noConversion"/>
  </si>
  <si>
    <t>Look</t>
  </si>
  <si>
    <t>Morse Code</t>
  </si>
  <si>
    <t>平均一輪</t>
  </si>
  <si>
    <t>平均一題</t>
  </si>
  <si>
    <t>Score</t>
  </si>
  <si>
    <t>Time (sec)</t>
  </si>
  <si>
    <t>(min)</t>
  </si>
  <si>
    <t>Aphabet</t>
  </si>
  <si>
    <t>R1</t>
  </si>
  <si>
    <t>Round 1</t>
  </si>
  <si>
    <t>單輪</t>
  </si>
  <si>
    <t>每題</t>
  </si>
  <si>
    <t>R2</t>
  </si>
  <si>
    <t>R1-Time</t>
  </si>
  <si>
    <t>R3</t>
  </si>
  <si>
    <t>R4</t>
  </si>
  <si>
    <t>Predicted</t>
  </si>
  <si>
    <t>R5</t>
  </si>
  <si>
    <t>Round 2</t>
  </si>
  <si>
    <t>R2-Time</t>
  </si>
  <si>
    <t>Round 3</t>
  </si>
  <si>
    <t>R3-Time</t>
  </si>
  <si>
    <t>Round 4</t>
  </si>
  <si>
    <t>R4-Time</t>
  </si>
  <si>
    <t>Round 5</t>
  </si>
  <si>
    <t>R5-Time</t>
  </si>
  <si>
    <t>P</t>
    <phoneticPr fontId="1" type="noConversion"/>
  </si>
  <si>
    <t>B</t>
    <phoneticPr fontId="1" type="noConversion"/>
  </si>
  <si>
    <t>I</t>
    <phoneticPr fontId="1" type="noConversion"/>
  </si>
  <si>
    <t>E</t>
    <phoneticPr fontId="1" type="noConversion"/>
  </si>
  <si>
    <t>M</t>
    <phoneticPr fontId="1" type="noConversion"/>
  </si>
  <si>
    <t>K</t>
    <phoneticPr fontId="1" type="noConversion"/>
  </si>
  <si>
    <t>J</t>
    <phoneticPr fontId="1" type="noConversion"/>
  </si>
  <si>
    <t>S</t>
    <phoneticPr fontId="1" type="noConversion"/>
  </si>
  <si>
    <t>L</t>
    <phoneticPr fontId="1" type="noConversion"/>
  </si>
  <si>
    <t>N</t>
    <phoneticPr fontId="1" type="noConversion"/>
  </si>
  <si>
    <t>X</t>
    <phoneticPr fontId="1" type="noConversion"/>
  </si>
  <si>
    <t>V</t>
    <phoneticPr fontId="1" type="noConversion"/>
  </si>
  <si>
    <t>O</t>
    <phoneticPr fontId="1" type="noConversion"/>
  </si>
  <si>
    <t>H</t>
    <phoneticPr fontId="1" type="noConversion"/>
  </si>
  <si>
    <t>Q</t>
    <phoneticPr fontId="1" type="noConversion"/>
  </si>
  <si>
    <t>U</t>
    <phoneticPr fontId="1" type="noConversion"/>
  </si>
  <si>
    <t>Y</t>
    <phoneticPr fontId="1" type="noConversion"/>
  </si>
  <si>
    <t>T</t>
    <phoneticPr fontId="1" type="noConversion"/>
  </si>
  <si>
    <t>R</t>
    <phoneticPr fontId="1" type="noConversion"/>
  </si>
  <si>
    <t>F</t>
    <phoneticPr fontId="1" type="noConversion"/>
  </si>
  <si>
    <t>A</t>
    <phoneticPr fontId="1" type="noConversion"/>
  </si>
  <si>
    <t>W</t>
    <phoneticPr fontId="1" type="noConversion"/>
  </si>
  <si>
    <t>Time</t>
    <phoneticPr fontId="1" type="noConversion"/>
  </si>
  <si>
    <t>data from json</t>
    <phoneticPr fontId="1" type="noConversion"/>
  </si>
  <si>
    <t>k</t>
    <phoneticPr fontId="1" type="noConversion"/>
  </si>
  <si>
    <t>G</t>
    <phoneticPr fontId="1" type="noConversion"/>
  </si>
  <si>
    <t>Our Method Code
查表 50題，10題/輪，共5輪，一題10分</t>
  </si>
  <si>
    <t>OurMethod</t>
  </si>
  <si>
    <t>Not Look</t>
  </si>
  <si>
    <t>R6</t>
  </si>
  <si>
    <t>R7</t>
  </si>
  <si>
    <t>Round 6</t>
  </si>
  <si>
    <t>R6-Time</t>
  </si>
  <si>
    <t>Round 7</t>
  </si>
  <si>
    <t>R7-Time</t>
  </si>
  <si>
    <t>SIT</t>
  </si>
  <si>
    <t>Morse Code
不查表 70題，10題/輪，共7輪，一題10分</t>
    <phoneticPr fontId="1" type="noConversion"/>
  </si>
  <si>
    <t>Our Method Code
不查表 70題，10題/輪，共7輪，一題10分</t>
    <phoneticPr fontId="1" type="noConversion"/>
  </si>
  <si>
    <t>Morse Code
不同姿態 30題，5題/輪，共6輪，一題20分</t>
    <phoneticPr fontId="1" type="noConversion"/>
  </si>
  <si>
    <t>Our Method Code
不同姿態 30題，5題/輪，共6輪，一題20分</t>
    <phoneticPr fontId="1" type="noConversion"/>
  </si>
  <si>
    <t>STAND</t>
    <phoneticPr fontId="1" type="noConversion"/>
  </si>
  <si>
    <t>WALK</t>
  </si>
  <si>
    <t>WALK</t>
    <phoneticPr fontId="1" type="noConversion"/>
  </si>
  <si>
    <t>RUN</t>
    <phoneticPr fontId="1" type="noConversion"/>
  </si>
  <si>
    <t>Office</t>
  </si>
  <si>
    <t>Morse Code
不同環境 30題，10題/輪，共3輪，一題10分</t>
    <phoneticPr fontId="1" type="noConversion"/>
  </si>
  <si>
    <t>Our Method Code
不同環境 30題，10題/輪，共3輪，一題10分</t>
    <phoneticPr fontId="1" type="noConversion"/>
  </si>
  <si>
    <t>Café</t>
    <phoneticPr fontId="1" type="noConversion"/>
  </si>
  <si>
    <t>Bus</t>
  </si>
  <si>
    <t>Bus</t>
    <phoneticPr fontId="1" type="noConversion"/>
  </si>
  <si>
    <t>室內
Office
安靜的辦公室</t>
    <phoneticPr fontId="1" type="noConversion"/>
  </si>
  <si>
    <t>外出
Cafe' &amp; Bus
不同地點</t>
    <phoneticPr fontId="1" type="noConversion"/>
  </si>
  <si>
    <t>Morse Code
查表 50題，10題/輪，共5輪，一題10分</t>
    <phoneticPr fontId="1" type="noConversion"/>
  </si>
  <si>
    <t>標準差(SD)</t>
    <phoneticPr fontId="1" type="noConversion"/>
  </si>
  <si>
    <t>中位數(M)</t>
    <phoneticPr fontId="1" type="noConversion"/>
  </si>
  <si>
    <t>Table</t>
    <phoneticPr fontId="1" type="noConversion"/>
  </si>
  <si>
    <t>Environment</t>
    <phoneticPr fontId="1" type="noConversion"/>
  </si>
  <si>
    <t>Posture</t>
    <phoneticPr fontId="1" type="noConversion"/>
  </si>
  <si>
    <t>D</t>
    <phoneticPr fontId="1" type="noConversion"/>
  </si>
  <si>
    <t>Z</t>
    <phoneticPr fontId="1" type="noConversion"/>
  </si>
  <si>
    <t>C</t>
    <phoneticPr fontId="1" type="noConversion"/>
  </si>
  <si>
    <t>Score: 70</t>
    <phoneticPr fontId="1" type="noConversion"/>
  </si>
  <si>
    <t>Score: 80</t>
    <phoneticPr fontId="1" type="noConversion"/>
  </si>
  <si>
    <t>Score: 90</t>
    <phoneticPr fontId="1" type="noConversion"/>
  </si>
  <si>
    <t>Score: 50</t>
    <phoneticPr fontId="1" type="noConversion"/>
  </si>
  <si>
    <t>Score: 20</t>
    <phoneticPr fontId="1" type="noConversion"/>
  </si>
  <si>
    <t>Score: 40</t>
    <phoneticPr fontId="1" type="noConversion"/>
  </si>
  <si>
    <t>Score: 100</t>
    <phoneticPr fontId="1" type="noConversion"/>
  </si>
  <si>
    <t>Score: 60</t>
    <phoneticPr fontId="1" type="noConversion"/>
  </si>
  <si>
    <t>Z</t>
    <phoneticPr fontId="1" type="noConversion"/>
  </si>
  <si>
    <t>T</t>
    <phoneticPr fontId="1" type="noConversion"/>
  </si>
  <si>
    <t>H</t>
    <phoneticPr fontId="1" type="noConversion"/>
  </si>
  <si>
    <t>X</t>
    <phoneticPr fontId="1" type="noConversion"/>
  </si>
  <si>
    <t>U</t>
    <phoneticPr fontId="1" type="noConversion"/>
  </si>
  <si>
    <t>W</t>
    <phoneticPr fontId="1" type="noConversion"/>
  </si>
  <si>
    <t>L</t>
    <phoneticPr fontId="1" type="noConversion"/>
  </si>
  <si>
    <t>R</t>
    <phoneticPr fontId="1" type="noConversion"/>
  </si>
  <si>
    <t>I</t>
    <phoneticPr fontId="1" type="noConversion"/>
  </si>
  <si>
    <t>J</t>
    <phoneticPr fontId="1" type="noConversion"/>
  </si>
  <si>
    <t>Y</t>
    <phoneticPr fontId="1" type="noConversion"/>
  </si>
  <si>
    <t>M</t>
    <phoneticPr fontId="1" type="noConversion"/>
  </si>
  <si>
    <t>G</t>
    <phoneticPr fontId="1" type="noConversion"/>
  </si>
  <si>
    <t>B</t>
    <phoneticPr fontId="1" type="noConversion"/>
  </si>
  <si>
    <t>A</t>
    <phoneticPr fontId="1" type="noConversion"/>
  </si>
  <si>
    <t>O</t>
    <phoneticPr fontId="1" type="noConversion"/>
  </si>
  <si>
    <t>S</t>
    <phoneticPr fontId="1" type="noConversion"/>
  </si>
  <si>
    <t>N</t>
    <phoneticPr fontId="1" type="noConversion"/>
  </si>
  <si>
    <t>K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</si>
  <si>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</si>
  <si>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</si>
  <si>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</si>
  <si>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V</t>
    <phoneticPr fontId="1" type="noConversion"/>
  </si>
  <si>
    <t>P</t>
    <phoneticPr fontId="1" type="noConversion"/>
  </si>
  <si>
    <t>E</t>
    <phoneticPr fontId="1" type="noConversion"/>
  </si>
  <si>
    <t>Q</t>
    <phoneticPr fontId="1" type="noConversion"/>
  </si>
  <si>
    <t>Score: 20</t>
    <phoneticPr fontId="1" type="noConversion"/>
  </si>
  <si>
    <t>Score: 80</t>
    <phoneticPr fontId="1" type="noConversion"/>
  </si>
  <si>
    <t>Score: 100</t>
    <phoneticPr fontId="1" type="noConversion"/>
  </si>
  <si>
    <t>RUN</t>
    <phoneticPr fontId="1" type="noConversion"/>
  </si>
  <si>
    <t>Score: 60</t>
    <phoneticPr fontId="1" type="noConversion"/>
  </si>
  <si>
    <t>Score: 40</t>
    <phoneticPr fontId="1" type="noConversion"/>
  </si>
  <si>
    <t>8</t>
  </si>
  <si>
    <t>B</t>
  </si>
  <si>
    <t>K</t>
  </si>
  <si>
    <t>N</t>
  </si>
  <si>
    <t>S</t>
  </si>
  <si>
    <t>X</t>
  </si>
  <si>
    <t>3</t>
  </si>
  <si>
    <t>Y</t>
  </si>
  <si>
    <t>J</t>
  </si>
  <si>
    <t>W</t>
  </si>
  <si>
    <t>O</t>
  </si>
  <si>
    <t>T</t>
  </si>
  <si>
    <t>7</t>
  </si>
  <si>
    <t>P</t>
  </si>
  <si>
    <t>6</t>
  </si>
  <si>
    <t>L</t>
  </si>
  <si>
    <t>I</t>
  </si>
  <si>
    <t>1</t>
  </si>
  <si>
    <t>E</t>
  </si>
  <si>
    <t>A</t>
  </si>
  <si>
    <t>M</t>
  </si>
  <si>
    <t>4</t>
  </si>
  <si>
    <t>9</t>
  </si>
  <si>
    <t>5</t>
  </si>
  <si>
    <t>Q</t>
  </si>
  <si>
    <t>0</t>
  </si>
  <si>
    <t>2</t>
  </si>
  <si>
    <t>Z</t>
  </si>
  <si>
    <t>U</t>
  </si>
  <si>
    <t>F</t>
  </si>
  <si>
    <t>H</t>
  </si>
  <si>
    <t>D</t>
  </si>
  <si>
    <t>G</t>
  </si>
  <si>
    <t>V</t>
  </si>
  <si>
    <t>R</t>
  </si>
  <si>
    <t>C</t>
  </si>
  <si>
    <t>V</t>
    <phoneticPr fontId="1" type="noConversion"/>
  </si>
  <si>
    <t>R</t>
    <phoneticPr fontId="1" type="noConversion"/>
  </si>
  <si>
    <t>G</t>
    <phoneticPr fontId="1" type="noConversion"/>
  </si>
  <si>
    <t>P</t>
    <phoneticPr fontId="1" type="noConversion"/>
  </si>
  <si>
    <t>K</t>
    <phoneticPr fontId="1" type="noConversion"/>
  </si>
  <si>
    <t>U</t>
    <phoneticPr fontId="1" type="noConversion"/>
  </si>
  <si>
    <t>C</t>
    <phoneticPr fontId="1" type="noConversion"/>
  </si>
  <si>
    <t>L</t>
    <phoneticPr fontId="1" type="noConversion"/>
  </si>
  <si>
    <t>N</t>
    <phoneticPr fontId="1" type="noConversion"/>
  </si>
  <si>
    <t>D</t>
    <phoneticPr fontId="1" type="noConversion"/>
  </si>
  <si>
    <t>A</t>
    <phoneticPr fontId="1" type="noConversion"/>
  </si>
  <si>
    <t>F</t>
    <phoneticPr fontId="1" type="noConversion"/>
  </si>
  <si>
    <t>H</t>
    <phoneticPr fontId="1" type="noConversion"/>
  </si>
  <si>
    <t>Y</t>
    <phoneticPr fontId="1" type="noConversion"/>
  </si>
  <si>
    <t>S</t>
    <phoneticPr fontId="1" type="noConversion"/>
  </si>
  <si>
    <t>T</t>
    <phoneticPr fontId="1" type="noConversion"/>
  </si>
  <si>
    <t>I</t>
    <phoneticPr fontId="1" type="noConversion"/>
  </si>
  <si>
    <t>B</t>
    <phoneticPr fontId="1" type="noConversion"/>
  </si>
  <si>
    <t>Z</t>
    <phoneticPr fontId="1" type="noConversion"/>
  </si>
  <si>
    <t>E</t>
    <phoneticPr fontId="1" type="noConversion"/>
  </si>
  <si>
    <t>Q</t>
    <phoneticPr fontId="1" type="noConversion"/>
  </si>
  <si>
    <t>O</t>
    <phoneticPr fontId="1" type="noConversion"/>
  </si>
  <si>
    <t>W</t>
    <phoneticPr fontId="1" type="noConversion"/>
  </si>
  <si>
    <t>M</t>
    <phoneticPr fontId="1" type="noConversion"/>
  </si>
  <si>
    <t>X</t>
    <phoneticPr fontId="1" type="noConversion"/>
  </si>
  <si>
    <t>J</t>
    <phoneticPr fontId="1" type="noConversion"/>
  </si>
  <si>
    <t>Score:80</t>
    <phoneticPr fontId="1" type="noConversion"/>
  </si>
  <si>
    <t>avg_M</t>
    <phoneticPr fontId="1" type="noConversion"/>
  </si>
  <si>
    <t>avg_SD</t>
    <phoneticPr fontId="1" type="noConversion"/>
  </si>
  <si>
    <t xml:space="preserve"> </t>
    <phoneticPr fontId="1" type="noConversion"/>
  </si>
  <si>
    <t>L</t>
    <phoneticPr fontId="1" type="noConversion"/>
  </si>
  <si>
    <t>P</t>
    <phoneticPr fontId="1" type="noConversion"/>
  </si>
  <si>
    <t>K</t>
    <phoneticPr fontId="1" type="noConversion"/>
  </si>
  <si>
    <t>F</t>
    <phoneticPr fontId="1" type="noConversion"/>
  </si>
  <si>
    <t>O</t>
    <phoneticPr fontId="1" type="noConversion"/>
  </si>
  <si>
    <t>Z</t>
    <phoneticPr fontId="1" type="noConversion"/>
  </si>
  <si>
    <t>B</t>
    <phoneticPr fontId="1" type="noConversion"/>
  </si>
  <si>
    <t>X</t>
    <phoneticPr fontId="1" type="noConversion"/>
  </si>
  <si>
    <t>C</t>
    <phoneticPr fontId="1" type="noConversion"/>
  </si>
  <si>
    <t>U</t>
    <phoneticPr fontId="1" type="noConversion"/>
  </si>
  <si>
    <t>M</t>
    <phoneticPr fontId="1" type="noConversion"/>
  </si>
  <si>
    <t>T</t>
    <phoneticPr fontId="1" type="noConversion"/>
  </si>
  <si>
    <t>R</t>
    <phoneticPr fontId="1" type="noConversion"/>
  </si>
  <si>
    <t>N</t>
    <phoneticPr fontId="1" type="noConversion"/>
  </si>
  <si>
    <t>H</t>
    <phoneticPr fontId="1" type="noConversion"/>
  </si>
  <si>
    <t>J</t>
    <phoneticPr fontId="1" type="noConversion"/>
  </si>
  <si>
    <t>W</t>
    <phoneticPr fontId="1" type="noConversion"/>
  </si>
  <si>
    <t>Y</t>
    <phoneticPr fontId="1" type="noConversion"/>
  </si>
  <si>
    <t>Score: 30</t>
    <phoneticPr fontId="1" type="noConversion"/>
  </si>
  <si>
    <t>B</t>
    <phoneticPr fontId="1" type="noConversion"/>
  </si>
  <si>
    <t>X</t>
    <phoneticPr fontId="1" type="noConversion"/>
  </si>
  <si>
    <t>P</t>
    <phoneticPr fontId="1" type="noConversion"/>
  </si>
  <si>
    <t>E</t>
    <phoneticPr fontId="1" type="noConversion"/>
  </si>
  <si>
    <t>G</t>
    <phoneticPr fontId="1" type="noConversion"/>
  </si>
  <si>
    <t>C</t>
    <phoneticPr fontId="1" type="noConversion"/>
  </si>
  <si>
    <t>F</t>
    <phoneticPr fontId="1" type="noConversion"/>
  </si>
  <si>
    <t>U</t>
    <phoneticPr fontId="1" type="noConversion"/>
  </si>
  <si>
    <t>S</t>
    <phoneticPr fontId="1" type="noConversion"/>
  </si>
  <si>
    <t>L</t>
    <phoneticPr fontId="1" type="noConversion"/>
  </si>
  <si>
    <t>R</t>
    <phoneticPr fontId="1" type="noConversion"/>
  </si>
  <si>
    <t>H</t>
    <phoneticPr fontId="1" type="noConversion"/>
  </si>
  <si>
    <t>J</t>
    <phoneticPr fontId="1" type="noConversion"/>
  </si>
  <si>
    <t>A</t>
    <phoneticPr fontId="1" type="noConversion"/>
  </si>
  <si>
    <t>Q</t>
    <phoneticPr fontId="1" type="noConversion"/>
  </si>
  <si>
    <t>I</t>
    <phoneticPr fontId="1" type="noConversion"/>
  </si>
  <si>
    <t>Z</t>
    <phoneticPr fontId="1" type="noConversion"/>
  </si>
  <si>
    <t>T</t>
    <phoneticPr fontId="1" type="noConversion"/>
  </si>
  <si>
    <t>K</t>
    <phoneticPr fontId="1" type="noConversion"/>
  </si>
  <si>
    <t>D</t>
    <phoneticPr fontId="1" type="noConversion"/>
  </si>
  <si>
    <t>W</t>
    <phoneticPr fontId="1" type="noConversion"/>
  </si>
  <si>
    <t>N</t>
    <phoneticPr fontId="1" type="noConversion"/>
  </si>
  <si>
    <t>Y</t>
    <phoneticPr fontId="1" type="noConversion"/>
  </si>
  <si>
    <t>M</t>
    <phoneticPr fontId="1" type="noConversion"/>
  </si>
  <si>
    <t>受測者：CYi
測驗指標：全
詳細內容</t>
    <phoneticPr fontId="1" type="noConversion"/>
  </si>
  <si>
    <t>受測者：BRong
測驗指標：全
詳細內容</t>
    <phoneticPr fontId="1" type="noConversion"/>
  </si>
  <si>
    <t>受測者：HWei
測驗指標：全
詳細內容</t>
    <phoneticPr fontId="1" type="noConversion"/>
  </si>
  <si>
    <t>受測者：YHsiu
測驗指標：全
詳細內容</t>
    <phoneticPr fontId="1" type="noConversion"/>
  </si>
  <si>
    <t>受測者：THua
測驗指標：全
詳細內容</t>
    <phoneticPr fontId="1" type="noConversion"/>
  </si>
  <si>
    <t>受測者：CHsuan
測驗指標：全
詳細內容</t>
    <phoneticPr fontId="1" type="noConversion"/>
  </si>
  <si>
    <t>受測者：SChing
測驗指標：全
詳細內容</t>
    <phoneticPr fontId="1" type="noConversion"/>
  </si>
  <si>
    <t>受測者：JWei
測驗指標：全
詳細內容</t>
    <phoneticPr fontId="1" type="noConversion"/>
  </si>
  <si>
    <t>OurMethod</t>
    <phoneticPr fontId="1" type="noConversion"/>
  </si>
  <si>
    <t>Morse Code</t>
    <phoneticPr fontId="1" type="noConversion"/>
  </si>
  <si>
    <t>R8</t>
  </si>
  <si>
    <t>預估學習曲線</t>
  </si>
  <si>
    <t>R9</t>
  </si>
  <si>
    <t>R10</t>
  </si>
  <si>
    <t>R1</t>
    <phoneticPr fontId="1" type="noConversion"/>
  </si>
  <si>
    <t>STAND</t>
  </si>
  <si>
    <t>RUN</t>
  </si>
  <si>
    <t>不同姿態</t>
    <phoneticPr fontId="1" type="noConversion"/>
  </si>
  <si>
    <t>查背表</t>
    <phoneticPr fontId="1" type="noConversion"/>
  </si>
  <si>
    <t>Our Method Code
查表 50題，10題/輪，共5輪，一題10分</t>
    <phoneticPr fontId="1" type="noConversion"/>
  </si>
  <si>
    <t>Morse Code vs. Our Method Code
查表 50題，不查表 70題</t>
    <phoneticPr fontId="1" type="noConversion"/>
  </si>
  <si>
    <t>P1</t>
    <phoneticPr fontId="1" type="noConversion"/>
  </si>
  <si>
    <t>Look</t>
    <phoneticPr fontId="1" type="noConversion"/>
  </si>
  <si>
    <t>平均一輪</t>
    <phoneticPr fontId="1" type="noConversion"/>
  </si>
  <si>
    <t>平均一題</t>
    <phoneticPr fontId="1" type="noConversion"/>
  </si>
  <si>
    <t>Table</t>
    <phoneticPr fontId="1" type="noConversion"/>
  </si>
  <si>
    <t>Office</t>
    <phoneticPr fontId="1" type="noConversion"/>
  </si>
  <si>
    <t>Not Look</t>
    <phoneticPr fontId="1" type="noConversion"/>
  </si>
  <si>
    <t>Sit</t>
    <phoneticPr fontId="1" type="noConversion"/>
  </si>
  <si>
    <t>Stand</t>
    <phoneticPr fontId="1" type="noConversion"/>
  </si>
  <si>
    <t>Walk</t>
    <phoneticPr fontId="1" type="noConversion"/>
  </si>
  <si>
    <t>Run</t>
    <phoneticPr fontId="1" type="noConversion"/>
  </si>
  <si>
    <t>Posture</t>
    <phoneticPr fontId="1" type="noConversion"/>
  </si>
  <si>
    <t>Cafe'</t>
  </si>
  <si>
    <t>Cafe'</t>
    <phoneticPr fontId="1" type="noConversion"/>
  </si>
  <si>
    <t>Bus</t>
    <phoneticPr fontId="1" type="noConversion"/>
  </si>
  <si>
    <t>環境變數</t>
    <phoneticPr fontId="1" type="noConversion"/>
  </si>
  <si>
    <t>Num.</t>
    <phoneticPr fontId="1" type="noConversion"/>
  </si>
  <si>
    <t>參數</t>
    <phoneticPr fontId="1" type="noConversion"/>
  </si>
  <si>
    <t>Environments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</si>
  <si>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</si>
  <si>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</si>
  <si>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</si>
  <si>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Sching</t>
    <phoneticPr fontId="1" type="noConversion"/>
  </si>
  <si>
    <t>JWei</t>
    <phoneticPr fontId="1" type="noConversion"/>
  </si>
  <si>
    <t>Chsuan</t>
    <phoneticPr fontId="1" type="noConversion"/>
  </si>
  <si>
    <t>XYu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</si>
  <si>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</si>
  <si>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</si>
  <si>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</si>
  <si>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</si>
  <si>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P9</t>
    <phoneticPr fontId="1" type="noConversion"/>
  </si>
  <si>
    <t>THua</t>
    <phoneticPr fontId="1" type="noConversion"/>
  </si>
  <si>
    <t>YHsiu</t>
    <phoneticPr fontId="1" type="noConversion"/>
  </si>
  <si>
    <t>HWei</t>
    <phoneticPr fontId="1" type="noConversion"/>
  </si>
  <si>
    <t>BRong</t>
    <phoneticPr fontId="1" type="noConversion"/>
  </si>
  <si>
    <t>CYi</t>
    <phoneticPr fontId="1" type="noConversion"/>
  </si>
  <si>
    <t>不同環境</t>
  </si>
  <si>
    <t>Morse Code vs. Our Method Code
不同姿態 各30題</t>
    <phoneticPr fontId="1" type="noConversion"/>
  </si>
  <si>
    <t>Morse Code vs. Our Method Code
不同環境 各30題</t>
    <phoneticPr fontId="1" type="noConversion"/>
  </si>
  <si>
    <t>受測者：XYu
測驗指標：全
詳細內容</t>
    <phoneticPr fontId="1" type="noConversion"/>
  </si>
  <si>
    <t>Round 5</t>
    <phoneticPr fontId="1" type="noConversion"/>
  </si>
  <si>
    <t>Office</t>
    <phoneticPr fontId="1" type="noConversion"/>
  </si>
  <si>
    <t>unLook6</t>
    <phoneticPr fontId="1" type="noConversion"/>
  </si>
  <si>
    <t>unLook5</t>
    <phoneticPr fontId="1" type="noConversion"/>
  </si>
  <si>
    <t>unLook7</t>
    <phoneticPr fontId="1" type="noConversion"/>
  </si>
  <si>
    <t>unLook4</t>
    <phoneticPr fontId="1" type="noConversion"/>
  </si>
  <si>
    <t>unLook1</t>
    <phoneticPr fontId="1" type="noConversion"/>
  </si>
  <si>
    <t>unLook3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</si>
</sst>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4"/>
      <color theme="1"/>
      <name val="Times New Roman"/>
      <family val="1"/>
    </font>
    <font>
      <sz val="10"/>
      <color theme="1"/>
      <name val="Arial"/>
      <family val="2"/>
    </font>
    <font>
      <b/>
      <sz val="1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8"/>
      <color theme="1"/>
      <name val="微軟正黑體"/>
      <family val="2"/>
      <charset val="136"/>
    </font>
    <font>
      <b/>
      <sz val="22"/>
      <color theme="1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11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8"/>
      <color theme="1"/>
      <name val="新細明體"/>
      <family val="2"/>
      <charset val="136"/>
      <scheme val="minor"/>
    </font>
    <font>
      <b/>
      <sz val="10"/>
      <color theme="1"/>
      <name val="微軟正黑體"/>
      <family val="2"/>
      <charset val="136"/>
    </font>
    <font>
      <b/>
      <sz val="28"/>
      <color theme="1"/>
      <name val="微軟正黑體"/>
      <family val="2"/>
      <charset val="136"/>
    </font>
    <font>
      <sz val="24"/>
      <color theme="1"/>
      <name val="新細明體"/>
      <family val="2"/>
      <charset val="136"/>
      <scheme val="minor"/>
    </font>
    <font>
      <sz val="28"/>
      <color theme="1"/>
      <name val="微軟正黑體"/>
      <family val="2"/>
      <charset val="136"/>
    </font>
    <font>
      <sz val="28"/>
      <color theme="1"/>
      <name val="新細明體"/>
      <family val="2"/>
      <charset val="136"/>
      <scheme val="minor"/>
    </font>
    <font>
      <b/>
      <sz val="12"/>
      <name val="微軟正黑體"/>
      <family val="2"/>
      <charset val="136"/>
    </font>
    <font>
      <b/>
      <sz val="10"/>
      <color rgb="FFFF0000"/>
      <name val="微軟正黑體"/>
      <family val="2"/>
      <charset val="136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/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0" fillId="0" borderId="0"/>
  </cellStyleXfs>
  <cellXfs count="34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right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7" fillId="6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0" fontId="4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" fillId="0" borderId="1" xfId="0" applyFont="1" applyFill="1" applyBorder="1" applyAlignment="1">
      <alignment horizontal="right" vertical="center" wrapText="1"/>
    </xf>
    <xf numFmtId="0" fontId="2" fillId="11" borderId="1" xfId="0" applyFont="1" applyFill="1" applyBorder="1" applyAlignment="1">
      <alignment horizontal="right" vertical="center" wrapText="1"/>
    </xf>
    <xf numFmtId="0" fontId="2" fillId="11" borderId="1" xfId="0" applyFont="1" applyFill="1" applyBorder="1" applyAlignment="1">
      <alignment horizontal="right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right" wrapText="1"/>
    </xf>
    <xf numFmtId="0" fontId="7" fillId="0" borderId="0" xfId="0" applyFont="1" applyFill="1" applyBorder="1" applyAlignment="1">
      <alignment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right" wrapText="1"/>
    </xf>
    <xf numFmtId="0" fontId="7" fillId="13" borderId="1" xfId="0" applyFont="1" applyFill="1" applyBorder="1" applyAlignment="1">
      <alignment horizontal="right" wrapText="1"/>
    </xf>
    <xf numFmtId="0" fontId="2" fillId="16" borderId="1" xfId="0" applyNumberFormat="1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8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1" applyNumberFormat="1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0" fontId="11" fillId="0" borderId="1" xfId="1" applyFont="1" applyBorder="1" applyAlignment="1">
      <alignment horizontal="center" vertical="center"/>
    </xf>
    <xf numFmtId="0" fontId="11" fillId="8" borderId="1" xfId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wrapText="1"/>
    </xf>
    <xf numFmtId="0" fontId="2" fillId="0" borderId="1" xfId="1" applyFont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1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6" fillId="4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center" wrapText="1"/>
    </xf>
    <xf numFmtId="0" fontId="6" fillId="12" borderId="1" xfId="0" applyFont="1" applyFill="1" applyBorder="1" applyAlignment="1">
      <alignment horizontal="right" wrapText="1"/>
    </xf>
    <xf numFmtId="0" fontId="6" fillId="13" borderId="1" xfId="0" applyFont="1" applyFill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7" fillId="4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12" borderId="1" xfId="0" applyFont="1" applyFill="1" applyBorder="1" applyAlignment="1">
      <alignment horizontal="right"/>
    </xf>
    <xf numFmtId="0" fontId="7" fillId="13" borderId="1" xfId="0" applyFont="1" applyFill="1" applyBorder="1" applyAlignment="1">
      <alignment horizontal="right"/>
    </xf>
    <xf numFmtId="0" fontId="0" fillId="0" borderId="0" xfId="0" applyAlignment="1">
      <alignment vertical="center"/>
    </xf>
    <xf numFmtId="0" fontId="6" fillId="4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right" vertical="center"/>
    </xf>
    <xf numFmtId="0" fontId="15" fillId="0" borderId="1" xfId="0" applyFont="1" applyBorder="1" applyAlignment="1"/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12" borderId="1" xfId="0" applyFont="1" applyFill="1" applyBorder="1" applyAlignment="1">
      <alignment horizontal="right" vertical="center"/>
    </xf>
    <xf numFmtId="0" fontId="6" fillId="13" borderId="1" xfId="0" applyFont="1" applyFill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6" fillId="12" borderId="1" xfId="0" applyFont="1" applyFill="1" applyBorder="1" applyAlignment="1">
      <alignment horizontal="right"/>
    </xf>
    <xf numFmtId="0" fontId="6" fillId="13" borderId="1" xfId="0" applyFont="1" applyFill="1" applyBorder="1" applyAlignment="1">
      <alignment horizontal="right"/>
    </xf>
    <xf numFmtId="0" fontId="3" fillId="0" borderId="0" xfId="0" applyFont="1" applyBorder="1" applyAlignment="1"/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7" fillId="0" borderId="0" xfId="0" applyFont="1">
      <alignment vertical="center"/>
    </xf>
    <xf numFmtId="0" fontId="2" fillId="2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7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24" xfId="0" applyFont="1" applyFill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5" xfId="0" applyFont="1" applyFill="1" applyBorder="1" applyAlignment="1">
      <alignment horizontal="right" vertical="center" wrapText="1"/>
    </xf>
    <xf numFmtId="0" fontId="7" fillId="12" borderId="14" xfId="0" applyFont="1" applyFill="1" applyBorder="1" applyAlignment="1">
      <alignment horizontal="right" wrapText="1"/>
    </xf>
    <xf numFmtId="0" fontId="7" fillId="13" borderId="14" xfId="0" applyFont="1" applyFill="1" applyBorder="1" applyAlignment="1">
      <alignment horizontal="right" wrapText="1"/>
    </xf>
    <xf numFmtId="0" fontId="7" fillId="6" borderId="16" xfId="0" applyFont="1" applyFill="1" applyBorder="1" applyAlignment="1">
      <alignment horizontal="center" vertical="center" wrapText="1"/>
    </xf>
    <xf numFmtId="0" fontId="2" fillId="9" borderId="17" xfId="0" applyFont="1" applyFill="1" applyBorder="1" applyAlignment="1">
      <alignment horizontal="right" vertical="center" wrapText="1"/>
    </xf>
    <xf numFmtId="0" fontId="2" fillId="9" borderId="18" xfId="0" applyFont="1" applyFill="1" applyBorder="1" applyAlignment="1">
      <alignment horizontal="right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horizontal="right" vertical="center" wrapText="1"/>
    </xf>
    <xf numFmtId="0" fontId="7" fillId="6" borderId="23" xfId="0" applyFont="1" applyFill="1" applyBorder="1" applyAlignment="1">
      <alignment horizontal="center" vertical="center" wrapText="1"/>
    </xf>
    <xf numFmtId="0" fontId="2" fillId="9" borderId="24" xfId="0" applyFont="1" applyFill="1" applyBorder="1" applyAlignment="1">
      <alignment horizontal="right" vertical="center" wrapText="1"/>
    </xf>
    <xf numFmtId="0" fontId="2" fillId="9" borderId="30" xfId="0" applyFont="1" applyFill="1" applyBorder="1" applyAlignment="1">
      <alignment horizontal="right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vertical="center" wrapText="1"/>
    </xf>
    <xf numFmtId="0" fontId="2" fillId="9" borderId="29" xfId="0" applyFont="1" applyFill="1" applyBorder="1" applyAlignment="1">
      <alignment horizontal="center" vertical="center" wrapText="1"/>
    </xf>
    <xf numFmtId="0" fontId="20" fillId="5" borderId="16" xfId="0" applyFont="1" applyFill="1" applyBorder="1" applyAlignment="1">
      <alignment horizontal="center" vertical="center" wrapText="1"/>
    </xf>
    <xf numFmtId="0" fontId="12" fillId="9" borderId="19" xfId="0" applyFont="1" applyFill="1" applyBorder="1" applyAlignment="1">
      <alignment horizontal="center" vertical="center" wrapText="1"/>
    </xf>
    <xf numFmtId="0" fontId="20" fillId="5" borderId="19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2" fillId="9" borderId="19" xfId="0" applyFont="1" applyFill="1" applyBorder="1" applyAlignment="1">
      <alignment horizontal="center" vertical="center" wrapText="1"/>
    </xf>
    <xf numFmtId="0" fontId="2" fillId="9" borderId="1" xfId="1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 wrapText="1"/>
    </xf>
    <xf numFmtId="0" fontId="2" fillId="9" borderId="2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right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right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2" fillId="9" borderId="32" xfId="0" applyFont="1" applyFill="1" applyBorder="1" applyAlignment="1">
      <alignment horizontal="right" vertical="center" wrapText="1"/>
    </xf>
    <xf numFmtId="0" fontId="2" fillId="9" borderId="33" xfId="0" applyFont="1" applyFill="1" applyBorder="1" applyAlignment="1">
      <alignment horizontal="righ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right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center" vertical="center" wrapText="1"/>
    </xf>
    <xf numFmtId="0" fontId="2" fillId="9" borderId="5" xfId="0" applyFont="1" applyFill="1" applyBorder="1" applyAlignment="1">
      <alignment horizontal="right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9" borderId="34" xfId="0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horizontal="center" vertical="center" wrapText="1"/>
    </xf>
    <xf numFmtId="0" fontId="2" fillId="9" borderId="36" xfId="0" applyFont="1" applyFill="1" applyBorder="1" applyAlignment="1">
      <alignment horizontal="right" vertical="center" wrapText="1"/>
    </xf>
    <xf numFmtId="0" fontId="11" fillId="9" borderId="1" xfId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 wrapText="1"/>
    </xf>
    <xf numFmtId="0" fontId="2" fillId="9" borderId="24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8" borderId="5" xfId="0" applyNumberFormat="1" applyFont="1" applyFill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/>
    </xf>
    <xf numFmtId="0" fontId="11" fillId="8" borderId="5" xfId="1" applyFont="1" applyFill="1" applyBorder="1" applyAlignment="1">
      <alignment horizontal="center" vertical="center"/>
    </xf>
    <xf numFmtId="0" fontId="11" fillId="9" borderId="24" xfId="1" applyFont="1" applyFill="1" applyBorder="1" applyAlignment="1">
      <alignment horizontal="center" vertical="center"/>
    </xf>
    <xf numFmtId="0" fontId="11" fillId="8" borderId="24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textRotation="90" wrapText="1"/>
    </xf>
    <xf numFmtId="0" fontId="7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7" fillId="12" borderId="1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 textRotation="90"/>
    </xf>
    <xf numFmtId="0" fontId="7" fillId="15" borderId="15" xfId="0" applyFont="1" applyFill="1" applyBorder="1" applyAlignment="1">
      <alignment horizontal="center" vertical="center" textRotation="90"/>
    </xf>
    <xf numFmtId="0" fontId="7" fillId="15" borderId="14" xfId="0" applyFont="1" applyFill="1" applyBorder="1" applyAlignment="1">
      <alignment horizontal="center" vertical="center" textRotation="90"/>
    </xf>
    <xf numFmtId="0" fontId="7" fillId="9" borderId="5" xfId="0" applyFont="1" applyFill="1" applyBorder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 wrapText="1"/>
    </xf>
    <xf numFmtId="0" fontId="2" fillId="9" borderId="15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  <xf numFmtId="0" fontId="16" fillId="19" borderId="0" xfId="0" applyFont="1" applyFill="1" applyAlignment="1">
      <alignment horizontal="center" vertical="center" wrapText="1"/>
    </xf>
    <xf numFmtId="0" fontId="7" fillId="5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20" borderId="0" xfId="0" applyFont="1" applyFill="1" applyAlignment="1">
      <alignment horizontal="center" vertical="center" wrapText="1"/>
    </xf>
    <xf numFmtId="0" fontId="7" fillId="20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6" fillId="8" borderId="0" xfId="0" applyFont="1" applyFill="1" applyAlignment="1">
      <alignment horizontal="center" vertical="center" wrapText="1"/>
    </xf>
    <xf numFmtId="0" fontId="16" fillId="15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1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2" fillId="9" borderId="35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24" xfId="0" applyFont="1" applyFill="1" applyBorder="1" applyAlignment="1">
      <alignment horizontal="center" vertical="center" wrapText="1"/>
    </xf>
    <xf numFmtId="0" fontId="2" fillId="9" borderId="30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wrapText="1"/>
    </xf>
    <xf numFmtId="0" fontId="7" fillId="5" borderId="1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7" fillId="5" borderId="14" xfId="0" applyNumberFormat="1" applyFont="1" applyFill="1" applyBorder="1" applyAlignment="1">
      <alignment horizontal="center" vertical="center" wrapText="1"/>
    </xf>
    <xf numFmtId="0" fontId="2" fillId="5" borderId="14" xfId="0" applyNumberFormat="1" applyFont="1" applyFill="1" applyBorder="1" applyAlignment="1">
      <alignment horizontal="center" vertical="center" wrapText="1"/>
    </xf>
    <xf numFmtId="0" fontId="7" fillId="5" borderId="17" xfId="0" applyNumberFormat="1" applyFont="1" applyFill="1" applyBorder="1" applyAlignment="1">
      <alignment horizontal="center" vertical="center" wrapText="1"/>
    </xf>
    <xf numFmtId="0" fontId="2" fillId="5" borderId="17" xfId="0" applyNumberFormat="1" applyFont="1" applyFill="1" applyBorder="1" applyAlignment="1">
      <alignment horizontal="center" vertical="center" wrapText="1"/>
    </xf>
    <xf numFmtId="0" fontId="16" fillId="19" borderId="0" xfId="0" applyFont="1" applyFill="1" applyBorder="1" applyAlignment="1">
      <alignment horizontal="center" vertical="center" wrapText="1"/>
    </xf>
    <xf numFmtId="0" fontId="16" fillId="14" borderId="0" xfId="0" applyFont="1" applyFill="1" applyAlignment="1">
      <alignment horizontal="center" vertical="center" wrapText="1"/>
    </xf>
    <xf numFmtId="0" fontId="8" fillId="15" borderId="0" xfId="0" applyFont="1" applyFill="1" applyBorder="1" applyAlignment="1">
      <alignment horizontal="center" vertical="center" wrapText="1"/>
    </xf>
    <xf numFmtId="0" fontId="9" fillId="17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 wrapText="1"/>
    </xf>
  </cellXfs>
  <cellStyles count="2">
    <cellStyle name="一般" xfId="0" builtinId="0"/>
    <cellStyle name="一般 2" xfId="1" xr:uid="{00000000-0005-0000-0000-000031000000}"/>
  </cellStyles>
  <dxfs count="0"/>
  <tableStyles count="0" defaultTableStyle="TableStyleMedium2" defaultPivotStyle="PivotStyleLight16"/>
  <colors>
    <mruColors>
      <color rgb="FF99CCFF"/>
      <color rgb="FFCCFF99"/>
      <color rgb="FFFF9999"/>
      <color rgb="FFCC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8770-9FD9-4A76-931F-647AB9596B72}">
  <sheetPr>
    <tabColor theme="5"/>
    <pageSetUpPr fitToPage="1"/>
  </sheetPr>
  <dimension ref="B3:AO69"/>
  <sheetViews>
    <sheetView tabSelected="1" topLeftCell="A22" zoomScale="55" zoomScaleNormal="55" workbookViewId="0">
      <selection activeCell="AJ26" sqref="AJ26"/>
    </sheetView>
  </sheetViews>
  <sheetFormatPr defaultRowHeight="16.5" x14ac:dyDescent="0.25"/>
  <cols>
    <col min="2" max="2" width="6.125" style="2" customWidth="1"/>
    <col min="3" max="3" width="5" style="2" customWidth="1"/>
    <col min="4" max="4" width="7.25" style="139" customWidth="1"/>
    <col min="5" max="6" width="12.625" style="139" customWidth="1"/>
    <col min="7" max="7" width="10.625" style="1" customWidth="1"/>
    <col min="8" max="9" width="12.625" style="142" customWidth="1"/>
    <col min="10" max="10" width="6.125" customWidth="1"/>
    <col min="11" max="11" width="5" customWidth="1"/>
    <col min="12" max="12" width="7.25" customWidth="1"/>
    <col min="13" max="14" width="12.625" customWidth="1"/>
    <col min="15" max="15" width="10.625" customWidth="1"/>
    <col min="16" max="17" width="12.625" customWidth="1"/>
    <col min="18" max="18" width="6.125" customWidth="1"/>
    <col min="19" max="19" width="5" customWidth="1"/>
    <col min="20" max="20" width="7.25" customWidth="1"/>
    <col min="21" max="22" width="12.625" customWidth="1"/>
    <col min="23" max="23" width="10.625" customWidth="1"/>
    <col min="24" max="25" width="12.625" customWidth="1"/>
    <col min="26" max="26" width="6.125" customWidth="1"/>
    <col min="27" max="27" width="5" customWidth="1"/>
    <col min="28" max="28" width="7.25" customWidth="1"/>
    <col min="29" max="30" width="12.625" customWidth="1"/>
    <col min="31" max="31" width="10.625" customWidth="1"/>
    <col min="32" max="33" width="12.625" customWidth="1"/>
    <col min="34" max="34" width="6.125" customWidth="1"/>
    <col min="35" max="35" width="5" customWidth="1"/>
    <col min="36" max="36" width="7.25" customWidth="1"/>
    <col min="37" max="38" width="12.625" customWidth="1"/>
    <col min="39" max="39" width="10.625" customWidth="1"/>
    <col min="40" max="41" width="12.625" customWidth="1"/>
  </cols>
  <sheetData>
    <row r="3" spans="2:33" x14ac:dyDescent="0.3">
      <c r="B3" s="240" t="s">
        <v>274</v>
      </c>
      <c r="C3" s="240" t="s">
        <v>273</v>
      </c>
      <c r="D3" s="240"/>
      <c r="E3" s="241" t="s">
        <v>5</v>
      </c>
      <c r="F3" s="241"/>
      <c r="G3" s="237" t="s">
        <v>6</v>
      </c>
      <c r="H3" s="237"/>
      <c r="I3" s="237"/>
      <c r="J3" s="256" t="s">
        <v>274</v>
      </c>
      <c r="K3" s="258" t="s">
        <v>273</v>
      </c>
      <c r="L3" s="259"/>
      <c r="M3" s="241" t="s">
        <v>5</v>
      </c>
      <c r="N3" s="241"/>
      <c r="O3" s="237" t="s">
        <v>6</v>
      </c>
      <c r="P3" s="237"/>
      <c r="Q3" s="237"/>
      <c r="R3" s="256" t="s">
        <v>274</v>
      </c>
      <c r="S3" s="258" t="s">
        <v>273</v>
      </c>
      <c r="T3" s="259"/>
      <c r="U3" s="241" t="s">
        <v>5</v>
      </c>
      <c r="V3" s="241"/>
      <c r="W3" s="237" t="s">
        <v>6</v>
      </c>
      <c r="X3" s="237"/>
      <c r="Y3" s="237"/>
      <c r="Z3" s="256" t="s">
        <v>274</v>
      </c>
      <c r="AA3" s="258" t="s">
        <v>273</v>
      </c>
      <c r="AB3" s="259"/>
      <c r="AC3" s="241" t="s">
        <v>5</v>
      </c>
      <c r="AD3" s="241"/>
      <c r="AE3" s="237" t="s">
        <v>6</v>
      </c>
      <c r="AF3" s="237"/>
      <c r="AG3" s="237"/>
    </row>
    <row r="4" spans="2:33" ht="16.5" customHeight="1" x14ac:dyDescent="0.3">
      <c r="B4" s="240"/>
      <c r="C4" s="240"/>
      <c r="D4" s="240"/>
      <c r="E4" s="140" t="s">
        <v>246</v>
      </c>
      <c r="F4" s="140" t="s">
        <v>245</v>
      </c>
      <c r="G4" s="134" t="s">
        <v>275</v>
      </c>
      <c r="H4" s="140" t="s">
        <v>2</v>
      </c>
      <c r="I4" s="140" t="s">
        <v>54</v>
      </c>
      <c r="J4" s="257"/>
      <c r="K4" s="260"/>
      <c r="L4" s="261"/>
      <c r="M4" s="140" t="s">
        <v>246</v>
      </c>
      <c r="N4" s="140" t="s">
        <v>0</v>
      </c>
      <c r="O4" s="134" t="s">
        <v>275</v>
      </c>
      <c r="P4" s="140" t="s">
        <v>2</v>
      </c>
      <c r="Q4" s="140" t="s">
        <v>54</v>
      </c>
      <c r="R4" s="257"/>
      <c r="S4" s="260"/>
      <c r="T4" s="261"/>
      <c r="U4" s="140" t="s">
        <v>246</v>
      </c>
      <c r="V4" s="140" t="s">
        <v>0</v>
      </c>
      <c r="W4" s="134" t="s">
        <v>275</v>
      </c>
      <c r="X4" s="140" t="s">
        <v>2</v>
      </c>
      <c r="Y4" s="140" t="s">
        <v>54</v>
      </c>
      <c r="Z4" s="257"/>
      <c r="AA4" s="260"/>
      <c r="AB4" s="261"/>
      <c r="AC4" s="140" t="s">
        <v>246</v>
      </c>
      <c r="AD4" s="140" t="s">
        <v>0</v>
      </c>
      <c r="AE4" s="134" t="s">
        <v>275</v>
      </c>
      <c r="AF4" s="140" t="s">
        <v>2</v>
      </c>
      <c r="AG4" s="140" t="s">
        <v>54</v>
      </c>
    </row>
    <row r="5" spans="2:33" x14ac:dyDescent="0.3">
      <c r="B5" s="238" t="s">
        <v>258</v>
      </c>
      <c r="C5" s="239" t="s">
        <v>262</v>
      </c>
      <c r="D5" s="236" t="s">
        <v>259</v>
      </c>
      <c r="E5" s="232">
        <f>'P1-JWei'!$U13</f>
        <v>72</v>
      </c>
      <c r="F5" s="232">
        <f>'P1-JWei'!$AQ13</f>
        <v>64</v>
      </c>
      <c r="G5" s="143" t="s">
        <v>260</v>
      </c>
      <c r="H5" s="144">
        <f>'P1-JWei'!$O8</f>
        <v>97.174000000000007</v>
      </c>
      <c r="I5" s="144">
        <f>'P1-JWei'!$AK8</f>
        <v>88.655000000000001</v>
      </c>
      <c r="J5" s="248" t="s">
        <v>277</v>
      </c>
      <c r="K5" s="250" t="s">
        <v>262</v>
      </c>
      <c r="L5" s="245" t="s">
        <v>259</v>
      </c>
      <c r="M5" s="242">
        <f>'P2-SChing'!U13</f>
        <v>92</v>
      </c>
      <c r="N5" s="242">
        <f>'P2-SChing'!AQ13</f>
        <v>100</v>
      </c>
      <c r="O5" s="143" t="s">
        <v>260</v>
      </c>
      <c r="P5" s="144">
        <f>'P2-SChing'!O8</f>
        <v>99.388999999999996</v>
      </c>
      <c r="Q5" s="144">
        <f>'P2-SChing'!AK8</f>
        <v>74.692999999999998</v>
      </c>
      <c r="R5" s="248" t="s">
        <v>278</v>
      </c>
      <c r="S5" s="250" t="s">
        <v>262</v>
      </c>
      <c r="T5" s="245" t="s">
        <v>259</v>
      </c>
      <c r="U5" s="232">
        <f>'P3-CHsuan'!$U13</f>
        <v>96</v>
      </c>
      <c r="V5" s="232">
        <f>'P3-CHsuan'!$AQ13</f>
        <v>100</v>
      </c>
      <c r="W5" s="143" t="s">
        <v>260</v>
      </c>
      <c r="X5" s="144">
        <f>'P3-CHsuan'!$O8</f>
        <v>116.497</v>
      </c>
      <c r="Y5" s="144">
        <f>'P3-CHsuan'!$AK8</f>
        <v>63.957000000000001</v>
      </c>
      <c r="Z5" s="248" t="s">
        <v>279</v>
      </c>
      <c r="AA5" s="250" t="s">
        <v>262</v>
      </c>
      <c r="AB5" s="245" t="s">
        <v>259</v>
      </c>
      <c r="AC5" s="232">
        <f>'P4-XYu'!$U13</f>
        <v>100</v>
      </c>
      <c r="AD5" s="232">
        <f>'P4-XYu'!$AQ13</f>
        <v>100</v>
      </c>
      <c r="AE5" s="143" t="s">
        <v>260</v>
      </c>
      <c r="AF5" s="144">
        <f>'P4-XYu'!$O8</f>
        <v>113.77500000000001</v>
      </c>
      <c r="AG5" s="144">
        <f>'P4-XYu'!$AK8</f>
        <v>79.468999999999994</v>
      </c>
    </row>
    <row r="6" spans="2:33" x14ac:dyDescent="0.25">
      <c r="B6" s="238"/>
      <c r="C6" s="239"/>
      <c r="D6" s="236"/>
      <c r="E6" s="232"/>
      <c r="F6" s="232"/>
      <c r="G6" s="133" t="s">
        <v>261</v>
      </c>
      <c r="H6" s="141">
        <f>'P1-JWei'!$P8</f>
        <v>9.923</v>
      </c>
      <c r="I6" s="141">
        <f>'P1-JWei'!$AL8</f>
        <v>8.8659999999999997</v>
      </c>
      <c r="J6" s="249"/>
      <c r="K6" s="251"/>
      <c r="L6" s="246"/>
      <c r="M6" s="243"/>
      <c r="N6" s="243"/>
      <c r="O6" s="133" t="s">
        <v>261</v>
      </c>
      <c r="P6" s="141">
        <f>'P2-SChing'!P8</f>
        <v>9.4109999999999996</v>
      </c>
      <c r="Q6" s="141">
        <f>'P2-SChing'!AL8</f>
        <v>7.4690000000000003</v>
      </c>
      <c r="R6" s="249"/>
      <c r="S6" s="251"/>
      <c r="T6" s="246"/>
      <c r="U6" s="232"/>
      <c r="V6" s="232"/>
      <c r="W6" s="133" t="s">
        <v>261</v>
      </c>
      <c r="X6" s="141">
        <f>'P3-CHsuan'!$P8</f>
        <v>10.118</v>
      </c>
      <c r="Y6" s="141">
        <f>'P3-CHsuan'!$AL8</f>
        <v>8.9990000000000006</v>
      </c>
      <c r="Z6" s="249"/>
      <c r="AA6" s="251"/>
      <c r="AB6" s="246"/>
      <c r="AC6" s="232"/>
      <c r="AD6" s="232"/>
      <c r="AE6" s="133" t="s">
        <v>261</v>
      </c>
      <c r="AF6" s="141">
        <f>'P4-XYu'!$P8</f>
        <v>9.9280000000000008</v>
      </c>
      <c r="AG6" s="141">
        <f>'P4-XYu'!$AL8</f>
        <v>8.9860000000000007</v>
      </c>
    </row>
    <row r="7" spans="2:33" x14ac:dyDescent="0.25">
      <c r="B7" s="238"/>
      <c r="C7" s="239"/>
      <c r="D7" s="236"/>
      <c r="E7" s="232"/>
      <c r="F7" s="232"/>
      <c r="G7" s="133" t="s">
        <v>191</v>
      </c>
      <c r="H7" s="141">
        <f>'P1-JWei'!$Q8</f>
        <v>8.5259999999999998</v>
      </c>
      <c r="I7" s="141">
        <f>'P1-JWei'!$AM8</f>
        <v>8.4809999999999999</v>
      </c>
      <c r="J7" s="249"/>
      <c r="K7" s="251"/>
      <c r="L7" s="246"/>
      <c r="M7" s="243"/>
      <c r="N7" s="243"/>
      <c r="O7" s="133" t="s">
        <v>191</v>
      </c>
      <c r="P7" s="141">
        <f>'P2-SChing'!Q8</f>
        <v>7.9450000000000003</v>
      </c>
      <c r="Q7" s="141">
        <f>'P2-SChing'!AM8</f>
        <v>6.6989999999999998</v>
      </c>
      <c r="R7" s="249"/>
      <c r="S7" s="251"/>
      <c r="T7" s="246"/>
      <c r="U7" s="232"/>
      <c r="V7" s="232"/>
      <c r="W7" s="133" t="s">
        <v>191</v>
      </c>
      <c r="X7" s="141">
        <f>'P3-CHsuan'!$Q8</f>
        <v>10.145</v>
      </c>
      <c r="Y7" s="141">
        <f>'P3-CHsuan'!$AM8</f>
        <v>6.0060000000000002</v>
      </c>
      <c r="Z7" s="249"/>
      <c r="AA7" s="251"/>
      <c r="AB7" s="246"/>
      <c r="AC7" s="232"/>
      <c r="AD7" s="232"/>
      <c r="AE7" s="133" t="s">
        <v>191</v>
      </c>
      <c r="AF7" s="141">
        <f>'P4-XYu'!$Q8</f>
        <v>10.858000000000001</v>
      </c>
      <c r="AG7" s="141">
        <f>'P4-XYu'!$AM8</f>
        <v>7.8680000000000003</v>
      </c>
    </row>
    <row r="8" spans="2:33" x14ac:dyDescent="0.25">
      <c r="B8" s="238"/>
      <c r="C8" s="239"/>
      <c r="D8" s="236"/>
      <c r="E8" s="232"/>
      <c r="F8" s="232"/>
      <c r="G8" s="133" t="s">
        <v>192</v>
      </c>
      <c r="H8" s="141">
        <f>'P1-JWei'!$R8</f>
        <v>4.0019999999999998</v>
      </c>
      <c r="I8" s="141">
        <f>'P1-JWei'!$AN8</f>
        <v>2.6960000000000002</v>
      </c>
      <c r="J8" s="249"/>
      <c r="K8" s="251"/>
      <c r="L8" s="247"/>
      <c r="M8" s="244"/>
      <c r="N8" s="244"/>
      <c r="O8" s="133" t="s">
        <v>192</v>
      </c>
      <c r="P8" s="141">
        <f>'P2-SChing'!R8</f>
        <v>5.0359999999999996</v>
      </c>
      <c r="Q8" s="141">
        <f>'P2-SChing'!AN8</f>
        <v>2.3010000000000002</v>
      </c>
      <c r="R8" s="249"/>
      <c r="S8" s="251"/>
      <c r="T8" s="247"/>
      <c r="U8" s="232"/>
      <c r="V8" s="232"/>
      <c r="W8" s="133" t="s">
        <v>192</v>
      </c>
      <c r="X8" s="141">
        <f>'P3-CHsuan'!$R8</f>
        <v>5.8470000000000004</v>
      </c>
      <c r="Y8" s="141">
        <f>'P3-CHsuan'!$AN8</f>
        <v>2.2000000000000002</v>
      </c>
      <c r="Z8" s="249"/>
      <c r="AA8" s="251"/>
      <c r="AB8" s="247"/>
      <c r="AC8" s="232"/>
      <c r="AD8" s="232"/>
      <c r="AE8" s="133" t="s">
        <v>192</v>
      </c>
      <c r="AF8" s="141">
        <f>'P4-XYu'!$R8</f>
        <v>3.7109999999999999</v>
      </c>
      <c r="AG8" s="141">
        <f>'P4-XYu'!$AN8</f>
        <v>1.6060000000000001</v>
      </c>
    </row>
    <row r="9" spans="2:33" x14ac:dyDescent="0.3">
      <c r="B9" s="238"/>
      <c r="C9" s="239"/>
      <c r="D9" s="236" t="s">
        <v>264</v>
      </c>
      <c r="E9" s="232">
        <f>'P1-JWei'!$U41</f>
        <v>60</v>
      </c>
      <c r="F9" s="232">
        <f>'P1-JWei'!$AQ41</f>
        <v>85.713999999999999</v>
      </c>
      <c r="G9" s="143" t="s">
        <v>260</v>
      </c>
      <c r="H9" s="144">
        <f>'P1-JWei'!$O34</f>
        <v>207.56200000000001</v>
      </c>
      <c r="I9" s="144">
        <f>'P1-JWei'!$AK34</f>
        <v>110.474</v>
      </c>
      <c r="J9" s="249"/>
      <c r="K9" s="251"/>
      <c r="L9" s="245" t="s">
        <v>264</v>
      </c>
      <c r="M9" s="242">
        <f>'P2-SChing'!U41</f>
        <v>78.570999999999998</v>
      </c>
      <c r="N9" s="242">
        <f>'P2-SChing'!AQ41</f>
        <v>97.143000000000001</v>
      </c>
      <c r="O9" s="143" t="s">
        <v>260</v>
      </c>
      <c r="P9" s="144">
        <f>'P2-SChing'!O34</f>
        <v>145.10599999999999</v>
      </c>
      <c r="Q9" s="144">
        <f>'P2-SChing'!AK34</f>
        <v>72.486000000000004</v>
      </c>
      <c r="R9" s="249"/>
      <c r="S9" s="251"/>
      <c r="T9" s="245" t="s">
        <v>264</v>
      </c>
      <c r="U9" s="232">
        <f>'P3-CHsuan'!$U41</f>
        <v>91.429000000000002</v>
      </c>
      <c r="V9" s="232">
        <f>'P3-CHsuan'!$AQ41</f>
        <v>98.570999999999998</v>
      </c>
      <c r="W9" s="143" t="s">
        <v>260</v>
      </c>
      <c r="X9" s="144">
        <f>'P3-CHsuan'!$O34</f>
        <v>132.72</v>
      </c>
      <c r="Y9" s="144">
        <f>'P3-CHsuan'!$AK34</f>
        <v>66.373000000000005</v>
      </c>
      <c r="Z9" s="249"/>
      <c r="AA9" s="251"/>
      <c r="AB9" s="245" t="s">
        <v>264</v>
      </c>
      <c r="AC9" s="232">
        <f>'P4-XYu'!$U41</f>
        <v>80</v>
      </c>
      <c r="AD9" s="232">
        <f>'P4-XYu'!$AQ41</f>
        <v>97.143000000000001</v>
      </c>
      <c r="AE9" s="143" t="s">
        <v>260</v>
      </c>
      <c r="AF9" s="144">
        <f>'P4-XYu'!$O34</f>
        <v>181.495</v>
      </c>
      <c r="AG9" s="144">
        <f>'P4-XYu'!$AK34</f>
        <v>90.582999999999998</v>
      </c>
    </row>
    <row r="10" spans="2:33" x14ac:dyDescent="0.25">
      <c r="B10" s="238"/>
      <c r="C10" s="239"/>
      <c r="D10" s="236"/>
      <c r="E10" s="232"/>
      <c r="F10" s="232"/>
      <c r="G10" s="133" t="s">
        <v>261</v>
      </c>
      <c r="H10" s="141">
        <f>'P1-JWei'!$P34</f>
        <v>20.756</v>
      </c>
      <c r="I10" s="141">
        <f>'P1-JWei'!$AL34</f>
        <v>11.048</v>
      </c>
      <c r="J10" s="249"/>
      <c r="K10" s="251"/>
      <c r="L10" s="246"/>
      <c r="M10" s="243"/>
      <c r="N10" s="243"/>
      <c r="O10" s="133" t="s">
        <v>261</v>
      </c>
      <c r="P10" s="141">
        <f>'P2-SChing'!P34</f>
        <v>14.510999999999999</v>
      </c>
      <c r="Q10" s="141">
        <f>'P2-SChing'!AL34</f>
        <v>7.2489999999999997</v>
      </c>
      <c r="R10" s="249"/>
      <c r="S10" s="251"/>
      <c r="T10" s="246"/>
      <c r="U10" s="232"/>
      <c r="V10" s="232"/>
      <c r="W10" s="133" t="s">
        <v>261</v>
      </c>
      <c r="X10" s="141">
        <f>'P3-CHsuan'!$P34</f>
        <v>13.272</v>
      </c>
      <c r="Y10" s="141">
        <f>'P3-CHsuan'!$AL34</f>
        <v>6.6369999999999996</v>
      </c>
      <c r="Z10" s="249"/>
      <c r="AA10" s="251"/>
      <c r="AB10" s="246"/>
      <c r="AC10" s="232"/>
      <c r="AD10" s="232"/>
      <c r="AE10" s="133" t="s">
        <v>261</v>
      </c>
      <c r="AF10" s="141">
        <f>'P4-XYu'!$P34</f>
        <v>18.149999999999999</v>
      </c>
      <c r="AG10" s="141">
        <f>'P4-XYu'!$AL34</f>
        <v>9.0579999999999998</v>
      </c>
    </row>
    <row r="11" spans="2:33" x14ac:dyDescent="0.25">
      <c r="B11" s="238"/>
      <c r="C11" s="239"/>
      <c r="D11" s="236"/>
      <c r="E11" s="232"/>
      <c r="F11" s="232"/>
      <c r="G11" s="133" t="s">
        <v>191</v>
      </c>
      <c r="H11" s="141">
        <f>'P1-JWei'!$Q34</f>
        <v>15.875</v>
      </c>
      <c r="I11" s="141">
        <f>'P1-JWei'!$AM34</f>
        <v>9.0359999999999996</v>
      </c>
      <c r="J11" s="249"/>
      <c r="K11" s="251"/>
      <c r="L11" s="246"/>
      <c r="M11" s="243"/>
      <c r="N11" s="243"/>
      <c r="O11" s="133" t="s">
        <v>191</v>
      </c>
      <c r="P11" s="141">
        <f>'P2-SChing'!Q34</f>
        <v>8.8480000000000008</v>
      </c>
      <c r="Q11" s="141">
        <f>'P2-SChing'!AM34</f>
        <v>6.149</v>
      </c>
      <c r="R11" s="249"/>
      <c r="S11" s="251"/>
      <c r="T11" s="246"/>
      <c r="U11" s="232"/>
      <c r="V11" s="232"/>
      <c r="W11" s="133" t="s">
        <v>191</v>
      </c>
      <c r="X11" s="141">
        <f>'P3-CHsuan'!$Q34</f>
        <v>9.7850000000000001</v>
      </c>
      <c r="Y11" s="141">
        <f>'P3-CHsuan'!$AM34</f>
        <v>6.181</v>
      </c>
      <c r="Z11" s="249"/>
      <c r="AA11" s="251"/>
      <c r="AB11" s="246"/>
      <c r="AC11" s="232"/>
      <c r="AD11" s="232"/>
      <c r="AE11" s="133" t="s">
        <v>191</v>
      </c>
      <c r="AF11" s="141">
        <f>'P4-XYu'!$Q34</f>
        <v>15.833</v>
      </c>
      <c r="AG11" s="141">
        <f>'P4-XYu'!$AM34</f>
        <v>8.41</v>
      </c>
    </row>
    <row r="12" spans="2:33" x14ac:dyDescent="0.25">
      <c r="B12" s="238"/>
      <c r="C12" s="239"/>
      <c r="D12" s="236"/>
      <c r="E12" s="232"/>
      <c r="F12" s="232"/>
      <c r="G12" s="133" t="s">
        <v>192</v>
      </c>
      <c r="H12" s="141">
        <f>'P1-JWei'!$R34</f>
        <v>15.5</v>
      </c>
      <c r="I12" s="141">
        <f>'P1-JWei'!$AN34</f>
        <v>5.5709999999999997</v>
      </c>
      <c r="J12" s="249"/>
      <c r="K12" s="252"/>
      <c r="L12" s="247"/>
      <c r="M12" s="244"/>
      <c r="N12" s="244"/>
      <c r="O12" s="133" t="s">
        <v>192</v>
      </c>
      <c r="P12" s="141">
        <f>'P2-SChing'!R34</f>
        <v>13.759</v>
      </c>
      <c r="Q12" s="141">
        <f>'P2-SChing'!AN34</f>
        <v>2.9740000000000002</v>
      </c>
      <c r="R12" s="249"/>
      <c r="S12" s="252"/>
      <c r="T12" s="247"/>
      <c r="U12" s="232"/>
      <c r="V12" s="232"/>
      <c r="W12" s="133" t="s">
        <v>192</v>
      </c>
      <c r="X12" s="141">
        <f>'P3-CHsuan'!$R34</f>
        <v>9.0449999999999999</v>
      </c>
      <c r="Y12" s="141">
        <f>'P3-CHsuan'!$AN34</f>
        <v>2.4129999999999998</v>
      </c>
      <c r="Z12" s="249"/>
      <c r="AA12" s="252"/>
      <c r="AB12" s="247"/>
      <c r="AC12" s="232"/>
      <c r="AD12" s="232"/>
      <c r="AE12" s="133" t="s">
        <v>192</v>
      </c>
      <c r="AF12" s="141">
        <f>'P4-XYu'!$R34</f>
        <v>9.0630000000000006</v>
      </c>
      <c r="AG12" s="141">
        <f>'P4-XYu'!$AN34</f>
        <v>3.11</v>
      </c>
    </row>
    <row r="13" spans="2:33" x14ac:dyDescent="0.3">
      <c r="B13" s="238"/>
      <c r="C13" s="239" t="s">
        <v>269</v>
      </c>
      <c r="D13" s="234" t="s">
        <v>265</v>
      </c>
      <c r="E13" s="235">
        <f>'P1-JWei'!$U75</f>
        <v>90</v>
      </c>
      <c r="F13" s="235">
        <f>'P1-JWei'!$AQ75</f>
        <v>93.332999999999998</v>
      </c>
      <c r="G13" s="143" t="s">
        <v>260</v>
      </c>
      <c r="H13" s="144">
        <f>'P1-JWei'!$J69</f>
        <v>83.016999999999996</v>
      </c>
      <c r="I13" s="144">
        <f>'P1-JWei'!$AF69</f>
        <v>50.643000000000001</v>
      </c>
      <c r="J13" s="249"/>
      <c r="K13" s="250" t="s">
        <v>269</v>
      </c>
      <c r="L13" s="253" t="s">
        <v>265</v>
      </c>
      <c r="M13" s="262">
        <f>'P2-SChing'!U75</f>
        <v>96.667000000000002</v>
      </c>
      <c r="N13" s="262">
        <f>'P2-SChing'!AQ75</f>
        <v>100</v>
      </c>
      <c r="O13" s="143" t="s">
        <v>260</v>
      </c>
      <c r="P13" s="144">
        <f>'P2-SChing'!J69</f>
        <v>53.36</v>
      </c>
      <c r="Q13" s="144">
        <f>'P2-SChing'!AF69</f>
        <v>33.247999999999998</v>
      </c>
      <c r="R13" s="249"/>
      <c r="S13" s="250" t="s">
        <v>269</v>
      </c>
      <c r="T13" s="253" t="s">
        <v>265</v>
      </c>
      <c r="U13" s="235">
        <f>'P3-CHsuan'!$U75</f>
        <v>100</v>
      </c>
      <c r="V13" s="235">
        <f>'P3-CHsuan'!$AQ75</f>
        <v>100</v>
      </c>
      <c r="W13" s="143" t="s">
        <v>260</v>
      </c>
      <c r="X13" s="144">
        <f>'P3-CHsuan'!$J69</f>
        <v>62.868000000000002</v>
      </c>
      <c r="Y13" s="144">
        <f>'P3-CHsuan'!$AF69</f>
        <v>30.919</v>
      </c>
      <c r="Z13" s="249"/>
      <c r="AA13" s="250" t="s">
        <v>269</v>
      </c>
      <c r="AB13" s="253" t="s">
        <v>265</v>
      </c>
      <c r="AC13" s="235">
        <f>'P4-XYu'!$U75</f>
        <v>93.332999999999998</v>
      </c>
      <c r="AD13" s="235">
        <f>'P4-XYu'!$AQ75</f>
        <v>100</v>
      </c>
      <c r="AE13" s="143" t="s">
        <v>260</v>
      </c>
      <c r="AF13" s="144">
        <f>'P4-XYu'!$J69</f>
        <v>75.216999999999999</v>
      </c>
      <c r="AG13" s="144">
        <f>'P4-XYu'!$AF69</f>
        <v>40.845999999999997</v>
      </c>
    </row>
    <row r="14" spans="2:33" x14ac:dyDescent="0.25">
      <c r="B14" s="238"/>
      <c r="C14" s="239"/>
      <c r="D14" s="234"/>
      <c r="E14" s="235"/>
      <c r="F14" s="235"/>
      <c r="G14" s="190" t="s">
        <v>261</v>
      </c>
      <c r="H14" s="36">
        <f>'P1-JWei'!$K69</f>
        <v>16.603000000000002</v>
      </c>
      <c r="I14" s="36">
        <f>'P1-JWei'!$AG69</f>
        <v>10.129</v>
      </c>
      <c r="J14" s="249"/>
      <c r="K14" s="251"/>
      <c r="L14" s="254"/>
      <c r="M14" s="263"/>
      <c r="N14" s="263"/>
      <c r="O14" s="190" t="s">
        <v>261</v>
      </c>
      <c r="P14" s="36">
        <f>'P2-SChing'!K69</f>
        <v>10.672000000000001</v>
      </c>
      <c r="Q14" s="36">
        <f>'P2-SChing'!AG69</f>
        <v>6.65</v>
      </c>
      <c r="R14" s="249"/>
      <c r="S14" s="251"/>
      <c r="T14" s="254"/>
      <c r="U14" s="235"/>
      <c r="V14" s="235"/>
      <c r="W14" s="190" t="s">
        <v>261</v>
      </c>
      <c r="X14" s="36">
        <f>'P3-CHsuan'!$K69</f>
        <v>12.574</v>
      </c>
      <c r="Y14" s="36">
        <f>'P3-CHsuan'!$AG69</f>
        <v>6.1840000000000002</v>
      </c>
      <c r="Z14" s="249"/>
      <c r="AA14" s="251"/>
      <c r="AB14" s="254"/>
      <c r="AC14" s="235"/>
      <c r="AD14" s="235"/>
      <c r="AE14" s="190" t="s">
        <v>261</v>
      </c>
      <c r="AF14" s="36">
        <f>'P4-XYu'!$K69</f>
        <v>15.042999999999999</v>
      </c>
      <c r="AG14" s="36">
        <f>'P4-XYu'!$AG69</f>
        <v>8.1690000000000005</v>
      </c>
    </row>
    <row r="15" spans="2:33" x14ac:dyDescent="0.25">
      <c r="B15" s="238"/>
      <c r="C15" s="239"/>
      <c r="D15" s="234"/>
      <c r="E15" s="235"/>
      <c r="F15" s="235"/>
      <c r="G15" s="190" t="s">
        <v>191</v>
      </c>
      <c r="H15" s="36">
        <f>'P1-JWei'!$L69</f>
        <v>11.884</v>
      </c>
      <c r="I15" s="36">
        <f>'P1-JWei'!$AH69</f>
        <v>9.1379999999999999</v>
      </c>
      <c r="J15" s="249"/>
      <c r="K15" s="251"/>
      <c r="L15" s="254"/>
      <c r="M15" s="263"/>
      <c r="N15" s="263"/>
      <c r="O15" s="190" t="s">
        <v>191</v>
      </c>
      <c r="P15" s="36">
        <f>'P2-SChing'!L69</f>
        <v>8.94</v>
      </c>
      <c r="Q15" s="36">
        <f>'P2-SChing'!AH69</f>
        <v>5.9669999999999996</v>
      </c>
      <c r="R15" s="249"/>
      <c r="S15" s="251"/>
      <c r="T15" s="254"/>
      <c r="U15" s="235"/>
      <c r="V15" s="235"/>
      <c r="W15" s="190" t="s">
        <v>191</v>
      </c>
      <c r="X15" s="36">
        <f>'P3-CHsuan'!$L69</f>
        <v>8.4250000000000007</v>
      </c>
      <c r="Y15" s="36">
        <f>'P3-CHsuan'!$AH69</f>
        <v>5.6539999999999999</v>
      </c>
      <c r="Z15" s="249"/>
      <c r="AA15" s="251"/>
      <c r="AB15" s="254"/>
      <c r="AC15" s="235"/>
      <c r="AD15" s="235"/>
      <c r="AE15" s="190" t="s">
        <v>191</v>
      </c>
      <c r="AF15" s="36">
        <f>'P4-XYu'!$L69</f>
        <v>14.324</v>
      </c>
      <c r="AG15" s="36">
        <f>'P4-XYu'!$AH69</f>
        <v>7.734</v>
      </c>
    </row>
    <row r="16" spans="2:33" x14ac:dyDescent="0.25">
      <c r="B16" s="238"/>
      <c r="C16" s="239"/>
      <c r="D16" s="234"/>
      <c r="E16" s="235"/>
      <c r="F16" s="235"/>
      <c r="G16" s="190" t="s">
        <v>192</v>
      </c>
      <c r="H16" s="36">
        <f>'P1-JWei'!$M69</f>
        <v>11.542999999999999</v>
      </c>
      <c r="I16" s="36">
        <f>'P1-JWei'!$AI69</f>
        <v>3.6120000000000001</v>
      </c>
      <c r="J16" s="249"/>
      <c r="K16" s="251"/>
      <c r="L16" s="255"/>
      <c r="M16" s="264"/>
      <c r="N16" s="264"/>
      <c r="O16" s="190" t="s">
        <v>192</v>
      </c>
      <c r="P16" s="36">
        <f>'P2-SChing'!M69</f>
        <v>6.6849999999999996</v>
      </c>
      <c r="Q16" s="36">
        <f>'P2-SChing'!AI69</f>
        <v>1.7170000000000001</v>
      </c>
      <c r="R16" s="249"/>
      <c r="S16" s="251"/>
      <c r="T16" s="255"/>
      <c r="U16" s="235"/>
      <c r="V16" s="235"/>
      <c r="W16" s="190" t="s">
        <v>192</v>
      </c>
      <c r="X16" s="36">
        <f>'P3-CHsuan'!$M69</f>
        <v>8.8550000000000004</v>
      </c>
      <c r="Y16" s="36">
        <f>'P3-CHsuan'!$AI69</f>
        <v>2.2799999999999998</v>
      </c>
      <c r="Z16" s="249"/>
      <c r="AA16" s="251"/>
      <c r="AB16" s="255"/>
      <c r="AC16" s="235"/>
      <c r="AD16" s="235"/>
      <c r="AE16" s="190" t="s">
        <v>192</v>
      </c>
      <c r="AF16" s="36">
        <f>'P4-XYu'!$M69</f>
        <v>5.6989999999999998</v>
      </c>
      <c r="AG16" s="36">
        <f>'P4-XYu'!$AI69</f>
        <v>2.1269999999999998</v>
      </c>
    </row>
    <row r="17" spans="2:41" x14ac:dyDescent="0.3">
      <c r="B17" s="238"/>
      <c r="C17" s="239"/>
      <c r="D17" s="236" t="s">
        <v>266</v>
      </c>
      <c r="E17" s="232">
        <f>'P1-JWei'!$U104</f>
        <v>76.667000000000002</v>
      </c>
      <c r="F17" s="232">
        <f>'P1-JWei'!$AQ104</f>
        <v>100</v>
      </c>
      <c r="G17" s="143" t="s">
        <v>260</v>
      </c>
      <c r="H17" s="144">
        <f>'P1-JWei'!$J98</f>
        <v>79.733999999999995</v>
      </c>
      <c r="I17" s="144">
        <f>'P1-JWei'!$AF98</f>
        <v>42.920999999999999</v>
      </c>
      <c r="J17" s="249"/>
      <c r="K17" s="251"/>
      <c r="L17" s="245" t="s">
        <v>266</v>
      </c>
      <c r="M17" s="242">
        <f>'P2-SChing'!U104</f>
        <v>100</v>
      </c>
      <c r="N17" s="242">
        <f>'P2-SChing'!AQ104</f>
        <v>93.332999999999998</v>
      </c>
      <c r="O17" s="143" t="s">
        <v>260</v>
      </c>
      <c r="P17" s="144">
        <f>'P2-SChing'!J98</f>
        <v>50.43</v>
      </c>
      <c r="Q17" s="144">
        <f>'P2-SChing'!AF98</f>
        <v>37.758000000000003</v>
      </c>
      <c r="R17" s="249"/>
      <c r="S17" s="251"/>
      <c r="T17" s="245" t="s">
        <v>266</v>
      </c>
      <c r="U17" s="232">
        <f>'P3-CHsuan'!$U104</f>
        <v>100</v>
      </c>
      <c r="V17" s="232">
        <f>'P3-CHsuan'!$AQ104</f>
        <v>100</v>
      </c>
      <c r="W17" s="143" t="s">
        <v>260</v>
      </c>
      <c r="X17" s="144">
        <f>'P3-CHsuan'!$J98</f>
        <v>52.734000000000002</v>
      </c>
      <c r="Y17" s="144">
        <f>'P3-CHsuan'!$AF98</f>
        <v>33.720999999999997</v>
      </c>
      <c r="Z17" s="249"/>
      <c r="AA17" s="251"/>
      <c r="AB17" s="245" t="s">
        <v>266</v>
      </c>
      <c r="AC17" s="232">
        <f>'P4-XYu'!$U104</f>
        <v>73.332999999999998</v>
      </c>
      <c r="AD17" s="232">
        <f>'P4-XYu'!$AQ104</f>
        <v>86.667000000000002</v>
      </c>
      <c r="AE17" s="143" t="s">
        <v>260</v>
      </c>
      <c r="AF17" s="144">
        <f>'P4-XYu'!$J98</f>
        <v>101.774</v>
      </c>
      <c r="AG17" s="144">
        <f>'P4-XYu'!$AF98</f>
        <v>39.095999999999997</v>
      </c>
    </row>
    <row r="18" spans="2:41" x14ac:dyDescent="0.25">
      <c r="B18" s="238"/>
      <c r="C18" s="239"/>
      <c r="D18" s="236"/>
      <c r="E18" s="232"/>
      <c r="F18" s="232"/>
      <c r="G18" s="133" t="s">
        <v>261</v>
      </c>
      <c r="H18" s="141">
        <f>'P1-JWei'!$K98</f>
        <v>15.946999999999999</v>
      </c>
      <c r="I18" s="141">
        <f>'P1-JWei'!$AG98</f>
        <v>8.5839999999999996</v>
      </c>
      <c r="J18" s="249"/>
      <c r="K18" s="251"/>
      <c r="L18" s="246"/>
      <c r="M18" s="243"/>
      <c r="N18" s="243"/>
      <c r="O18" s="133" t="s">
        <v>261</v>
      </c>
      <c r="P18" s="141">
        <f>'P2-SChing'!K98</f>
        <v>10.086</v>
      </c>
      <c r="Q18" s="141">
        <f>'P2-SChing'!AG98</f>
        <v>7.5519999999999996</v>
      </c>
      <c r="R18" s="249"/>
      <c r="S18" s="251"/>
      <c r="T18" s="246"/>
      <c r="U18" s="232"/>
      <c r="V18" s="232"/>
      <c r="W18" s="133" t="s">
        <v>261</v>
      </c>
      <c r="X18" s="141">
        <f>'P3-CHsuan'!$K98</f>
        <v>10.547000000000001</v>
      </c>
      <c r="Y18" s="141">
        <f>'P3-CHsuan'!$AG98</f>
        <v>6.7439999999999998</v>
      </c>
      <c r="Z18" s="249"/>
      <c r="AA18" s="251"/>
      <c r="AB18" s="246"/>
      <c r="AC18" s="232"/>
      <c r="AD18" s="232"/>
      <c r="AE18" s="133" t="s">
        <v>261</v>
      </c>
      <c r="AF18" s="141">
        <f>'P4-XYu'!$K98</f>
        <v>20.355</v>
      </c>
      <c r="AG18" s="141">
        <f>'P4-XYu'!$AG98</f>
        <v>7.819</v>
      </c>
    </row>
    <row r="19" spans="2:41" x14ac:dyDescent="0.25">
      <c r="B19" s="238"/>
      <c r="C19" s="239"/>
      <c r="D19" s="236"/>
      <c r="E19" s="232"/>
      <c r="F19" s="232"/>
      <c r="G19" s="133" t="s">
        <v>191</v>
      </c>
      <c r="H19" s="141">
        <f>'P1-JWei'!$L98</f>
        <v>11.465</v>
      </c>
      <c r="I19" s="141">
        <f>'P1-JWei'!$AH98</f>
        <v>8.43</v>
      </c>
      <c r="J19" s="249"/>
      <c r="K19" s="251"/>
      <c r="L19" s="246"/>
      <c r="M19" s="243"/>
      <c r="N19" s="243"/>
      <c r="O19" s="133" t="s">
        <v>191</v>
      </c>
      <c r="P19" s="141">
        <f>'P2-SChing'!L98</f>
        <v>6.5119999999999996</v>
      </c>
      <c r="Q19" s="141">
        <f>'P2-SChing'!AH98</f>
        <v>6.5720000000000001</v>
      </c>
      <c r="R19" s="249"/>
      <c r="S19" s="251"/>
      <c r="T19" s="246"/>
      <c r="U19" s="232"/>
      <c r="V19" s="232"/>
      <c r="W19" s="133" t="s">
        <v>191</v>
      </c>
      <c r="X19" s="141">
        <f>'P3-CHsuan'!$L98</f>
        <v>9.5990000000000002</v>
      </c>
      <c r="Y19" s="141">
        <f>'P3-CHsuan'!$AH98</f>
        <v>6.4850000000000003</v>
      </c>
      <c r="Z19" s="249"/>
      <c r="AA19" s="251"/>
      <c r="AB19" s="246"/>
      <c r="AC19" s="232"/>
      <c r="AD19" s="232"/>
      <c r="AE19" s="133" t="s">
        <v>191</v>
      </c>
      <c r="AF19" s="141">
        <f>'P4-XYu'!$L98</f>
        <v>14.861000000000001</v>
      </c>
      <c r="AG19" s="141">
        <f>'P4-XYu'!$AH98</f>
        <v>7.7220000000000004</v>
      </c>
    </row>
    <row r="20" spans="2:41" x14ac:dyDescent="0.25">
      <c r="B20" s="238"/>
      <c r="C20" s="239"/>
      <c r="D20" s="236"/>
      <c r="E20" s="232"/>
      <c r="F20" s="232"/>
      <c r="G20" s="133" t="s">
        <v>192</v>
      </c>
      <c r="H20" s="141">
        <f>'P1-JWei'!$M98</f>
        <v>12.26</v>
      </c>
      <c r="I20" s="141">
        <f>'P1-JWei'!$AI98</f>
        <v>2.0110000000000001</v>
      </c>
      <c r="J20" s="249"/>
      <c r="K20" s="251"/>
      <c r="L20" s="247"/>
      <c r="M20" s="244"/>
      <c r="N20" s="244"/>
      <c r="O20" s="133" t="s">
        <v>192</v>
      </c>
      <c r="P20" s="141">
        <f>'P2-SChing'!M98</f>
        <v>8.1579999999999995</v>
      </c>
      <c r="Q20" s="141">
        <f>'P2-SChing'!AI98</f>
        <v>3.41</v>
      </c>
      <c r="R20" s="249"/>
      <c r="S20" s="251"/>
      <c r="T20" s="247"/>
      <c r="U20" s="232"/>
      <c r="V20" s="232"/>
      <c r="W20" s="133" t="s">
        <v>192</v>
      </c>
      <c r="X20" s="141">
        <f>'P3-CHsuan'!$M98</f>
        <v>5.5439999999999996</v>
      </c>
      <c r="Y20" s="141">
        <f>'P3-CHsuan'!$AI98</f>
        <v>2.0670000000000002</v>
      </c>
      <c r="Z20" s="249"/>
      <c r="AA20" s="251"/>
      <c r="AB20" s="247"/>
      <c r="AC20" s="232"/>
      <c r="AD20" s="232"/>
      <c r="AE20" s="133" t="s">
        <v>192</v>
      </c>
      <c r="AF20" s="141">
        <f>'P4-XYu'!$M98</f>
        <v>13.663</v>
      </c>
      <c r="AG20" s="141">
        <f>'P4-XYu'!$AI98</f>
        <v>2.3650000000000002</v>
      </c>
    </row>
    <row r="21" spans="2:41" x14ac:dyDescent="0.3">
      <c r="B21" s="238"/>
      <c r="C21" s="239"/>
      <c r="D21" s="236" t="s">
        <v>267</v>
      </c>
      <c r="E21" s="232">
        <f>'P1-JWei'!$U133</f>
        <v>40</v>
      </c>
      <c r="F21" s="232">
        <f>'P1-JWei'!$AQ133</f>
        <v>60</v>
      </c>
      <c r="G21" s="143" t="s">
        <v>260</v>
      </c>
      <c r="H21" s="144">
        <f>'P1-JWei'!$J127</f>
        <v>67.813000000000002</v>
      </c>
      <c r="I21" s="144">
        <f>'P1-JWei'!$AF127</f>
        <v>48.521000000000001</v>
      </c>
      <c r="J21" s="249"/>
      <c r="K21" s="251"/>
      <c r="L21" s="245" t="s">
        <v>267</v>
      </c>
      <c r="M21" s="242">
        <f>'P2-SChing'!U133</f>
        <v>76.667000000000002</v>
      </c>
      <c r="N21" s="242">
        <f>'P2-SChing'!AQ133</f>
        <v>90</v>
      </c>
      <c r="O21" s="143" t="s">
        <v>260</v>
      </c>
      <c r="P21" s="144">
        <f>'P2-SChing'!J127</f>
        <v>45.808999999999997</v>
      </c>
      <c r="Q21" s="144">
        <f>'P2-SChing'!AF127</f>
        <v>37.109000000000002</v>
      </c>
      <c r="R21" s="249"/>
      <c r="S21" s="251"/>
      <c r="T21" s="245" t="s">
        <v>267</v>
      </c>
      <c r="U21" s="232">
        <f>'P3-CHsuan'!$U133</f>
        <v>100</v>
      </c>
      <c r="V21" s="232">
        <f>'P3-CHsuan'!$AQ133</f>
        <v>100</v>
      </c>
      <c r="W21" s="143" t="s">
        <v>260</v>
      </c>
      <c r="X21" s="144">
        <f>'P3-CHsuan'!$J127</f>
        <v>38.939</v>
      </c>
      <c r="Y21" s="144">
        <f>'P3-CHsuan'!$AF127</f>
        <v>43.292999999999999</v>
      </c>
      <c r="Z21" s="249"/>
      <c r="AA21" s="251"/>
      <c r="AB21" s="245" t="s">
        <v>267</v>
      </c>
      <c r="AC21" s="232">
        <f>'P4-XYu'!$U133</f>
        <v>70</v>
      </c>
      <c r="AD21" s="232">
        <f>'P4-XYu'!$AQ133</f>
        <v>96.667000000000002</v>
      </c>
      <c r="AE21" s="143" t="s">
        <v>260</v>
      </c>
      <c r="AF21" s="144">
        <f>'P4-XYu'!$J127</f>
        <v>68.081000000000003</v>
      </c>
      <c r="AG21" s="144">
        <f>'P4-XYu'!$AF127</f>
        <v>41.351999999999997</v>
      </c>
    </row>
    <row r="22" spans="2:41" x14ac:dyDescent="0.25">
      <c r="B22" s="238"/>
      <c r="C22" s="239"/>
      <c r="D22" s="236"/>
      <c r="E22" s="232"/>
      <c r="F22" s="232"/>
      <c r="G22" s="133" t="s">
        <v>261</v>
      </c>
      <c r="H22" s="141">
        <f>'P1-JWei'!$K127</f>
        <v>13.563000000000001</v>
      </c>
      <c r="I22" s="141">
        <f>'P1-JWei'!$AG127</f>
        <v>9.7040000000000006</v>
      </c>
      <c r="J22" s="249"/>
      <c r="K22" s="251"/>
      <c r="L22" s="246"/>
      <c r="M22" s="243"/>
      <c r="N22" s="243"/>
      <c r="O22" s="133" t="s">
        <v>261</v>
      </c>
      <c r="P22" s="141">
        <f>'P2-SChing'!K127</f>
        <v>9.1620000000000008</v>
      </c>
      <c r="Q22" s="141">
        <f>'P2-SChing'!AG127</f>
        <v>7.4219999999999997</v>
      </c>
      <c r="R22" s="249"/>
      <c r="S22" s="251"/>
      <c r="T22" s="246"/>
      <c r="U22" s="232"/>
      <c r="V22" s="232"/>
      <c r="W22" s="133" t="s">
        <v>261</v>
      </c>
      <c r="X22" s="141">
        <f>'P3-CHsuan'!$K127</f>
        <v>7.7880000000000003</v>
      </c>
      <c r="Y22" s="141">
        <f>'P3-CHsuan'!$AG127</f>
        <v>8.6590000000000007</v>
      </c>
      <c r="Z22" s="249"/>
      <c r="AA22" s="251"/>
      <c r="AB22" s="246"/>
      <c r="AC22" s="232"/>
      <c r="AD22" s="232"/>
      <c r="AE22" s="133" t="s">
        <v>261</v>
      </c>
      <c r="AF22" s="141">
        <f>'P4-XYu'!$K127</f>
        <v>13.616</v>
      </c>
      <c r="AG22" s="141">
        <f>'P4-XYu'!$AG127</f>
        <v>8.27</v>
      </c>
    </row>
    <row r="23" spans="2:41" x14ac:dyDescent="0.25">
      <c r="B23" s="238"/>
      <c r="C23" s="239"/>
      <c r="D23" s="236"/>
      <c r="E23" s="232"/>
      <c r="F23" s="232"/>
      <c r="G23" s="133" t="s">
        <v>191</v>
      </c>
      <c r="H23" s="141">
        <f>'P1-JWei'!$L127</f>
        <v>11.994999999999999</v>
      </c>
      <c r="I23" s="141">
        <f>'P1-JWei'!$AH127</f>
        <v>9.2870000000000008</v>
      </c>
      <c r="J23" s="249"/>
      <c r="K23" s="251"/>
      <c r="L23" s="246"/>
      <c r="M23" s="243"/>
      <c r="N23" s="243"/>
      <c r="O23" s="133" t="s">
        <v>191</v>
      </c>
      <c r="P23" s="141">
        <f>'P2-SChing'!L127</f>
        <v>7.0819999999999999</v>
      </c>
      <c r="Q23" s="141">
        <f>'P2-SChing'!AH127</f>
        <v>7.0970000000000004</v>
      </c>
      <c r="R23" s="249"/>
      <c r="S23" s="251"/>
      <c r="T23" s="246"/>
      <c r="U23" s="232"/>
      <c r="V23" s="232"/>
      <c r="W23" s="133" t="s">
        <v>191</v>
      </c>
      <c r="X23" s="141">
        <f>'P3-CHsuan'!$L127</f>
        <v>7.2949999999999999</v>
      </c>
      <c r="Y23" s="141">
        <f>'P3-CHsuan'!$AH127</f>
        <v>8.3949999999999996</v>
      </c>
      <c r="Z23" s="249"/>
      <c r="AA23" s="251"/>
      <c r="AB23" s="246"/>
      <c r="AC23" s="232"/>
      <c r="AD23" s="232"/>
      <c r="AE23" s="133" t="s">
        <v>191</v>
      </c>
      <c r="AF23" s="141">
        <f>'P4-XYu'!$L127</f>
        <v>9.7520000000000007</v>
      </c>
      <c r="AG23" s="141">
        <f>'P4-XYu'!$AH127</f>
        <v>7.49</v>
      </c>
    </row>
    <row r="24" spans="2:41" x14ac:dyDescent="0.25">
      <c r="B24" s="238"/>
      <c r="C24" s="239"/>
      <c r="D24" s="236"/>
      <c r="E24" s="232"/>
      <c r="F24" s="232"/>
      <c r="G24" s="133" t="s">
        <v>192</v>
      </c>
      <c r="H24" s="141">
        <f>'P1-JWei'!$M127</f>
        <v>6.4119999999999999</v>
      </c>
      <c r="I24" s="141">
        <f>'P1-JWei'!$AI127</f>
        <v>2.6819999999999999</v>
      </c>
      <c r="J24" s="249"/>
      <c r="K24" s="251"/>
      <c r="L24" s="247"/>
      <c r="M24" s="244"/>
      <c r="N24" s="244"/>
      <c r="O24" s="133" t="s">
        <v>192</v>
      </c>
      <c r="P24" s="141">
        <f>'P2-SChing'!M127</f>
        <v>4.5410000000000004</v>
      </c>
      <c r="Q24" s="141">
        <f>'P2-SChing'!AI127</f>
        <v>1.907</v>
      </c>
      <c r="R24" s="249"/>
      <c r="S24" s="251"/>
      <c r="T24" s="247"/>
      <c r="U24" s="232"/>
      <c r="V24" s="232"/>
      <c r="W24" s="133" t="s">
        <v>192</v>
      </c>
      <c r="X24" s="141">
        <f>'P3-CHsuan'!$M127</f>
        <v>2.573</v>
      </c>
      <c r="Y24" s="141">
        <f>'P3-CHsuan'!$AI127</f>
        <v>2.694</v>
      </c>
      <c r="Z24" s="249"/>
      <c r="AA24" s="251"/>
      <c r="AB24" s="247"/>
      <c r="AC24" s="232"/>
      <c r="AD24" s="232"/>
      <c r="AE24" s="133" t="s">
        <v>192</v>
      </c>
      <c r="AF24" s="141">
        <f>'P4-XYu'!$M127</f>
        <v>10.935</v>
      </c>
      <c r="AG24" s="141">
        <f>'P4-XYu'!$AI127</f>
        <v>2.8759999999999999</v>
      </c>
    </row>
    <row r="25" spans="2:41" x14ac:dyDescent="0.3">
      <c r="B25" s="238"/>
      <c r="C25" s="239"/>
      <c r="D25" s="236" t="s">
        <v>268</v>
      </c>
      <c r="E25" s="232">
        <f>'P1-JWei'!$U162</f>
        <v>40</v>
      </c>
      <c r="F25" s="232">
        <f>'P1-JWei'!$AQ162</f>
        <v>83.332999999999998</v>
      </c>
      <c r="G25" s="143" t="s">
        <v>260</v>
      </c>
      <c r="H25" s="144">
        <f>'P1-JWei'!$J156</f>
        <v>54.35</v>
      </c>
      <c r="I25" s="144">
        <f>'P1-JWei'!$AF156</f>
        <v>45.258000000000003</v>
      </c>
      <c r="J25" s="249"/>
      <c r="K25" s="251"/>
      <c r="L25" s="245" t="s">
        <v>268</v>
      </c>
      <c r="M25" s="242">
        <f>'P2-SChing'!U162</f>
        <v>63.332999999999998</v>
      </c>
      <c r="N25" s="242">
        <f>'P2-SChing'!AQ162</f>
        <v>86.667000000000002</v>
      </c>
      <c r="O25" s="143" t="s">
        <v>260</v>
      </c>
      <c r="P25" s="144">
        <f>'P2-SChing'!J156</f>
        <v>54.488999999999997</v>
      </c>
      <c r="Q25" s="144">
        <f>'P2-SChing'!AF156</f>
        <v>45.103999999999999</v>
      </c>
      <c r="R25" s="249"/>
      <c r="S25" s="251"/>
      <c r="T25" s="245" t="s">
        <v>268</v>
      </c>
      <c r="U25" s="232">
        <f>'P3-CHsuan'!$U162</f>
        <v>86.667000000000002</v>
      </c>
      <c r="V25" s="232">
        <f>'P3-CHsuan'!$AQ162</f>
        <v>100</v>
      </c>
      <c r="W25" s="143" t="s">
        <v>260</v>
      </c>
      <c r="X25" s="144">
        <f>'P3-CHsuan'!$J156</f>
        <v>37.956000000000003</v>
      </c>
      <c r="Y25" s="144">
        <f>'P3-CHsuan'!$AF156</f>
        <v>37.652000000000001</v>
      </c>
      <c r="Z25" s="249"/>
      <c r="AA25" s="251"/>
      <c r="AB25" s="245" t="s">
        <v>268</v>
      </c>
      <c r="AC25" s="232">
        <f>'P4-XYu'!$U162</f>
        <v>63.332999999999998</v>
      </c>
      <c r="AD25" s="232">
        <f>'P4-XYu'!$AQ162</f>
        <v>100</v>
      </c>
      <c r="AE25" s="143" t="s">
        <v>260</v>
      </c>
      <c r="AF25" s="144">
        <f>'P4-XYu'!$J156</f>
        <v>62.777999999999999</v>
      </c>
      <c r="AG25" s="144">
        <f>'P4-XYu'!$AF156</f>
        <v>36.909999999999997</v>
      </c>
    </row>
    <row r="26" spans="2:41" x14ac:dyDescent="0.25">
      <c r="B26" s="238"/>
      <c r="C26" s="239"/>
      <c r="D26" s="236"/>
      <c r="E26" s="232"/>
      <c r="F26" s="232"/>
      <c r="G26" s="133" t="s">
        <v>261</v>
      </c>
      <c r="H26" s="141">
        <f>'P1-JWei'!$K156</f>
        <v>10.87</v>
      </c>
      <c r="I26" s="141">
        <f>'P1-JWei'!$AG156</f>
        <v>9.0519999999999996</v>
      </c>
      <c r="J26" s="249"/>
      <c r="K26" s="251"/>
      <c r="L26" s="246"/>
      <c r="M26" s="243"/>
      <c r="N26" s="243"/>
      <c r="O26" s="133" t="s">
        <v>261</v>
      </c>
      <c r="P26" s="141">
        <f>'P2-SChing'!K156</f>
        <v>10.898</v>
      </c>
      <c r="Q26" s="141">
        <f>'P2-SChing'!AG156</f>
        <v>9.0210000000000008</v>
      </c>
      <c r="R26" s="249"/>
      <c r="S26" s="251"/>
      <c r="T26" s="246"/>
      <c r="U26" s="232"/>
      <c r="V26" s="232"/>
      <c r="W26" s="133" t="s">
        <v>261</v>
      </c>
      <c r="X26" s="141">
        <f>'P3-CHsuan'!$K156</f>
        <v>7.5910000000000002</v>
      </c>
      <c r="Y26" s="141">
        <f>'P3-CHsuan'!$AG156</f>
        <v>7.53</v>
      </c>
      <c r="Z26" s="249"/>
      <c r="AA26" s="251"/>
      <c r="AB26" s="246"/>
      <c r="AC26" s="232"/>
      <c r="AD26" s="232"/>
      <c r="AE26" s="133" t="s">
        <v>261</v>
      </c>
      <c r="AF26" s="141">
        <f>'P4-XYu'!$K156</f>
        <v>12.555999999999999</v>
      </c>
      <c r="AG26" s="141">
        <f>'P4-XYu'!$AG156</f>
        <v>7.3819999999999997</v>
      </c>
    </row>
    <row r="27" spans="2:41" x14ac:dyDescent="0.25">
      <c r="B27" s="238"/>
      <c r="C27" s="239"/>
      <c r="D27" s="236"/>
      <c r="E27" s="232"/>
      <c r="F27" s="232"/>
      <c r="G27" s="133" t="s">
        <v>191</v>
      </c>
      <c r="H27" s="141">
        <f>'P1-JWei'!$L156</f>
        <v>8.4649999999999999</v>
      </c>
      <c r="I27" s="141">
        <f>'P1-JWei'!$AH156</f>
        <v>8.2110000000000003</v>
      </c>
      <c r="J27" s="249"/>
      <c r="K27" s="251"/>
      <c r="L27" s="246"/>
      <c r="M27" s="243"/>
      <c r="N27" s="243"/>
      <c r="O27" s="133" t="s">
        <v>191</v>
      </c>
      <c r="P27" s="141">
        <f>'P2-SChing'!L156</f>
        <v>7.6660000000000004</v>
      </c>
      <c r="Q27" s="141">
        <f>'P2-SChing'!AH156</f>
        <v>7.9640000000000004</v>
      </c>
      <c r="R27" s="249"/>
      <c r="S27" s="251"/>
      <c r="T27" s="246"/>
      <c r="U27" s="232"/>
      <c r="V27" s="232"/>
      <c r="W27" s="133" t="s">
        <v>191</v>
      </c>
      <c r="X27" s="141">
        <f>'P3-CHsuan'!$L156</f>
        <v>6.883</v>
      </c>
      <c r="Y27" s="141">
        <f>'P3-CHsuan'!$AH156</f>
        <v>6.9260000000000002</v>
      </c>
      <c r="Z27" s="249"/>
      <c r="AA27" s="251"/>
      <c r="AB27" s="246"/>
      <c r="AC27" s="232"/>
      <c r="AD27" s="232"/>
      <c r="AE27" s="133" t="s">
        <v>191</v>
      </c>
      <c r="AF27" s="141">
        <f>'P4-XYu'!$L156</f>
        <v>11.186</v>
      </c>
      <c r="AG27" s="141">
        <f>'P4-XYu'!$AH156</f>
        <v>6.77</v>
      </c>
    </row>
    <row r="28" spans="2:41" x14ac:dyDescent="0.25">
      <c r="B28" s="238"/>
      <c r="C28" s="239"/>
      <c r="D28" s="236"/>
      <c r="E28" s="232"/>
      <c r="F28" s="232"/>
      <c r="G28" s="133" t="s">
        <v>192</v>
      </c>
      <c r="H28" s="141">
        <f>'P1-JWei'!$M156</f>
        <v>6.6310000000000002</v>
      </c>
      <c r="I28" s="141">
        <f>'P1-JWei'!$AI156</f>
        <v>2.9460000000000002</v>
      </c>
      <c r="J28" s="249"/>
      <c r="K28" s="252"/>
      <c r="L28" s="247"/>
      <c r="M28" s="244"/>
      <c r="N28" s="244"/>
      <c r="O28" s="133" t="s">
        <v>192</v>
      </c>
      <c r="P28" s="141">
        <f>'P2-SChing'!M156</f>
        <v>7.3780000000000001</v>
      </c>
      <c r="Q28" s="141">
        <f>'P2-SChing'!AI156</f>
        <v>3.448</v>
      </c>
      <c r="R28" s="249"/>
      <c r="S28" s="252"/>
      <c r="T28" s="247"/>
      <c r="U28" s="232"/>
      <c r="V28" s="232"/>
      <c r="W28" s="133" t="s">
        <v>192</v>
      </c>
      <c r="X28" s="141">
        <f>'P3-CHsuan'!$M156</f>
        <v>2.3759999999999999</v>
      </c>
      <c r="Y28" s="141">
        <f>'P3-CHsuan'!$AI156</f>
        <v>2.2559999999999998</v>
      </c>
      <c r="Z28" s="249"/>
      <c r="AA28" s="252"/>
      <c r="AB28" s="247"/>
      <c r="AC28" s="232"/>
      <c r="AD28" s="232"/>
      <c r="AE28" s="133" t="s">
        <v>192</v>
      </c>
      <c r="AF28" s="141">
        <f>'P4-XYu'!$M156</f>
        <v>8.3919999999999995</v>
      </c>
      <c r="AG28" s="141">
        <f>'P4-XYu'!$AI156</f>
        <v>1.849</v>
      </c>
    </row>
    <row r="29" spans="2:41" ht="30" customHeight="1" x14ac:dyDescent="0.25">
      <c r="B29" s="1" t="s">
        <v>281</v>
      </c>
      <c r="J29" s="1" t="s">
        <v>280</v>
      </c>
      <c r="R29" s="1" t="s">
        <v>282</v>
      </c>
      <c r="Z29" s="1" t="s">
        <v>283</v>
      </c>
    </row>
    <row r="30" spans="2:41" ht="16.5" customHeight="1" x14ac:dyDescent="0.25">
      <c r="B30" s="1"/>
      <c r="J30" s="1"/>
      <c r="R30" s="1"/>
      <c r="Z30" s="1"/>
    </row>
    <row r="31" spans="2:41" x14ac:dyDescent="0.3">
      <c r="B31" s="240" t="s">
        <v>274</v>
      </c>
      <c r="C31" s="240" t="s">
        <v>273</v>
      </c>
      <c r="D31" s="240"/>
      <c r="E31" s="241" t="s">
        <v>5</v>
      </c>
      <c r="F31" s="241"/>
      <c r="G31" s="237" t="s">
        <v>6</v>
      </c>
      <c r="H31" s="237"/>
      <c r="I31" s="237"/>
      <c r="J31" s="240" t="s">
        <v>274</v>
      </c>
      <c r="K31" s="240" t="s">
        <v>273</v>
      </c>
      <c r="L31" s="240"/>
      <c r="M31" s="241" t="s">
        <v>5</v>
      </c>
      <c r="N31" s="241"/>
      <c r="O31" s="237" t="s">
        <v>6</v>
      </c>
      <c r="P31" s="237"/>
      <c r="Q31" s="237"/>
      <c r="R31" s="240" t="s">
        <v>274</v>
      </c>
      <c r="S31" s="240" t="s">
        <v>273</v>
      </c>
      <c r="T31" s="240"/>
      <c r="U31" s="241" t="s">
        <v>5</v>
      </c>
      <c r="V31" s="241"/>
      <c r="W31" s="237" t="s">
        <v>6</v>
      </c>
      <c r="X31" s="237"/>
      <c r="Y31" s="237"/>
      <c r="Z31" s="240" t="s">
        <v>274</v>
      </c>
      <c r="AA31" s="240" t="s">
        <v>273</v>
      </c>
      <c r="AB31" s="240"/>
      <c r="AC31" s="241" t="s">
        <v>5</v>
      </c>
      <c r="AD31" s="241"/>
      <c r="AE31" s="237" t="s">
        <v>6</v>
      </c>
      <c r="AF31" s="237"/>
      <c r="AG31" s="237"/>
      <c r="AH31" s="240" t="s">
        <v>274</v>
      </c>
      <c r="AI31" s="240" t="s">
        <v>273</v>
      </c>
      <c r="AJ31" s="240"/>
      <c r="AK31" s="241" t="s">
        <v>5</v>
      </c>
      <c r="AL31" s="241"/>
      <c r="AM31" s="237" t="s">
        <v>6</v>
      </c>
      <c r="AN31" s="237"/>
      <c r="AO31" s="237"/>
    </row>
    <row r="32" spans="2:41" ht="16.5" customHeight="1" x14ac:dyDescent="0.3">
      <c r="B32" s="240"/>
      <c r="C32" s="240"/>
      <c r="D32" s="240"/>
      <c r="E32" s="140" t="s">
        <v>246</v>
      </c>
      <c r="F32" s="140" t="s">
        <v>0</v>
      </c>
      <c r="G32" s="134" t="s">
        <v>275</v>
      </c>
      <c r="H32" s="140" t="s">
        <v>2</v>
      </c>
      <c r="I32" s="140" t="s">
        <v>54</v>
      </c>
      <c r="J32" s="240"/>
      <c r="K32" s="240"/>
      <c r="L32" s="240"/>
      <c r="M32" s="140" t="s">
        <v>246</v>
      </c>
      <c r="N32" s="140" t="s">
        <v>0</v>
      </c>
      <c r="O32" s="134" t="s">
        <v>275</v>
      </c>
      <c r="P32" s="140" t="s">
        <v>2</v>
      </c>
      <c r="Q32" s="140" t="s">
        <v>54</v>
      </c>
      <c r="R32" s="240"/>
      <c r="S32" s="240"/>
      <c r="T32" s="240"/>
      <c r="U32" s="140" t="s">
        <v>246</v>
      </c>
      <c r="V32" s="140" t="s">
        <v>0</v>
      </c>
      <c r="W32" s="134" t="s">
        <v>275</v>
      </c>
      <c r="X32" s="140" t="s">
        <v>2</v>
      </c>
      <c r="Y32" s="140" t="s">
        <v>54</v>
      </c>
      <c r="Z32" s="240"/>
      <c r="AA32" s="240"/>
      <c r="AB32" s="240"/>
      <c r="AC32" s="140" t="s">
        <v>246</v>
      </c>
      <c r="AD32" s="140" t="s">
        <v>0</v>
      </c>
      <c r="AE32" s="134" t="s">
        <v>275</v>
      </c>
      <c r="AF32" s="140" t="s">
        <v>2</v>
      </c>
      <c r="AG32" s="140" t="s">
        <v>54</v>
      </c>
      <c r="AH32" s="240"/>
      <c r="AI32" s="240"/>
      <c r="AJ32" s="240"/>
      <c r="AK32" s="140" t="s">
        <v>246</v>
      </c>
      <c r="AL32" s="140" t="s">
        <v>0</v>
      </c>
      <c r="AM32" s="134" t="s">
        <v>275</v>
      </c>
      <c r="AN32" s="140" t="s">
        <v>2</v>
      </c>
      <c r="AO32" s="140" t="s">
        <v>54</v>
      </c>
    </row>
    <row r="33" spans="2:41" x14ac:dyDescent="0.3">
      <c r="B33" s="238" t="s">
        <v>284</v>
      </c>
      <c r="C33" s="239" t="s">
        <v>262</v>
      </c>
      <c r="D33" s="236" t="s">
        <v>259</v>
      </c>
      <c r="E33" s="232">
        <f>'P5-THua'!$U13</f>
        <v>94</v>
      </c>
      <c r="F33" s="232">
        <f>'P5-THua'!$AQ13</f>
        <v>98</v>
      </c>
      <c r="G33" s="143" t="s">
        <v>260</v>
      </c>
      <c r="H33" s="144">
        <f>'P5-THua'!$O8</f>
        <v>108.004</v>
      </c>
      <c r="I33" s="144">
        <f>'P5-THua'!$AK8</f>
        <v>88.703000000000003</v>
      </c>
      <c r="J33" s="238" t="s">
        <v>285</v>
      </c>
      <c r="K33" s="239" t="s">
        <v>262</v>
      </c>
      <c r="L33" s="236" t="s">
        <v>259</v>
      </c>
      <c r="M33" s="232">
        <f>'P6-YHsiu'!$U13</f>
        <v>90</v>
      </c>
      <c r="N33" s="232">
        <f>'P6-YHsiu'!$AQ13</f>
        <v>100</v>
      </c>
      <c r="O33" s="143" t="s">
        <v>260</v>
      </c>
      <c r="P33" s="144">
        <f>'P6-YHsiu'!$O8</f>
        <v>68.852999999999994</v>
      </c>
      <c r="Q33" s="144">
        <f>'P6-YHsiu'!$AK8</f>
        <v>67.626000000000005</v>
      </c>
      <c r="R33" s="238" t="s">
        <v>286</v>
      </c>
      <c r="S33" s="239" t="s">
        <v>262</v>
      </c>
      <c r="T33" s="236" t="s">
        <v>259</v>
      </c>
      <c r="U33" s="232">
        <f>'P7-HWei'!$U13</f>
        <v>94</v>
      </c>
      <c r="V33" s="232">
        <f>'P7-HWei'!$AQ13</f>
        <v>100</v>
      </c>
      <c r="W33" s="143" t="s">
        <v>260</v>
      </c>
      <c r="X33" s="144">
        <f>'P7-HWei'!$O8</f>
        <v>97.884</v>
      </c>
      <c r="Y33" s="144">
        <f>'P7-HWei'!$AK8</f>
        <v>61.042999999999999</v>
      </c>
      <c r="Z33" s="238" t="s">
        <v>287</v>
      </c>
      <c r="AA33" s="239" t="s">
        <v>262</v>
      </c>
      <c r="AB33" s="236" t="s">
        <v>259</v>
      </c>
      <c r="AC33" s="232">
        <f>'P8-BRong'!$U13</f>
        <v>78</v>
      </c>
      <c r="AD33" s="232">
        <f>'P8-BRong'!$AQ13</f>
        <v>100</v>
      </c>
      <c r="AE33" s="143" t="s">
        <v>260</v>
      </c>
      <c r="AF33" s="144">
        <f>'P8-BRong'!$O8</f>
        <v>125.52</v>
      </c>
      <c r="AG33" s="144">
        <f>'P8-BRong'!$AK8</f>
        <v>86.049000000000007</v>
      </c>
      <c r="AH33" s="238" t="s">
        <v>288</v>
      </c>
      <c r="AI33" s="239" t="s">
        <v>262</v>
      </c>
      <c r="AJ33" s="236" t="s">
        <v>259</v>
      </c>
      <c r="AK33" s="232">
        <f>'P9-CYi'!$U13</f>
        <v>62</v>
      </c>
      <c r="AL33" s="232">
        <f>'P9-CYi'!$AQ13</f>
        <v>90</v>
      </c>
      <c r="AM33" s="143" t="s">
        <v>260</v>
      </c>
      <c r="AN33" s="144">
        <f>'P9-CYi'!$O8</f>
        <v>104.523</v>
      </c>
      <c r="AO33" s="144">
        <f>'P9-CYi'!$AK8</f>
        <v>84.563000000000002</v>
      </c>
    </row>
    <row r="34" spans="2:41" x14ac:dyDescent="0.25">
      <c r="B34" s="238"/>
      <c r="C34" s="239"/>
      <c r="D34" s="236"/>
      <c r="E34" s="232"/>
      <c r="F34" s="232"/>
      <c r="G34" s="133" t="s">
        <v>261</v>
      </c>
      <c r="H34" s="141">
        <f>'P5-THua'!$P8</f>
        <v>9.359</v>
      </c>
      <c r="I34" s="141">
        <f>'P5-THua'!$AL8</f>
        <v>9.5980000000000008</v>
      </c>
      <c r="J34" s="238"/>
      <c r="K34" s="239"/>
      <c r="L34" s="236"/>
      <c r="M34" s="232"/>
      <c r="N34" s="232"/>
      <c r="O34" s="133" t="s">
        <v>261</v>
      </c>
      <c r="P34" s="141">
        <f>'P6-YHsiu'!$P8</f>
        <v>8.9930000000000003</v>
      </c>
      <c r="Q34" s="141">
        <f>'P6-YHsiu'!$AL8</f>
        <v>8.8529999999999998</v>
      </c>
      <c r="R34" s="238"/>
      <c r="S34" s="239"/>
      <c r="T34" s="236"/>
      <c r="U34" s="232"/>
      <c r="V34" s="232"/>
      <c r="W34" s="133" t="s">
        <v>261</v>
      </c>
      <c r="X34" s="141">
        <f>'P7-HWei'!$P8</f>
        <v>9.7880000000000003</v>
      </c>
      <c r="Y34" s="141">
        <f>'P7-HWei'!$AL8</f>
        <v>8.7530000000000001</v>
      </c>
      <c r="Z34" s="238"/>
      <c r="AA34" s="239"/>
      <c r="AB34" s="236"/>
      <c r="AC34" s="232"/>
      <c r="AD34" s="232"/>
      <c r="AE34" s="133" t="s">
        <v>261</v>
      </c>
      <c r="AF34" s="141">
        <f>'P8-BRong'!$P8</f>
        <v>11.009</v>
      </c>
      <c r="AG34" s="141">
        <f>'P8-BRong'!$AL8</f>
        <v>9.3000000000000007</v>
      </c>
      <c r="AH34" s="238"/>
      <c r="AI34" s="239"/>
      <c r="AJ34" s="236"/>
      <c r="AK34" s="232"/>
      <c r="AL34" s="232"/>
      <c r="AM34" s="133" t="s">
        <v>261</v>
      </c>
      <c r="AN34" s="141">
        <f>'P9-CYi'!$P8</f>
        <v>10.007</v>
      </c>
      <c r="AO34" s="141">
        <f>'P9-CYi'!$AL8</f>
        <v>9.343</v>
      </c>
    </row>
    <row r="35" spans="2:41" x14ac:dyDescent="0.25">
      <c r="B35" s="238"/>
      <c r="C35" s="239"/>
      <c r="D35" s="236"/>
      <c r="E35" s="232"/>
      <c r="F35" s="232"/>
      <c r="G35" s="133" t="s">
        <v>191</v>
      </c>
      <c r="H35" s="141">
        <f>'P5-THua'!$Q8</f>
        <v>9.1750000000000007</v>
      </c>
      <c r="I35" s="141">
        <f>'P5-THua'!$AM8</f>
        <v>8.4139999999999997</v>
      </c>
      <c r="J35" s="238"/>
      <c r="K35" s="239"/>
      <c r="L35" s="236"/>
      <c r="M35" s="232"/>
      <c r="N35" s="232"/>
      <c r="O35" s="133" t="s">
        <v>191</v>
      </c>
      <c r="P35" s="141">
        <f>'P6-YHsiu'!$Q8</f>
        <v>6.2969999999999997</v>
      </c>
      <c r="Q35" s="141">
        <f>'P6-YHsiu'!$AM8</f>
        <v>6.3360000000000003</v>
      </c>
      <c r="R35" s="238"/>
      <c r="S35" s="239"/>
      <c r="T35" s="236"/>
      <c r="U35" s="232"/>
      <c r="V35" s="232"/>
      <c r="W35" s="133" t="s">
        <v>191</v>
      </c>
      <c r="X35" s="141">
        <f>'P7-HWei'!$Q8</f>
        <v>8.3629999999999995</v>
      </c>
      <c r="Y35" s="141">
        <f>'P7-HWei'!$AM8</f>
        <v>5.99</v>
      </c>
      <c r="Z35" s="238"/>
      <c r="AA35" s="239"/>
      <c r="AB35" s="236"/>
      <c r="AC35" s="232"/>
      <c r="AD35" s="232"/>
      <c r="AE35" s="133" t="s">
        <v>191</v>
      </c>
      <c r="AF35" s="141">
        <f>'P8-BRong'!$Q8</f>
        <v>10.435</v>
      </c>
      <c r="AG35" s="141">
        <f>'P8-BRong'!$AM8</f>
        <v>8.3740000000000006</v>
      </c>
      <c r="AH35" s="238"/>
      <c r="AI35" s="239"/>
      <c r="AJ35" s="236"/>
      <c r="AK35" s="232"/>
      <c r="AL35" s="232"/>
      <c r="AM35" s="133" t="s">
        <v>191</v>
      </c>
      <c r="AN35" s="141">
        <f>'P9-CYi'!$Q8</f>
        <v>9.5410000000000004</v>
      </c>
      <c r="AO35" s="141">
        <f>'P9-CYi'!$AM8</f>
        <v>8.1780000000000008</v>
      </c>
    </row>
    <row r="36" spans="2:41" x14ac:dyDescent="0.25">
      <c r="B36" s="238"/>
      <c r="C36" s="239"/>
      <c r="D36" s="236"/>
      <c r="E36" s="232"/>
      <c r="F36" s="232"/>
      <c r="G36" s="133" t="s">
        <v>192</v>
      </c>
      <c r="H36" s="141">
        <f>'P5-THua'!$R8</f>
        <v>5.4690000000000003</v>
      </c>
      <c r="I36" s="141">
        <f>'P5-THua'!$AN8</f>
        <v>3.2080000000000002</v>
      </c>
      <c r="J36" s="238"/>
      <c r="K36" s="239"/>
      <c r="L36" s="236"/>
      <c r="M36" s="232"/>
      <c r="N36" s="232"/>
      <c r="O36" s="133" t="s">
        <v>192</v>
      </c>
      <c r="P36" s="141">
        <f>'P6-YHsiu'!$R8</f>
        <v>2.7</v>
      </c>
      <c r="Q36" s="141">
        <f>'P6-YHsiu'!$AN8</f>
        <v>1.9259999999999999</v>
      </c>
      <c r="R36" s="238"/>
      <c r="S36" s="239"/>
      <c r="T36" s="236"/>
      <c r="U36" s="232"/>
      <c r="V36" s="232"/>
      <c r="W36" s="133" t="s">
        <v>192</v>
      </c>
      <c r="X36" s="141">
        <f>'P7-HWei'!$R8</f>
        <v>5.0339999999999998</v>
      </c>
      <c r="Y36" s="141">
        <f>'P7-HWei'!$AN8</f>
        <v>1.5009999999999999</v>
      </c>
      <c r="Z36" s="238"/>
      <c r="AA36" s="239"/>
      <c r="AB36" s="236"/>
      <c r="AC36" s="232"/>
      <c r="AD36" s="232"/>
      <c r="AE36" s="133" t="s">
        <v>192</v>
      </c>
      <c r="AF36" s="141">
        <f>'P8-BRong'!$R8</f>
        <v>6.476</v>
      </c>
      <c r="AG36" s="141">
        <f>'P8-BRong'!$AN8</f>
        <v>2.1160000000000001</v>
      </c>
      <c r="AH36" s="238"/>
      <c r="AI36" s="239"/>
      <c r="AJ36" s="236"/>
      <c r="AK36" s="232"/>
      <c r="AL36" s="232"/>
      <c r="AM36" s="133" t="s">
        <v>192</v>
      </c>
      <c r="AN36" s="141">
        <f>'P9-CYi'!$R8</f>
        <v>4.4459999999999997</v>
      </c>
      <c r="AO36" s="141">
        <f>'P9-CYi'!$AN8</f>
        <v>2.2730000000000001</v>
      </c>
    </row>
    <row r="37" spans="2:41" x14ac:dyDescent="0.3">
      <c r="B37" s="238"/>
      <c r="C37" s="239"/>
      <c r="D37" s="236" t="s">
        <v>264</v>
      </c>
      <c r="E37" s="232">
        <f>'P5-THua'!$U41</f>
        <v>77.143000000000001</v>
      </c>
      <c r="F37" s="232">
        <f>'P5-THua'!$AQ41</f>
        <v>97.143000000000001</v>
      </c>
      <c r="G37" s="143" t="s">
        <v>260</v>
      </c>
      <c r="H37" s="144">
        <f>'P5-THua'!$O34</f>
        <v>143.66999999999999</v>
      </c>
      <c r="I37" s="144">
        <f>'P5-THua'!$AK34</f>
        <v>88.346000000000004</v>
      </c>
      <c r="J37" s="238"/>
      <c r="K37" s="239"/>
      <c r="L37" s="236" t="s">
        <v>264</v>
      </c>
      <c r="M37" s="232">
        <f>'P6-YHsiu'!$U41</f>
        <v>64.286000000000001</v>
      </c>
      <c r="N37" s="232">
        <f>'P6-YHsiu'!$AQ41</f>
        <v>95.713999999999999</v>
      </c>
      <c r="O37" s="143" t="s">
        <v>260</v>
      </c>
      <c r="P37" s="144">
        <f>'P6-YHsiu'!$O34</f>
        <v>87.450999999999993</v>
      </c>
      <c r="Q37" s="144">
        <f>'P6-YHsiu'!$AK34</f>
        <v>89.787000000000006</v>
      </c>
      <c r="R37" s="238"/>
      <c r="S37" s="239"/>
      <c r="T37" s="236" t="s">
        <v>264</v>
      </c>
      <c r="U37" s="232">
        <f>'P7-HWei'!$U41</f>
        <v>82.856999999999999</v>
      </c>
      <c r="V37" s="232">
        <f>'P7-HWei'!$AQ41</f>
        <v>100</v>
      </c>
      <c r="W37" s="143" t="s">
        <v>260</v>
      </c>
      <c r="X37" s="144">
        <f>'P7-HWei'!$O34</f>
        <v>115.419</v>
      </c>
      <c r="Y37" s="144">
        <f>'P7-HWei'!$AK34</f>
        <v>72.691999999999993</v>
      </c>
      <c r="Z37" s="238"/>
      <c r="AA37" s="239"/>
      <c r="AB37" s="236" t="s">
        <v>264</v>
      </c>
      <c r="AC37" s="232">
        <f>'P8-BRong'!$U41</f>
        <v>70</v>
      </c>
      <c r="AD37" s="232">
        <f>'P8-BRong'!$AQ41</f>
        <v>90</v>
      </c>
      <c r="AE37" s="143" t="s">
        <v>260</v>
      </c>
      <c r="AF37" s="144">
        <f>'P8-BRong'!$O34</f>
        <v>251.44499999999999</v>
      </c>
      <c r="AG37" s="144">
        <f>'P8-BRong'!$AK34</f>
        <v>130.89599999999999</v>
      </c>
      <c r="AH37" s="238"/>
      <c r="AI37" s="239"/>
      <c r="AJ37" s="236" t="s">
        <v>264</v>
      </c>
      <c r="AK37" s="232">
        <f>'P9-CYi'!$U41</f>
        <v>54.286000000000001</v>
      </c>
      <c r="AL37" s="232">
        <f>'P9-CYi'!$AQ41</f>
        <v>82.856999999999999</v>
      </c>
      <c r="AM37" s="143" t="s">
        <v>260</v>
      </c>
      <c r="AN37" s="144">
        <f>'P9-CYi'!$O34</f>
        <v>156.321</v>
      </c>
      <c r="AO37" s="144">
        <f>'P9-CYi'!$AK34</f>
        <v>130.18899999999999</v>
      </c>
    </row>
    <row r="38" spans="2:41" x14ac:dyDescent="0.25">
      <c r="B38" s="238"/>
      <c r="C38" s="239"/>
      <c r="D38" s="236"/>
      <c r="E38" s="232"/>
      <c r="F38" s="232"/>
      <c r="G38" s="133" t="s">
        <v>261</v>
      </c>
      <c r="H38" s="141">
        <f>'P5-THua'!$P34</f>
        <v>14.367000000000001</v>
      </c>
      <c r="I38" s="141">
        <f>'P5-THua'!$AL34</f>
        <v>8.8350000000000009</v>
      </c>
      <c r="J38" s="238"/>
      <c r="K38" s="239"/>
      <c r="L38" s="236"/>
      <c r="M38" s="232"/>
      <c r="N38" s="232"/>
      <c r="O38" s="133" t="s">
        <v>261</v>
      </c>
      <c r="P38" s="141">
        <f>'P6-YHsiu'!$P34</f>
        <v>8.7449999999999992</v>
      </c>
      <c r="Q38" s="141">
        <f>'P6-YHsiu'!$AL34</f>
        <v>8.9789999999999992</v>
      </c>
      <c r="R38" s="238"/>
      <c r="S38" s="239"/>
      <c r="T38" s="236"/>
      <c r="U38" s="232"/>
      <c r="V38" s="232"/>
      <c r="W38" s="133" t="s">
        <v>261</v>
      </c>
      <c r="X38" s="141">
        <f>'P7-HWei'!$P34</f>
        <v>11.542</v>
      </c>
      <c r="Y38" s="141">
        <f>'P7-HWei'!$AL34</f>
        <v>7.2690000000000001</v>
      </c>
      <c r="Z38" s="238"/>
      <c r="AA38" s="239"/>
      <c r="AB38" s="236"/>
      <c r="AC38" s="232"/>
      <c r="AD38" s="232"/>
      <c r="AE38" s="133" t="s">
        <v>261</v>
      </c>
      <c r="AF38" s="141">
        <f>'P8-BRong'!$P34</f>
        <v>25.145</v>
      </c>
      <c r="AG38" s="141">
        <f>'P8-BRong'!$AL34</f>
        <v>13.09</v>
      </c>
      <c r="AH38" s="238"/>
      <c r="AI38" s="239"/>
      <c r="AJ38" s="236"/>
      <c r="AK38" s="232"/>
      <c r="AL38" s="232"/>
      <c r="AM38" s="133" t="s">
        <v>261</v>
      </c>
      <c r="AN38" s="141">
        <f>'P9-CYi'!$P34</f>
        <v>15.632</v>
      </c>
      <c r="AO38" s="141">
        <f>'P9-CYi'!$AL34</f>
        <v>13.019</v>
      </c>
    </row>
    <row r="39" spans="2:41" x14ac:dyDescent="0.25">
      <c r="B39" s="238"/>
      <c r="C39" s="239"/>
      <c r="D39" s="236"/>
      <c r="E39" s="232"/>
      <c r="F39" s="232"/>
      <c r="G39" s="133" t="s">
        <v>191</v>
      </c>
      <c r="H39" s="141">
        <f>'P5-THua'!$Q34</f>
        <v>9.7469999999999999</v>
      </c>
      <c r="I39" s="141">
        <f>'P5-THua'!$AM34</f>
        <v>7.8940000000000001</v>
      </c>
      <c r="J39" s="238"/>
      <c r="K39" s="239"/>
      <c r="L39" s="236"/>
      <c r="M39" s="232"/>
      <c r="N39" s="232"/>
      <c r="O39" s="133" t="s">
        <v>191</v>
      </c>
      <c r="P39" s="141">
        <f>'P6-YHsiu'!$Q34</f>
        <v>7.52</v>
      </c>
      <c r="Q39" s="141">
        <f>'P6-YHsiu'!$AM34</f>
        <v>7.7949999999999999</v>
      </c>
      <c r="R39" s="238"/>
      <c r="S39" s="239"/>
      <c r="T39" s="236"/>
      <c r="U39" s="232"/>
      <c r="V39" s="232"/>
      <c r="W39" s="133" t="s">
        <v>191</v>
      </c>
      <c r="X39" s="141">
        <f>'P7-HWei'!$Q34</f>
        <v>8.9930000000000003</v>
      </c>
      <c r="Y39" s="141">
        <f>'P7-HWei'!$AM34</f>
        <v>6.6079999999999997</v>
      </c>
      <c r="Z39" s="238"/>
      <c r="AA39" s="239"/>
      <c r="AB39" s="236"/>
      <c r="AC39" s="232"/>
      <c r="AD39" s="232"/>
      <c r="AE39" s="133" t="s">
        <v>191</v>
      </c>
      <c r="AF39" s="141">
        <f>'P8-BRong'!$Q34</f>
        <v>19.936</v>
      </c>
      <c r="AG39" s="141">
        <f>'P8-BRong'!$AM34</f>
        <v>11.269</v>
      </c>
      <c r="AH39" s="238"/>
      <c r="AI39" s="239"/>
      <c r="AJ39" s="236"/>
      <c r="AK39" s="232"/>
      <c r="AL39" s="232"/>
      <c r="AM39" s="133" t="s">
        <v>191</v>
      </c>
      <c r="AN39" s="141">
        <f>'P9-CYi'!$Q34</f>
        <v>10.827999999999999</v>
      </c>
      <c r="AO39" s="141">
        <f>'P9-CYi'!$AM34</f>
        <v>11.542999999999999</v>
      </c>
    </row>
    <row r="40" spans="2:41" x14ac:dyDescent="0.25">
      <c r="B40" s="238"/>
      <c r="C40" s="239"/>
      <c r="D40" s="236"/>
      <c r="E40" s="232"/>
      <c r="F40" s="232"/>
      <c r="G40" s="133" t="s">
        <v>192</v>
      </c>
      <c r="H40" s="141">
        <f>'P5-THua'!$R34</f>
        <v>12.679</v>
      </c>
      <c r="I40" s="141">
        <f>'P5-THua'!$AN34</f>
        <v>3.9169999999999998</v>
      </c>
      <c r="J40" s="238"/>
      <c r="K40" s="239"/>
      <c r="L40" s="236"/>
      <c r="M40" s="232"/>
      <c r="N40" s="232"/>
      <c r="O40" s="133" t="s">
        <v>192</v>
      </c>
      <c r="P40" s="141">
        <f>'P6-YHsiu'!$R34</f>
        <v>4.5609999999999999</v>
      </c>
      <c r="Q40" s="141">
        <f>'P6-YHsiu'!$AN34</f>
        <v>4.41</v>
      </c>
      <c r="R40" s="238"/>
      <c r="S40" s="239"/>
      <c r="T40" s="236"/>
      <c r="U40" s="232"/>
      <c r="V40" s="232"/>
      <c r="W40" s="133" t="s">
        <v>192</v>
      </c>
      <c r="X40" s="141">
        <f>'P7-HWei'!$R34</f>
        <v>7.5060000000000002</v>
      </c>
      <c r="Y40" s="141">
        <f>'P7-HWei'!$AN34</f>
        <v>2.524</v>
      </c>
      <c r="Z40" s="238"/>
      <c r="AA40" s="239"/>
      <c r="AB40" s="236"/>
      <c r="AC40" s="232"/>
      <c r="AD40" s="232"/>
      <c r="AE40" s="133" t="s">
        <v>192</v>
      </c>
      <c r="AF40" s="141">
        <f>'P8-BRong'!$R34</f>
        <v>18.829999999999998</v>
      </c>
      <c r="AG40" s="141">
        <f>'P8-BRong'!$AN34</f>
        <v>6.7329999999999997</v>
      </c>
      <c r="AH40" s="238"/>
      <c r="AI40" s="239"/>
      <c r="AJ40" s="236"/>
      <c r="AK40" s="232"/>
      <c r="AL40" s="232"/>
      <c r="AM40" s="133" t="s">
        <v>192</v>
      </c>
      <c r="AN40" s="141">
        <f>'P9-CYi'!$R34</f>
        <v>11.885999999999999</v>
      </c>
      <c r="AO40" s="141">
        <f>'P9-CYi'!$AN34</f>
        <v>6.2839999999999998</v>
      </c>
    </row>
    <row r="41" spans="2:41" x14ac:dyDescent="0.3">
      <c r="B41" s="238"/>
      <c r="C41" s="239" t="s">
        <v>269</v>
      </c>
      <c r="D41" s="234" t="s">
        <v>265</v>
      </c>
      <c r="E41" s="235">
        <f>'P5-THua'!$U75</f>
        <v>93.332999999999998</v>
      </c>
      <c r="F41" s="235">
        <f>'P5-THua'!$AQ75</f>
        <v>100</v>
      </c>
      <c r="G41" s="143" t="s">
        <v>260</v>
      </c>
      <c r="H41" s="144">
        <f>'P5-THua'!$J69</f>
        <v>64.012</v>
      </c>
      <c r="I41" s="144">
        <f>'P5-THua'!$AF69</f>
        <v>39.670999999999999</v>
      </c>
      <c r="J41" s="238"/>
      <c r="K41" s="239" t="s">
        <v>269</v>
      </c>
      <c r="L41" s="234" t="s">
        <v>265</v>
      </c>
      <c r="M41" s="235">
        <f>'P6-YHsiu'!$U75</f>
        <v>93.332999999999998</v>
      </c>
      <c r="N41" s="235">
        <f>'P6-YHsiu'!$AQ75</f>
        <v>100</v>
      </c>
      <c r="O41" s="143" t="s">
        <v>260</v>
      </c>
      <c r="P41" s="144">
        <f>'P6-YHsiu'!$J69</f>
        <v>45.012</v>
      </c>
      <c r="Q41" s="144">
        <f>'P6-YHsiu'!$AF69</f>
        <v>41.079000000000001</v>
      </c>
      <c r="R41" s="238"/>
      <c r="S41" s="239" t="s">
        <v>269</v>
      </c>
      <c r="T41" s="234" t="s">
        <v>265</v>
      </c>
      <c r="U41" s="235">
        <f>'P7-HWei'!$U75</f>
        <v>96.667000000000002</v>
      </c>
      <c r="V41" s="235">
        <f>'P7-HWei'!$AQ75</f>
        <v>100</v>
      </c>
      <c r="W41" s="143" t="s">
        <v>260</v>
      </c>
      <c r="X41" s="144">
        <f>'P7-HWei'!$J69</f>
        <v>52.776000000000003</v>
      </c>
      <c r="Y41" s="144">
        <f>'P7-HWei'!$AF69</f>
        <v>32.929000000000002</v>
      </c>
      <c r="Z41" s="238"/>
      <c r="AA41" s="239" t="s">
        <v>269</v>
      </c>
      <c r="AB41" s="234" t="s">
        <v>265</v>
      </c>
      <c r="AC41" s="235">
        <f>'P8-BRong'!$U75</f>
        <v>90</v>
      </c>
      <c r="AD41" s="235">
        <f>'P8-BRong'!$AQ75</f>
        <v>96.667000000000002</v>
      </c>
      <c r="AE41" s="143" t="s">
        <v>260</v>
      </c>
      <c r="AF41" s="144">
        <f>'P8-BRong'!$J69</f>
        <v>91.034000000000006</v>
      </c>
      <c r="AG41" s="144">
        <f>'P8-BRong'!$AF69</f>
        <v>61.009</v>
      </c>
      <c r="AH41" s="238"/>
      <c r="AI41" s="239" t="s">
        <v>269</v>
      </c>
      <c r="AJ41" s="234" t="s">
        <v>265</v>
      </c>
      <c r="AK41" s="235">
        <f>'P9-CYi'!$U75</f>
        <v>76.667000000000002</v>
      </c>
      <c r="AL41" s="235">
        <f>'P9-CYi'!$AQ75</f>
        <v>86.667000000000002</v>
      </c>
      <c r="AM41" s="143" t="s">
        <v>260</v>
      </c>
      <c r="AN41" s="144">
        <f>'P9-CYi'!$J69</f>
        <v>75.087999999999994</v>
      </c>
      <c r="AO41" s="144">
        <f>'P9-CYi'!$AF69</f>
        <v>61.034999999999997</v>
      </c>
    </row>
    <row r="42" spans="2:41" x14ac:dyDescent="0.25">
      <c r="B42" s="238"/>
      <c r="C42" s="239"/>
      <c r="D42" s="234"/>
      <c r="E42" s="235"/>
      <c r="F42" s="235"/>
      <c r="G42" s="190" t="s">
        <v>261</v>
      </c>
      <c r="H42" s="36">
        <f>'P5-THua'!$K69</f>
        <v>12.802</v>
      </c>
      <c r="I42" s="36">
        <f>'P5-THua'!$AG69</f>
        <v>7.9340000000000002</v>
      </c>
      <c r="J42" s="238"/>
      <c r="K42" s="239"/>
      <c r="L42" s="234"/>
      <c r="M42" s="235"/>
      <c r="N42" s="235"/>
      <c r="O42" s="190" t="s">
        <v>261</v>
      </c>
      <c r="P42" s="36">
        <f>'P6-YHsiu'!$K69</f>
        <v>9.0020000000000007</v>
      </c>
      <c r="Q42" s="36">
        <f>'P6-YHsiu'!$AG69</f>
        <v>8.2159999999999993</v>
      </c>
      <c r="R42" s="238"/>
      <c r="S42" s="239"/>
      <c r="T42" s="234"/>
      <c r="U42" s="235"/>
      <c r="V42" s="235"/>
      <c r="W42" s="190" t="s">
        <v>261</v>
      </c>
      <c r="X42" s="36">
        <f>'P7-HWei'!$K69</f>
        <v>10.555</v>
      </c>
      <c r="Y42" s="36">
        <f>'P7-HWei'!$AG69</f>
        <v>6.5860000000000003</v>
      </c>
      <c r="Z42" s="238"/>
      <c r="AA42" s="239"/>
      <c r="AB42" s="234"/>
      <c r="AC42" s="235"/>
      <c r="AD42" s="235"/>
      <c r="AE42" s="190" t="s">
        <v>261</v>
      </c>
      <c r="AF42" s="36">
        <f>'P8-BRong'!$K69</f>
        <v>18.207000000000001</v>
      </c>
      <c r="AG42" s="36">
        <f>'P8-BRong'!$AG69</f>
        <v>12.202</v>
      </c>
      <c r="AH42" s="238"/>
      <c r="AI42" s="239"/>
      <c r="AJ42" s="234"/>
      <c r="AK42" s="235"/>
      <c r="AL42" s="235"/>
      <c r="AM42" s="190" t="s">
        <v>261</v>
      </c>
      <c r="AN42" s="36">
        <f>'P9-CYi'!$K69</f>
        <v>15.018000000000001</v>
      </c>
      <c r="AO42" s="36">
        <f>'P9-CYi'!$AG69</f>
        <v>12.207000000000001</v>
      </c>
    </row>
    <row r="43" spans="2:41" x14ac:dyDescent="0.25">
      <c r="B43" s="238"/>
      <c r="C43" s="239"/>
      <c r="D43" s="234"/>
      <c r="E43" s="235"/>
      <c r="F43" s="235"/>
      <c r="G43" s="190" t="s">
        <v>191</v>
      </c>
      <c r="H43" s="36">
        <f>'P5-THua'!$L69</f>
        <v>9.5269999999999992</v>
      </c>
      <c r="I43" s="36">
        <f>'P5-THua'!$AH69</f>
        <v>6.819</v>
      </c>
      <c r="J43" s="238"/>
      <c r="K43" s="239"/>
      <c r="L43" s="234"/>
      <c r="M43" s="235"/>
      <c r="N43" s="235"/>
      <c r="O43" s="190" t="s">
        <v>191</v>
      </c>
      <c r="P43" s="36">
        <f>'P6-YHsiu'!$L69</f>
        <v>8.4589999999999996</v>
      </c>
      <c r="Q43" s="36">
        <f>'P6-YHsiu'!$AH69</f>
        <v>7.0839999999999996</v>
      </c>
      <c r="R43" s="238"/>
      <c r="S43" s="239"/>
      <c r="T43" s="234"/>
      <c r="U43" s="235"/>
      <c r="V43" s="235"/>
      <c r="W43" s="190" t="s">
        <v>191</v>
      </c>
      <c r="X43" s="36">
        <f>'P7-HWei'!$L69</f>
        <v>9.3680000000000003</v>
      </c>
      <c r="Y43" s="36">
        <f>'P7-HWei'!$AH69</f>
        <v>5.94</v>
      </c>
      <c r="Z43" s="238"/>
      <c r="AA43" s="239"/>
      <c r="AB43" s="234"/>
      <c r="AC43" s="235"/>
      <c r="AD43" s="235"/>
      <c r="AE43" s="190" t="s">
        <v>191</v>
      </c>
      <c r="AF43" s="36">
        <f>'P8-BRong'!$L69</f>
        <v>14.302</v>
      </c>
      <c r="AG43" s="36">
        <f>'P8-BRong'!$AH69</f>
        <v>9.9290000000000003</v>
      </c>
      <c r="AH43" s="238"/>
      <c r="AI43" s="239"/>
      <c r="AJ43" s="234"/>
      <c r="AK43" s="235"/>
      <c r="AL43" s="235"/>
      <c r="AM43" s="190" t="s">
        <v>191</v>
      </c>
      <c r="AN43" s="36">
        <f>'P9-CYi'!$L69</f>
        <v>9.2669999999999995</v>
      </c>
      <c r="AO43" s="36">
        <f>'P9-CYi'!$AH69</f>
        <v>10.734</v>
      </c>
    </row>
    <row r="44" spans="2:41" x14ac:dyDescent="0.25">
      <c r="B44" s="238"/>
      <c r="C44" s="239"/>
      <c r="D44" s="234"/>
      <c r="E44" s="235"/>
      <c r="F44" s="235"/>
      <c r="G44" s="190" t="s">
        <v>192</v>
      </c>
      <c r="H44" s="36">
        <f>'P5-THua'!$M69</f>
        <v>9.3190000000000008</v>
      </c>
      <c r="I44" s="36">
        <f>'P5-THua'!$AI69</f>
        <v>4.1609999999999996</v>
      </c>
      <c r="J44" s="238"/>
      <c r="K44" s="239"/>
      <c r="L44" s="234"/>
      <c r="M44" s="235"/>
      <c r="N44" s="235"/>
      <c r="O44" s="190" t="s">
        <v>192</v>
      </c>
      <c r="P44" s="36">
        <f>'P6-YHsiu'!$M69</f>
        <v>4.4950000000000001</v>
      </c>
      <c r="Q44" s="36">
        <f>'P6-YHsiu'!$AI69</f>
        <v>3.9980000000000002</v>
      </c>
      <c r="R44" s="238"/>
      <c r="S44" s="239"/>
      <c r="T44" s="234"/>
      <c r="U44" s="235"/>
      <c r="V44" s="235"/>
      <c r="W44" s="190" t="s">
        <v>192</v>
      </c>
      <c r="X44" s="36">
        <f>'P7-HWei'!$M69</f>
        <v>5.1079999999999997</v>
      </c>
      <c r="Y44" s="36">
        <f>'P7-HWei'!$AI69</f>
        <v>2.569</v>
      </c>
      <c r="Z44" s="238"/>
      <c r="AA44" s="239"/>
      <c r="AB44" s="234"/>
      <c r="AC44" s="235"/>
      <c r="AD44" s="235"/>
      <c r="AE44" s="190" t="s">
        <v>192</v>
      </c>
      <c r="AF44" s="36">
        <f>'P8-BRong'!$M69</f>
        <v>11.766</v>
      </c>
      <c r="AG44" s="36">
        <f>'P8-BRong'!$AI69</f>
        <v>6.9429999999999996</v>
      </c>
      <c r="AH44" s="238"/>
      <c r="AI44" s="239"/>
      <c r="AJ44" s="234"/>
      <c r="AK44" s="235"/>
      <c r="AL44" s="235"/>
      <c r="AM44" s="190" t="s">
        <v>192</v>
      </c>
      <c r="AN44" s="36">
        <f>'P9-CYi'!$M69</f>
        <v>12.851000000000001</v>
      </c>
      <c r="AO44" s="36">
        <f>'P9-CYi'!$AI69</f>
        <v>6.0839999999999996</v>
      </c>
    </row>
    <row r="45" spans="2:41" x14ac:dyDescent="0.3">
      <c r="B45" s="238"/>
      <c r="C45" s="239"/>
      <c r="D45" s="236" t="s">
        <v>266</v>
      </c>
      <c r="E45" s="232">
        <f>'P5-THua'!$U104</f>
        <v>96.667000000000002</v>
      </c>
      <c r="F45" s="232">
        <f>'P5-THua'!$AQ104</f>
        <v>100</v>
      </c>
      <c r="G45" s="143" t="s">
        <v>260</v>
      </c>
      <c r="H45" s="144">
        <f>'P5-THua'!$J98</f>
        <v>63.386000000000003</v>
      </c>
      <c r="I45" s="144">
        <f>'P5-THua'!$AF98</f>
        <v>38.085000000000001</v>
      </c>
      <c r="J45" s="238"/>
      <c r="K45" s="239"/>
      <c r="L45" s="236" t="s">
        <v>266</v>
      </c>
      <c r="M45" s="232">
        <f>'P6-YHsiu'!$U104</f>
        <v>86.667000000000002</v>
      </c>
      <c r="N45" s="232">
        <f>'P6-YHsiu'!$AQ104</f>
        <v>100</v>
      </c>
      <c r="O45" s="143" t="s">
        <v>260</v>
      </c>
      <c r="P45" s="144">
        <f>'P6-YHsiu'!$J98</f>
        <v>56.588999999999999</v>
      </c>
      <c r="Q45" s="144">
        <f>'P6-YHsiu'!$AF98</f>
        <v>37.162999999999997</v>
      </c>
      <c r="R45" s="238"/>
      <c r="S45" s="239"/>
      <c r="T45" s="236" t="s">
        <v>266</v>
      </c>
      <c r="U45" s="232">
        <f>'P7-HWei'!$U104</f>
        <v>86.667000000000002</v>
      </c>
      <c r="V45" s="232">
        <f>'P7-HWei'!$AQ104</f>
        <v>96</v>
      </c>
      <c r="W45" s="143" t="s">
        <v>260</v>
      </c>
      <c r="X45" s="144">
        <f>'P7-HWei'!$J98</f>
        <v>45.51</v>
      </c>
      <c r="Y45" s="144">
        <f>'P7-HWei'!$AF98</f>
        <v>31.19</v>
      </c>
      <c r="Z45" s="238"/>
      <c r="AA45" s="239"/>
      <c r="AB45" s="236" t="s">
        <v>266</v>
      </c>
      <c r="AC45" s="232">
        <f>'P8-BRong'!$U104</f>
        <v>96.667000000000002</v>
      </c>
      <c r="AD45" s="232">
        <f>'P8-BRong'!$AQ104</f>
        <v>96.667000000000002</v>
      </c>
      <c r="AE45" s="143" t="s">
        <v>260</v>
      </c>
      <c r="AF45" s="144">
        <f>'P8-BRong'!$J98</f>
        <v>118.485</v>
      </c>
      <c r="AG45" s="144">
        <f>'P8-BRong'!$AF98</f>
        <v>55.875</v>
      </c>
      <c r="AH45" s="238"/>
      <c r="AI45" s="239"/>
      <c r="AJ45" s="236" t="s">
        <v>266</v>
      </c>
      <c r="AK45" s="232">
        <f>'P9-CYi'!$U104</f>
        <v>70</v>
      </c>
      <c r="AL45" s="232">
        <f>'P9-CYi'!$AQ104</f>
        <v>83.332999999999998</v>
      </c>
      <c r="AM45" s="143" t="s">
        <v>260</v>
      </c>
      <c r="AN45" s="144">
        <f>'P9-CYi'!$J98</f>
        <v>69.998000000000005</v>
      </c>
      <c r="AO45" s="144">
        <f>'P9-CYi'!$AF98</f>
        <v>50.652000000000001</v>
      </c>
    </row>
    <row r="46" spans="2:41" x14ac:dyDescent="0.25">
      <c r="B46" s="238"/>
      <c r="C46" s="239"/>
      <c r="D46" s="236"/>
      <c r="E46" s="232"/>
      <c r="F46" s="232"/>
      <c r="G46" s="133" t="s">
        <v>261</v>
      </c>
      <c r="H46" s="141">
        <f>'P5-THua'!$K98</f>
        <v>12.677</v>
      </c>
      <c r="I46" s="141">
        <f>'P5-THua'!$AG98</f>
        <v>7.617</v>
      </c>
      <c r="J46" s="238"/>
      <c r="K46" s="239"/>
      <c r="L46" s="236"/>
      <c r="M46" s="232"/>
      <c r="N46" s="232"/>
      <c r="O46" s="133" t="s">
        <v>261</v>
      </c>
      <c r="P46" s="141">
        <f>'P6-YHsiu'!$K98</f>
        <v>11.318</v>
      </c>
      <c r="Q46" s="141">
        <f>'P6-YHsiu'!$AG98</f>
        <v>7.4329999999999998</v>
      </c>
      <c r="R46" s="238"/>
      <c r="S46" s="239"/>
      <c r="T46" s="236"/>
      <c r="U46" s="232"/>
      <c r="V46" s="232"/>
      <c r="W46" s="133" t="s">
        <v>261</v>
      </c>
      <c r="X46" s="141">
        <f>'P7-HWei'!$K98</f>
        <v>9.1020000000000003</v>
      </c>
      <c r="Y46" s="141">
        <f>'P7-HWei'!$AG98</f>
        <v>6.2380000000000004</v>
      </c>
      <c r="Z46" s="238"/>
      <c r="AA46" s="239"/>
      <c r="AB46" s="236"/>
      <c r="AC46" s="232"/>
      <c r="AD46" s="232"/>
      <c r="AE46" s="133" t="s">
        <v>261</v>
      </c>
      <c r="AF46" s="141">
        <f>'P8-BRong'!$K98</f>
        <v>23.696999999999999</v>
      </c>
      <c r="AG46" s="141">
        <f>'P8-BRong'!$AG98</f>
        <v>11.175000000000001</v>
      </c>
      <c r="AH46" s="238"/>
      <c r="AI46" s="239"/>
      <c r="AJ46" s="236"/>
      <c r="AK46" s="232"/>
      <c r="AL46" s="232"/>
      <c r="AM46" s="133" t="s">
        <v>261</v>
      </c>
      <c r="AN46" s="141">
        <f>'P9-CYi'!$K98</f>
        <v>14</v>
      </c>
      <c r="AO46" s="141">
        <f>'P9-CYi'!$AG98</f>
        <v>10.131</v>
      </c>
    </row>
    <row r="47" spans="2:41" x14ac:dyDescent="0.25">
      <c r="B47" s="238"/>
      <c r="C47" s="239"/>
      <c r="D47" s="236"/>
      <c r="E47" s="232"/>
      <c r="F47" s="232"/>
      <c r="G47" s="133" t="s">
        <v>191</v>
      </c>
      <c r="H47" s="141">
        <f>'P5-THua'!$L98</f>
        <v>10.599</v>
      </c>
      <c r="I47" s="141">
        <f>'P5-THua'!$AH98</f>
        <v>6.95</v>
      </c>
      <c r="J47" s="238"/>
      <c r="K47" s="239"/>
      <c r="L47" s="236"/>
      <c r="M47" s="232"/>
      <c r="N47" s="232"/>
      <c r="O47" s="133" t="s">
        <v>191</v>
      </c>
      <c r="P47" s="141">
        <f>'P6-YHsiu'!$L98</f>
        <v>7.7069999999999999</v>
      </c>
      <c r="Q47" s="141">
        <f>'P6-YHsiu'!$AH98</f>
        <v>6.819</v>
      </c>
      <c r="R47" s="238"/>
      <c r="S47" s="239"/>
      <c r="T47" s="236"/>
      <c r="U47" s="232"/>
      <c r="V47" s="232"/>
      <c r="W47" s="133" t="s">
        <v>191</v>
      </c>
      <c r="X47" s="141">
        <f>'P7-HWei'!$L98</f>
        <v>7.08</v>
      </c>
      <c r="Y47" s="141">
        <f>'P7-HWei'!$AH98</f>
        <v>5.8079999999999998</v>
      </c>
      <c r="Z47" s="238"/>
      <c r="AA47" s="239"/>
      <c r="AB47" s="236"/>
      <c r="AC47" s="232"/>
      <c r="AD47" s="232"/>
      <c r="AE47" s="133" t="s">
        <v>191</v>
      </c>
      <c r="AF47" s="141">
        <f>'P8-BRong'!$L98</f>
        <v>14.973000000000001</v>
      </c>
      <c r="AG47" s="141">
        <f>'P8-BRong'!$AH98</f>
        <v>10.420999999999999</v>
      </c>
      <c r="AH47" s="238"/>
      <c r="AI47" s="239"/>
      <c r="AJ47" s="236"/>
      <c r="AK47" s="232"/>
      <c r="AL47" s="232"/>
      <c r="AM47" s="133" t="s">
        <v>191</v>
      </c>
      <c r="AN47" s="141">
        <f>'P9-CYi'!$L98</f>
        <v>9.4659999999999993</v>
      </c>
      <c r="AO47" s="141">
        <f>'P9-CYi'!$AH98</f>
        <v>8.8170000000000002</v>
      </c>
    </row>
    <row r="48" spans="2:41" x14ac:dyDescent="0.25">
      <c r="B48" s="238"/>
      <c r="C48" s="239"/>
      <c r="D48" s="236"/>
      <c r="E48" s="232"/>
      <c r="F48" s="232"/>
      <c r="G48" s="133" t="s">
        <v>192</v>
      </c>
      <c r="H48" s="141">
        <f>'P5-THua'!$M98</f>
        <v>8.5809999999999995</v>
      </c>
      <c r="I48" s="141">
        <f>'P5-THua'!$AI98</f>
        <v>2.7549999999999999</v>
      </c>
      <c r="J48" s="238"/>
      <c r="K48" s="239"/>
      <c r="L48" s="236"/>
      <c r="M48" s="232"/>
      <c r="N48" s="232"/>
      <c r="O48" s="133" t="s">
        <v>192</v>
      </c>
      <c r="P48" s="141">
        <f>'P6-YHsiu'!$M98</f>
        <v>8.4039999999999999</v>
      </c>
      <c r="Q48" s="141">
        <f>'P6-YHsiu'!$AI98</f>
        <v>2.2759999999999998</v>
      </c>
      <c r="R48" s="238"/>
      <c r="S48" s="239"/>
      <c r="T48" s="236"/>
      <c r="U48" s="232"/>
      <c r="V48" s="232"/>
      <c r="W48" s="133" t="s">
        <v>192</v>
      </c>
      <c r="X48" s="141">
        <f>'P7-HWei'!$M98</f>
        <v>4.9930000000000003</v>
      </c>
      <c r="Y48" s="141">
        <f>'P7-HWei'!$AI98</f>
        <v>1.756</v>
      </c>
      <c r="Z48" s="238"/>
      <c r="AA48" s="239"/>
      <c r="AB48" s="236"/>
      <c r="AC48" s="232"/>
      <c r="AD48" s="232"/>
      <c r="AE48" s="133" t="s">
        <v>192</v>
      </c>
      <c r="AF48" s="141">
        <f>'P8-BRong'!$M98</f>
        <v>21.652000000000001</v>
      </c>
      <c r="AG48" s="141">
        <f>'P8-BRong'!$AI98</f>
        <v>3.3570000000000002</v>
      </c>
      <c r="AH48" s="238"/>
      <c r="AI48" s="239"/>
      <c r="AJ48" s="236"/>
      <c r="AK48" s="232"/>
      <c r="AL48" s="232"/>
      <c r="AM48" s="133" t="s">
        <v>192</v>
      </c>
      <c r="AN48" s="141">
        <f>'P9-CYi'!$M98</f>
        <v>12.532</v>
      </c>
      <c r="AO48" s="141">
        <f>'P9-CYi'!$AI98</f>
        <v>3.5990000000000002</v>
      </c>
    </row>
    <row r="49" spans="2:41" x14ac:dyDescent="0.3">
      <c r="B49" s="238"/>
      <c r="C49" s="239"/>
      <c r="D49" s="236" t="s">
        <v>267</v>
      </c>
      <c r="E49" s="232">
        <f>'P5-THua'!$U133</f>
        <v>63.332999999999998</v>
      </c>
      <c r="F49" s="232">
        <f>'P5-THua'!$AQ133</f>
        <v>80</v>
      </c>
      <c r="G49" s="143" t="s">
        <v>260</v>
      </c>
      <c r="H49" s="144">
        <f>'P5-THua'!$J127</f>
        <v>57.645000000000003</v>
      </c>
      <c r="I49" s="144">
        <f>'P5-THua'!$AF127</f>
        <v>45.027999999999999</v>
      </c>
      <c r="J49" s="238"/>
      <c r="K49" s="239"/>
      <c r="L49" s="236" t="s">
        <v>267</v>
      </c>
      <c r="M49" s="232">
        <f>'P6-YHsiu'!$U133</f>
        <v>86.667000000000002</v>
      </c>
      <c r="N49" s="232">
        <f>'P6-YHsiu'!$AQ133</f>
        <v>90</v>
      </c>
      <c r="O49" s="143" t="s">
        <v>260</v>
      </c>
      <c r="P49" s="144">
        <f>'P6-YHsiu'!$J127</f>
        <v>35.621000000000002</v>
      </c>
      <c r="Q49" s="144">
        <f>'P6-YHsiu'!$AF127</f>
        <v>36.106000000000002</v>
      </c>
      <c r="R49" s="238"/>
      <c r="S49" s="239"/>
      <c r="T49" s="236" t="s">
        <v>267</v>
      </c>
      <c r="U49" s="232">
        <f>'P7-HWei'!$U133</f>
        <v>63.332999999999998</v>
      </c>
      <c r="V49" s="232">
        <f>'P7-HWei'!$AQ133</f>
        <v>93.332999999999998</v>
      </c>
      <c r="W49" s="143" t="s">
        <v>260</v>
      </c>
      <c r="X49" s="144">
        <f>'P7-HWei'!$J127</f>
        <v>49.893999999999998</v>
      </c>
      <c r="Y49" s="144">
        <f>'P7-HWei'!$AF127</f>
        <v>35.460999999999999</v>
      </c>
      <c r="Z49" s="238"/>
      <c r="AA49" s="239"/>
      <c r="AB49" s="236" t="s">
        <v>267</v>
      </c>
      <c r="AC49" s="232">
        <f>'P8-BRong'!$U133</f>
        <v>80</v>
      </c>
      <c r="AD49" s="232">
        <f>'P8-BRong'!$AQ133</f>
        <v>93.332999999999998</v>
      </c>
      <c r="AE49" s="143" t="s">
        <v>260</v>
      </c>
      <c r="AF49" s="144">
        <f>'P8-BRong'!$J127</f>
        <v>90.84</v>
      </c>
      <c r="AG49" s="144">
        <f>'P8-BRong'!$AF127</f>
        <v>56.314</v>
      </c>
      <c r="AH49" s="238"/>
      <c r="AI49" s="239"/>
      <c r="AJ49" s="236" t="s">
        <v>267</v>
      </c>
      <c r="AK49" s="232">
        <f>'P9-CYi'!$U133</f>
        <v>73.332999999999998</v>
      </c>
      <c r="AL49" s="232">
        <f>'P9-CYi'!$AQ133</f>
        <v>66.667000000000002</v>
      </c>
      <c r="AM49" s="143" t="s">
        <v>260</v>
      </c>
      <c r="AN49" s="144">
        <f>'P9-CYi'!$J127</f>
        <v>71.203999999999994</v>
      </c>
      <c r="AO49" s="144">
        <f>'P9-CYi'!$AF127</f>
        <v>55.052999999999997</v>
      </c>
    </row>
    <row r="50" spans="2:41" x14ac:dyDescent="0.25">
      <c r="B50" s="238"/>
      <c r="C50" s="239"/>
      <c r="D50" s="236"/>
      <c r="E50" s="232"/>
      <c r="F50" s="232"/>
      <c r="G50" s="133" t="s">
        <v>261</v>
      </c>
      <c r="H50" s="141">
        <f>'P5-THua'!$K127</f>
        <v>11.529</v>
      </c>
      <c r="I50" s="141">
        <f>'P5-THua'!$AG127</f>
        <v>9.0060000000000002</v>
      </c>
      <c r="J50" s="238"/>
      <c r="K50" s="239"/>
      <c r="L50" s="236"/>
      <c r="M50" s="232"/>
      <c r="N50" s="232"/>
      <c r="O50" s="133" t="s">
        <v>261</v>
      </c>
      <c r="P50" s="141">
        <f>'P6-YHsiu'!$K127</f>
        <v>7.1239999999999997</v>
      </c>
      <c r="Q50" s="141">
        <f>'P6-YHsiu'!$AG127</f>
        <v>7.2210000000000001</v>
      </c>
      <c r="R50" s="238"/>
      <c r="S50" s="239"/>
      <c r="T50" s="236"/>
      <c r="U50" s="232"/>
      <c r="V50" s="232"/>
      <c r="W50" s="133" t="s">
        <v>261</v>
      </c>
      <c r="X50" s="141">
        <f>'P7-HWei'!$K127</f>
        <v>9.9789999999999992</v>
      </c>
      <c r="Y50" s="141">
        <f>'P7-HWei'!$AG127</f>
        <v>7.0919999999999996</v>
      </c>
      <c r="Z50" s="238"/>
      <c r="AA50" s="239"/>
      <c r="AB50" s="236"/>
      <c r="AC50" s="232"/>
      <c r="AD50" s="232"/>
      <c r="AE50" s="133" t="s">
        <v>261</v>
      </c>
      <c r="AF50" s="141">
        <f>'P8-BRong'!$K127</f>
        <v>18.167999999999999</v>
      </c>
      <c r="AG50" s="141">
        <f>'P8-BRong'!$AG127</f>
        <v>11.263</v>
      </c>
      <c r="AH50" s="238"/>
      <c r="AI50" s="239"/>
      <c r="AJ50" s="236"/>
      <c r="AK50" s="232"/>
      <c r="AL50" s="232"/>
      <c r="AM50" s="133" t="s">
        <v>261</v>
      </c>
      <c r="AN50" s="141">
        <f>'P9-CYi'!$K127</f>
        <v>14.241</v>
      </c>
      <c r="AO50" s="141">
        <f>'P9-CYi'!$AG127</f>
        <v>11.010999999999999</v>
      </c>
    </row>
    <row r="51" spans="2:41" x14ac:dyDescent="0.25">
      <c r="B51" s="238"/>
      <c r="C51" s="239"/>
      <c r="D51" s="236"/>
      <c r="E51" s="232"/>
      <c r="F51" s="232"/>
      <c r="G51" s="133" t="s">
        <v>191</v>
      </c>
      <c r="H51" s="141">
        <f>'P5-THua'!$L127</f>
        <v>8.8930000000000007</v>
      </c>
      <c r="I51" s="141">
        <f>'P5-THua'!$AH127</f>
        <v>8.43</v>
      </c>
      <c r="J51" s="238"/>
      <c r="K51" s="239"/>
      <c r="L51" s="236"/>
      <c r="M51" s="232"/>
      <c r="N51" s="232"/>
      <c r="O51" s="133" t="s">
        <v>191</v>
      </c>
      <c r="P51" s="141">
        <f>'P6-YHsiu'!$L127</f>
        <v>6.1870000000000003</v>
      </c>
      <c r="Q51" s="141">
        <f>'P6-YHsiu'!$AH127</f>
        <v>7.1340000000000003</v>
      </c>
      <c r="R51" s="238"/>
      <c r="S51" s="239"/>
      <c r="T51" s="236"/>
      <c r="U51" s="232"/>
      <c r="V51" s="232"/>
      <c r="W51" s="133" t="s">
        <v>191</v>
      </c>
      <c r="X51" s="141">
        <f>'P7-HWei'!$L127</f>
        <v>7.319</v>
      </c>
      <c r="Y51" s="141">
        <f>'P7-HWei'!$AH127</f>
        <v>6.2869999999999999</v>
      </c>
      <c r="Z51" s="238"/>
      <c r="AA51" s="239"/>
      <c r="AB51" s="236"/>
      <c r="AC51" s="232"/>
      <c r="AD51" s="232"/>
      <c r="AE51" s="133" t="s">
        <v>191</v>
      </c>
      <c r="AF51" s="141">
        <f>'P8-BRong'!$L127</f>
        <v>14.997</v>
      </c>
      <c r="AG51" s="141">
        <f>'P8-BRong'!$AH127</f>
        <v>10.051</v>
      </c>
      <c r="AH51" s="238"/>
      <c r="AI51" s="239"/>
      <c r="AJ51" s="236"/>
      <c r="AK51" s="232"/>
      <c r="AL51" s="232"/>
      <c r="AM51" s="133" t="s">
        <v>191</v>
      </c>
      <c r="AN51" s="141">
        <f>'P9-CYi'!$L127</f>
        <v>9.2189999999999994</v>
      </c>
      <c r="AO51" s="141">
        <f>'P9-CYi'!$AH127</f>
        <v>10.929</v>
      </c>
    </row>
    <row r="52" spans="2:41" x14ac:dyDescent="0.25">
      <c r="B52" s="238"/>
      <c r="C52" s="239"/>
      <c r="D52" s="236"/>
      <c r="E52" s="232"/>
      <c r="F52" s="232"/>
      <c r="G52" s="133" t="s">
        <v>192</v>
      </c>
      <c r="H52" s="141">
        <f>'P5-THua'!$M127</f>
        <v>7.8460000000000001</v>
      </c>
      <c r="I52" s="141">
        <f>'P5-THua'!$AI127</f>
        <v>2.2080000000000002</v>
      </c>
      <c r="J52" s="238"/>
      <c r="K52" s="239"/>
      <c r="L52" s="236"/>
      <c r="M52" s="232"/>
      <c r="N52" s="232"/>
      <c r="O52" s="133" t="s">
        <v>192</v>
      </c>
      <c r="P52" s="141">
        <f>'P6-YHsiu'!$M127</f>
        <v>2.694</v>
      </c>
      <c r="Q52" s="141">
        <f>'P6-YHsiu'!$AI127</f>
        <v>1.97</v>
      </c>
      <c r="R52" s="238"/>
      <c r="S52" s="239"/>
      <c r="T52" s="236"/>
      <c r="U52" s="232"/>
      <c r="V52" s="232"/>
      <c r="W52" s="133" t="s">
        <v>192</v>
      </c>
      <c r="X52" s="141">
        <f>'P7-HWei'!$M127</f>
        <v>6.5410000000000004</v>
      </c>
      <c r="Y52" s="141">
        <f>'P7-HWei'!$AI127</f>
        <v>2.3530000000000002</v>
      </c>
      <c r="Z52" s="238"/>
      <c r="AA52" s="239"/>
      <c r="AB52" s="236"/>
      <c r="AC52" s="232"/>
      <c r="AD52" s="232"/>
      <c r="AE52" s="133" t="s">
        <v>192</v>
      </c>
      <c r="AF52" s="141">
        <f>'P8-BRong'!$M127</f>
        <v>12.352</v>
      </c>
      <c r="AG52" s="141">
        <f>'P8-BRong'!$AI127</f>
        <v>4.274</v>
      </c>
      <c r="AH52" s="238"/>
      <c r="AI52" s="239"/>
      <c r="AJ52" s="236"/>
      <c r="AK52" s="232"/>
      <c r="AL52" s="232"/>
      <c r="AM52" s="133" t="s">
        <v>192</v>
      </c>
      <c r="AN52" s="141">
        <f>'P9-CYi'!$M127</f>
        <v>10.304</v>
      </c>
      <c r="AO52" s="141">
        <f>'P9-CYi'!$AI127</f>
        <v>2.9780000000000002</v>
      </c>
    </row>
    <row r="53" spans="2:41" x14ac:dyDescent="0.3">
      <c r="B53" s="238"/>
      <c r="C53" s="239"/>
      <c r="D53" s="236" t="s">
        <v>268</v>
      </c>
      <c r="E53" s="232">
        <f>'P5-THua'!$U162</f>
        <v>43.332999999999998</v>
      </c>
      <c r="F53" s="232">
        <f>'P5-THua'!$AQ162</f>
        <v>76.667000000000002</v>
      </c>
      <c r="G53" s="143" t="s">
        <v>260</v>
      </c>
      <c r="H53" s="144">
        <f>'P5-THua'!$J156</f>
        <v>49.457000000000001</v>
      </c>
      <c r="I53" s="144">
        <f>'P5-THua'!$AF156</f>
        <v>43.279000000000003</v>
      </c>
      <c r="J53" s="238"/>
      <c r="K53" s="239"/>
      <c r="L53" s="236" t="s">
        <v>268</v>
      </c>
      <c r="M53" s="232">
        <f>'P6-YHsiu'!$U162</f>
        <v>66.667000000000002</v>
      </c>
      <c r="N53" s="232">
        <f>'P6-YHsiu'!$AQ162</f>
        <v>86.667000000000002</v>
      </c>
      <c r="O53" s="143" t="s">
        <v>260</v>
      </c>
      <c r="P53" s="144">
        <f>'P6-YHsiu'!$J156</f>
        <v>44.71</v>
      </c>
      <c r="Q53" s="144">
        <f>'P6-YHsiu'!$AF156</f>
        <v>35.933999999999997</v>
      </c>
      <c r="R53" s="238"/>
      <c r="S53" s="239"/>
      <c r="T53" s="236" t="s">
        <v>268</v>
      </c>
      <c r="U53" s="232">
        <f>'P7-HWei'!$U162</f>
        <v>70</v>
      </c>
      <c r="V53" s="232">
        <f>'P7-HWei'!$AQ162</f>
        <v>93.332999999999998</v>
      </c>
      <c r="W53" s="143" t="s">
        <v>260</v>
      </c>
      <c r="X53" s="144">
        <f>'P7-HWei'!$J156</f>
        <v>39.889000000000003</v>
      </c>
      <c r="Y53" s="144">
        <f>'P7-HWei'!$AF156</f>
        <v>29.620999999999999</v>
      </c>
      <c r="Z53" s="238"/>
      <c r="AA53" s="239"/>
      <c r="AB53" s="236" t="s">
        <v>268</v>
      </c>
      <c r="AC53" s="232">
        <f>'P8-BRong'!$U162</f>
        <v>76.667000000000002</v>
      </c>
      <c r="AD53" s="232">
        <f>'P8-BRong'!$AQ162</f>
        <v>96.667000000000002</v>
      </c>
      <c r="AE53" s="143" t="s">
        <v>260</v>
      </c>
      <c r="AF53" s="144">
        <f>'P8-BRong'!$J156</f>
        <v>100.977</v>
      </c>
      <c r="AG53" s="144">
        <f>'P8-BRong'!$AF156</f>
        <v>50.03</v>
      </c>
      <c r="AH53" s="238"/>
      <c r="AI53" s="239"/>
      <c r="AJ53" s="236" t="s">
        <v>268</v>
      </c>
      <c r="AK53" s="232">
        <f>'P9-CYi'!$U162</f>
        <v>76.667000000000002</v>
      </c>
      <c r="AL53" s="232">
        <f>'P9-CYi'!$AQ162</f>
        <v>66.667000000000002</v>
      </c>
      <c r="AM53" s="143" t="s">
        <v>260</v>
      </c>
      <c r="AN53" s="144">
        <f>'P9-CYi'!$J156</f>
        <v>48.750999999999998</v>
      </c>
      <c r="AO53" s="144">
        <f>'P9-CYi'!$AF156</f>
        <v>57.228999999999999</v>
      </c>
    </row>
    <row r="54" spans="2:41" x14ac:dyDescent="0.25">
      <c r="B54" s="238"/>
      <c r="C54" s="239"/>
      <c r="D54" s="236"/>
      <c r="E54" s="232"/>
      <c r="F54" s="232"/>
      <c r="G54" s="133" t="s">
        <v>261</v>
      </c>
      <c r="H54" s="141">
        <f>'P5-THua'!$K156</f>
        <v>9.8919999999999995</v>
      </c>
      <c r="I54" s="141">
        <f>'P5-THua'!$AG156</f>
        <v>8.6560000000000006</v>
      </c>
      <c r="J54" s="238"/>
      <c r="K54" s="239"/>
      <c r="L54" s="236"/>
      <c r="M54" s="232"/>
      <c r="N54" s="232"/>
      <c r="O54" s="133" t="s">
        <v>261</v>
      </c>
      <c r="P54" s="141">
        <f>'P6-YHsiu'!$K156</f>
        <v>8.9420000000000002</v>
      </c>
      <c r="Q54" s="141">
        <f>'P6-YHsiu'!$AG156</f>
        <v>7.1870000000000003</v>
      </c>
      <c r="R54" s="238"/>
      <c r="S54" s="239"/>
      <c r="T54" s="236"/>
      <c r="U54" s="232"/>
      <c r="V54" s="232"/>
      <c r="W54" s="133" t="s">
        <v>261</v>
      </c>
      <c r="X54" s="141">
        <f>'P7-HWei'!$K156</f>
        <v>7.9779999999999998</v>
      </c>
      <c r="Y54" s="141">
        <f>'P7-HWei'!$AG156</f>
        <v>5.9240000000000004</v>
      </c>
      <c r="Z54" s="238"/>
      <c r="AA54" s="239"/>
      <c r="AB54" s="236"/>
      <c r="AC54" s="232"/>
      <c r="AD54" s="232"/>
      <c r="AE54" s="133" t="s">
        <v>261</v>
      </c>
      <c r="AF54" s="141">
        <f>'P8-BRong'!$K156</f>
        <v>20.195</v>
      </c>
      <c r="AG54" s="141">
        <f>'P8-BRong'!$AG156</f>
        <v>10.006</v>
      </c>
      <c r="AH54" s="238"/>
      <c r="AI54" s="239"/>
      <c r="AJ54" s="236"/>
      <c r="AK54" s="232"/>
      <c r="AL54" s="232"/>
      <c r="AM54" s="133" t="s">
        <v>261</v>
      </c>
      <c r="AN54" s="141">
        <f>'P9-CYi'!$K156</f>
        <v>9.75</v>
      </c>
      <c r="AO54" s="141">
        <f>'P9-CYi'!$AG156</f>
        <v>11.446</v>
      </c>
    </row>
    <row r="55" spans="2:41" x14ac:dyDescent="0.25">
      <c r="B55" s="238"/>
      <c r="C55" s="239"/>
      <c r="D55" s="236"/>
      <c r="E55" s="232"/>
      <c r="F55" s="232"/>
      <c r="G55" s="133" t="s">
        <v>191</v>
      </c>
      <c r="H55" s="141">
        <f>'P5-THua'!$L156</f>
        <v>9.3149999999999995</v>
      </c>
      <c r="I55" s="141">
        <f>'P5-THua'!$AH156</f>
        <v>7.3659999999999997</v>
      </c>
      <c r="J55" s="238"/>
      <c r="K55" s="239"/>
      <c r="L55" s="236"/>
      <c r="M55" s="232"/>
      <c r="N55" s="232"/>
      <c r="O55" s="133" t="s">
        <v>191</v>
      </c>
      <c r="P55" s="141">
        <f>'P6-YHsiu'!$L156</f>
        <v>7.2590000000000003</v>
      </c>
      <c r="Q55" s="141">
        <f>'P6-YHsiu'!$AH156</f>
        <v>6.7949999999999999</v>
      </c>
      <c r="R55" s="238"/>
      <c r="S55" s="239"/>
      <c r="T55" s="236"/>
      <c r="U55" s="232"/>
      <c r="V55" s="232"/>
      <c r="W55" s="133" t="s">
        <v>191</v>
      </c>
      <c r="X55" s="141">
        <f>'P7-HWei'!$L156</f>
        <v>6.6559999999999997</v>
      </c>
      <c r="Y55" s="141">
        <f>'P7-HWei'!$AH156</f>
        <v>6.04</v>
      </c>
      <c r="Z55" s="238"/>
      <c r="AA55" s="239"/>
      <c r="AB55" s="236"/>
      <c r="AC55" s="232"/>
      <c r="AD55" s="232"/>
      <c r="AE55" s="133" t="s">
        <v>191</v>
      </c>
      <c r="AF55" s="141">
        <f>'P8-BRong'!$L156</f>
        <v>12.981999999999999</v>
      </c>
      <c r="AG55" s="141">
        <f>'P8-BRong'!$AH156</f>
        <v>8.5220000000000002</v>
      </c>
      <c r="AH55" s="238"/>
      <c r="AI55" s="239"/>
      <c r="AJ55" s="236"/>
      <c r="AK55" s="232"/>
      <c r="AL55" s="232"/>
      <c r="AM55" s="133" t="s">
        <v>191</v>
      </c>
      <c r="AN55" s="141">
        <f>'P9-CYi'!$L156</f>
        <v>7.6970000000000001</v>
      </c>
      <c r="AO55" s="141">
        <f>'P9-CYi'!$AH156</f>
        <v>10.484</v>
      </c>
    </row>
    <row r="56" spans="2:41" x14ac:dyDescent="0.25">
      <c r="B56" s="238"/>
      <c r="C56" s="239"/>
      <c r="D56" s="236"/>
      <c r="E56" s="232"/>
      <c r="F56" s="232"/>
      <c r="G56" s="133" t="s">
        <v>192</v>
      </c>
      <c r="H56" s="141">
        <f>'P5-THua'!$M156</f>
        <v>3.9319999999999999</v>
      </c>
      <c r="I56" s="141">
        <f>'P5-THua'!$AI156</f>
        <v>3.7210000000000001</v>
      </c>
      <c r="J56" s="238"/>
      <c r="K56" s="239"/>
      <c r="L56" s="236"/>
      <c r="M56" s="232"/>
      <c r="N56" s="232"/>
      <c r="O56" s="133" t="s">
        <v>192</v>
      </c>
      <c r="P56" s="141">
        <f>'P6-YHsiu'!$M156</f>
        <v>5.1100000000000003</v>
      </c>
      <c r="Q56" s="141">
        <f>'P6-YHsiu'!$AI156</f>
        <v>1.5409999999999999</v>
      </c>
      <c r="R56" s="238"/>
      <c r="S56" s="239"/>
      <c r="T56" s="236"/>
      <c r="U56" s="232"/>
      <c r="V56" s="232"/>
      <c r="W56" s="133" t="s">
        <v>192</v>
      </c>
      <c r="X56" s="141">
        <f>'P7-HWei'!$M156</f>
        <v>4.0410000000000004</v>
      </c>
      <c r="Y56" s="141">
        <f>'P7-HWei'!$AI156</f>
        <v>1.2030000000000001</v>
      </c>
      <c r="Z56" s="238"/>
      <c r="AA56" s="239"/>
      <c r="AB56" s="236"/>
      <c r="AC56" s="232"/>
      <c r="AD56" s="232"/>
      <c r="AE56" s="133" t="s">
        <v>192</v>
      </c>
      <c r="AF56" s="141">
        <f>'P8-BRong'!$M156</f>
        <v>18.257999999999999</v>
      </c>
      <c r="AG56" s="141">
        <f>'P8-BRong'!$AI156</f>
        <v>4.28</v>
      </c>
      <c r="AH56" s="238"/>
      <c r="AI56" s="239"/>
      <c r="AJ56" s="236"/>
      <c r="AK56" s="232"/>
      <c r="AL56" s="232"/>
      <c r="AM56" s="133" t="s">
        <v>192</v>
      </c>
      <c r="AN56" s="141">
        <f>'P9-CYi'!$M156</f>
        <v>5.4089999999999998</v>
      </c>
      <c r="AO56" s="141">
        <f>'P9-CYi'!$AI156</f>
        <v>3.4510000000000001</v>
      </c>
    </row>
    <row r="57" spans="2:41" ht="16.5" customHeight="1" x14ac:dyDescent="0.3">
      <c r="B57" s="238"/>
      <c r="C57" s="233" t="s">
        <v>276</v>
      </c>
      <c r="D57" s="234" t="s">
        <v>263</v>
      </c>
      <c r="E57" s="235">
        <f>'P5-THua'!$U190</f>
        <v>93.332999999999998</v>
      </c>
      <c r="F57" s="235">
        <f>'P5-THua'!$AQ190</f>
        <v>100</v>
      </c>
      <c r="G57" s="143" t="s">
        <v>260</v>
      </c>
      <c r="H57" s="144">
        <f>'P5-THua'!$O187</f>
        <v>128.024</v>
      </c>
      <c r="I57" s="144">
        <f>'P5-THua'!$AK187</f>
        <v>79.340999999999994</v>
      </c>
      <c r="J57" s="238"/>
      <c r="K57" s="233" t="s">
        <v>276</v>
      </c>
      <c r="L57" s="234" t="s">
        <v>263</v>
      </c>
      <c r="M57" s="235">
        <f>'P6-YHsiu'!$U190</f>
        <v>93.332999999999998</v>
      </c>
      <c r="N57" s="235">
        <f>'P6-YHsiu'!$AQ190</f>
        <v>100</v>
      </c>
      <c r="O57" s="143" t="s">
        <v>260</v>
      </c>
      <c r="P57" s="144">
        <f>'P6-YHsiu'!$O187</f>
        <v>90.022999999999996</v>
      </c>
      <c r="Q57" s="144">
        <f>'P6-YHsiu'!$AK187</f>
        <v>82.158000000000001</v>
      </c>
      <c r="R57" s="238"/>
      <c r="S57" s="233" t="s">
        <v>276</v>
      </c>
      <c r="T57" s="234" t="s">
        <v>263</v>
      </c>
      <c r="U57" s="235">
        <f>'P7-HWei'!$U190</f>
        <v>96.667000000000002</v>
      </c>
      <c r="V57" s="235">
        <f>'P7-HWei'!$AQ190</f>
        <v>100</v>
      </c>
      <c r="W57" s="143" t="s">
        <v>260</v>
      </c>
      <c r="X57" s="144">
        <f>'P7-HWei'!$O187</f>
        <v>105.55200000000001</v>
      </c>
      <c r="Y57" s="144">
        <f>'P7-HWei'!$AK187</f>
        <v>65.858000000000004</v>
      </c>
      <c r="Z57" s="238"/>
      <c r="AA57" s="233" t="s">
        <v>276</v>
      </c>
      <c r="AB57" s="234" t="s">
        <v>263</v>
      </c>
      <c r="AC57" s="235">
        <f>'P8-BRong'!$U190</f>
        <v>90</v>
      </c>
      <c r="AD57" s="235">
        <f>'P8-BRong'!$AQ190</f>
        <v>96.667000000000002</v>
      </c>
      <c r="AE57" s="143" t="s">
        <v>260</v>
      </c>
      <c r="AF57" s="144">
        <f>'P8-BRong'!$O187</f>
        <v>182.06700000000001</v>
      </c>
      <c r="AG57" s="144">
        <f>'P8-BRong'!$AK187</f>
        <v>122.017</v>
      </c>
      <c r="AH57" s="238"/>
      <c r="AI57" s="233" t="s">
        <v>276</v>
      </c>
      <c r="AJ57" s="234" t="s">
        <v>263</v>
      </c>
      <c r="AK57" s="235">
        <f>'P9-CYi'!$U190</f>
        <v>76.667000000000002</v>
      </c>
      <c r="AL57" s="235">
        <f>'P9-CYi'!$AQ190</f>
        <v>86.667000000000002</v>
      </c>
      <c r="AM57" s="143" t="s">
        <v>260</v>
      </c>
      <c r="AN57" s="144">
        <f>'P9-CYi'!$O187</f>
        <v>150.17500000000001</v>
      </c>
      <c r="AO57" s="144">
        <f>'P9-CYi'!$AK187</f>
        <v>122.069</v>
      </c>
    </row>
    <row r="58" spans="2:41" x14ac:dyDescent="0.25">
      <c r="B58" s="238"/>
      <c r="C58" s="233"/>
      <c r="D58" s="234"/>
      <c r="E58" s="235"/>
      <c r="F58" s="235"/>
      <c r="G58" s="190" t="s">
        <v>261</v>
      </c>
      <c r="H58" s="36">
        <f>'P5-THua'!$P187</f>
        <v>12.803000000000001</v>
      </c>
      <c r="I58" s="36">
        <f>'P5-THua'!$AL187</f>
        <v>7.9340000000000002</v>
      </c>
      <c r="J58" s="238"/>
      <c r="K58" s="233"/>
      <c r="L58" s="234"/>
      <c r="M58" s="235"/>
      <c r="N58" s="235"/>
      <c r="O58" s="190" t="s">
        <v>261</v>
      </c>
      <c r="P58" s="36">
        <f>'P6-YHsiu'!$P187</f>
        <v>9.0020000000000007</v>
      </c>
      <c r="Q58" s="36">
        <f>'P6-YHsiu'!$AL187</f>
        <v>8.2159999999999993</v>
      </c>
      <c r="R58" s="238"/>
      <c r="S58" s="233"/>
      <c r="T58" s="234"/>
      <c r="U58" s="235"/>
      <c r="V58" s="235"/>
      <c r="W58" s="190" t="s">
        <v>261</v>
      </c>
      <c r="X58" s="36">
        <f>'P7-HWei'!$P187</f>
        <v>10.555</v>
      </c>
      <c r="Y58" s="36">
        <f>'P7-HWei'!$AL187</f>
        <v>6.5860000000000003</v>
      </c>
      <c r="Z58" s="238"/>
      <c r="AA58" s="233"/>
      <c r="AB58" s="234"/>
      <c r="AC58" s="235"/>
      <c r="AD58" s="235"/>
      <c r="AE58" s="190" t="s">
        <v>261</v>
      </c>
      <c r="AF58" s="36">
        <f>'P8-BRong'!$P187</f>
        <v>18.207000000000001</v>
      </c>
      <c r="AG58" s="36">
        <f>'P8-BRong'!$AL187</f>
        <v>12.202</v>
      </c>
      <c r="AH58" s="238"/>
      <c r="AI58" s="233"/>
      <c r="AJ58" s="234"/>
      <c r="AK58" s="235"/>
      <c r="AL58" s="235"/>
      <c r="AM58" s="190" t="s">
        <v>261</v>
      </c>
      <c r="AN58" s="36">
        <f>'P9-CYi'!$P187</f>
        <v>15.018000000000001</v>
      </c>
      <c r="AO58" s="36">
        <f>'P9-CYi'!$AL187</f>
        <v>12.207000000000001</v>
      </c>
    </row>
    <row r="59" spans="2:41" x14ac:dyDescent="0.25">
      <c r="B59" s="238"/>
      <c r="C59" s="233"/>
      <c r="D59" s="234"/>
      <c r="E59" s="235"/>
      <c r="F59" s="235"/>
      <c r="G59" s="190" t="s">
        <v>191</v>
      </c>
      <c r="H59" s="36">
        <f>'P5-THua'!$Q187</f>
        <v>8.6379999999999999</v>
      </c>
      <c r="I59" s="36">
        <f>'P5-THua'!$AM187</f>
        <v>6.476</v>
      </c>
      <c r="J59" s="238"/>
      <c r="K59" s="233"/>
      <c r="L59" s="234"/>
      <c r="M59" s="235"/>
      <c r="N59" s="235"/>
      <c r="O59" s="190" t="s">
        <v>191</v>
      </c>
      <c r="P59" s="36">
        <f>'P6-YHsiu'!$Q187</f>
        <v>7.9560000000000004</v>
      </c>
      <c r="Q59" s="36">
        <f>'P6-YHsiu'!$AM187</f>
        <v>6.91</v>
      </c>
      <c r="R59" s="238"/>
      <c r="S59" s="233"/>
      <c r="T59" s="234"/>
      <c r="U59" s="235"/>
      <c r="V59" s="235"/>
      <c r="W59" s="190" t="s">
        <v>191</v>
      </c>
      <c r="X59" s="36">
        <f>'P7-HWei'!$Q187</f>
        <v>8.5340000000000007</v>
      </c>
      <c r="Y59" s="36">
        <f>'P7-HWei'!$AM187</f>
        <v>5.6440000000000001</v>
      </c>
      <c r="Z59" s="238"/>
      <c r="AA59" s="233"/>
      <c r="AB59" s="234"/>
      <c r="AC59" s="235"/>
      <c r="AD59" s="235"/>
      <c r="AE59" s="190" t="s">
        <v>191</v>
      </c>
      <c r="AF59" s="36">
        <f>'P8-BRong'!$Q187</f>
        <v>12.827</v>
      </c>
      <c r="AG59" s="36">
        <f>'P8-BRong'!$AM187</f>
        <v>10.105</v>
      </c>
      <c r="AH59" s="238"/>
      <c r="AI59" s="233"/>
      <c r="AJ59" s="234"/>
      <c r="AK59" s="235"/>
      <c r="AL59" s="235"/>
      <c r="AM59" s="190" t="s">
        <v>191</v>
      </c>
      <c r="AN59" s="36">
        <f>'P9-CYi'!$Q187</f>
        <v>8.8439999999999994</v>
      </c>
      <c r="AO59" s="36">
        <f>'P9-CYi'!$AM187</f>
        <v>10.62</v>
      </c>
    </row>
    <row r="60" spans="2:41" x14ac:dyDescent="0.25">
      <c r="B60" s="238"/>
      <c r="C60" s="233"/>
      <c r="D60" s="234"/>
      <c r="E60" s="235"/>
      <c r="F60" s="235"/>
      <c r="G60" s="190" t="s">
        <v>192</v>
      </c>
      <c r="H60" s="36">
        <f>'P5-THua'!$R187</f>
        <v>10.414</v>
      </c>
      <c r="I60" s="36">
        <f>'P5-THua'!$AN187</f>
        <v>4.32</v>
      </c>
      <c r="J60" s="238"/>
      <c r="K60" s="233"/>
      <c r="L60" s="234"/>
      <c r="M60" s="235"/>
      <c r="N60" s="235"/>
      <c r="O60" s="190" t="s">
        <v>192</v>
      </c>
      <c r="P60" s="36">
        <f>'P6-YHsiu'!$R187</f>
        <v>4.5389999999999997</v>
      </c>
      <c r="Q60" s="36">
        <f>'P6-YHsiu'!$AN187</f>
        <v>4.5830000000000002</v>
      </c>
      <c r="R60" s="238"/>
      <c r="S60" s="233"/>
      <c r="T60" s="234"/>
      <c r="U60" s="235"/>
      <c r="V60" s="235"/>
      <c r="W60" s="190" t="s">
        <v>192</v>
      </c>
      <c r="X60" s="36">
        <f>'P7-HWei'!$R187</f>
        <v>6.5439999999999996</v>
      </c>
      <c r="Y60" s="36">
        <f>'P7-HWei'!$AN187</f>
        <v>2.6480000000000001</v>
      </c>
      <c r="Z60" s="238"/>
      <c r="AA60" s="233"/>
      <c r="AB60" s="234"/>
      <c r="AC60" s="235"/>
      <c r="AD60" s="235"/>
      <c r="AE60" s="190" t="s">
        <v>192</v>
      </c>
      <c r="AF60" s="36">
        <f>'P8-BRong'!$R187</f>
        <v>14.827</v>
      </c>
      <c r="AG60" s="36">
        <f>'P8-BRong'!$AN187</f>
        <v>7.5819999999999999</v>
      </c>
      <c r="AH60" s="238"/>
      <c r="AI60" s="233"/>
      <c r="AJ60" s="234"/>
      <c r="AK60" s="235"/>
      <c r="AL60" s="235"/>
      <c r="AM60" s="190" t="s">
        <v>192</v>
      </c>
      <c r="AN60" s="36">
        <f>'P9-CYi'!$R187</f>
        <v>13.928000000000001</v>
      </c>
      <c r="AO60" s="36">
        <f>'P9-CYi'!$AN187</f>
        <v>6.0330000000000004</v>
      </c>
    </row>
    <row r="61" spans="2:41" x14ac:dyDescent="0.3">
      <c r="B61" s="238"/>
      <c r="C61" s="233"/>
      <c r="D61" s="236" t="s">
        <v>271</v>
      </c>
      <c r="E61" s="232">
        <f>'P5-THua'!$U207</f>
        <v>83.332999999999998</v>
      </c>
      <c r="F61" s="232">
        <f>'P5-THua'!$AQ207</f>
        <v>90</v>
      </c>
      <c r="G61" s="143" t="s">
        <v>260</v>
      </c>
      <c r="H61" s="144">
        <f>'P5-THua'!$O204</f>
        <v>106.86499999999999</v>
      </c>
      <c r="I61" s="144">
        <f>'P5-THua'!$AK204</f>
        <v>99.936000000000007</v>
      </c>
      <c r="J61" s="238"/>
      <c r="K61" s="233"/>
      <c r="L61" s="236" t="s">
        <v>271</v>
      </c>
      <c r="M61" s="232">
        <f>'P6-YHsiu'!$U207</f>
        <v>90</v>
      </c>
      <c r="N61" s="232">
        <f>'P6-YHsiu'!$AQ207</f>
        <v>100</v>
      </c>
      <c r="O61" s="143" t="s">
        <v>260</v>
      </c>
      <c r="P61" s="144">
        <f>'P6-YHsiu'!$O204</f>
        <v>58.207000000000001</v>
      </c>
      <c r="Q61" s="144">
        <f>'P6-YHsiu'!$AK204</f>
        <v>67.980999999999995</v>
      </c>
      <c r="R61" s="238"/>
      <c r="S61" s="233"/>
      <c r="T61" s="236" t="s">
        <v>271</v>
      </c>
      <c r="U61" s="232">
        <f>'P7-HWei'!$U207</f>
        <v>86.667000000000002</v>
      </c>
      <c r="V61" s="232">
        <f>'P7-HWei'!$AQ207</f>
        <v>100</v>
      </c>
      <c r="W61" s="143" t="s">
        <v>260</v>
      </c>
      <c r="X61" s="144">
        <f>'P7-HWei'!$O204</f>
        <v>55.456000000000003</v>
      </c>
      <c r="Y61" s="144">
        <f>'P7-HWei'!$AK204</f>
        <v>60.856000000000002</v>
      </c>
      <c r="Z61" s="238"/>
      <c r="AA61" s="233"/>
      <c r="AB61" s="236" t="s">
        <v>271</v>
      </c>
      <c r="AC61" s="232">
        <f>'P8-BRong'!$U207</f>
        <v>76.667000000000002</v>
      </c>
      <c r="AD61" s="232">
        <f>'P8-BRong'!$AQ207</f>
        <v>86.667000000000002</v>
      </c>
      <c r="AE61" s="143" t="s">
        <v>260</v>
      </c>
      <c r="AF61" s="144">
        <f>'P8-BRong'!$O204</f>
        <v>222.876</v>
      </c>
      <c r="AG61" s="144">
        <f>'P8-BRong'!$AK204</f>
        <v>146.22399999999999</v>
      </c>
      <c r="AH61" s="238"/>
      <c r="AI61" s="233"/>
      <c r="AJ61" s="236" t="s">
        <v>271</v>
      </c>
      <c r="AK61" s="232">
        <f>'P9-CYi'!$U207</f>
        <v>86.667000000000002</v>
      </c>
      <c r="AL61" s="232">
        <f>'P9-CYi'!$AQ207</f>
        <v>90</v>
      </c>
      <c r="AM61" s="143" t="s">
        <v>260</v>
      </c>
      <c r="AN61" s="144">
        <f>'P9-CYi'!$O204</f>
        <v>124.491</v>
      </c>
      <c r="AO61" s="144">
        <f>'P9-CYi'!$AK204</f>
        <v>121.828</v>
      </c>
    </row>
    <row r="62" spans="2:41" x14ac:dyDescent="0.25">
      <c r="B62" s="238"/>
      <c r="C62" s="233"/>
      <c r="D62" s="236"/>
      <c r="E62" s="232"/>
      <c r="F62" s="232"/>
      <c r="G62" s="133" t="s">
        <v>261</v>
      </c>
      <c r="H62" s="141">
        <f>'P5-THua'!$P204</f>
        <v>10.686</v>
      </c>
      <c r="I62" s="141">
        <f>'P5-THua'!$AL204</f>
        <v>9.9939999999999998</v>
      </c>
      <c r="J62" s="238"/>
      <c r="K62" s="233"/>
      <c r="L62" s="236"/>
      <c r="M62" s="232"/>
      <c r="N62" s="232"/>
      <c r="O62" s="133" t="s">
        <v>261</v>
      </c>
      <c r="P62" s="141">
        <f>'P6-YHsiu'!$P204</f>
        <v>5.8209999999999997</v>
      </c>
      <c r="Q62" s="141">
        <f>'P6-YHsiu'!$AL204</f>
        <v>6.798</v>
      </c>
      <c r="R62" s="238"/>
      <c r="S62" s="233"/>
      <c r="T62" s="236"/>
      <c r="U62" s="232"/>
      <c r="V62" s="232"/>
      <c r="W62" s="133" t="s">
        <v>261</v>
      </c>
      <c r="X62" s="141">
        <f>'P7-HWei'!$P204</f>
        <v>5.5460000000000003</v>
      </c>
      <c r="Y62" s="141">
        <f>'P7-HWei'!$AL204</f>
        <v>6.0860000000000003</v>
      </c>
      <c r="Z62" s="238"/>
      <c r="AA62" s="233"/>
      <c r="AB62" s="236"/>
      <c r="AC62" s="232"/>
      <c r="AD62" s="232"/>
      <c r="AE62" s="133" t="s">
        <v>261</v>
      </c>
      <c r="AF62" s="141">
        <f>'P8-BRong'!$P204</f>
        <v>22.288</v>
      </c>
      <c r="AG62" s="141">
        <f>'P8-BRong'!$AL204</f>
        <v>14.622</v>
      </c>
      <c r="AH62" s="238"/>
      <c r="AI62" s="233"/>
      <c r="AJ62" s="236"/>
      <c r="AK62" s="232"/>
      <c r="AL62" s="232"/>
      <c r="AM62" s="133" t="s">
        <v>261</v>
      </c>
      <c r="AN62" s="141">
        <f>'P9-CYi'!$P204</f>
        <v>12.449</v>
      </c>
      <c r="AO62" s="141">
        <f>'P9-CYi'!$AL204</f>
        <v>12.183</v>
      </c>
    </row>
    <row r="63" spans="2:41" x14ac:dyDescent="0.25">
      <c r="B63" s="238"/>
      <c r="C63" s="233"/>
      <c r="D63" s="236"/>
      <c r="E63" s="232"/>
      <c r="F63" s="232"/>
      <c r="G63" s="133" t="s">
        <v>191</v>
      </c>
      <c r="H63" s="141">
        <f>'P5-THua'!$Q204</f>
        <v>8.8699999999999992</v>
      </c>
      <c r="I63" s="141">
        <f>'P5-THua'!$AM204</f>
        <v>9.5229999999999997</v>
      </c>
      <c r="J63" s="238"/>
      <c r="K63" s="233"/>
      <c r="L63" s="236"/>
      <c r="M63" s="232"/>
      <c r="N63" s="232"/>
      <c r="O63" s="133" t="s">
        <v>191</v>
      </c>
      <c r="P63" s="141">
        <f>'P6-YHsiu'!$Q204</f>
        <v>5.3819999999999997</v>
      </c>
      <c r="Q63" s="141">
        <f>'P6-YHsiu'!$AM204</f>
        <v>6.8810000000000002</v>
      </c>
      <c r="R63" s="238"/>
      <c r="S63" s="233"/>
      <c r="T63" s="236"/>
      <c r="U63" s="232"/>
      <c r="V63" s="232"/>
      <c r="W63" s="133" t="s">
        <v>191</v>
      </c>
      <c r="X63" s="141">
        <f>'P7-HWei'!$Q204</f>
        <v>4.99</v>
      </c>
      <c r="Y63" s="141">
        <f>'P7-HWei'!$AM204</f>
        <v>5.8550000000000004</v>
      </c>
      <c r="Z63" s="238"/>
      <c r="AA63" s="233"/>
      <c r="AB63" s="236"/>
      <c r="AC63" s="232"/>
      <c r="AD63" s="232"/>
      <c r="AE63" s="133" t="s">
        <v>191</v>
      </c>
      <c r="AF63" s="141">
        <f>'P8-BRong'!$Q204</f>
        <v>12.852</v>
      </c>
      <c r="AG63" s="141">
        <f>'P8-BRong'!$AM204</f>
        <v>13.617000000000001</v>
      </c>
      <c r="AH63" s="238"/>
      <c r="AI63" s="233"/>
      <c r="AJ63" s="236"/>
      <c r="AK63" s="232"/>
      <c r="AL63" s="232"/>
      <c r="AM63" s="133" t="s">
        <v>191</v>
      </c>
      <c r="AN63" s="141">
        <f>'P9-CYi'!$Q204</f>
        <v>8.5579999999999998</v>
      </c>
      <c r="AO63" s="141">
        <f>'P9-CYi'!$AM204</f>
        <v>8.9079999999999995</v>
      </c>
    </row>
    <row r="64" spans="2:41" x14ac:dyDescent="0.25">
      <c r="B64" s="238"/>
      <c r="C64" s="233"/>
      <c r="D64" s="236"/>
      <c r="E64" s="232"/>
      <c r="F64" s="232"/>
      <c r="G64" s="133" t="s">
        <v>192</v>
      </c>
      <c r="H64" s="141">
        <f>'P5-THua'!$R204</f>
        <v>6.2030000000000003</v>
      </c>
      <c r="I64" s="141">
        <f>'P5-THua'!$AN204</f>
        <v>3.7469999999999999</v>
      </c>
      <c r="J64" s="238"/>
      <c r="K64" s="233"/>
      <c r="L64" s="236"/>
      <c r="M64" s="232"/>
      <c r="N64" s="232"/>
      <c r="O64" s="133" t="s">
        <v>192</v>
      </c>
      <c r="P64" s="141">
        <f>'P6-YHsiu'!$R204</f>
        <v>1.7789999999999999</v>
      </c>
      <c r="Q64" s="141">
        <f>'P6-YHsiu'!$AN204</f>
        <v>1.9179999999999999</v>
      </c>
      <c r="R64" s="238"/>
      <c r="S64" s="233"/>
      <c r="T64" s="236"/>
      <c r="U64" s="232"/>
      <c r="V64" s="232"/>
      <c r="W64" s="133" t="s">
        <v>192</v>
      </c>
      <c r="X64" s="141">
        <f>'P7-HWei'!$R204</f>
        <v>1.93</v>
      </c>
      <c r="Y64" s="141">
        <f>'P7-HWei'!$AN204</f>
        <v>1.6020000000000001</v>
      </c>
      <c r="Z64" s="238"/>
      <c r="AA64" s="233"/>
      <c r="AB64" s="236"/>
      <c r="AC64" s="232"/>
      <c r="AD64" s="232"/>
      <c r="AE64" s="133" t="s">
        <v>192</v>
      </c>
      <c r="AF64" s="141">
        <f>'P8-BRong'!$R204</f>
        <v>20.637</v>
      </c>
      <c r="AG64" s="141">
        <f>'P8-BRong'!$AN204</f>
        <v>7.4219999999999997</v>
      </c>
      <c r="AH64" s="238"/>
      <c r="AI64" s="233"/>
      <c r="AJ64" s="236"/>
      <c r="AK64" s="232"/>
      <c r="AL64" s="232"/>
      <c r="AM64" s="133" t="s">
        <v>192</v>
      </c>
      <c r="AN64" s="141">
        <f>'P9-CYi'!$R204</f>
        <v>9.2050000000000001</v>
      </c>
      <c r="AO64" s="141">
        <f>'P9-CYi'!$AN204</f>
        <v>7.6319999999999997</v>
      </c>
    </row>
    <row r="65" spans="2:41" x14ac:dyDescent="0.3">
      <c r="B65" s="238"/>
      <c r="C65" s="233"/>
      <c r="D65" s="236" t="s">
        <v>272</v>
      </c>
      <c r="E65" s="232">
        <f>'P5-THua'!$U224</f>
        <v>90</v>
      </c>
      <c r="F65" s="232">
        <f>'P5-THua'!$AQ224</f>
        <v>90</v>
      </c>
      <c r="G65" s="143" t="s">
        <v>260</v>
      </c>
      <c r="H65" s="144">
        <f>'P5-THua'!$O221</f>
        <v>96.361000000000004</v>
      </c>
      <c r="I65" s="144">
        <f>'P5-THua'!$AK221</f>
        <v>91.058999999999997</v>
      </c>
      <c r="J65" s="238"/>
      <c r="K65" s="233"/>
      <c r="L65" s="236" t="s">
        <v>272</v>
      </c>
      <c r="M65" s="232">
        <f>'P6-YHsiu'!$U224</f>
        <v>93.332999999999998</v>
      </c>
      <c r="N65" s="232">
        <f>'P6-YHsiu'!$AQ224</f>
        <v>93.332999999999998</v>
      </c>
      <c r="O65" s="143" t="s">
        <v>260</v>
      </c>
      <c r="P65" s="144">
        <f>'P6-YHsiu'!$O221</f>
        <v>83.159000000000006</v>
      </c>
      <c r="Q65" s="144">
        <f>'P6-YHsiu'!$AK221</f>
        <v>106.17700000000001</v>
      </c>
      <c r="R65" s="238"/>
      <c r="S65" s="233"/>
      <c r="T65" s="236" t="s">
        <v>272</v>
      </c>
      <c r="U65" s="232">
        <f>'P7-HWei'!$U224</f>
        <v>80</v>
      </c>
      <c r="V65" s="232">
        <f>'P7-HWei'!$AQ224</f>
        <v>93.332999999999998</v>
      </c>
      <c r="W65" s="143" t="s">
        <v>260</v>
      </c>
      <c r="X65" s="144">
        <f>'P7-HWei'!$O221</f>
        <v>48.759</v>
      </c>
      <c r="Y65" s="144">
        <f>'P7-HWei'!$AK221</f>
        <v>72.551000000000002</v>
      </c>
      <c r="Z65" s="238"/>
      <c r="AA65" s="233"/>
      <c r="AB65" s="236" t="s">
        <v>272</v>
      </c>
      <c r="AC65" s="232">
        <f>'P8-BRong'!$U224</f>
        <v>73.332999999999998</v>
      </c>
      <c r="AD65" s="232">
        <f>'P8-BRong'!$AQ224</f>
        <v>83.332999999999998</v>
      </c>
      <c r="AE65" s="143" t="s">
        <v>260</v>
      </c>
      <c r="AF65" s="144">
        <f>'P8-BRong'!$O221</f>
        <v>156.51599999999999</v>
      </c>
      <c r="AG65" s="144">
        <f>'P8-BRong'!$AK221</f>
        <v>141.20400000000001</v>
      </c>
      <c r="AH65" s="238"/>
      <c r="AI65" s="233"/>
      <c r="AJ65" s="236" t="s">
        <v>272</v>
      </c>
      <c r="AK65" s="232">
        <f>'P9-CYi'!$U224</f>
        <v>90</v>
      </c>
      <c r="AL65" s="232">
        <f>'P9-CYi'!$AQ224</f>
        <v>86.667000000000002</v>
      </c>
      <c r="AM65" s="143" t="s">
        <v>260</v>
      </c>
      <c r="AN65" s="144">
        <f>'P9-CYi'!$O221</f>
        <v>75.703999999999994</v>
      </c>
      <c r="AO65" s="144">
        <f>'P9-CYi'!$AK221</f>
        <v>91.147999999999996</v>
      </c>
    </row>
    <row r="66" spans="2:41" x14ac:dyDescent="0.25">
      <c r="B66" s="238"/>
      <c r="C66" s="233"/>
      <c r="D66" s="236"/>
      <c r="E66" s="232"/>
      <c r="F66" s="232"/>
      <c r="G66" s="133" t="s">
        <v>261</v>
      </c>
      <c r="H66" s="141">
        <f>'P5-THua'!$P221</f>
        <v>9.6359999999999992</v>
      </c>
      <c r="I66" s="141">
        <f>'P5-THua'!$AL221</f>
        <v>9.1059999999999999</v>
      </c>
      <c r="J66" s="238"/>
      <c r="K66" s="233"/>
      <c r="L66" s="236"/>
      <c r="M66" s="232"/>
      <c r="N66" s="232"/>
      <c r="O66" s="133" t="s">
        <v>261</v>
      </c>
      <c r="P66" s="141">
        <f>'P6-YHsiu'!$P221</f>
        <v>8.3160000000000007</v>
      </c>
      <c r="Q66" s="141">
        <f>'P6-YHsiu'!$AL221</f>
        <v>10.618</v>
      </c>
      <c r="R66" s="238"/>
      <c r="S66" s="233"/>
      <c r="T66" s="236"/>
      <c r="U66" s="232"/>
      <c r="V66" s="232"/>
      <c r="W66" s="133" t="s">
        <v>261</v>
      </c>
      <c r="X66" s="141">
        <f>'P7-HWei'!$P221</f>
        <v>4.8760000000000003</v>
      </c>
      <c r="Y66" s="141">
        <f>'P7-HWei'!$AL221</f>
        <v>7.2549999999999999</v>
      </c>
      <c r="Z66" s="238"/>
      <c r="AA66" s="233"/>
      <c r="AB66" s="236"/>
      <c r="AC66" s="232"/>
      <c r="AD66" s="232"/>
      <c r="AE66" s="133" t="s">
        <v>261</v>
      </c>
      <c r="AF66" s="141">
        <f>'P8-BRong'!$P221</f>
        <v>15.651999999999999</v>
      </c>
      <c r="AG66" s="141">
        <f>'P8-BRong'!$AL221</f>
        <v>14.121</v>
      </c>
      <c r="AH66" s="238"/>
      <c r="AI66" s="233"/>
      <c r="AJ66" s="236"/>
      <c r="AK66" s="232"/>
      <c r="AL66" s="232"/>
      <c r="AM66" s="133" t="s">
        <v>261</v>
      </c>
      <c r="AN66" s="141">
        <f>'P9-CYi'!$P221</f>
        <v>7.57</v>
      </c>
      <c r="AO66" s="141">
        <f>'P9-CYi'!$AL221</f>
        <v>9.1150000000000002</v>
      </c>
    </row>
    <row r="67" spans="2:41" x14ac:dyDescent="0.25">
      <c r="B67" s="238"/>
      <c r="C67" s="233"/>
      <c r="D67" s="236"/>
      <c r="E67" s="232"/>
      <c r="F67" s="232"/>
      <c r="G67" s="133" t="s">
        <v>191</v>
      </c>
      <c r="H67" s="141">
        <f>'P5-THua'!$Q221</f>
        <v>8.2330000000000005</v>
      </c>
      <c r="I67" s="141">
        <f>'P5-THua'!$AM221</f>
        <v>8.7970000000000006</v>
      </c>
      <c r="J67" s="238"/>
      <c r="K67" s="233"/>
      <c r="L67" s="236"/>
      <c r="M67" s="232"/>
      <c r="N67" s="232"/>
      <c r="O67" s="133" t="s">
        <v>191</v>
      </c>
      <c r="P67" s="141">
        <f>'P6-YHsiu'!$Q221</f>
        <v>6.7930000000000001</v>
      </c>
      <c r="Q67" s="141">
        <f>'P6-YHsiu'!$AM221</f>
        <v>9.0389999999999997</v>
      </c>
      <c r="R67" s="238"/>
      <c r="S67" s="233"/>
      <c r="T67" s="236"/>
      <c r="U67" s="232"/>
      <c r="V67" s="232"/>
      <c r="W67" s="133" t="s">
        <v>191</v>
      </c>
      <c r="X67" s="141">
        <f>'P7-HWei'!$Q221</f>
        <v>4.6420000000000003</v>
      </c>
      <c r="Y67" s="141">
        <f>'P7-HWei'!$AM221</f>
        <v>6.2649999999999997</v>
      </c>
      <c r="Z67" s="238"/>
      <c r="AA67" s="233"/>
      <c r="AB67" s="236"/>
      <c r="AC67" s="232"/>
      <c r="AD67" s="232"/>
      <c r="AE67" s="133" t="s">
        <v>191</v>
      </c>
      <c r="AF67" s="141">
        <f>'P8-BRong'!$Q221</f>
        <v>9.7140000000000004</v>
      </c>
      <c r="AG67" s="141">
        <f>'P8-BRong'!$AM221</f>
        <v>11.09</v>
      </c>
      <c r="AH67" s="238"/>
      <c r="AI67" s="233"/>
      <c r="AJ67" s="236"/>
      <c r="AK67" s="232"/>
      <c r="AL67" s="232"/>
      <c r="AM67" s="133" t="s">
        <v>191</v>
      </c>
      <c r="AN67" s="141">
        <f>'P9-CYi'!$Q221</f>
        <v>6.5990000000000002</v>
      </c>
      <c r="AO67" s="141">
        <f>'P9-CYi'!$AM221</f>
        <v>7.77</v>
      </c>
    </row>
    <row r="68" spans="2:41" x14ac:dyDescent="0.25">
      <c r="B68" s="238"/>
      <c r="C68" s="233"/>
      <c r="D68" s="236"/>
      <c r="E68" s="232"/>
      <c r="F68" s="232"/>
      <c r="G68" s="133" t="s">
        <v>192</v>
      </c>
      <c r="H68" s="141">
        <f>'P5-THua'!$R221</f>
        <v>5.0030000000000001</v>
      </c>
      <c r="I68" s="141">
        <f>'P5-THua'!$AN221</f>
        <v>3.5979999999999999</v>
      </c>
      <c r="J68" s="238"/>
      <c r="K68" s="233"/>
      <c r="L68" s="236"/>
      <c r="M68" s="232"/>
      <c r="N68" s="232"/>
      <c r="O68" s="133" t="s">
        <v>192</v>
      </c>
      <c r="P68" s="141">
        <f>'P6-YHsiu'!$R221</f>
        <v>4.7560000000000002</v>
      </c>
      <c r="Q68" s="141">
        <f>'P6-YHsiu'!$AN221</f>
        <v>4.8010000000000002</v>
      </c>
      <c r="R68" s="238"/>
      <c r="S68" s="233"/>
      <c r="T68" s="236"/>
      <c r="U68" s="232"/>
      <c r="V68" s="232"/>
      <c r="W68" s="133" t="s">
        <v>192</v>
      </c>
      <c r="X68" s="141">
        <f>'P7-HWei'!$R221</f>
        <v>1.2490000000000001</v>
      </c>
      <c r="Y68" s="141">
        <f>'P7-HWei'!$AN221</f>
        <v>2.6059999999999999</v>
      </c>
      <c r="Z68" s="238"/>
      <c r="AA68" s="233"/>
      <c r="AB68" s="236"/>
      <c r="AC68" s="232"/>
      <c r="AD68" s="232"/>
      <c r="AE68" s="133" t="s">
        <v>192</v>
      </c>
      <c r="AF68" s="141">
        <f>'P8-BRong'!$R221</f>
        <v>12.87</v>
      </c>
      <c r="AG68" s="141">
        <f>'P8-BRong'!$AN221</f>
        <v>10.959</v>
      </c>
      <c r="AH68" s="238"/>
      <c r="AI68" s="233"/>
      <c r="AJ68" s="236"/>
      <c r="AK68" s="232"/>
      <c r="AL68" s="232"/>
      <c r="AM68" s="133" t="s">
        <v>192</v>
      </c>
      <c r="AN68" s="141">
        <f>'P9-CYi'!$R221</f>
        <v>4.1900000000000004</v>
      </c>
      <c r="AO68" s="141">
        <f>'P9-CYi'!$AN221</f>
        <v>4.375</v>
      </c>
    </row>
    <row r="69" spans="2:41" s="1" customFormat="1" ht="30" customHeight="1" x14ac:dyDescent="0.25">
      <c r="B69" s="1" t="s">
        <v>289</v>
      </c>
      <c r="D69" s="139"/>
      <c r="E69" s="139"/>
      <c r="F69" s="139"/>
      <c r="H69" s="139"/>
      <c r="I69" s="139"/>
      <c r="J69" s="1" t="s">
        <v>290</v>
      </c>
      <c r="R69" s="1" t="s">
        <v>291</v>
      </c>
      <c r="Z69" s="1" t="s">
        <v>292</v>
      </c>
      <c r="AH69" s="1" t="s">
        <v>293</v>
      </c>
    </row>
  </sheetData>
  <mergeCells count="275">
    <mergeCell ref="C41:C56"/>
    <mergeCell ref="D41:D44"/>
    <mergeCell ref="E41:E44"/>
    <mergeCell ref="D45:D48"/>
    <mergeCell ref="E45:E48"/>
    <mergeCell ref="D9:D12"/>
    <mergeCell ref="C5:C12"/>
    <mergeCell ref="E9:E12"/>
    <mergeCell ref="F9:F12"/>
    <mergeCell ref="E13:E16"/>
    <mergeCell ref="F13:F16"/>
    <mergeCell ref="D13:D16"/>
    <mergeCell ref="F5:F8"/>
    <mergeCell ref="D5:D8"/>
    <mergeCell ref="E5:E8"/>
    <mergeCell ref="F45:F48"/>
    <mergeCell ref="D49:D52"/>
    <mergeCell ref="E49:E52"/>
    <mergeCell ref="F49:F52"/>
    <mergeCell ref="D53:D56"/>
    <mergeCell ref="E53:E56"/>
    <mergeCell ref="F53:F56"/>
    <mergeCell ref="F41:F44"/>
    <mergeCell ref="F17:F20"/>
    <mergeCell ref="F21:F24"/>
    <mergeCell ref="F25:F28"/>
    <mergeCell ref="G31:I31"/>
    <mergeCell ref="E33:E36"/>
    <mergeCell ref="F33:F36"/>
    <mergeCell ref="B3:B4"/>
    <mergeCell ref="B31:B32"/>
    <mergeCell ref="C31:D32"/>
    <mergeCell ref="C33:C40"/>
    <mergeCell ref="D33:D36"/>
    <mergeCell ref="E37:E40"/>
    <mergeCell ref="B5:B28"/>
    <mergeCell ref="D37:D40"/>
    <mergeCell ref="F37:F40"/>
    <mergeCell ref="E3:F3"/>
    <mergeCell ref="G3:I3"/>
    <mergeCell ref="C3:D4"/>
    <mergeCell ref="B33:B68"/>
    <mergeCell ref="D17:D20"/>
    <mergeCell ref="D21:D24"/>
    <mergeCell ref="D25:D28"/>
    <mergeCell ref="C13:C28"/>
    <mergeCell ref="E17:E20"/>
    <mergeCell ref="E21:E24"/>
    <mergeCell ref="E25:E28"/>
    <mergeCell ref="E31:F31"/>
    <mergeCell ref="O3:Q3"/>
    <mergeCell ref="J5:J28"/>
    <mergeCell ref="K5:K12"/>
    <mergeCell ref="L5:L8"/>
    <mergeCell ref="M5:M8"/>
    <mergeCell ref="N5:N8"/>
    <mergeCell ref="L9:L12"/>
    <mergeCell ref="M9:M12"/>
    <mergeCell ref="N9:N12"/>
    <mergeCell ref="K13:K28"/>
    <mergeCell ref="L13:L16"/>
    <mergeCell ref="M13:M16"/>
    <mergeCell ref="N13:N16"/>
    <mergeCell ref="L17:L20"/>
    <mergeCell ref="M17:M20"/>
    <mergeCell ref="J3:J4"/>
    <mergeCell ref="K3:L4"/>
    <mergeCell ref="M3:N3"/>
    <mergeCell ref="N17:N20"/>
    <mergeCell ref="L21:L24"/>
    <mergeCell ref="M21:M24"/>
    <mergeCell ref="N21:N24"/>
    <mergeCell ref="L25:L28"/>
    <mergeCell ref="M25:M28"/>
    <mergeCell ref="R3:R4"/>
    <mergeCell ref="S3:T4"/>
    <mergeCell ref="U3:V3"/>
    <mergeCell ref="W3:Y3"/>
    <mergeCell ref="R5:R28"/>
    <mergeCell ref="S5:S12"/>
    <mergeCell ref="T5:T8"/>
    <mergeCell ref="U5:U8"/>
    <mergeCell ref="V5:V8"/>
    <mergeCell ref="T9:T12"/>
    <mergeCell ref="U9:U12"/>
    <mergeCell ref="V9:V12"/>
    <mergeCell ref="S13:S28"/>
    <mergeCell ref="T13:T16"/>
    <mergeCell ref="U13:U16"/>
    <mergeCell ref="V13:V16"/>
    <mergeCell ref="AC3:AD3"/>
    <mergeCell ref="AE3:AG3"/>
    <mergeCell ref="Z5:Z28"/>
    <mergeCell ref="AA5:AA12"/>
    <mergeCell ref="AB5:AB8"/>
    <mergeCell ref="AC5:AC8"/>
    <mergeCell ref="AD5:AD8"/>
    <mergeCell ref="AB9:AB12"/>
    <mergeCell ref="AC9:AC12"/>
    <mergeCell ref="AD9:AD12"/>
    <mergeCell ref="AA13:AA28"/>
    <mergeCell ref="AB13:AB16"/>
    <mergeCell ref="AC13:AC16"/>
    <mergeCell ref="AD13:AD16"/>
    <mergeCell ref="AB17:AB20"/>
    <mergeCell ref="AC17:AC20"/>
    <mergeCell ref="Z3:Z4"/>
    <mergeCell ref="AA3:AB4"/>
    <mergeCell ref="AD17:AD20"/>
    <mergeCell ref="AB21:AB24"/>
    <mergeCell ref="AC21:AC24"/>
    <mergeCell ref="AD21:AD24"/>
    <mergeCell ref="AB25:AB28"/>
    <mergeCell ref="AC25:AC28"/>
    <mergeCell ref="AD25:AD28"/>
    <mergeCell ref="T25:T28"/>
    <mergeCell ref="U25:U28"/>
    <mergeCell ref="V25:V28"/>
    <mergeCell ref="T17:T20"/>
    <mergeCell ref="U17:U20"/>
    <mergeCell ref="V17:V20"/>
    <mergeCell ref="T21:T24"/>
    <mergeCell ref="U21:U24"/>
    <mergeCell ref="V21:V24"/>
    <mergeCell ref="N25:N28"/>
    <mergeCell ref="C57:C68"/>
    <mergeCell ref="D57:D60"/>
    <mergeCell ref="E57:E60"/>
    <mergeCell ref="F57:F60"/>
    <mergeCell ref="D61:D64"/>
    <mergeCell ref="E61:E64"/>
    <mergeCell ref="F61:F64"/>
    <mergeCell ref="D65:D68"/>
    <mergeCell ref="E65:E68"/>
    <mergeCell ref="F65:F68"/>
    <mergeCell ref="L65:L68"/>
    <mergeCell ref="M45:M48"/>
    <mergeCell ref="N45:N48"/>
    <mergeCell ref="M49:M52"/>
    <mergeCell ref="N49:N52"/>
    <mergeCell ref="M33:M36"/>
    <mergeCell ref="N33:N36"/>
    <mergeCell ref="M37:M40"/>
    <mergeCell ref="N37:N40"/>
    <mergeCell ref="M41:M44"/>
    <mergeCell ref="N41:N44"/>
    <mergeCell ref="J31:J32"/>
    <mergeCell ref="K31:L32"/>
    <mergeCell ref="M31:N31"/>
    <mergeCell ref="O31:Q31"/>
    <mergeCell ref="J33:J68"/>
    <mergeCell ref="K33:K40"/>
    <mergeCell ref="L33:L36"/>
    <mergeCell ref="L37:L40"/>
    <mergeCell ref="K41:K56"/>
    <mergeCell ref="L41:L44"/>
    <mergeCell ref="L45:L48"/>
    <mergeCell ref="L49:L52"/>
    <mergeCell ref="L53:L56"/>
    <mergeCell ref="K57:K68"/>
    <mergeCell ref="L57:L60"/>
    <mergeCell ref="L61:L64"/>
    <mergeCell ref="M53:M56"/>
    <mergeCell ref="N53:N56"/>
    <mergeCell ref="M57:M60"/>
    <mergeCell ref="N57:N60"/>
    <mergeCell ref="M61:M64"/>
    <mergeCell ref="N61:N64"/>
    <mergeCell ref="M65:M68"/>
    <mergeCell ref="N65:N68"/>
    <mergeCell ref="W31:Y31"/>
    <mergeCell ref="R33:R68"/>
    <mergeCell ref="S33:S40"/>
    <mergeCell ref="T33:T36"/>
    <mergeCell ref="U33:U36"/>
    <mergeCell ref="V33:V36"/>
    <mergeCell ref="T37:T40"/>
    <mergeCell ref="U37:U40"/>
    <mergeCell ref="V37:V40"/>
    <mergeCell ref="S41:S56"/>
    <mergeCell ref="T41:T44"/>
    <mergeCell ref="U41:U44"/>
    <mergeCell ref="V41:V44"/>
    <mergeCell ref="T45:T48"/>
    <mergeCell ref="U45:U48"/>
    <mergeCell ref="V45:V48"/>
    <mergeCell ref="T49:T52"/>
    <mergeCell ref="U49:U52"/>
    <mergeCell ref="V49:V52"/>
    <mergeCell ref="R31:R32"/>
    <mergeCell ref="S31:T32"/>
    <mergeCell ref="U31:V31"/>
    <mergeCell ref="T53:T56"/>
    <mergeCell ref="U53:U56"/>
    <mergeCell ref="V53:V56"/>
    <mergeCell ref="S57:S68"/>
    <mergeCell ref="T57:T60"/>
    <mergeCell ref="U57:U60"/>
    <mergeCell ref="V57:V60"/>
    <mergeCell ref="T61:T64"/>
    <mergeCell ref="U61:U64"/>
    <mergeCell ref="V61:V64"/>
    <mergeCell ref="T65:T68"/>
    <mergeCell ref="U65:U68"/>
    <mergeCell ref="V65:V68"/>
    <mergeCell ref="AE31:AG31"/>
    <mergeCell ref="Z33:Z68"/>
    <mergeCell ref="AA33:AA40"/>
    <mergeCell ref="AB33:AB36"/>
    <mergeCell ref="AC33:AC36"/>
    <mergeCell ref="AD33:AD36"/>
    <mergeCell ref="AB37:AB40"/>
    <mergeCell ref="AC37:AC40"/>
    <mergeCell ref="AD37:AD40"/>
    <mergeCell ref="AA41:AA56"/>
    <mergeCell ref="AB41:AB44"/>
    <mergeCell ref="AC41:AC44"/>
    <mergeCell ref="AD41:AD44"/>
    <mergeCell ref="AB45:AB48"/>
    <mergeCell ref="AC45:AC48"/>
    <mergeCell ref="AD45:AD48"/>
    <mergeCell ref="AB49:AB52"/>
    <mergeCell ref="AC49:AC52"/>
    <mergeCell ref="AD49:AD52"/>
    <mergeCell ref="Z31:Z32"/>
    <mergeCell ref="AA31:AB32"/>
    <mergeCell ref="AC31:AD31"/>
    <mergeCell ref="AB53:AB56"/>
    <mergeCell ref="AC53:AC56"/>
    <mergeCell ref="AD53:AD56"/>
    <mergeCell ref="AA57:AA68"/>
    <mergeCell ref="AB57:AB60"/>
    <mergeCell ref="AC57:AC60"/>
    <mergeCell ref="AD57:AD60"/>
    <mergeCell ref="AB61:AB64"/>
    <mergeCell ref="AC61:AC64"/>
    <mergeCell ref="AD61:AD64"/>
    <mergeCell ref="AB65:AB68"/>
    <mergeCell ref="AC65:AC68"/>
    <mergeCell ref="AD65:AD68"/>
    <mergeCell ref="AM31:AO31"/>
    <mergeCell ref="AH33:AH68"/>
    <mergeCell ref="AI33:AI40"/>
    <mergeCell ref="AJ33:AJ36"/>
    <mergeCell ref="AK33:AK36"/>
    <mergeCell ref="AL33:AL36"/>
    <mergeCell ref="AJ37:AJ40"/>
    <mergeCell ref="AK37:AK40"/>
    <mergeCell ref="AL37:AL40"/>
    <mergeCell ref="AI41:AI56"/>
    <mergeCell ref="AJ41:AJ44"/>
    <mergeCell ref="AK41:AK44"/>
    <mergeCell ref="AL41:AL44"/>
    <mergeCell ref="AJ45:AJ48"/>
    <mergeCell ref="AK45:AK48"/>
    <mergeCell ref="AL45:AL48"/>
    <mergeCell ref="AJ49:AJ52"/>
    <mergeCell ref="AK49:AK52"/>
    <mergeCell ref="AL49:AL52"/>
    <mergeCell ref="AH31:AH32"/>
    <mergeCell ref="AI31:AJ32"/>
    <mergeCell ref="AK31:AL31"/>
    <mergeCell ref="AJ53:AJ56"/>
    <mergeCell ref="AK53:AK56"/>
    <mergeCell ref="AL53:AL56"/>
    <mergeCell ref="AI57:AI68"/>
    <mergeCell ref="AJ57:AJ60"/>
    <mergeCell ref="AK57:AK60"/>
    <mergeCell ref="AL57:AL60"/>
    <mergeCell ref="AJ61:AJ64"/>
    <mergeCell ref="AK61:AK64"/>
    <mergeCell ref="AL61:AL64"/>
    <mergeCell ref="AJ65:AJ68"/>
    <mergeCell ref="AK65:AK68"/>
    <mergeCell ref="AL65:AL68"/>
  </mergeCells>
  <phoneticPr fontId="1" type="noConversion"/>
  <pageMargins left="0.25" right="0.25" top="0.75" bottom="0.75" header="0.3" footer="0.3"/>
  <pageSetup paperSize="9" scale="2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BC69-E139-4D00-A119-C4B8B9F19F39}">
  <sheetPr>
    <pageSetUpPr fitToPage="1"/>
  </sheetPr>
  <dimension ref="B3:BA233"/>
  <sheetViews>
    <sheetView topLeftCell="AB65" zoomScale="85" zoomScaleNormal="85" workbookViewId="0">
      <selection activeCell="AN84" sqref="AN84"/>
    </sheetView>
  </sheetViews>
  <sheetFormatPr defaultRowHeight="16.5" x14ac:dyDescent="0.25"/>
  <cols>
    <col min="2" max="2" width="30.625" style="2" customWidth="1"/>
    <col min="3" max="3" width="9" style="2"/>
    <col min="4" max="4" width="13.625" style="2" customWidth="1"/>
    <col min="5" max="14" width="9.125" style="1" customWidth="1"/>
    <col min="15" max="18" width="9.125" style="2" customWidth="1"/>
    <col min="19" max="19" width="9" style="2"/>
    <col min="20" max="20" width="13.625" style="2" customWidth="1"/>
    <col min="21" max="23" width="11.625" style="2" customWidth="1"/>
    <col min="24" max="25" width="9" style="2"/>
    <col min="26" max="26" width="13.625" style="2" customWidth="1"/>
    <col min="27" max="36" width="9.125" style="1" customWidth="1"/>
    <col min="37" max="40" width="9.125" style="2" customWidth="1"/>
    <col min="41" max="41" width="9" style="2"/>
    <col min="42" max="42" width="13.625" style="2" customWidth="1"/>
    <col min="43" max="45" width="11.625" style="2" customWidth="1"/>
    <col min="46" max="47" width="9" style="24"/>
    <col min="48" max="48" width="11.625" style="24" customWidth="1"/>
    <col min="49" max="50" width="13.625" style="24" customWidth="1"/>
    <col min="51" max="51" width="11.625" style="24" customWidth="1"/>
    <col min="52" max="52" width="13.625" style="24" customWidth="1"/>
    <col min="53" max="53" width="13.625" customWidth="1"/>
  </cols>
  <sheetData>
    <row r="3" spans="2:53" ht="120" customHeight="1" x14ac:dyDescent="0.25">
      <c r="B3" s="294" t="s">
        <v>237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4"/>
    </row>
    <row r="4" spans="2:53" ht="50.1" customHeight="1" x14ac:dyDescent="0.25">
      <c r="B4" s="295" t="s">
        <v>77</v>
      </c>
      <c r="C4" s="278" t="s">
        <v>82</v>
      </c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  <c r="AY4" s="278"/>
      <c r="AZ4" s="278"/>
      <c r="BA4" s="278"/>
    </row>
    <row r="5" spans="2:53" ht="39.950000000000003" customHeight="1" x14ac:dyDescent="0.25">
      <c r="B5" s="295"/>
      <c r="C5" s="296" t="s">
        <v>79</v>
      </c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5"/>
      <c r="Y5" s="297" t="s">
        <v>53</v>
      </c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U5" s="276" t="s">
        <v>257</v>
      </c>
      <c r="AV5" s="276"/>
      <c r="AW5" s="276"/>
      <c r="AX5" s="276"/>
      <c r="AY5" s="276"/>
      <c r="AZ5" s="276"/>
      <c r="BA5" s="276"/>
    </row>
    <row r="6" spans="2:53" ht="16.5" customHeight="1" x14ac:dyDescent="0.3">
      <c r="B6" s="295"/>
      <c r="C6" s="265" t="s">
        <v>1</v>
      </c>
      <c r="D6" s="90" t="s">
        <v>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327" t="s">
        <v>49</v>
      </c>
      <c r="P6" s="328"/>
      <c r="Q6" s="328"/>
      <c r="R6" s="329"/>
      <c r="S6" s="7"/>
      <c r="T6" s="90" t="s">
        <v>1</v>
      </c>
      <c r="U6" s="232" t="s">
        <v>50</v>
      </c>
      <c r="V6" s="232"/>
      <c r="W6" s="232"/>
      <c r="X6" s="4"/>
      <c r="Y6" s="265" t="s">
        <v>1</v>
      </c>
      <c r="Z6" s="90" t="s">
        <v>1</v>
      </c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327" t="s">
        <v>49</v>
      </c>
      <c r="AL6" s="328"/>
      <c r="AM6" s="328"/>
      <c r="AN6" s="329"/>
      <c r="AO6" s="7"/>
      <c r="AP6" s="90" t="s">
        <v>1</v>
      </c>
      <c r="AQ6" s="232" t="s">
        <v>50</v>
      </c>
      <c r="AR6" s="232"/>
      <c r="AS6" s="232"/>
      <c r="AU6" s="267" t="s">
        <v>255</v>
      </c>
      <c r="AV6" s="269" t="s">
        <v>1</v>
      </c>
      <c r="AW6" s="266" t="s">
        <v>5</v>
      </c>
      <c r="AX6" s="266"/>
      <c r="AY6" s="269" t="s">
        <v>1</v>
      </c>
      <c r="AZ6" s="266" t="s">
        <v>6</v>
      </c>
      <c r="BA6" s="266"/>
    </row>
    <row r="7" spans="2:53" ht="16.5" customHeight="1" x14ac:dyDescent="0.3">
      <c r="B7" s="295"/>
      <c r="C7" s="265"/>
      <c r="D7" s="90" t="s">
        <v>2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42" t="s">
        <v>3</v>
      </c>
      <c r="P7" s="42" t="s">
        <v>4</v>
      </c>
      <c r="Q7" s="42" t="s">
        <v>191</v>
      </c>
      <c r="R7" s="42" t="s">
        <v>192</v>
      </c>
      <c r="S7" s="7"/>
      <c r="T7" s="90" t="s">
        <v>2</v>
      </c>
      <c r="U7" s="92" t="s">
        <v>5</v>
      </c>
      <c r="V7" s="92" t="s">
        <v>6</v>
      </c>
      <c r="W7" s="8" t="s">
        <v>7</v>
      </c>
      <c r="X7" s="4"/>
      <c r="Y7" s="265"/>
      <c r="Z7" s="90" t="s">
        <v>0</v>
      </c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42" t="s">
        <v>3</v>
      </c>
      <c r="AL7" s="42" t="s">
        <v>4</v>
      </c>
      <c r="AM7" s="42" t="s">
        <v>191</v>
      </c>
      <c r="AN7" s="42" t="s">
        <v>192</v>
      </c>
      <c r="AO7" s="7"/>
      <c r="AP7" s="90" t="s">
        <v>54</v>
      </c>
      <c r="AQ7" s="92" t="s">
        <v>5</v>
      </c>
      <c r="AR7" s="92" t="s">
        <v>6</v>
      </c>
      <c r="AS7" s="8" t="s">
        <v>7</v>
      </c>
      <c r="AU7" s="267"/>
      <c r="AV7" s="269"/>
      <c r="AW7" s="107" t="s">
        <v>246</v>
      </c>
      <c r="AX7" s="107" t="s">
        <v>0</v>
      </c>
      <c r="AY7" s="269"/>
      <c r="AZ7" s="107" t="s">
        <v>2</v>
      </c>
      <c r="BA7" s="107" t="s">
        <v>54</v>
      </c>
    </row>
    <row r="8" spans="2:53" ht="16.5" customHeight="1" x14ac:dyDescent="0.3">
      <c r="B8" s="295"/>
      <c r="C8" s="265"/>
      <c r="D8" s="9" t="s">
        <v>8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57">
        <f>ROUND(AVERAGE(O10, O14,O18,O22,O26), 3)</f>
        <v>104.523</v>
      </c>
      <c r="P8" s="43">
        <f>ROUND(AVERAGE(P10, P14,P18,P22,P26), 3)</f>
        <v>10.007</v>
      </c>
      <c r="Q8" s="43">
        <f>ROUND(AVERAGE(Q10, Q14,Q18,Q22,Q26), 3)</f>
        <v>9.5410000000000004</v>
      </c>
      <c r="R8" s="43">
        <f>ROUND(AVERAGE(R10, R14,R18,R22,R26), 3)</f>
        <v>4.4459999999999997</v>
      </c>
      <c r="S8" s="7"/>
      <c r="T8" s="9" t="s">
        <v>9</v>
      </c>
      <c r="U8" s="8">
        <v>30</v>
      </c>
      <c r="V8" s="8">
        <v>125.815</v>
      </c>
      <c r="W8" s="8">
        <f>ROUND(V8/60, 3)</f>
        <v>2.097</v>
      </c>
      <c r="X8" s="4"/>
      <c r="Y8" s="265"/>
      <c r="Z8" s="25" t="s">
        <v>8</v>
      </c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57">
        <f>ROUND(AVERAGE(AK10, AK14,AK18,AK22,AK26), 3)</f>
        <v>84.563000000000002</v>
      </c>
      <c r="AL8" s="43">
        <f>ROUND(AVERAGE(AL10, AL14,AL18,AL22,AL26), 3)</f>
        <v>9.343</v>
      </c>
      <c r="AM8" s="43">
        <f>ROUND(AVERAGE(AM10, AM14,AM18,AM22,AM26), 3)</f>
        <v>8.1780000000000008</v>
      </c>
      <c r="AN8" s="43">
        <f>ROUND(AVERAGE(AN10, AN14,AN18,AN22,AN26), 3)</f>
        <v>2.2730000000000001</v>
      </c>
      <c r="AO8" s="7"/>
      <c r="AP8" s="9" t="s">
        <v>9</v>
      </c>
      <c r="AQ8" s="8">
        <v>100</v>
      </c>
      <c r="AR8" s="8">
        <v>92.608999999999995</v>
      </c>
      <c r="AS8" s="8">
        <f>ROUND(AR8/60, 3)</f>
        <v>1.5429999999999999</v>
      </c>
      <c r="AU8" s="267"/>
      <c r="AV8" s="108" t="s">
        <v>9</v>
      </c>
      <c r="AW8" s="109">
        <f t="shared" ref="AW8:AW13" si="0">U8</f>
        <v>30</v>
      </c>
      <c r="AX8" s="109">
        <f t="shared" ref="AX8:AX13" si="1">AQ8</f>
        <v>100</v>
      </c>
      <c r="AY8" s="108" t="s">
        <v>9</v>
      </c>
      <c r="AZ8" s="109">
        <f t="shared" ref="AZ8:AZ13" si="2">V8</f>
        <v>125.815</v>
      </c>
      <c r="BA8" s="109">
        <f t="shared" ref="BA8:BA13" si="3">AR8</f>
        <v>92.608999999999995</v>
      </c>
    </row>
    <row r="9" spans="2:53" ht="16.5" customHeight="1" x14ac:dyDescent="0.3">
      <c r="B9" s="295"/>
      <c r="C9" s="265"/>
      <c r="D9" s="92" t="s">
        <v>10</v>
      </c>
      <c r="E9" s="292" t="s">
        <v>212</v>
      </c>
      <c r="F9" s="293"/>
      <c r="G9" s="293"/>
      <c r="H9" s="293"/>
      <c r="I9" s="293"/>
      <c r="J9" s="293"/>
      <c r="K9" s="293"/>
      <c r="L9" s="293"/>
      <c r="M9" s="293"/>
      <c r="N9" s="293"/>
      <c r="O9" s="88" t="s">
        <v>11</v>
      </c>
      <c r="P9" s="91" t="s">
        <v>12</v>
      </c>
      <c r="Q9" s="88" t="s">
        <v>81</v>
      </c>
      <c r="R9" s="88" t="s">
        <v>80</v>
      </c>
      <c r="S9" s="7"/>
      <c r="T9" s="9" t="s">
        <v>13</v>
      </c>
      <c r="U9" s="8">
        <v>100</v>
      </c>
      <c r="V9" s="8">
        <v>103.048</v>
      </c>
      <c r="W9" s="8">
        <f>ROUND(V9/60, 3)</f>
        <v>1.7170000000000001</v>
      </c>
      <c r="X9" s="4"/>
      <c r="Y9" s="265"/>
      <c r="Z9" s="88" t="s">
        <v>10</v>
      </c>
      <c r="AA9" s="292" t="s">
        <v>94</v>
      </c>
      <c r="AB9" s="293"/>
      <c r="AC9" s="293"/>
      <c r="AD9" s="293"/>
      <c r="AE9" s="293"/>
      <c r="AF9" s="293"/>
      <c r="AG9" s="293"/>
      <c r="AH9" s="293"/>
      <c r="AI9" s="293"/>
      <c r="AJ9" s="293"/>
      <c r="AK9" s="88" t="s">
        <v>11</v>
      </c>
      <c r="AL9" s="91" t="s">
        <v>12</v>
      </c>
      <c r="AM9" s="88" t="s">
        <v>81</v>
      </c>
      <c r="AN9" s="88" t="s">
        <v>80</v>
      </c>
      <c r="AO9" s="7"/>
      <c r="AP9" s="9" t="s">
        <v>13</v>
      </c>
      <c r="AQ9" s="8">
        <v>80</v>
      </c>
      <c r="AR9" s="8">
        <v>82.766999999999996</v>
      </c>
      <c r="AS9" s="8">
        <f>ROUND(AR9/60, 3)</f>
        <v>1.379</v>
      </c>
      <c r="AU9" s="267"/>
      <c r="AV9" s="108" t="s">
        <v>13</v>
      </c>
      <c r="AW9" s="109">
        <f t="shared" si="0"/>
        <v>100</v>
      </c>
      <c r="AX9" s="109">
        <f t="shared" si="1"/>
        <v>80</v>
      </c>
      <c r="AY9" s="108" t="s">
        <v>13</v>
      </c>
      <c r="AZ9" s="109">
        <f t="shared" si="2"/>
        <v>103.048</v>
      </c>
      <c r="BA9" s="109">
        <f t="shared" si="3"/>
        <v>82.766999999999996</v>
      </c>
    </row>
    <row r="10" spans="2:53" ht="16.5" customHeight="1" x14ac:dyDescent="0.3">
      <c r="B10" s="295"/>
      <c r="C10" s="265"/>
      <c r="D10" s="87" t="s">
        <v>14</v>
      </c>
      <c r="E10" s="86">
        <v>13.055</v>
      </c>
      <c r="F10" s="86">
        <v>8.5120000000000005</v>
      </c>
      <c r="G10" s="86">
        <v>6.7839999999999998</v>
      </c>
      <c r="H10" s="86">
        <v>8.8320000000000007</v>
      </c>
      <c r="I10" s="86">
        <v>16.823</v>
      </c>
      <c r="J10" s="86">
        <v>11.839</v>
      </c>
      <c r="K10" s="86">
        <v>11.744</v>
      </c>
      <c r="L10" s="86">
        <v>10.487</v>
      </c>
      <c r="M10" s="86">
        <v>5.8879999999999999</v>
      </c>
      <c r="N10" s="86">
        <v>31.847999999999999</v>
      </c>
      <c r="O10" s="87">
        <f>SUM(E10:N10)</f>
        <v>125.812</v>
      </c>
      <c r="P10" s="26">
        <f>ROUND(AVERAGE(E10:N10),3)</f>
        <v>12.581</v>
      </c>
      <c r="Q10" s="87">
        <f>ROUND(MEDIAN(E10:N10), 3)</f>
        <v>11.116</v>
      </c>
      <c r="R10" s="87">
        <f>ROUND(_xlfn.STDEV.S(E10:N10), 3)</f>
        <v>7.484</v>
      </c>
      <c r="S10" s="7"/>
      <c r="T10" s="9" t="s">
        <v>15</v>
      </c>
      <c r="U10" s="8">
        <v>60</v>
      </c>
      <c r="V10" s="8">
        <v>104.81</v>
      </c>
      <c r="W10" s="8">
        <f>ROUND(V10/60, 3)</f>
        <v>1.7470000000000001</v>
      </c>
      <c r="X10" s="4"/>
      <c r="Y10" s="265"/>
      <c r="Z10" s="89" t="s">
        <v>14</v>
      </c>
      <c r="AA10" s="78">
        <v>10.231999999999999</v>
      </c>
      <c r="AB10" s="78">
        <v>10.936</v>
      </c>
      <c r="AC10" s="78">
        <v>11.359</v>
      </c>
      <c r="AD10" s="78">
        <v>6.0810000000000004</v>
      </c>
      <c r="AE10" s="78">
        <v>8.7759999999999998</v>
      </c>
      <c r="AF10" s="78">
        <v>12.606999999999999</v>
      </c>
      <c r="AG10" s="78">
        <v>7.048</v>
      </c>
      <c r="AH10" s="78">
        <v>7.4249999999999998</v>
      </c>
      <c r="AI10" s="78">
        <v>8.2550000000000008</v>
      </c>
      <c r="AJ10" s="78">
        <v>9.8879999999999999</v>
      </c>
      <c r="AK10" s="87">
        <f>SUM(AA10:AJ10)</f>
        <v>92.606999999999999</v>
      </c>
      <c r="AL10" s="26">
        <f>ROUND(AVERAGE(AA10:AJ10),3)</f>
        <v>9.2609999999999992</v>
      </c>
      <c r="AM10" s="87">
        <f>ROUND(MEDIAN(AA10:AJ10), 3)</f>
        <v>9.3320000000000007</v>
      </c>
      <c r="AN10" s="87">
        <f>ROUND(_xlfn.STDEV.S(AA10:AJ10), 3)</f>
        <v>2.0910000000000002</v>
      </c>
      <c r="AO10" s="7"/>
      <c r="AP10" s="9" t="s">
        <v>15</v>
      </c>
      <c r="AQ10" s="8">
        <v>90</v>
      </c>
      <c r="AR10" s="8">
        <v>95.69</v>
      </c>
      <c r="AS10" s="8">
        <f>ROUND(AR10/60, 3)</f>
        <v>1.595</v>
      </c>
      <c r="AU10" s="267"/>
      <c r="AV10" s="108" t="s">
        <v>15</v>
      </c>
      <c r="AW10" s="109">
        <f t="shared" si="0"/>
        <v>60</v>
      </c>
      <c r="AX10" s="109">
        <f t="shared" si="1"/>
        <v>90</v>
      </c>
      <c r="AY10" s="108" t="s">
        <v>15</v>
      </c>
      <c r="AZ10" s="109">
        <f t="shared" si="2"/>
        <v>104.81</v>
      </c>
      <c r="BA10" s="109">
        <f t="shared" si="3"/>
        <v>95.69</v>
      </c>
    </row>
    <row r="11" spans="2:53" ht="16.5" customHeight="1" x14ac:dyDescent="0.3">
      <c r="B11" s="295"/>
      <c r="C11" s="265"/>
      <c r="D11" s="87" t="b">
        <v>1</v>
      </c>
      <c r="E11" s="84" t="s">
        <v>141</v>
      </c>
      <c r="F11" s="84" t="s">
        <v>135</v>
      </c>
      <c r="G11" s="86" t="s">
        <v>132</v>
      </c>
      <c r="H11" s="84" t="s">
        <v>137</v>
      </c>
      <c r="I11" s="84" t="s">
        <v>133</v>
      </c>
      <c r="J11" s="84">
        <v>7</v>
      </c>
      <c r="K11" s="84">
        <v>0</v>
      </c>
      <c r="L11" s="86" t="s">
        <v>138</v>
      </c>
      <c r="M11" s="86" t="s">
        <v>146</v>
      </c>
      <c r="N11" s="84" t="s">
        <v>163</v>
      </c>
      <c r="O11" s="281"/>
      <c r="P11" s="282"/>
      <c r="Q11" s="282"/>
      <c r="R11" s="283"/>
      <c r="S11" s="7"/>
      <c r="T11" s="9" t="s">
        <v>16</v>
      </c>
      <c r="U11" s="8">
        <v>50</v>
      </c>
      <c r="V11" s="8">
        <v>87.159000000000006</v>
      </c>
      <c r="W11" s="8">
        <f>ROUND(V11/60, 3)</f>
        <v>1.4530000000000001</v>
      </c>
      <c r="X11" s="4"/>
      <c r="Y11" s="265"/>
      <c r="Z11" s="89" t="b">
        <v>1</v>
      </c>
      <c r="AA11" s="78" t="s">
        <v>161</v>
      </c>
      <c r="AB11" s="78" t="s">
        <v>143</v>
      </c>
      <c r="AC11" s="78" t="s">
        <v>131</v>
      </c>
      <c r="AD11" s="78" t="s">
        <v>137</v>
      </c>
      <c r="AE11" s="78">
        <v>7</v>
      </c>
      <c r="AF11" s="78" t="s">
        <v>138</v>
      </c>
      <c r="AG11" s="78" t="s">
        <v>135</v>
      </c>
      <c r="AH11" s="78" t="s">
        <v>162</v>
      </c>
      <c r="AI11" s="78" t="s">
        <v>139</v>
      </c>
      <c r="AJ11" s="78" t="s">
        <v>160</v>
      </c>
      <c r="AK11" s="281"/>
      <c r="AL11" s="282"/>
      <c r="AM11" s="282"/>
      <c r="AN11" s="283"/>
      <c r="AO11" s="7"/>
      <c r="AP11" s="9" t="s">
        <v>16</v>
      </c>
      <c r="AQ11" s="8">
        <v>90</v>
      </c>
      <c r="AR11" s="8">
        <v>76.248000000000005</v>
      </c>
      <c r="AS11" s="8">
        <f>ROUND(AR11/60, 3)</f>
        <v>1.2709999999999999</v>
      </c>
      <c r="AU11" s="267"/>
      <c r="AV11" s="108" t="s">
        <v>16</v>
      </c>
      <c r="AW11" s="109">
        <f t="shared" si="0"/>
        <v>50</v>
      </c>
      <c r="AX11" s="109">
        <f t="shared" si="1"/>
        <v>90</v>
      </c>
      <c r="AY11" s="108" t="s">
        <v>16</v>
      </c>
      <c r="AZ11" s="109">
        <f t="shared" si="2"/>
        <v>87.159000000000006</v>
      </c>
      <c r="BA11" s="109">
        <f t="shared" si="3"/>
        <v>76.248000000000005</v>
      </c>
    </row>
    <row r="12" spans="2:53" ht="16.5" customHeight="1" x14ac:dyDescent="0.3">
      <c r="B12" s="295"/>
      <c r="C12" s="265"/>
      <c r="D12" s="87" t="s">
        <v>17</v>
      </c>
      <c r="E12" s="13" t="s">
        <v>46</v>
      </c>
      <c r="F12" s="13" t="s">
        <v>87</v>
      </c>
      <c r="G12" s="87"/>
      <c r="H12" s="13" t="s">
        <v>45</v>
      </c>
      <c r="I12" s="13" t="s">
        <v>87</v>
      </c>
      <c r="J12" s="13">
        <v>3</v>
      </c>
      <c r="K12" s="13">
        <v>2</v>
      </c>
      <c r="L12" s="87"/>
      <c r="M12" s="87"/>
      <c r="N12" s="13" t="s">
        <v>86</v>
      </c>
      <c r="O12" s="284"/>
      <c r="P12" s="285"/>
      <c r="Q12" s="285"/>
      <c r="R12" s="286"/>
      <c r="S12" s="7"/>
      <c r="T12" s="9" t="s">
        <v>18</v>
      </c>
      <c r="U12" s="8">
        <v>70</v>
      </c>
      <c r="V12" s="8">
        <v>101.79300000000001</v>
      </c>
      <c r="W12" s="8">
        <f>ROUND(V12/60, 3)</f>
        <v>1.6970000000000001</v>
      </c>
      <c r="X12" s="4"/>
      <c r="Y12" s="265"/>
      <c r="Z12" s="89" t="s">
        <v>17</v>
      </c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284"/>
      <c r="AL12" s="285"/>
      <c r="AM12" s="285"/>
      <c r="AN12" s="286"/>
      <c r="AO12" s="7"/>
      <c r="AP12" s="9" t="s">
        <v>18</v>
      </c>
      <c r="AQ12" s="8">
        <v>90</v>
      </c>
      <c r="AR12" s="8">
        <v>75.512</v>
      </c>
      <c r="AS12" s="8">
        <f>ROUND(AR12/60, 3)</f>
        <v>1.2589999999999999</v>
      </c>
      <c r="AU12" s="267"/>
      <c r="AV12" s="108" t="s">
        <v>18</v>
      </c>
      <c r="AW12" s="109">
        <f t="shared" si="0"/>
        <v>70</v>
      </c>
      <c r="AX12" s="109">
        <f t="shared" si="1"/>
        <v>90</v>
      </c>
      <c r="AY12" s="108" t="s">
        <v>18</v>
      </c>
      <c r="AZ12" s="109">
        <f t="shared" si="2"/>
        <v>101.79300000000001</v>
      </c>
      <c r="BA12" s="109">
        <f t="shared" si="3"/>
        <v>75.512</v>
      </c>
    </row>
    <row r="13" spans="2:53" ht="16.5" customHeight="1" x14ac:dyDescent="0.3">
      <c r="B13" s="295"/>
      <c r="C13" s="265"/>
      <c r="D13" s="92" t="s">
        <v>19</v>
      </c>
      <c r="E13" s="292" t="s">
        <v>94</v>
      </c>
      <c r="F13" s="293"/>
      <c r="G13" s="293"/>
      <c r="H13" s="293"/>
      <c r="I13" s="293"/>
      <c r="J13" s="293"/>
      <c r="K13" s="293"/>
      <c r="L13" s="293"/>
      <c r="M13" s="293"/>
      <c r="N13" s="293"/>
      <c r="O13" s="88" t="s">
        <v>11</v>
      </c>
      <c r="P13" s="91" t="s">
        <v>12</v>
      </c>
      <c r="Q13" s="88" t="s">
        <v>81</v>
      </c>
      <c r="R13" s="88" t="s">
        <v>80</v>
      </c>
      <c r="S13" s="7"/>
      <c r="T13" s="14" t="s">
        <v>3</v>
      </c>
      <c r="U13" s="44">
        <f>ROUND(AVERAGE(U8:U12), 3)</f>
        <v>62</v>
      </c>
      <c r="V13" s="45">
        <f>ROUND(AVERAGE(V8:V12), 3)</f>
        <v>104.52500000000001</v>
      </c>
      <c r="W13" s="15">
        <f>ROUND(AVERAGE(W8:W12), 3)</f>
        <v>1.742</v>
      </c>
      <c r="X13" s="4"/>
      <c r="Y13" s="265"/>
      <c r="Z13" s="92" t="s">
        <v>19</v>
      </c>
      <c r="AA13" s="292" t="s">
        <v>89</v>
      </c>
      <c r="AB13" s="293"/>
      <c r="AC13" s="293"/>
      <c r="AD13" s="293"/>
      <c r="AE13" s="293"/>
      <c r="AF13" s="293"/>
      <c r="AG13" s="293"/>
      <c r="AH13" s="293"/>
      <c r="AI13" s="293"/>
      <c r="AJ13" s="293"/>
      <c r="AK13" s="88" t="s">
        <v>11</v>
      </c>
      <c r="AL13" s="91" t="s">
        <v>12</v>
      </c>
      <c r="AM13" s="88" t="s">
        <v>81</v>
      </c>
      <c r="AN13" s="88" t="s">
        <v>80</v>
      </c>
      <c r="AO13" s="7"/>
      <c r="AP13" s="14" t="s">
        <v>3</v>
      </c>
      <c r="AQ13" s="44">
        <f>ROUND(AVERAGE(AQ8:AQ12), 3)</f>
        <v>90</v>
      </c>
      <c r="AR13" s="45">
        <f>ROUND(AVERAGE(AR8:AR12), 3)</f>
        <v>84.564999999999998</v>
      </c>
      <c r="AS13" s="15">
        <f>ROUND(AVERAGE(AS8:AS12), 3)</f>
        <v>1.409</v>
      </c>
      <c r="AU13" s="267"/>
      <c r="AV13" s="110" t="s">
        <v>3</v>
      </c>
      <c r="AW13" s="111">
        <f t="shared" si="0"/>
        <v>62</v>
      </c>
      <c r="AX13" s="111">
        <f t="shared" si="1"/>
        <v>90</v>
      </c>
      <c r="AY13" s="110" t="s">
        <v>3</v>
      </c>
      <c r="AZ13" s="112">
        <f t="shared" si="2"/>
        <v>104.52500000000001</v>
      </c>
      <c r="BA13" s="112">
        <f t="shared" si="3"/>
        <v>84.564999999999998</v>
      </c>
    </row>
    <row r="14" spans="2:53" ht="16.5" customHeight="1" x14ac:dyDescent="0.25">
      <c r="B14" s="295"/>
      <c r="C14" s="265"/>
      <c r="D14" s="89" t="s">
        <v>20</v>
      </c>
      <c r="E14" s="83">
        <v>8.423</v>
      </c>
      <c r="F14" s="83">
        <v>7.1760000000000002</v>
      </c>
      <c r="G14" s="83">
        <v>8.8789999999999996</v>
      </c>
      <c r="H14" s="83">
        <v>10.609</v>
      </c>
      <c r="I14" s="83">
        <v>17.152000000000001</v>
      </c>
      <c r="J14" s="83">
        <v>7.92</v>
      </c>
      <c r="K14" s="83">
        <v>13.007999999999999</v>
      </c>
      <c r="L14" s="83">
        <v>9.8320000000000007</v>
      </c>
      <c r="M14" s="83">
        <v>5.1840000000000002</v>
      </c>
      <c r="N14" s="83">
        <v>14.864000000000001</v>
      </c>
      <c r="O14" s="87">
        <f>SUM(E14:N14)</f>
        <v>103.047</v>
      </c>
      <c r="P14" s="49">
        <v>10.290900000000001</v>
      </c>
      <c r="Q14" s="87">
        <f>ROUND(MEDIAN(E14:N14), 3)</f>
        <v>9.3559999999999999</v>
      </c>
      <c r="R14" s="87">
        <f>ROUND(_xlfn.STDEV.S(E14:N14), 3)</f>
        <v>3.69</v>
      </c>
      <c r="S14" s="7"/>
      <c r="T14" s="7"/>
      <c r="U14" s="7"/>
      <c r="V14" s="7"/>
      <c r="W14" s="7"/>
      <c r="X14" s="4"/>
      <c r="Y14" s="265"/>
      <c r="Z14" s="89" t="s">
        <v>20</v>
      </c>
      <c r="AA14" s="85">
        <v>10.526999999999999</v>
      </c>
      <c r="AB14" s="85">
        <v>9.5589999999999993</v>
      </c>
      <c r="AC14" s="85">
        <v>5.4880000000000004</v>
      </c>
      <c r="AD14" s="85">
        <v>10.265000000000001</v>
      </c>
      <c r="AE14" s="85">
        <v>9.8800000000000008</v>
      </c>
      <c r="AF14" s="85">
        <v>8.0549999999999997</v>
      </c>
      <c r="AG14" s="85">
        <v>10.712999999999999</v>
      </c>
      <c r="AH14" s="85">
        <v>6.2480000000000002</v>
      </c>
      <c r="AI14" s="85">
        <v>6.319</v>
      </c>
      <c r="AJ14" s="85">
        <v>5.7110000000000003</v>
      </c>
      <c r="AK14" s="87">
        <f>SUM(AA14:AJ14)</f>
        <v>82.765000000000001</v>
      </c>
      <c r="AL14" s="49">
        <v>10.290900000000001</v>
      </c>
      <c r="AM14" s="87">
        <f>ROUND(MEDIAN(AA14:AJ14), 3)</f>
        <v>8.8070000000000004</v>
      </c>
      <c r="AN14" s="87">
        <f>ROUND(_xlfn.STDEV.S(AA14:AJ14), 3)</f>
        <v>2.1480000000000001</v>
      </c>
      <c r="AO14" s="7"/>
      <c r="AP14" s="7"/>
      <c r="AQ14" s="7"/>
      <c r="AR14" s="7"/>
      <c r="AS14" s="7"/>
      <c r="AU14" s="267"/>
      <c r="AY14" s="113"/>
      <c r="AZ14" s="113"/>
      <c r="BA14" s="113"/>
    </row>
    <row r="15" spans="2:53" ht="16.5" customHeight="1" x14ac:dyDescent="0.25">
      <c r="B15" s="295"/>
      <c r="C15" s="265"/>
      <c r="D15" s="87" t="b">
        <v>1</v>
      </c>
      <c r="E15" s="83" t="s">
        <v>131</v>
      </c>
      <c r="F15" s="83" t="s">
        <v>144</v>
      </c>
      <c r="G15" s="83" t="s">
        <v>162</v>
      </c>
      <c r="H15" s="83" t="s">
        <v>129</v>
      </c>
      <c r="I15" s="83">
        <v>3</v>
      </c>
      <c r="J15" s="83">
        <v>2</v>
      </c>
      <c r="K15" s="86" t="s">
        <v>152</v>
      </c>
      <c r="L15" s="83" t="s">
        <v>156</v>
      </c>
      <c r="M15" s="83" t="s">
        <v>139</v>
      </c>
      <c r="N15" s="83" t="s">
        <v>155</v>
      </c>
      <c r="O15" s="281"/>
      <c r="P15" s="282"/>
      <c r="Q15" s="282"/>
      <c r="R15" s="283"/>
      <c r="S15" s="7"/>
      <c r="T15" s="7"/>
      <c r="U15" s="7"/>
      <c r="V15" s="7"/>
      <c r="W15" s="7"/>
      <c r="X15" s="4"/>
      <c r="Y15" s="265"/>
      <c r="Z15" s="89" t="b">
        <v>1</v>
      </c>
      <c r="AA15" s="85" t="s">
        <v>141</v>
      </c>
      <c r="AB15" s="85">
        <v>8</v>
      </c>
      <c r="AC15" s="85" t="s">
        <v>158</v>
      </c>
      <c r="AD15" s="85" t="s">
        <v>157</v>
      </c>
      <c r="AE15" s="85" t="s">
        <v>146</v>
      </c>
      <c r="AF15" s="85" t="s">
        <v>163</v>
      </c>
      <c r="AG15" s="85">
        <v>0</v>
      </c>
      <c r="AH15" s="79">
        <v>2</v>
      </c>
      <c r="AI15" s="85" t="s">
        <v>147</v>
      </c>
      <c r="AJ15" s="79" t="s">
        <v>129</v>
      </c>
      <c r="AK15" s="281"/>
      <c r="AL15" s="282"/>
      <c r="AM15" s="282"/>
      <c r="AN15" s="283"/>
      <c r="AO15" s="7"/>
      <c r="AP15" s="7"/>
      <c r="AQ15" s="7"/>
      <c r="AR15" s="7"/>
      <c r="AS15" s="7"/>
      <c r="AU15" s="267"/>
      <c r="AY15" s="113"/>
      <c r="AZ15" s="113"/>
      <c r="BA15" s="113"/>
    </row>
    <row r="16" spans="2:53" ht="16.5" customHeight="1" x14ac:dyDescent="0.25">
      <c r="B16" s="295"/>
      <c r="C16" s="265"/>
      <c r="D16" s="87" t="s">
        <v>17</v>
      </c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284"/>
      <c r="P16" s="285"/>
      <c r="Q16" s="285"/>
      <c r="R16" s="286"/>
      <c r="S16" s="7"/>
      <c r="T16" s="52"/>
      <c r="U16" s="21"/>
      <c r="V16" s="21"/>
      <c r="W16" s="21"/>
      <c r="X16" s="4"/>
      <c r="Y16" s="265"/>
      <c r="Z16" s="89" t="s">
        <v>17</v>
      </c>
      <c r="AA16" s="87"/>
      <c r="AB16" s="87"/>
      <c r="AC16" s="87"/>
      <c r="AD16" s="87"/>
      <c r="AE16" s="87"/>
      <c r="AF16" s="87"/>
      <c r="AG16" s="87"/>
      <c r="AH16" s="13">
        <v>4</v>
      </c>
      <c r="AI16" s="87"/>
      <c r="AJ16" s="13" t="s">
        <v>85</v>
      </c>
      <c r="AK16" s="284"/>
      <c r="AL16" s="285"/>
      <c r="AM16" s="285"/>
      <c r="AN16" s="286"/>
      <c r="AO16" s="7"/>
      <c r="AP16" s="7"/>
      <c r="AQ16" s="7"/>
      <c r="AR16" s="7"/>
      <c r="AS16" s="7"/>
      <c r="AU16" s="267"/>
      <c r="AY16" s="113"/>
      <c r="AZ16" s="113"/>
      <c r="BA16" s="113"/>
    </row>
    <row r="17" spans="2:53" ht="16.5" customHeight="1" x14ac:dyDescent="0.3">
      <c r="B17" s="295"/>
      <c r="C17" s="265"/>
      <c r="D17" s="92" t="s">
        <v>21</v>
      </c>
      <c r="E17" s="292" t="s">
        <v>95</v>
      </c>
      <c r="F17" s="293"/>
      <c r="G17" s="293"/>
      <c r="H17" s="293"/>
      <c r="I17" s="293"/>
      <c r="J17" s="293"/>
      <c r="K17" s="293"/>
      <c r="L17" s="293"/>
      <c r="M17" s="293"/>
      <c r="N17" s="293"/>
      <c r="O17" s="88" t="s">
        <v>11</v>
      </c>
      <c r="P17" s="91" t="s">
        <v>12</v>
      </c>
      <c r="Q17" s="88" t="s">
        <v>81</v>
      </c>
      <c r="R17" s="88" t="s">
        <v>80</v>
      </c>
      <c r="S17" s="7"/>
      <c r="T17" s="52"/>
      <c r="U17" s="21"/>
      <c r="V17" s="21"/>
      <c r="W17" s="21"/>
      <c r="X17" s="4"/>
      <c r="Y17" s="265"/>
      <c r="Z17" s="92" t="s">
        <v>21</v>
      </c>
      <c r="AA17" s="292" t="s">
        <v>90</v>
      </c>
      <c r="AB17" s="293"/>
      <c r="AC17" s="293"/>
      <c r="AD17" s="293"/>
      <c r="AE17" s="293"/>
      <c r="AF17" s="293"/>
      <c r="AG17" s="293"/>
      <c r="AH17" s="293"/>
      <c r="AI17" s="293"/>
      <c r="AJ17" s="293"/>
      <c r="AK17" s="88" t="s">
        <v>11</v>
      </c>
      <c r="AL17" s="91" t="s">
        <v>12</v>
      </c>
      <c r="AM17" s="88" t="s">
        <v>81</v>
      </c>
      <c r="AN17" s="88" t="s">
        <v>80</v>
      </c>
      <c r="AO17" s="7"/>
      <c r="AP17" s="7"/>
      <c r="AQ17" s="7"/>
      <c r="AR17" s="7"/>
      <c r="AS17" s="7"/>
      <c r="AU17" s="267"/>
      <c r="AY17" s="269" t="s">
        <v>1</v>
      </c>
      <c r="AZ17" s="266" t="s">
        <v>6</v>
      </c>
      <c r="BA17" s="266"/>
    </row>
    <row r="18" spans="2:53" ht="16.5" customHeight="1" x14ac:dyDescent="0.3">
      <c r="B18" s="295"/>
      <c r="C18" s="265"/>
      <c r="D18" s="89" t="s">
        <v>22</v>
      </c>
      <c r="E18" s="86">
        <v>11.225</v>
      </c>
      <c r="F18" s="86">
        <v>7.6639999999999997</v>
      </c>
      <c r="G18" s="86">
        <v>16.454999999999998</v>
      </c>
      <c r="H18" s="86">
        <v>4.2880000000000003</v>
      </c>
      <c r="I18" s="86">
        <v>9.68</v>
      </c>
      <c r="J18" s="86">
        <v>19.64</v>
      </c>
      <c r="K18" s="86">
        <v>10.167</v>
      </c>
      <c r="L18" s="86">
        <v>6.7839999999999998</v>
      </c>
      <c r="M18" s="86">
        <v>9.36</v>
      </c>
      <c r="N18" s="86">
        <v>9.5440000000000005</v>
      </c>
      <c r="O18" s="87">
        <f>SUM(E18:N18)</f>
        <v>104.807</v>
      </c>
      <c r="P18" s="50">
        <v>8.5540000000000003</v>
      </c>
      <c r="Q18" s="87">
        <f>ROUND(MEDIAN(E18:N18), 3)</f>
        <v>9.6120000000000001</v>
      </c>
      <c r="R18" s="87">
        <f>ROUND(_xlfn.STDEV.S(E18:N18), 3)</f>
        <v>4.5090000000000003</v>
      </c>
      <c r="S18" s="7"/>
      <c r="T18" s="52"/>
      <c r="U18" s="21"/>
      <c r="V18" s="21"/>
      <c r="W18" s="21"/>
      <c r="X18" s="4"/>
      <c r="Y18" s="265"/>
      <c r="Z18" s="89" t="s">
        <v>22</v>
      </c>
      <c r="AA18" s="78">
        <v>8.359</v>
      </c>
      <c r="AB18" s="78">
        <v>14.135999999999999</v>
      </c>
      <c r="AC18" s="78">
        <v>9.4960000000000004</v>
      </c>
      <c r="AD18" s="78">
        <v>7.7759999999999998</v>
      </c>
      <c r="AE18" s="78">
        <v>10.481</v>
      </c>
      <c r="AF18" s="78">
        <v>7.6790000000000003</v>
      </c>
      <c r="AG18" s="78">
        <v>11.242000000000001</v>
      </c>
      <c r="AH18" s="78">
        <v>9.343</v>
      </c>
      <c r="AI18" s="78">
        <v>9.1349999999999998</v>
      </c>
      <c r="AJ18" s="78">
        <v>8.0410000000000004</v>
      </c>
      <c r="AK18" s="87">
        <f>SUM(AA18:AJ18)</f>
        <v>95.688000000000002</v>
      </c>
      <c r="AL18" s="50">
        <v>8.5540000000000003</v>
      </c>
      <c r="AM18" s="87">
        <f>ROUND(MEDIAN(AA18:AJ18), 3)</f>
        <v>9.2390000000000008</v>
      </c>
      <c r="AN18" s="87">
        <f>ROUND(_xlfn.STDEV.S(AA18:AJ18), 3)</f>
        <v>1.9810000000000001</v>
      </c>
      <c r="AO18" s="7"/>
      <c r="AP18" s="7"/>
      <c r="AQ18" s="7"/>
      <c r="AR18" s="7"/>
      <c r="AS18" s="7"/>
      <c r="AU18" s="267"/>
      <c r="AY18" s="269"/>
      <c r="AZ18" s="107" t="s">
        <v>246</v>
      </c>
      <c r="BA18" s="107" t="s">
        <v>0</v>
      </c>
    </row>
    <row r="19" spans="2:53" ht="16.5" customHeight="1" x14ac:dyDescent="0.25">
      <c r="B19" s="295"/>
      <c r="C19" s="265"/>
      <c r="D19" s="89" t="b">
        <v>1</v>
      </c>
      <c r="E19" s="84" t="s">
        <v>147</v>
      </c>
      <c r="F19" s="86" t="s">
        <v>162</v>
      </c>
      <c r="G19" s="84" t="s">
        <v>152</v>
      </c>
      <c r="H19" s="86" t="s">
        <v>139</v>
      </c>
      <c r="I19" s="86">
        <v>9</v>
      </c>
      <c r="J19" s="84" t="s">
        <v>136</v>
      </c>
      <c r="K19" s="86" t="s">
        <v>159</v>
      </c>
      <c r="L19" s="86" t="s">
        <v>158</v>
      </c>
      <c r="M19" s="84">
        <v>4</v>
      </c>
      <c r="N19" s="86" t="s">
        <v>156</v>
      </c>
      <c r="O19" s="281"/>
      <c r="P19" s="282"/>
      <c r="Q19" s="282"/>
      <c r="R19" s="283"/>
      <c r="S19" s="7"/>
      <c r="T19" s="52"/>
      <c r="U19" s="21"/>
      <c r="V19" s="21"/>
      <c r="W19" s="21"/>
      <c r="X19" s="4"/>
      <c r="Y19" s="265"/>
      <c r="Z19" s="89" t="b">
        <v>1</v>
      </c>
      <c r="AA19" s="78" t="s">
        <v>130</v>
      </c>
      <c r="AB19" s="78" t="s">
        <v>132</v>
      </c>
      <c r="AC19" s="78">
        <v>3</v>
      </c>
      <c r="AD19" s="78" t="s">
        <v>146</v>
      </c>
      <c r="AE19" s="78">
        <v>8</v>
      </c>
      <c r="AF19" s="78" t="s">
        <v>136</v>
      </c>
      <c r="AG19" s="79" t="s">
        <v>156</v>
      </c>
      <c r="AH19" s="78" t="s">
        <v>148</v>
      </c>
      <c r="AI19" s="78" t="s">
        <v>131</v>
      </c>
      <c r="AJ19" s="78" t="s">
        <v>161</v>
      </c>
      <c r="AK19" s="281"/>
      <c r="AL19" s="282"/>
      <c r="AM19" s="282"/>
      <c r="AN19" s="283"/>
      <c r="AO19" s="7"/>
      <c r="AP19" s="7"/>
      <c r="AQ19" s="7"/>
      <c r="AR19" s="7"/>
      <c r="AS19" s="7"/>
      <c r="AU19" s="267"/>
      <c r="AY19" s="131" t="s">
        <v>3</v>
      </c>
      <c r="AZ19" s="132">
        <f>O8</f>
        <v>104.523</v>
      </c>
      <c r="BA19" s="132">
        <f>AK8</f>
        <v>84.563000000000002</v>
      </c>
    </row>
    <row r="20" spans="2:53" ht="16.5" customHeight="1" x14ac:dyDescent="0.25">
      <c r="B20" s="295"/>
      <c r="C20" s="265"/>
      <c r="D20" s="89" t="s">
        <v>17</v>
      </c>
      <c r="E20" s="13" t="s">
        <v>29</v>
      </c>
      <c r="F20" s="87"/>
      <c r="G20" s="13" t="s">
        <v>86</v>
      </c>
      <c r="H20" s="87"/>
      <c r="I20" s="87"/>
      <c r="J20" s="13" t="s">
        <v>27</v>
      </c>
      <c r="K20" s="87"/>
      <c r="L20" s="87"/>
      <c r="M20" s="13" t="s">
        <v>38</v>
      </c>
      <c r="N20" s="87"/>
      <c r="O20" s="284"/>
      <c r="P20" s="285"/>
      <c r="Q20" s="285"/>
      <c r="R20" s="286"/>
      <c r="S20" s="7"/>
      <c r="T20" s="52"/>
      <c r="U20" s="21"/>
      <c r="V20" s="21"/>
      <c r="W20" s="21"/>
      <c r="X20" s="4"/>
      <c r="Y20" s="265"/>
      <c r="Z20" s="89" t="s">
        <v>17</v>
      </c>
      <c r="AA20" s="87"/>
      <c r="AB20" s="87"/>
      <c r="AC20" s="87"/>
      <c r="AD20" s="87"/>
      <c r="AE20" s="87"/>
      <c r="AF20" s="87"/>
      <c r="AG20" s="13" t="s">
        <v>35</v>
      </c>
      <c r="AH20" s="87"/>
      <c r="AI20" s="87"/>
      <c r="AJ20" s="87"/>
      <c r="AK20" s="284"/>
      <c r="AL20" s="285"/>
      <c r="AM20" s="285"/>
      <c r="AN20" s="286"/>
      <c r="AO20" s="7"/>
      <c r="AP20" s="7"/>
      <c r="AQ20" s="7"/>
      <c r="AR20" s="7"/>
      <c r="AS20" s="7"/>
      <c r="AU20" s="267"/>
      <c r="AY20" s="42" t="s">
        <v>4</v>
      </c>
      <c r="AZ20" s="130">
        <f>P8</f>
        <v>10.007</v>
      </c>
      <c r="BA20" s="130">
        <f>AL8</f>
        <v>9.343</v>
      </c>
    </row>
    <row r="21" spans="2:53" ht="16.5" customHeight="1" x14ac:dyDescent="0.25">
      <c r="B21" s="295"/>
      <c r="C21" s="265"/>
      <c r="D21" s="92" t="s">
        <v>23</v>
      </c>
      <c r="E21" s="292" t="s">
        <v>91</v>
      </c>
      <c r="F21" s="293"/>
      <c r="G21" s="293"/>
      <c r="H21" s="293"/>
      <c r="I21" s="293"/>
      <c r="J21" s="293"/>
      <c r="K21" s="293"/>
      <c r="L21" s="293"/>
      <c r="M21" s="293"/>
      <c r="N21" s="293"/>
      <c r="O21" s="88" t="s">
        <v>11</v>
      </c>
      <c r="P21" s="91" t="s">
        <v>12</v>
      </c>
      <c r="Q21" s="88" t="s">
        <v>81</v>
      </c>
      <c r="R21" s="88" t="s">
        <v>80</v>
      </c>
      <c r="S21" s="7"/>
      <c r="T21" s="52"/>
      <c r="U21" s="21"/>
      <c r="V21" s="21"/>
      <c r="W21" s="21"/>
      <c r="X21" s="4"/>
      <c r="Y21" s="265"/>
      <c r="Z21" s="92" t="s">
        <v>23</v>
      </c>
      <c r="AA21" s="292" t="s">
        <v>90</v>
      </c>
      <c r="AB21" s="293"/>
      <c r="AC21" s="293"/>
      <c r="AD21" s="293"/>
      <c r="AE21" s="293"/>
      <c r="AF21" s="293"/>
      <c r="AG21" s="293"/>
      <c r="AH21" s="293"/>
      <c r="AI21" s="293"/>
      <c r="AJ21" s="293"/>
      <c r="AK21" s="88" t="s">
        <v>11</v>
      </c>
      <c r="AL21" s="91" t="s">
        <v>12</v>
      </c>
      <c r="AM21" s="88" t="s">
        <v>81</v>
      </c>
      <c r="AN21" s="88" t="s">
        <v>80</v>
      </c>
      <c r="AO21" s="7"/>
      <c r="AP21" s="7"/>
      <c r="AQ21" s="7"/>
      <c r="AR21" s="7"/>
      <c r="AS21" s="7"/>
      <c r="AU21" s="267"/>
      <c r="AY21" s="42" t="s">
        <v>191</v>
      </c>
      <c r="AZ21" s="130">
        <f>Q8</f>
        <v>9.5410000000000004</v>
      </c>
      <c r="BA21" s="130">
        <f>AM8</f>
        <v>8.1780000000000008</v>
      </c>
    </row>
    <row r="22" spans="2:53" ht="16.5" customHeight="1" x14ac:dyDescent="0.25">
      <c r="B22" s="295"/>
      <c r="C22" s="265"/>
      <c r="D22" s="87" t="s">
        <v>24</v>
      </c>
      <c r="E22" s="86">
        <v>10.414999999999999</v>
      </c>
      <c r="F22" s="86">
        <v>7.72</v>
      </c>
      <c r="G22" s="86">
        <v>10.535</v>
      </c>
      <c r="H22" s="86">
        <v>10.711</v>
      </c>
      <c r="I22" s="86">
        <v>11.175000000000001</v>
      </c>
      <c r="J22" s="86">
        <v>12.241</v>
      </c>
      <c r="K22" s="86">
        <v>5.2720000000000002</v>
      </c>
      <c r="L22" s="86">
        <v>6.4790000000000001</v>
      </c>
      <c r="M22" s="86">
        <v>5.5129999999999999</v>
      </c>
      <c r="N22" s="86">
        <v>7.0949999999999998</v>
      </c>
      <c r="O22" s="87">
        <f>SUM(E22:N22)</f>
        <v>87.156000000000006</v>
      </c>
      <c r="P22" s="26">
        <v>8.6963000000000008</v>
      </c>
      <c r="Q22" s="87">
        <f>ROUND(MEDIAN(E22:N22), 3)</f>
        <v>9.0679999999999996</v>
      </c>
      <c r="R22" s="87">
        <f>ROUND(_xlfn.STDEV.S(E22:N22), 3)</f>
        <v>2.569</v>
      </c>
      <c r="S22" s="7"/>
      <c r="T22" s="52"/>
      <c r="U22" s="21"/>
      <c r="V22" s="21"/>
      <c r="W22" s="21"/>
      <c r="X22" s="4"/>
      <c r="Y22" s="265"/>
      <c r="Z22" s="89" t="s">
        <v>24</v>
      </c>
      <c r="AA22" s="78">
        <v>6.2480000000000002</v>
      </c>
      <c r="AB22" s="78">
        <v>7.1349999999999998</v>
      </c>
      <c r="AC22" s="78">
        <v>6.7110000000000003</v>
      </c>
      <c r="AD22" s="78">
        <v>6.2640000000000002</v>
      </c>
      <c r="AE22" s="78">
        <v>6.3120000000000003</v>
      </c>
      <c r="AF22" s="78">
        <v>7.032</v>
      </c>
      <c r="AG22" s="78">
        <v>16.832999999999998</v>
      </c>
      <c r="AH22" s="78">
        <v>7.3680000000000003</v>
      </c>
      <c r="AI22" s="78">
        <v>6.3029999999999999</v>
      </c>
      <c r="AJ22" s="78">
        <v>6.0410000000000004</v>
      </c>
      <c r="AK22" s="87">
        <f>SUM(AA22:AJ22)</f>
        <v>76.247</v>
      </c>
      <c r="AL22" s="26">
        <v>8.6963000000000008</v>
      </c>
      <c r="AM22" s="87">
        <f>ROUND(MEDIAN(AA22:AJ22), 3)</f>
        <v>6.5119999999999996</v>
      </c>
      <c r="AN22" s="87">
        <f>ROUND(_xlfn.STDEV.S(AA22:AJ22), 3)</f>
        <v>3.266</v>
      </c>
      <c r="AO22" s="7"/>
      <c r="AP22" s="7"/>
      <c r="AQ22" s="7"/>
      <c r="AR22" s="7"/>
      <c r="AS22" s="7"/>
      <c r="AU22" s="267"/>
      <c r="AY22" s="42" t="s">
        <v>192</v>
      </c>
      <c r="AZ22" s="130">
        <f>R8</f>
        <v>4.4459999999999997</v>
      </c>
      <c r="BA22" s="130">
        <f>AN8</f>
        <v>2.2730000000000001</v>
      </c>
    </row>
    <row r="23" spans="2:53" ht="16.5" customHeight="1" x14ac:dyDescent="0.25">
      <c r="B23" s="295"/>
      <c r="C23" s="265"/>
      <c r="D23" s="87" t="b">
        <v>1</v>
      </c>
      <c r="E23" s="86">
        <v>4</v>
      </c>
      <c r="F23" s="84" t="s">
        <v>141</v>
      </c>
      <c r="G23" s="84" t="s">
        <v>130</v>
      </c>
      <c r="H23" s="84">
        <v>6</v>
      </c>
      <c r="I23" s="86">
        <v>9</v>
      </c>
      <c r="J23" s="84" t="s">
        <v>143</v>
      </c>
      <c r="K23" s="86" t="s">
        <v>146</v>
      </c>
      <c r="L23" s="86" t="s">
        <v>161</v>
      </c>
      <c r="M23" s="84">
        <v>5</v>
      </c>
      <c r="N23" s="86">
        <v>1</v>
      </c>
      <c r="O23" s="281"/>
      <c r="P23" s="282"/>
      <c r="Q23" s="282"/>
      <c r="R23" s="283"/>
      <c r="S23" s="7"/>
      <c r="T23" s="52"/>
      <c r="U23" s="21"/>
      <c r="V23" s="21"/>
      <c r="W23" s="21"/>
      <c r="X23" s="4"/>
      <c r="Y23" s="265"/>
      <c r="Z23" s="89" t="b">
        <v>1</v>
      </c>
      <c r="AA23" s="78" t="s">
        <v>152</v>
      </c>
      <c r="AB23" s="78">
        <v>6</v>
      </c>
      <c r="AC23" s="78" t="s">
        <v>159</v>
      </c>
      <c r="AD23" s="78" t="s">
        <v>137</v>
      </c>
      <c r="AE23" s="78">
        <v>5</v>
      </c>
      <c r="AF23" s="78" t="s">
        <v>163</v>
      </c>
      <c r="AG23" s="79" t="s">
        <v>160</v>
      </c>
      <c r="AH23" s="78" t="s">
        <v>144</v>
      </c>
      <c r="AI23" s="78" t="s">
        <v>129</v>
      </c>
      <c r="AJ23" s="78" t="s">
        <v>158</v>
      </c>
      <c r="AK23" s="281"/>
      <c r="AL23" s="282"/>
      <c r="AM23" s="282"/>
      <c r="AN23" s="283"/>
      <c r="AO23" s="7"/>
      <c r="AP23" s="7"/>
      <c r="AQ23" s="7"/>
      <c r="AR23" s="7"/>
      <c r="AS23" s="7"/>
      <c r="AU23" s="267"/>
      <c r="AY23" s="113"/>
      <c r="AZ23" s="113"/>
      <c r="BA23" s="113"/>
    </row>
    <row r="24" spans="2:53" ht="16.5" customHeight="1" x14ac:dyDescent="0.25">
      <c r="B24" s="295"/>
      <c r="C24" s="265"/>
      <c r="D24" s="87" t="s">
        <v>17</v>
      </c>
      <c r="E24" s="87"/>
      <c r="F24" s="13" t="s">
        <v>35</v>
      </c>
      <c r="G24" s="13" t="s">
        <v>52</v>
      </c>
      <c r="H24" s="13" t="s">
        <v>28</v>
      </c>
      <c r="I24" s="87"/>
      <c r="J24" s="13" t="s">
        <v>86</v>
      </c>
      <c r="K24" s="87"/>
      <c r="L24" s="87"/>
      <c r="M24" s="13" t="s">
        <v>40</v>
      </c>
      <c r="N24" s="87"/>
      <c r="O24" s="284"/>
      <c r="P24" s="285"/>
      <c r="Q24" s="285"/>
      <c r="R24" s="286"/>
      <c r="S24" s="7"/>
      <c r="T24" s="21"/>
      <c r="U24" s="21"/>
      <c r="V24" s="21"/>
      <c r="W24" s="21"/>
      <c r="X24" s="4"/>
      <c r="Y24" s="265"/>
      <c r="Z24" s="89" t="s">
        <v>17</v>
      </c>
      <c r="AA24" s="87"/>
      <c r="AB24" s="87"/>
      <c r="AC24" s="87"/>
      <c r="AD24" s="87"/>
      <c r="AE24" s="87"/>
      <c r="AF24" s="87"/>
      <c r="AG24" s="13" t="s">
        <v>36</v>
      </c>
      <c r="AH24" s="87"/>
      <c r="AI24" s="87"/>
      <c r="AJ24" s="87"/>
      <c r="AK24" s="284"/>
      <c r="AL24" s="285"/>
      <c r="AM24" s="285"/>
      <c r="AN24" s="286"/>
      <c r="AO24" s="7"/>
      <c r="AP24" s="7"/>
      <c r="AQ24" s="7"/>
      <c r="AR24" s="7"/>
      <c r="AS24" s="7"/>
      <c r="AU24" s="267"/>
      <c r="AY24" s="113"/>
      <c r="AZ24" s="113"/>
      <c r="BA24" s="113"/>
    </row>
    <row r="25" spans="2:53" ht="16.5" customHeight="1" x14ac:dyDescent="0.25">
      <c r="B25" s="295"/>
      <c r="C25" s="265"/>
      <c r="D25" s="92" t="s">
        <v>25</v>
      </c>
      <c r="E25" s="292" t="s">
        <v>88</v>
      </c>
      <c r="F25" s="293"/>
      <c r="G25" s="293"/>
      <c r="H25" s="293"/>
      <c r="I25" s="293"/>
      <c r="J25" s="293"/>
      <c r="K25" s="293"/>
      <c r="L25" s="293"/>
      <c r="M25" s="293"/>
      <c r="N25" s="293"/>
      <c r="O25" s="88" t="s">
        <v>11</v>
      </c>
      <c r="P25" s="91" t="s">
        <v>12</v>
      </c>
      <c r="Q25" s="88" t="s">
        <v>81</v>
      </c>
      <c r="R25" s="88" t="s">
        <v>80</v>
      </c>
      <c r="S25" s="7"/>
      <c r="T25" s="7"/>
      <c r="U25" s="7"/>
      <c r="V25" s="7"/>
      <c r="W25" s="7"/>
      <c r="X25" s="4"/>
      <c r="Y25" s="265"/>
      <c r="Z25" s="92" t="s">
        <v>25</v>
      </c>
      <c r="AA25" s="292" t="s">
        <v>90</v>
      </c>
      <c r="AB25" s="293"/>
      <c r="AC25" s="293"/>
      <c r="AD25" s="293"/>
      <c r="AE25" s="293"/>
      <c r="AF25" s="293"/>
      <c r="AG25" s="293"/>
      <c r="AH25" s="293"/>
      <c r="AI25" s="293"/>
      <c r="AJ25" s="293"/>
      <c r="AK25" s="88" t="s">
        <v>11</v>
      </c>
      <c r="AL25" s="91" t="s">
        <v>12</v>
      </c>
      <c r="AM25" s="88" t="s">
        <v>81</v>
      </c>
      <c r="AN25" s="88" t="s">
        <v>80</v>
      </c>
      <c r="AO25" s="7"/>
      <c r="AP25" s="7"/>
      <c r="AQ25" s="7"/>
      <c r="AR25" s="7"/>
      <c r="AS25" s="7"/>
      <c r="AU25" s="267"/>
      <c r="AY25" s="113"/>
      <c r="AZ25" s="113"/>
      <c r="BA25" s="113"/>
    </row>
    <row r="26" spans="2:53" ht="16.5" customHeight="1" x14ac:dyDescent="0.25">
      <c r="B26" s="295"/>
      <c r="C26" s="265"/>
      <c r="D26" s="87" t="s">
        <v>26</v>
      </c>
      <c r="E26" s="83">
        <v>7.8730000000000002</v>
      </c>
      <c r="F26" s="83">
        <v>9.2319999999999993</v>
      </c>
      <c r="G26" s="83">
        <v>9.4960000000000004</v>
      </c>
      <c r="H26" s="83">
        <v>11.039</v>
      </c>
      <c r="I26" s="83">
        <v>7.7519999999999998</v>
      </c>
      <c r="J26" s="83">
        <v>7.3120000000000003</v>
      </c>
      <c r="K26" s="83">
        <v>7.4790000000000001</v>
      </c>
      <c r="L26" s="83">
        <v>14.727</v>
      </c>
      <c r="M26" s="83">
        <v>7.4489999999999998</v>
      </c>
      <c r="N26" s="83">
        <v>19.431999999999999</v>
      </c>
      <c r="O26" s="87">
        <f>SUM(E26:N26)</f>
        <v>101.791</v>
      </c>
      <c r="P26" s="87">
        <v>9.9117999999999995</v>
      </c>
      <c r="Q26" s="87">
        <f>ROUND(MEDIAN(E26:N26), 3)</f>
        <v>8.5530000000000008</v>
      </c>
      <c r="R26" s="87">
        <f>ROUND(_xlfn.STDEV.S(E26:N26), 3)</f>
        <v>3.98</v>
      </c>
      <c r="S26" s="7"/>
      <c r="T26" s="7"/>
      <c r="U26" s="7"/>
      <c r="V26" s="7"/>
      <c r="W26" s="7"/>
      <c r="X26" s="4"/>
      <c r="Y26" s="265"/>
      <c r="Z26" s="89" t="s">
        <v>26</v>
      </c>
      <c r="AA26" s="78">
        <v>5.0940000000000003</v>
      </c>
      <c r="AB26" s="78">
        <v>11.736000000000001</v>
      </c>
      <c r="AC26" s="78">
        <v>8.7270000000000003</v>
      </c>
      <c r="AD26" s="78">
        <v>6.9770000000000003</v>
      </c>
      <c r="AE26" s="78">
        <v>9.1989999999999998</v>
      </c>
      <c r="AF26" s="78">
        <v>7.024</v>
      </c>
      <c r="AG26" s="78">
        <v>6.4480000000000004</v>
      </c>
      <c r="AH26" s="78">
        <v>7.3520000000000003</v>
      </c>
      <c r="AI26" s="78">
        <v>6.5519999999999996</v>
      </c>
      <c r="AJ26" s="78">
        <v>6.4009999999999998</v>
      </c>
      <c r="AK26" s="87">
        <f>SUM(AA26:AJ26)</f>
        <v>75.510000000000005</v>
      </c>
      <c r="AL26" s="87">
        <v>9.9117999999999995</v>
      </c>
      <c r="AM26" s="87">
        <f>ROUND(MEDIAN(AA26:AJ26), 3)</f>
        <v>7.0010000000000003</v>
      </c>
      <c r="AN26" s="87">
        <f>ROUND(_xlfn.STDEV.S(AA26:AJ26), 3)</f>
        <v>1.881</v>
      </c>
      <c r="AO26" s="21"/>
      <c r="AP26" s="7"/>
      <c r="AQ26" s="7"/>
      <c r="AR26" s="7"/>
      <c r="AS26" s="7"/>
      <c r="AU26" s="267"/>
      <c r="AY26" s="113"/>
      <c r="AZ26" s="113"/>
      <c r="BA26" s="113"/>
    </row>
    <row r="27" spans="2:53" ht="16.5" customHeight="1" x14ac:dyDescent="0.25">
      <c r="B27" s="295"/>
      <c r="C27" s="265"/>
      <c r="D27" s="87" t="b">
        <v>1</v>
      </c>
      <c r="E27" s="83">
        <v>7</v>
      </c>
      <c r="F27" s="83" t="s">
        <v>147</v>
      </c>
      <c r="G27" s="83">
        <v>8</v>
      </c>
      <c r="H27" s="83" t="s">
        <v>143</v>
      </c>
      <c r="I27" s="84">
        <v>1</v>
      </c>
      <c r="J27" s="83" t="s">
        <v>144</v>
      </c>
      <c r="K27" s="83" t="s">
        <v>160</v>
      </c>
      <c r="L27" s="83" t="s">
        <v>159</v>
      </c>
      <c r="M27" s="84" t="s">
        <v>141</v>
      </c>
      <c r="N27" s="84">
        <v>2</v>
      </c>
      <c r="O27" s="298"/>
      <c r="P27" s="298"/>
      <c r="Q27" s="298"/>
      <c r="R27" s="298"/>
      <c r="S27" s="7"/>
      <c r="T27" s="7"/>
      <c r="U27" s="7"/>
      <c r="V27" s="7"/>
      <c r="W27" s="7"/>
      <c r="X27" s="4"/>
      <c r="Y27" s="265"/>
      <c r="Z27" s="89" t="b">
        <v>1</v>
      </c>
      <c r="AA27" s="79" t="s">
        <v>163</v>
      </c>
      <c r="AB27" s="78">
        <v>1</v>
      </c>
      <c r="AC27" s="78">
        <v>9</v>
      </c>
      <c r="AD27" s="78">
        <v>5</v>
      </c>
      <c r="AE27" s="78" t="s">
        <v>143</v>
      </c>
      <c r="AF27" s="78" t="s">
        <v>156</v>
      </c>
      <c r="AG27" s="78">
        <v>4</v>
      </c>
      <c r="AH27" s="78" t="s">
        <v>162</v>
      </c>
      <c r="AI27" s="78" t="s">
        <v>159</v>
      </c>
      <c r="AJ27" s="78" t="s">
        <v>133</v>
      </c>
      <c r="AK27" s="298"/>
      <c r="AL27" s="298"/>
      <c r="AM27" s="298"/>
      <c r="AN27" s="298"/>
      <c r="AO27" s="21"/>
      <c r="AP27" s="7"/>
      <c r="AQ27" s="7"/>
      <c r="AR27" s="7"/>
      <c r="AS27" s="7"/>
      <c r="AU27" s="267"/>
      <c r="AY27" s="113"/>
      <c r="AZ27" s="113"/>
      <c r="BA27" s="113"/>
    </row>
    <row r="28" spans="2:53" ht="16.5" customHeight="1" x14ac:dyDescent="0.25">
      <c r="B28" s="295"/>
      <c r="C28" s="265"/>
      <c r="D28" s="87" t="s">
        <v>17</v>
      </c>
      <c r="E28" s="87"/>
      <c r="F28" s="87"/>
      <c r="G28" s="87"/>
      <c r="H28" s="87"/>
      <c r="I28" s="13">
        <v>5</v>
      </c>
      <c r="J28" s="87"/>
      <c r="K28" s="87"/>
      <c r="L28" s="87"/>
      <c r="M28" s="13" t="s">
        <v>35</v>
      </c>
      <c r="N28" s="13" t="s">
        <v>27</v>
      </c>
      <c r="O28" s="298"/>
      <c r="P28" s="298"/>
      <c r="Q28" s="298"/>
      <c r="R28" s="298"/>
      <c r="S28" s="7"/>
      <c r="T28" s="7"/>
      <c r="U28" s="7"/>
      <c r="V28" s="7"/>
      <c r="W28" s="7"/>
      <c r="X28" s="4"/>
      <c r="Y28" s="265"/>
      <c r="Z28" s="89" t="s">
        <v>17</v>
      </c>
      <c r="AA28" s="13" t="s">
        <v>47</v>
      </c>
      <c r="AB28" s="87"/>
      <c r="AC28" s="87"/>
      <c r="AD28" s="87"/>
      <c r="AE28" s="87"/>
      <c r="AF28" s="87"/>
      <c r="AG28" s="87"/>
      <c r="AH28" s="87"/>
      <c r="AI28" s="87"/>
      <c r="AJ28" s="87"/>
      <c r="AK28" s="298"/>
      <c r="AL28" s="298"/>
      <c r="AM28" s="298"/>
      <c r="AN28" s="298"/>
      <c r="AO28" s="21"/>
      <c r="AP28" s="7"/>
      <c r="AQ28" s="7"/>
      <c r="AR28" s="7"/>
      <c r="AS28" s="7"/>
      <c r="AU28" s="267"/>
      <c r="AY28" s="113"/>
      <c r="AZ28" s="113"/>
      <c r="BA28" s="113"/>
    </row>
    <row r="29" spans="2:53" ht="16.5" customHeight="1" x14ac:dyDescent="0.25">
      <c r="B29" s="295"/>
      <c r="AU29" s="267"/>
      <c r="AY29" s="113"/>
      <c r="AZ29" s="113"/>
      <c r="BA29" s="113"/>
    </row>
    <row r="30" spans="2:53" ht="16.5" customHeight="1" x14ac:dyDescent="0.25">
      <c r="B30" s="295"/>
      <c r="AU30" s="267"/>
      <c r="AY30" s="113"/>
      <c r="AZ30" s="113"/>
      <c r="BA30" s="113"/>
    </row>
    <row r="31" spans="2:53" ht="39.950000000000003" customHeight="1" x14ac:dyDescent="0.25">
      <c r="B31" s="295"/>
      <c r="C31" s="296" t="s">
        <v>63</v>
      </c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  <c r="S31" s="296"/>
      <c r="T31" s="296"/>
      <c r="U31" s="296"/>
      <c r="V31" s="296"/>
      <c r="W31" s="296"/>
      <c r="X31" s="30"/>
      <c r="Y31" s="297" t="s">
        <v>64</v>
      </c>
      <c r="Z31" s="297"/>
      <c r="AA31" s="297"/>
      <c r="AB31" s="297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97"/>
      <c r="AO31" s="297"/>
      <c r="AP31" s="297"/>
      <c r="AQ31" s="297"/>
      <c r="AR31" s="297"/>
      <c r="AS31" s="297"/>
      <c r="AU31" s="267"/>
      <c r="AY31" s="113"/>
      <c r="AZ31" s="113"/>
      <c r="BA31" s="113"/>
    </row>
    <row r="32" spans="2:53" ht="16.5" customHeight="1" x14ac:dyDescent="0.3">
      <c r="B32" s="295"/>
      <c r="C32" s="265" t="s">
        <v>55</v>
      </c>
      <c r="D32" s="90" t="s">
        <v>55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326" t="s">
        <v>49</v>
      </c>
      <c r="P32" s="326"/>
      <c r="Q32" s="326"/>
      <c r="R32" s="326"/>
      <c r="S32" s="7"/>
      <c r="T32" s="90" t="s">
        <v>55</v>
      </c>
      <c r="U32" s="232" t="s">
        <v>50</v>
      </c>
      <c r="V32" s="232"/>
      <c r="W32" s="232"/>
      <c r="X32" s="3"/>
      <c r="Y32" s="265" t="s">
        <v>55</v>
      </c>
      <c r="Z32" s="90" t="s">
        <v>55</v>
      </c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326" t="s">
        <v>49</v>
      </c>
      <c r="AL32" s="326"/>
      <c r="AM32" s="326"/>
      <c r="AN32" s="326"/>
      <c r="AO32" s="7"/>
      <c r="AP32" s="90" t="s">
        <v>55</v>
      </c>
      <c r="AQ32" s="232" t="s">
        <v>50</v>
      </c>
      <c r="AR32" s="232"/>
      <c r="AS32" s="232"/>
      <c r="AU32" s="267"/>
      <c r="AV32" s="279" t="s">
        <v>264</v>
      </c>
      <c r="AW32" s="280" t="s">
        <v>5</v>
      </c>
      <c r="AX32" s="280"/>
      <c r="AY32" s="279" t="s">
        <v>55</v>
      </c>
      <c r="AZ32" s="280" t="s">
        <v>6</v>
      </c>
      <c r="BA32" s="280"/>
    </row>
    <row r="33" spans="2:53" ht="16.5" customHeight="1" x14ac:dyDescent="0.3">
      <c r="B33" s="295"/>
      <c r="C33" s="265"/>
      <c r="D33" s="90" t="s">
        <v>2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 t="s">
        <v>3</v>
      </c>
      <c r="P33" s="42" t="s">
        <v>4</v>
      </c>
      <c r="Q33" s="42" t="s">
        <v>191</v>
      </c>
      <c r="R33" s="42" t="s">
        <v>192</v>
      </c>
      <c r="S33" s="7"/>
      <c r="T33" s="90" t="s">
        <v>2</v>
      </c>
      <c r="U33" s="92" t="s">
        <v>5</v>
      </c>
      <c r="V33" s="92" t="s">
        <v>6</v>
      </c>
      <c r="W33" s="8" t="s">
        <v>7</v>
      </c>
      <c r="X33" s="3"/>
      <c r="Y33" s="265"/>
      <c r="Z33" s="90" t="s">
        <v>0</v>
      </c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42" t="s">
        <v>3</v>
      </c>
      <c r="AL33" s="42" t="s">
        <v>4</v>
      </c>
      <c r="AM33" s="42" t="s">
        <v>191</v>
      </c>
      <c r="AN33" s="42" t="s">
        <v>192</v>
      </c>
      <c r="AO33" s="7"/>
      <c r="AP33" s="90" t="s">
        <v>0</v>
      </c>
      <c r="AQ33" s="92" t="s">
        <v>5</v>
      </c>
      <c r="AR33" s="92" t="s">
        <v>6</v>
      </c>
      <c r="AS33" s="8" t="s">
        <v>7</v>
      </c>
      <c r="AU33" s="267"/>
      <c r="AV33" s="279"/>
      <c r="AW33" s="114" t="s">
        <v>2</v>
      </c>
      <c r="AX33" s="114" t="s">
        <v>54</v>
      </c>
      <c r="AY33" s="279"/>
      <c r="AZ33" s="114" t="s">
        <v>2</v>
      </c>
      <c r="BA33" s="114" t="s">
        <v>54</v>
      </c>
    </row>
    <row r="34" spans="2:53" ht="16.5" customHeight="1" x14ac:dyDescent="0.3">
      <c r="B34" s="295"/>
      <c r="C34" s="265"/>
      <c r="D34" s="25" t="s">
        <v>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57">
        <f>ROUND(AVERAGE(O36, O40,O44,O48,O52,O56,O60), 3)</f>
        <v>156.321</v>
      </c>
      <c r="P34" s="43">
        <f>ROUND(AVERAGE(P36, P40,P44,P48,P52,P56,P60), 3)</f>
        <v>15.632</v>
      </c>
      <c r="Q34" s="43">
        <f>ROUND(AVERAGE(Q36, Q40,Q44,Q48,Q52,Q56,Q60), 3)</f>
        <v>10.827999999999999</v>
      </c>
      <c r="R34" s="43">
        <f>ROUND(AVERAGE(R36, R40,R44,R48,R52,R56,R60), 3)</f>
        <v>11.885999999999999</v>
      </c>
      <c r="S34" s="7"/>
      <c r="T34" s="9" t="s">
        <v>9</v>
      </c>
      <c r="U34" s="8">
        <v>20</v>
      </c>
      <c r="V34" s="8">
        <v>142.04300000000001</v>
      </c>
      <c r="W34" s="8">
        <f t="shared" ref="W34:W40" si="4">ROUND(V34/60, 3)</f>
        <v>2.367</v>
      </c>
      <c r="X34" s="3"/>
      <c r="Y34" s="265"/>
      <c r="Z34" s="25" t="s">
        <v>8</v>
      </c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57">
        <f>ROUND(AVERAGE(AK36, AK40,AK44,AK48,AK52,AK56,AK60), 3)</f>
        <v>130.18899999999999</v>
      </c>
      <c r="AL34" s="43">
        <f>ROUND(AVERAGE(AL36, AL40,AL44,AL48,AL52,AL56,AL60), 3)</f>
        <v>13.019</v>
      </c>
      <c r="AM34" s="43">
        <f>ROUND(AVERAGE(AM36, AM40,AM44,AM48,AM52,AM56,AM60), 3)</f>
        <v>11.542999999999999</v>
      </c>
      <c r="AN34" s="43">
        <f>ROUND(AVERAGE(AN36, AN40,AN44,AN48,AN52,AN56,AN60), 3)</f>
        <v>6.2839999999999998</v>
      </c>
      <c r="AO34" s="7"/>
      <c r="AP34" s="9" t="s">
        <v>9</v>
      </c>
      <c r="AQ34" s="8">
        <v>80</v>
      </c>
      <c r="AR34" s="8">
        <v>168.44900000000001</v>
      </c>
      <c r="AS34" s="8">
        <f t="shared" ref="AS34:AS40" si="5">ROUND(AR34/60, 3)</f>
        <v>2.8069999999999999</v>
      </c>
      <c r="AU34" s="267"/>
      <c r="AV34" s="115" t="s">
        <v>9</v>
      </c>
      <c r="AW34" s="116">
        <f>U34</f>
        <v>20</v>
      </c>
      <c r="AX34" s="116">
        <f>AQ34</f>
        <v>80</v>
      </c>
      <c r="AY34" s="115" t="s">
        <v>9</v>
      </c>
      <c r="AZ34" s="116">
        <f t="shared" ref="AZ34:AZ40" si="6">V34</f>
        <v>142.04300000000001</v>
      </c>
      <c r="BA34" s="116">
        <f>AR34</f>
        <v>168.44900000000001</v>
      </c>
    </row>
    <row r="35" spans="2:53" ht="16.5" customHeight="1" x14ac:dyDescent="0.3">
      <c r="B35" s="295"/>
      <c r="C35" s="265"/>
      <c r="D35" s="92" t="s">
        <v>10</v>
      </c>
      <c r="E35" s="292" t="s">
        <v>92</v>
      </c>
      <c r="F35" s="293"/>
      <c r="G35" s="293"/>
      <c r="H35" s="293"/>
      <c r="I35" s="293"/>
      <c r="J35" s="293"/>
      <c r="K35" s="293"/>
      <c r="L35" s="293"/>
      <c r="M35" s="293"/>
      <c r="N35" s="293"/>
      <c r="O35" s="88" t="s">
        <v>11</v>
      </c>
      <c r="P35" s="88" t="s">
        <v>12</v>
      </c>
      <c r="Q35" s="88" t="s">
        <v>81</v>
      </c>
      <c r="R35" s="88" t="s">
        <v>80</v>
      </c>
      <c r="S35" s="7"/>
      <c r="T35" s="9" t="s">
        <v>13</v>
      </c>
      <c r="U35" s="8">
        <v>40</v>
      </c>
      <c r="V35" s="8">
        <v>148.154</v>
      </c>
      <c r="W35" s="8">
        <f t="shared" si="4"/>
        <v>2.4689999999999999</v>
      </c>
      <c r="X35" s="3"/>
      <c r="Y35" s="265"/>
      <c r="Z35" s="92" t="s">
        <v>10</v>
      </c>
      <c r="AA35" s="292" t="s">
        <v>89</v>
      </c>
      <c r="AB35" s="293"/>
      <c r="AC35" s="293"/>
      <c r="AD35" s="293"/>
      <c r="AE35" s="293"/>
      <c r="AF35" s="293"/>
      <c r="AG35" s="293"/>
      <c r="AH35" s="293"/>
      <c r="AI35" s="293"/>
      <c r="AJ35" s="293"/>
      <c r="AK35" s="88" t="s">
        <v>11</v>
      </c>
      <c r="AL35" s="88" t="s">
        <v>12</v>
      </c>
      <c r="AM35" s="88" t="s">
        <v>81</v>
      </c>
      <c r="AN35" s="88" t="s">
        <v>80</v>
      </c>
      <c r="AO35" s="7"/>
      <c r="AP35" s="9" t="s">
        <v>13</v>
      </c>
      <c r="AQ35" s="8">
        <v>80</v>
      </c>
      <c r="AR35" s="8">
        <v>126.047</v>
      </c>
      <c r="AS35" s="8">
        <f t="shared" si="5"/>
        <v>2.101</v>
      </c>
      <c r="AU35" s="267"/>
      <c r="AV35" s="115" t="s">
        <v>13</v>
      </c>
      <c r="AW35" s="116">
        <f t="shared" ref="AW35:AW40" si="7">U35</f>
        <v>40</v>
      </c>
      <c r="AX35" s="116">
        <f t="shared" ref="AX35:AX40" si="8">AQ35</f>
        <v>80</v>
      </c>
      <c r="AY35" s="115" t="s">
        <v>13</v>
      </c>
      <c r="AZ35" s="116">
        <f t="shared" si="6"/>
        <v>148.154</v>
      </c>
      <c r="BA35" s="116">
        <f t="shared" ref="BA35:BA40" si="9">AR35</f>
        <v>126.047</v>
      </c>
    </row>
    <row r="36" spans="2:53" ht="16.5" customHeight="1" thickBot="1" x14ac:dyDescent="0.35">
      <c r="B36" s="295"/>
      <c r="C36" s="265"/>
      <c r="D36" s="89" t="s">
        <v>14</v>
      </c>
      <c r="E36" s="86">
        <v>13.664999999999999</v>
      </c>
      <c r="F36" s="86">
        <v>23.591999999999999</v>
      </c>
      <c r="G36" s="86">
        <v>10.159000000000001</v>
      </c>
      <c r="H36" s="86">
        <v>4.024</v>
      </c>
      <c r="I36" s="86">
        <v>25.785</v>
      </c>
      <c r="J36" s="86">
        <v>5.32</v>
      </c>
      <c r="K36" s="86">
        <v>12.536</v>
      </c>
      <c r="L36" s="86">
        <v>16.152000000000001</v>
      </c>
      <c r="M36" s="86">
        <v>7.5750000000000002</v>
      </c>
      <c r="N36" s="86">
        <v>23.233000000000001</v>
      </c>
      <c r="O36" s="87">
        <f>SUM(E40:N40)</f>
        <v>148.15199999999999</v>
      </c>
      <c r="P36" s="26">
        <f>ROUND(AVERAGE(E40:N40),3)</f>
        <v>14.815</v>
      </c>
      <c r="Q36" s="87">
        <f>ROUND(MEDIAN(E40:N40), 3)</f>
        <v>11.265000000000001</v>
      </c>
      <c r="R36" s="87">
        <f>ROUND(_xlfn.STDEV.S(E40:N40), 3)</f>
        <v>9.4659999999999993</v>
      </c>
      <c r="S36" s="7"/>
      <c r="T36" s="25" t="s">
        <v>15</v>
      </c>
      <c r="U36" s="199">
        <v>40</v>
      </c>
      <c r="V36" s="172">
        <v>172.74600000000001</v>
      </c>
      <c r="W36" s="8">
        <f t="shared" si="4"/>
        <v>2.879</v>
      </c>
      <c r="X36" s="3"/>
      <c r="Y36" s="265"/>
      <c r="Z36" s="89" t="s">
        <v>14</v>
      </c>
      <c r="AA36" s="83">
        <v>28.664000000000001</v>
      </c>
      <c r="AB36" s="83">
        <v>15.239000000000001</v>
      </c>
      <c r="AC36" s="83">
        <v>12.929</v>
      </c>
      <c r="AD36" s="83">
        <v>23.36</v>
      </c>
      <c r="AE36" s="83">
        <v>26.175000000000001</v>
      </c>
      <c r="AF36" s="83">
        <v>6.8559999999999999</v>
      </c>
      <c r="AG36" s="83">
        <v>6.984</v>
      </c>
      <c r="AH36" s="83">
        <v>19.655000000000001</v>
      </c>
      <c r="AI36" s="83">
        <v>12.641</v>
      </c>
      <c r="AJ36" s="83">
        <v>15.943</v>
      </c>
      <c r="AK36" s="87">
        <f>SUM(AA40:AJ40)</f>
        <v>126.045</v>
      </c>
      <c r="AL36" s="26">
        <f>ROUND(AVERAGE(AA40:AJ40),3)</f>
        <v>12.605</v>
      </c>
      <c r="AM36" s="87">
        <f>ROUND(MEDIAN(AA40:AJ40), 3)</f>
        <v>12.236000000000001</v>
      </c>
      <c r="AN36" s="87">
        <f>ROUND(_xlfn.STDEV.S(AA40:AJ40), 3)</f>
        <v>5.9059999999999997</v>
      </c>
      <c r="AO36" s="7"/>
      <c r="AP36" s="25" t="s">
        <v>15</v>
      </c>
      <c r="AQ36" s="172">
        <v>80</v>
      </c>
      <c r="AR36" s="172">
        <v>142.79300000000001</v>
      </c>
      <c r="AS36" s="8">
        <f t="shared" si="5"/>
        <v>2.38</v>
      </c>
      <c r="AU36" s="267"/>
      <c r="AV36" s="115" t="s">
        <v>15</v>
      </c>
      <c r="AW36" s="116">
        <f t="shared" si="7"/>
        <v>40</v>
      </c>
      <c r="AX36" s="116">
        <f t="shared" si="8"/>
        <v>80</v>
      </c>
      <c r="AY36" s="115" t="s">
        <v>15</v>
      </c>
      <c r="AZ36" s="116">
        <f t="shared" si="6"/>
        <v>172.74600000000001</v>
      </c>
      <c r="BA36" s="116">
        <f t="shared" si="9"/>
        <v>142.79300000000001</v>
      </c>
    </row>
    <row r="37" spans="2:53" ht="16.5" customHeight="1" thickBot="1" x14ac:dyDescent="0.35">
      <c r="B37" s="295"/>
      <c r="C37" s="265"/>
      <c r="D37" s="89" t="b">
        <v>1</v>
      </c>
      <c r="E37" s="84" t="s">
        <v>137</v>
      </c>
      <c r="F37" s="84" t="s">
        <v>131</v>
      </c>
      <c r="G37" s="84">
        <v>4</v>
      </c>
      <c r="H37" s="86" t="s">
        <v>147</v>
      </c>
      <c r="I37" s="84" t="s">
        <v>143</v>
      </c>
      <c r="J37" s="86" t="s">
        <v>139</v>
      </c>
      <c r="K37" s="84" t="s">
        <v>148</v>
      </c>
      <c r="L37" s="84" t="s">
        <v>162</v>
      </c>
      <c r="M37" s="84">
        <v>5</v>
      </c>
      <c r="N37" s="84" t="s">
        <v>141</v>
      </c>
      <c r="O37" s="281"/>
      <c r="P37" s="282"/>
      <c r="Q37" s="282"/>
      <c r="R37" s="283"/>
      <c r="S37" s="7"/>
      <c r="T37" s="206" t="s">
        <v>16</v>
      </c>
      <c r="U37" s="207">
        <v>60</v>
      </c>
      <c r="V37" s="208">
        <v>121.578</v>
      </c>
      <c r="W37" s="171">
        <f t="shared" si="4"/>
        <v>2.0259999999999998</v>
      </c>
      <c r="X37" s="3"/>
      <c r="Y37" s="265"/>
      <c r="Z37" s="89" t="b">
        <v>1</v>
      </c>
      <c r="AA37" s="84" t="s">
        <v>146</v>
      </c>
      <c r="AB37" s="83" t="s">
        <v>155</v>
      </c>
      <c r="AC37" s="83">
        <v>8</v>
      </c>
      <c r="AD37" s="84" t="s">
        <v>139</v>
      </c>
      <c r="AE37" s="83" t="s">
        <v>139</v>
      </c>
      <c r="AF37" s="83">
        <v>5</v>
      </c>
      <c r="AG37" s="83">
        <v>7</v>
      </c>
      <c r="AH37" s="83" t="s">
        <v>132</v>
      </c>
      <c r="AI37" s="83" t="s">
        <v>160</v>
      </c>
      <c r="AJ37" s="83">
        <v>0</v>
      </c>
      <c r="AK37" s="281"/>
      <c r="AL37" s="282"/>
      <c r="AM37" s="282"/>
      <c r="AN37" s="283"/>
      <c r="AO37" s="7"/>
      <c r="AP37" s="206" t="s">
        <v>16</v>
      </c>
      <c r="AQ37" s="207">
        <v>80</v>
      </c>
      <c r="AR37" s="208">
        <v>107.32</v>
      </c>
      <c r="AS37" s="171">
        <f t="shared" si="5"/>
        <v>1.7889999999999999</v>
      </c>
      <c r="AU37" s="267"/>
      <c r="AV37" s="115" t="s">
        <v>16</v>
      </c>
      <c r="AW37" s="116">
        <f t="shared" si="7"/>
        <v>60</v>
      </c>
      <c r="AX37" s="116">
        <f t="shared" si="8"/>
        <v>80</v>
      </c>
      <c r="AY37" s="115" t="s">
        <v>16</v>
      </c>
      <c r="AZ37" s="116">
        <f t="shared" si="6"/>
        <v>121.578</v>
      </c>
      <c r="BA37" s="116">
        <f t="shared" si="9"/>
        <v>107.32</v>
      </c>
    </row>
    <row r="38" spans="2:53" ht="16.5" customHeight="1" thickBot="1" x14ac:dyDescent="0.35">
      <c r="B38" s="295"/>
      <c r="C38" s="265"/>
      <c r="D38" s="89" t="s">
        <v>17</v>
      </c>
      <c r="E38" s="13" t="s">
        <v>46</v>
      </c>
      <c r="F38" s="13" t="s">
        <v>85</v>
      </c>
      <c r="G38" s="13">
        <v>7</v>
      </c>
      <c r="H38" s="87"/>
      <c r="I38" s="13" t="s">
        <v>33</v>
      </c>
      <c r="J38" s="87"/>
      <c r="K38" s="13" t="s">
        <v>29</v>
      </c>
      <c r="L38" s="13" t="s">
        <v>38</v>
      </c>
      <c r="M38" s="13">
        <v>6</v>
      </c>
      <c r="N38" s="13" t="s">
        <v>86</v>
      </c>
      <c r="O38" s="284"/>
      <c r="P38" s="285"/>
      <c r="Q38" s="285"/>
      <c r="R38" s="286"/>
      <c r="S38" s="7"/>
      <c r="T38" s="204" t="s">
        <v>18</v>
      </c>
      <c r="U38" s="215">
        <v>50</v>
      </c>
      <c r="V38" s="205">
        <v>180.785</v>
      </c>
      <c r="W38" s="8">
        <f t="shared" si="4"/>
        <v>3.0129999999999999</v>
      </c>
      <c r="X38" s="3"/>
      <c r="Y38" s="265"/>
      <c r="Z38" s="89" t="s">
        <v>17</v>
      </c>
      <c r="AA38" s="13" t="s">
        <v>52</v>
      </c>
      <c r="AB38" s="87"/>
      <c r="AC38" s="87"/>
      <c r="AD38" s="13" t="s">
        <v>86</v>
      </c>
      <c r="AE38" s="87"/>
      <c r="AF38" s="87"/>
      <c r="AG38" s="87"/>
      <c r="AH38" s="87"/>
      <c r="AI38" s="87"/>
      <c r="AJ38" s="87"/>
      <c r="AK38" s="284"/>
      <c r="AL38" s="285"/>
      <c r="AM38" s="285"/>
      <c r="AN38" s="286"/>
      <c r="AO38" s="7"/>
      <c r="AP38" s="204" t="s">
        <v>18</v>
      </c>
      <c r="AQ38" s="205">
        <v>80</v>
      </c>
      <c r="AR38" s="205">
        <v>107.834</v>
      </c>
      <c r="AS38" s="8">
        <f t="shared" si="5"/>
        <v>1.7969999999999999</v>
      </c>
      <c r="AU38" s="267"/>
      <c r="AV38" s="115" t="s">
        <v>18</v>
      </c>
      <c r="AW38" s="116">
        <f t="shared" si="7"/>
        <v>50</v>
      </c>
      <c r="AX38" s="116">
        <f t="shared" si="8"/>
        <v>80</v>
      </c>
      <c r="AY38" s="115" t="s">
        <v>18</v>
      </c>
      <c r="AZ38" s="116">
        <f t="shared" si="6"/>
        <v>180.785</v>
      </c>
      <c r="BA38" s="116">
        <f t="shared" si="9"/>
        <v>107.834</v>
      </c>
    </row>
    <row r="39" spans="2:53" ht="16.5" customHeight="1" x14ac:dyDescent="0.3">
      <c r="B39" s="295"/>
      <c r="C39" s="265"/>
      <c r="D39" s="92" t="s">
        <v>19</v>
      </c>
      <c r="E39" s="292" t="s">
        <v>93</v>
      </c>
      <c r="F39" s="293"/>
      <c r="G39" s="293"/>
      <c r="H39" s="293"/>
      <c r="I39" s="293"/>
      <c r="J39" s="293"/>
      <c r="K39" s="293"/>
      <c r="L39" s="293"/>
      <c r="M39" s="293"/>
      <c r="N39" s="293"/>
      <c r="O39" s="88" t="s">
        <v>11</v>
      </c>
      <c r="P39" s="88" t="s">
        <v>12</v>
      </c>
      <c r="Q39" s="88" t="s">
        <v>81</v>
      </c>
      <c r="R39" s="88" t="s">
        <v>80</v>
      </c>
      <c r="S39" s="7"/>
      <c r="T39" s="175" t="s">
        <v>56</v>
      </c>
      <c r="U39" s="176">
        <v>80</v>
      </c>
      <c r="V39" s="177">
        <v>140.77000000000001</v>
      </c>
      <c r="W39" s="171">
        <f t="shared" si="4"/>
        <v>2.3460000000000001</v>
      </c>
      <c r="X39" s="3"/>
      <c r="Y39" s="265"/>
      <c r="Z39" s="92" t="s">
        <v>19</v>
      </c>
      <c r="AA39" s="292" t="s">
        <v>89</v>
      </c>
      <c r="AB39" s="293"/>
      <c r="AC39" s="293"/>
      <c r="AD39" s="293"/>
      <c r="AE39" s="293"/>
      <c r="AF39" s="293"/>
      <c r="AG39" s="293"/>
      <c r="AH39" s="293"/>
      <c r="AI39" s="293"/>
      <c r="AJ39" s="293"/>
      <c r="AK39" s="88" t="s">
        <v>11</v>
      </c>
      <c r="AL39" s="88" t="s">
        <v>12</v>
      </c>
      <c r="AM39" s="88" t="s">
        <v>81</v>
      </c>
      <c r="AN39" s="88" t="s">
        <v>80</v>
      </c>
      <c r="AO39" s="7"/>
      <c r="AP39" s="175" t="s">
        <v>56</v>
      </c>
      <c r="AQ39" s="176">
        <v>90</v>
      </c>
      <c r="AR39" s="177">
        <v>159.791</v>
      </c>
      <c r="AS39" s="171">
        <f t="shared" si="5"/>
        <v>2.6629999999999998</v>
      </c>
      <c r="AU39" s="267"/>
      <c r="AV39" s="115" t="s">
        <v>56</v>
      </c>
      <c r="AW39" s="116">
        <f t="shared" si="7"/>
        <v>80</v>
      </c>
      <c r="AX39" s="116">
        <f t="shared" si="8"/>
        <v>90</v>
      </c>
      <c r="AY39" s="115" t="s">
        <v>56</v>
      </c>
      <c r="AZ39" s="116">
        <f t="shared" si="6"/>
        <v>140.77000000000001</v>
      </c>
      <c r="BA39" s="116">
        <f t="shared" si="9"/>
        <v>159.791</v>
      </c>
    </row>
    <row r="40" spans="2:53" ht="16.5" customHeight="1" thickBot="1" x14ac:dyDescent="0.35">
      <c r="B40" s="295"/>
      <c r="C40" s="265"/>
      <c r="D40" s="89" t="s">
        <v>20</v>
      </c>
      <c r="E40" s="86">
        <v>17.721</v>
      </c>
      <c r="F40" s="86">
        <v>8.4</v>
      </c>
      <c r="G40" s="86">
        <v>6.24</v>
      </c>
      <c r="H40" s="86">
        <v>19.216999999999999</v>
      </c>
      <c r="I40" s="86">
        <v>7.7359999999999998</v>
      </c>
      <c r="J40" s="86">
        <v>32.719000000000001</v>
      </c>
      <c r="K40" s="86">
        <v>27.902999999999999</v>
      </c>
      <c r="L40" s="86">
        <v>14.129</v>
      </c>
      <c r="M40" s="86">
        <v>7.6710000000000003</v>
      </c>
      <c r="N40" s="86">
        <v>6.4160000000000004</v>
      </c>
      <c r="O40" s="87">
        <f>SUM(E36:N36)</f>
        <v>142.041</v>
      </c>
      <c r="P40" s="26">
        <f>ROUND(AVERAGE(E36:N36),3)</f>
        <v>14.204000000000001</v>
      </c>
      <c r="Q40" s="87">
        <f>ROUND(MEDIAN(E36:N36), 3)</f>
        <v>13.101000000000001</v>
      </c>
      <c r="R40" s="87">
        <f>ROUND(_xlfn.STDEV.S(E36:N36), 3)</f>
        <v>7.8419999999999996</v>
      </c>
      <c r="S40" s="7"/>
      <c r="T40" s="180" t="s">
        <v>57</v>
      </c>
      <c r="U40" s="181">
        <v>90</v>
      </c>
      <c r="V40" s="182">
        <v>188.18600000000001</v>
      </c>
      <c r="W40" s="171">
        <f t="shared" si="4"/>
        <v>3.1360000000000001</v>
      </c>
      <c r="X40" s="3"/>
      <c r="Y40" s="265"/>
      <c r="Z40" s="89" t="s">
        <v>20</v>
      </c>
      <c r="AA40" s="83">
        <v>15.537000000000001</v>
      </c>
      <c r="AB40" s="83">
        <v>14.167</v>
      </c>
      <c r="AC40" s="83">
        <v>12.016</v>
      </c>
      <c r="AD40" s="83">
        <v>12.455</v>
      </c>
      <c r="AE40" s="83">
        <v>7.1760000000000002</v>
      </c>
      <c r="AF40" s="83">
        <v>26.815000000000001</v>
      </c>
      <c r="AG40" s="83">
        <v>7.68</v>
      </c>
      <c r="AH40" s="83">
        <v>11.863</v>
      </c>
      <c r="AI40" s="83">
        <v>12.536</v>
      </c>
      <c r="AJ40" s="83">
        <v>5.8</v>
      </c>
      <c r="AK40" s="87">
        <f>SUM(AA36:AJ36)</f>
        <v>168.446</v>
      </c>
      <c r="AL40" s="26">
        <f>ROUND(AVERAGE(AA36:AJ36),3)</f>
        <v>16.844999999999999</v>
      </c>
      <c r="AM40" s="87">
        <f>ROUND(MEDIAN(AA36:AJ36), 3)</f>
        <v>15.590999999999999</v>
      </c>
      <c r="AN40" s="87">
        <f>ROUND(_xlfn.STDEV.S(AA36:AJ36), 3)</f>
        <v>7.5309999999999997</v>
      </c>
      <c r="AO40" s="7"/>
      <c r="AP40" s="180" t="s">
        <v>57</v>
      </c>
      <c r="AQ40" s="181">
        <v>90</v>
      </c>
      <c r="AR40" s="182">
        <v>99.102999999999994</v>
      </c>
      <c r="AS40" s="171">
        <f t="shared" si="5"/>
        <v>1.6519999999999999</v>
      </c>
      <c r="AU40" s="267"/>
      <c r="AV40" s="115" t="s">
        <v>57</v>
      </c>
      <c r="AW40" s="116">
        <f t="shared" si="7"/>
        <v>90</v>
      </c>
      <c r="AX40" s="116">
        <f t="shared" si="8"/>
        <v>90</v>
      </c>
      <c r="AY40" s="115" t="s">
        <v>57</v>
      </c>
      <c r="AZ40" s="116">
        <f t="shared" si="6"/>
        <v>188.18600000000001</v>
      </c>
      <c r="BA40" s="116">
        <f t="shared" si="9"/>
        <v>99.102999999999994</v>
      </c>
    </row>
    <row r="41" spans="2:53" ht="16.5" customHeight="1" x14ac:dyDescent="0.3">
      <c r="B41" s="295"/>
      <c r="C41" s="265"/>
      <c r="D41" s="89" t="b">
        <v>1</v>
      </c>
      <c r="E41" s="84" t="s">
        <v>133</v>
      </c>
      <c r="F41" s="86">
        <v>8</v>
      </c>
      <c r="G41" s="84" t="s">
        <v>161</v>
      </c>
      <c r="H41" s="86" t="s">
        <v>155</v>
      </c>
      <c r="I41" s="84" t="s">
        <v>161</v>
      </c>
      <c r="J41" s="84" t="s">
        <v>159</v>
      </c>
      <c r="K41" s="84" t="s">
        <v>129</v>
      </c>
      <c r="L41" s="84" t="s">
        <v>157</v>
      </c>
      <c r="M41" s="86" t="s">
        <v>158</v>
      </c>
      <c r="N41" s="86">
        <v>5</v>
      </c>
      <c r="O41" s="281"/>
      <c r="P41" s="282"/>
      <c r="Q41" s="282"/>
      <c r="R41" s="283"/>
      <c r="S41" s="7"/>
      <c r="T41" s="151" t="s">
        <v>3</v>
      </c>
      <c r="U41" s="173">
        <f>ROUND(AVERAGE(U34:U40), 3)</f>
        <v>54.286000000000001</v>
      </c>
      <c r="V41" s="174">
        <f>ROUND(AVERAGE(V34:V40), 3)</f>
        <v>156.32300000000001</v>
      </c>
      <c r="W41" s="15">
        <f>ROUND(AVERAGE(W34:W40), 3)</f>
        <v>2.605</v>
      </c>
      <c r="X41" s="3"/>
      <c r="Y41" s="265"/>
      <c r="Z41" s="89" t="b">
        <v>1</v>
      </c>
      <c r="AA41" s="83" t="s">
        <v>141</v>
      </c>
      <c r="AB41" s="83" t="s">
        <v>144</v>
      </c>
      <c r="AC41" s="84">
        <v>7</v>
      </c>
      <c r="AD41" s="83">
        <v>8</v>
      </c>
      <c r="AE41" s="83">
        <v>9</v>
      </c>
      <c r="AF41" s="84" t="s">
        <v>131</v>
      </c>
      <c r="AG41" s="83">
        <v>5</v>
      </c>
      <c r="AH41" s="83" t="s">
        <v>135</v>
      </c>
      <c r="AI41" s="83" t="s">
        <v>133</v>
      </c>
      <c r="AJ41" s="83">
        <v>3</v>
      </c>
      <c r="AK41" s="281"/>
      <c r="AL41" s="282"/>
      <c r="AM41" s="282"/>
      <c r="AN41" s="283"/>
      <c r="AO41" s="7"/>
      <c r="AP41" s="151" t="s">
        <v>3</v>
      </c>
      <c r="AQ41" s="173">
        <f>ROUND(AVERAGE(AQ34:AQ40), 3)</f>
        <v>82.856999999999999</v>
      </c>
      <c r="AR41" s="174">
        <f>ROUND(AVERAGE(AR34:AR40), 3)</f>
        <v>130.191</v>
      </c>
      <c r="AS41" s="15">
        <f>ROUND(AVERAGE(AS34:AS40), 3)</f>
        <v>2.17</v>
      </c>
      <c r="AU41" s="267"/>
      <c r="AV41" s="115" t="s">
        <v>247</v>
      </c>
      <c r="AW41" s="270" t="s">
        <v>248</v>
      </c>
      <c r="AX41" s="271"/>
      <c r="AY41" s="117"/>
      <c r="AZ41" s="127"/>
      <c r="BA41" s="128"/>
    </row>
    <row r="42" spans="2:53" ht="16.5" customHeight="1" x14ac:dyDescent="0.3">
      <c r="B42" s="295"/>
      <c r="C42" s="265"/>
      <c r="D42" s="89" t="s">
        <v>17</v>
      </c>
      <c r="E42" s="13" t="s">
        <v>41</v>
      </c>
      <c r="F42" s="87"/>
      <c r="G42" s="13" t="s">
        <v>40</v>
      </c>
      <c r="H42" s="87"/>
      <c r="I42" s="13" t="s">
        <v>35</v>
      </c>
      <c r="J42" s="13" t="s">
        <v>46</v>
      </c>
      <c r="K42" s="13" t="s">
        <v>33</v>
      </c>
      <c r="L42" s="13" t="s">
        <v>38</v>
      </c>
      <c r="M42" s="87"/>
      <c r="N42" s="87"/>
      <c r="O42" s="284"/>
      <c r="P42" s="285"/>
      <c r="Q42" s="285"/>
      <c r="R42" s="286"/>
      <c r="S42" s="7"/>
      <c r="T42" s="31"/>
      <c r="U42" s="31"/>
      <c r="V42" s="31"/>
      <c r="W42" s="31"/>
      <c r="X42" s="3"/>
      <c r="Y42" s="265"/>
      <c r="Z42" s="89" t="s">
        <v>17</v>
      </c>
      <c r="AA42" s="87"/>
      <c r="AB42" s="87"/>
      <c r="AC42" s="13">
        <v>5</v>
      </c>
      <c r="AD42" s="87"/>
      <c r="AE42" s="87"/>
      <c r="AF42" s="13" t="s">
        <v>39</v>
      </c>
      <c r="AG42" s="87"/>
      <c r="AH42" s="87"/>
      <c r="AI42" s="87"/>
      <c r="AJ42" s="87"/>
      <c r="AK42" s="284"/>
      <c r="AL42" s="285"/>
      <c r="AM42" s="285"/>
      <c r="AN42" s="286"/>
      <c r="AO42" s="7"/>
      <c r="AP42" s="31"/>
      <c r="AQ42" s="31"/>
      <c r="AR42" s="31"/>
      <c r="AS42" s="31"/>
      <c r="AU42" s="267"/>
      <c r="AV42" s="115" t="s">
        <v>249</v>
      </c>
      <c r="AW42" s="272"/>
      <c r="AX42" s="273"/>
      <c r="AY42" s="117"/>
      <c r="AZ42" s="118"/>
      <c r="BA42" s="128"/>
    </row>
    <row r="43" spans="2:53" ht="16.5" customHeight="1" x14ac:dyDescent="0.3">
      <c r="B43" s="295"/>
      <c r="C43" s="265"/>
      <c r="D43" s="92" t="s">
        <v>21</v>
      </c>
      <c r="E43" s="292" t="s">
        <v>93</v>
      </c>
      <c r="F43" s="293"/>
      <c r="G43" s="293"/>
      <c r="H43" s="293"/>
      <c r="I43" s="293"/>
      <c r="J43" s="293"/>
      <c r="K43" s="293"/>
      <c r="L43" s="293"/>
      <c r="M43" s="293"/>
      <c r="N43" s="293"/>
      <c r="O43" s="88" t="s">
        <v>11</v>
      </c>
      <c r="P43" s="88" t="s">
        <v>12</v>
      </c>
      <c r="Q43" s="88" t="s">
        <v>81</v>
      </c>
      <c r="R43" s="88" t="s">
        <v>80</v>
      </c>
      <c r="S43" s="7"/>
      <c r="T43" s="7"/>
      <c r="U43" s="7"/>
      <c r="V43" s="7"/>
      <c r="W43" s="7"/>
      <c r="X43" s="3"/>
      <c r="Y43" s="265"/>
      <c r="Z43" s="92" t="s">
        <v>21</v>
      </c>
      <c r="AA43" s="292" t="s">
        <v>89</v>
      </c>
      <c r="AB43" s="293"/>
      <c r="AC43" s="293"/>
      <c r="AD43" s="293"/>
      <c r="AE43" s="293"/>
      <c r="AF43" s="293"/>
      <c r="AG43" s="293"/>
      <c r="AH43" s="293"/>
      <c r="AI43" s="293"/>
      <c r="AJ43" s="293"/>
      <c r="AK43" s="88" t="s">
        <v>11</v>
      </c>
      <c r="AL43" s="88" t="s">
        <v>12</v>
      </c>
      <c r="AM43" s="88" t="s">
        <v>81</v>
      </c>
      <c r="AN43" s="88" t="s">
        <v>80</v>
      </c>
      <c r="AO43" s="7"/>
      <c r="AP43" s="7"/>
      <c r="AQ43" s="7"/>
      <c r="AR43" s="7"/>
      <c r="AS43" s="7"/>
      <c r="AU43" s="267"/>
      <c r="AV43" s="115" t="s">
        <v>250</v>
      </c>
      <c r="AW43" s="274"/>
      <c r="AX43" s="275"/>
      <c r="AY43" s="117"/>
      <c r="AZ43" s="118"/>
      <c r="BA43" s="128"/>
    </row>
    <row r="44" spans="2:53" ht="16.5" customHeight="1" x14ac:dyDescent="0.3">
      <c r="B44" s="295"/>
      <c r="C44" s="265"/>
      <c r="D44" s="89" t="s">
        <v>22</v>
      </c>
      <c r="E44" s="86">
        <v>22.071000000000002</v>
      </c>
      <c r="F44" s="86">
        <v>9.3450000000000006</v>
      </c>
      <c r="G44" s="86">
        <v>13.855</v>
      </c>
      <c r="H44" s="86">
        <v>25.007999999999999</v>
      </c>
      <c r="I44" s="86">
        <v>15.446999999999999</v>
      </c>
      <c r="J44" s="86">
        <v>6.5449999999999999</v>
      </c>
      <c r="K44" s="86">
        <v>32.909999999999997</v>
      </c>
      <c r="L44" s="86">
        <v>20.992000000000001</v>
      </c>
      <c r="M44" s="86">
        <v>6.5670000000000002</v>
      </c>
      <c r="N44" s="86">
        <v>20.001999999999999</v>
      </c>
      <c r="O44" s="87">
        <f>SUM(E44:N44)</f>
        <v>172.74200000000002</v>
      </c>
      <c r="P44" s="26">
        <f>ROUND(AVERAGE(E44:N44),3)</f>
        <v>17.274000000000001</v>
      </c>
      <c r="Q44" s="87">
        <f>ROUND(MEDIAN(E44:N44), 3)</f>
        <v>17.725000000000001</v>
      </c>
      <c r="R44" s="87">
        <f>ROUND(_xlfn.STDEV.S(E44:N44), 3)</f>
        <v>8.5389999999999997</v>
      </c>
      <c r="S44" s="7"/>
      <c r="T44" s="7"/>
      <c r="U44" s="7"/>
      <c r="V44" s="7"/>
      <c r="W44" s="7"/>
      <c r="X44" s="3"/>
      <c r="Y44" s="265"/>
      <c r="Z44" s="89" t="s">
        <v>22</v>
      </c>
      <c r="AA44" s="86">
        <v>8.1760000000000002</v>
      </c>
      <c r="AB44" s="86">
        <v>15.287000000000001</v>
      </c>
      <c r="AC44" s="86">
        <v>23.169</v>
      </c>
      <c r="AD44" s="86">
        <v>13.04</v>
      </c>
      <c r="AE44" s="86">
        <v>12.28</v>
      </c>
      <c r="AF44" s="86">
        <v>9.2479999999999993</v>
      </c>
      <c r="AG44" s="86">
        <v>30.776</v>
      </c>
      <c r="AH44" s="86">
        <v>14.656000000000001</v>
      </c>
      <c r="AI44" s="86">
        <v>6.7190000000000003</v>
      </c>
      <c r="AJ44" s="86">
        <v>9.44</v>
      </c>
      <c r="AK44" s="87">
        <f>SUM(AA44:AJ44)</f>
        <v>142.791</v>
      </c>
      <c r="AL44" s="26">
        <f>ROUND(AVERAGE(AA44:AJ44),3)</f>
        <v>14.279</v>
      </c>
      <c r="AM44" s="87">
        <f>ROUND(MEDIAN(AA44:AJ44), 3)</f>
        <v>12.66</v>
      </c>
      <c r="AN44" s="87">
        <f>ROUND(_xlfn.STDEV.S(AA44:AJ44), 3)</f>
        <v>7.4610000000000003</v>
      </c>
      <c r="AO44" s="7"/>
      <c r="AP44" s="7"/>
      <c r="AQ44" s="7"/>
      <c r="AR44" s="7"/>
      <c r="AS44" s="7"/>
      <c r="AU44" s="267"/>
      <c r="AV44" s="119" t="s">
        <v>3</v>
      </c>
      <c r="AW44" s="120">
        <f>U41</f>
        <v>54.286000000000001</v>
      </c>
      <c r="AX44" s="120">
        <f>AQ41</f>
        <v>82.856999999999999</v>
      </c>
      <c r="AY44" s="119" t="s">
        <v>3</v>
      </c>
      <c r="AZ44" s="121">
        <f>V41</f>
        <v>156.32300000000001</v>
      </c>
      <c r="BA44" s="121">
        <f>AR41</f>
        <v>130.191</v>
      </c>
    </row>
    <row r="45" spans="2:53" ht="16.5" customHeight="1" x14ac:dyDescent="0.25">
      <c r="B45" s="295"/>
      <c r="C45" s="265"/>
      <c r="D45" s="89" t="b">
        <v>1</v>
      </c>
      <c r="E45" s="84" t="s">
        <v>130</v>
      </c>
      <c r="F45" s="86">
        <v>4</v>
      </c>
      <c r="G45" s="86" t="s">
        <v>131</v>
      </c>
      <c r="H45" s="84" t="s">
        <v>132</v>
      </c>
      <c r="I45" s="86">
        <v>1</v>
      </c>
      <c r="J45" s="84" t="s">
        <v>156</v>
      </c>
      <c r="K45" s="84" t="s">
        <v>163</v>
      </c>
      <c r="L45" s="84" t="s">
        <v>160</v>
      </c>
      <c r="M45" s="86">
        <v>2</v>
      </c>
      <c r="N45" s="84" t="s">
        <v>159</v>
      </c>
      <c r="O45" s="281"/>
      <c r="P45" s="282"/>
      <c r="Q45" s="282"/>
      <c r="R45" s="283"/>
      <c r="S45" s="7"/>
      <c r="T45" s="7"/>
      <c r="U45" s="7"/>
      <c r="V45" s="7"/>
      <c r="W45" s="7"/>
      <c r="X45" s="3"/>
      <c r="Y45" s="265"/>
      <c r="Z45" s="89" t="b">
        <v>1</v>
      </c>
      <c r="AA45" s="86" t="s">
        <v>163</v>
      </c>
      <c r="AB45" s="86">
        <v>3</v>
      </c>
      <c r="AC45" s="86" t="s">
        <v>129</v>
      </c>
      <c r="AD45" s="86" t="s">
        <v>161</v>
      </c>
      <c r="AE45" s="84" t="s">
        <v>147</v>
      </c>
      <c r="AF45" s="86" t="s">
        <v>155</v>
      </c>
      <c r="AG45" s="84" t="s">
        <v>144</v>
      </c>
      <c r="AH45" s="86">
        <v>1</v>
      </c>
      <c r="AI45" s="86" t="s">
        <v>130</v>
      </c>
      <c r="AJ45" s="86" t="s">
        <v>131</v>
      </c>
      <c r="AK45" s="281"/>
      <c r="AL45" s="282"/>
      <c r="AM45" s="282"/>
      <c r="AN45" s="283"/>
      <c r="AO45" s="7"/>
      <c r="AP45" s="7"/>
      <c r="AQ45" s="7"/>
      <c r="AR45" s="7"/>
      <c r="AS45" s="7"/>
      <c r="AU45" s="267"/>
      <c r="AY45" s="113"/>
      <c r="AZ45" s="113"/>
      <c r="BA45" s="113"/>
    </row>
    <row r="46" spans="2:53" ht="16.5" customHeight="1" thickBot="1" x14ac:dyDescent="0.3">
      <c r="B46" s="295"/>
      <c r="C46" s="265"/>
      <c r="D46" s="153" t="s">
        <v>17</v>
      </c>
      <c r="E46" s="163" t="s">
        <v>85</v>
      </c>
      <c r="F46" s="162"/>
      <c r="G46" s="162"/>
      <c r="H46" s="163" t="s">
        <v>29</v>
      </c>
      <c r="I46" s="162"/>
      <c r="J46" s="163" t="s">
        <v>47</v>
      </c>
      <c r="K46" s="163" t="s">
        <v>42</v>
      </c>
      <c r="L46" s="163" t="s">
        <v>45</v>
      </c>
      <c r="M46" s="162"/>
      <c r="N46" s="163" t="s">
        <v>27</v>
      </c>
      <c r="O46" s="300"/>
      <c r="P46" s="301"/>
      <c r="Q46" s="301"/>
      <c r="R46" s="302"/>
      <c r="S46" s="7"/>
      <c r="T46" s="7"/>
      <c r="U46" s="7"/>
      <c r="V46" s="7"/>
      <c r="W46" s="7"/>
      <c r="X46" s="3"/>
      <c r="Y46" s="265"/>
      <c r="Z46" s="153" t="s">
        <v>17</v>
      </c>
      <c r="AA46" s="162"/>
      <c r="AB46" s="162"/>
      <c r="AC46" s="162"/>
      <c r="AD46" s="162"/>
      <c r="AE46" s="163" t="s">
        <v>41</v>
      </c>
      <c r="AF46" s="162"/>
      <c r="AG46" s="163" t="s">
        <v>45</v>
      </c>
      <c r="AH46" s="162"/>
      <c r="AI46" s="162"/>
      <c r="AJ46" s="162"/>
      <c r="AK46" s="300"/>
      <c r="AL46" s="301"/>
      <c r="AM46" s="301"/>
      <c r="AN46" s="302"/>
      <c r="AO46" s="7"/>
      <c r="AP46" s="7"/>
      <c r="AQ46" s="7"/>
      <c r="AR46" s="7"/>
      <c r="AS46" s="7"/>
      <c r="AU46" s="267"/>
      <c r="AY46" s="113"/>
      <c r="AZ46" s="113"/>
      <c r="BA46" s="113"/>
    </row>
    <row r="47" spans="2:53" ht="16.5" customHeight="1" x14ac:dyDescent="0.25">
      <c r="B47" s="295"/>
      <c r="C47" s="299"/>
      <c r="D47" s="164" t="s">
        <v>23</v>
      </c>
      <c r="E47" s="319" t="s">
        <v>95</v>
      </c>
      <c r="F47" s="310"/>
      <c r="G47" s="310"/>
      <c r="H47" s="310"/>
      <c r="I47" s="310"/>
      <c r="J47" s="310"/>
      <c r="K47" s="310"/>
      <c r="L47" s="310"/>
      <c r="M47" s="310"/>
      <c r="N47" s="310"/>
      <c r="O47" s="165" t="s">
        <v>11</v>
      </c>
      <c r="P47" s="165" t="s">
        <v>12</v>
      </c>
      <c r="Q47" s="165" t="s">
        <v>81</v>
      </c>
      <c r="R47" s="166" t="s">
        <v>80</v>
      </c>
      <c r="S47" s="7"/>
      <c r="T47" s="7"/>
      <c r="U47" s="7"/>
      <c r="V47" s="7"/>
      <c r="W47" s="7"/>
      <c r="X47" s="3"/>
      <c r="Y47" s="299"/>
      <c r="Z47" s="164" t="s">
        <v>23</v>
      </c>
      <c r="AA47" s="319" t="s">
        <v>89</v>
      </c>
      <c r="AB47" s="310"/>
      <c r="AC47" s="310"/>
      <c r="AD47" s="310"/>
      <c r="AE47" s="310"/>
      <c r="AF47" s="310"/>
      <c r="AG47" s="310"/>
      <c r="AH47" s="310"/>
      <c r="AI47" s="310"/>
      <c r="AJ47" s="310"/>
      <c r="AK47" s="165" t="s">
        <v>11</v>
      </c>
      <c r="AL47" s="165" t="s">
        <v>12</v>
      </c>
      <c r="AM47" s="165" t="s">
        <v>81</v>
      </c>
      <c r="AN47" s="166" t="s">
        <v>80</v>
      </c>
      <c r="AO47" s="7"/>
      <c r="AP47" s="7"/>
      <c r="AQ47" s="7"/>
      <c r="AR47" s="7"/>
      <c r="AS47" s="7"/>
      <c r="AU47" s="267"/>
      <c r="AY47" s="113"/>
      <c r="AZ47" s="113"/>
      <c r="BA47" s="113"/>
    </row>
    <row r="48" spans="2:53" ht="16.5" customHeight="1" x14ac:dyDescent="0.3">
      <c r="B48" s="295"/>
      <c r="C48" s="299"/>
      <c r="D48" s="195" t="s">
        <v>24</v>
      </c>
      <c r="E48" s="196">
        <v>6.69</v>
      </c>
      <c r="F48" s="196">
        <v>5.9029999999999996</v>
      </c>
      <c r="G48" s="196">
        <v>6.92</v>
      </c>
      <c r="H48" s="196">
        <v>8.0399999999999991</v>
      </c>
      <c r="I48" s="196">
        <v>7.032</v>
      </c>
      <c r="J48" s="196">
        <v>7.4560000000000004</v>
      </c>
      <c r="K48" s="196">
        <v>11.28</v>
      </c>
      <c r="L48" s="196">
        <v>37.487000000000002</v>
      </c>
      <c r="M48" s="196">
        <v>23.280999999999999</v>
      </c>
      <c r="N48" s="196">
        <v>7.4870000000000001</v>
      </c>
      <c r="O48" s="189">
        <f>SUM(E48:N48)</f>
        <v>121.57599999999999</v>
      </c>
      <c r="P48" s="39">
        <f>ROUND(AVERAGE(E48:N48),3)</f>
        <v>12.157999999999999</v>
      </c>
      <c r="Q48" s="189">
        <f>ROUND(MEDIAN(E48:N48), 3)</f>
        <v>7.4720000000000004</v>
      </c>
      <c r="R48" s="169">
        <f>ROUND(_xlfn.STDEV.S(E48:N48), 3)</f>
        <v>10.272</v>
      </c>
      <c r="S48" s="7"/>
      <c r="T48" s="7"/>
      <c r="U48" s="7"/>
      <c r="V48" s="7"/>
      <c r="W48" s="7"/>
      <c r="X48" s="3"/>
      <c r="Y48" s="299"/>
      <c r="Z48" s="195" t="s">
        <v>24</v>
      </c>
      <c r="AA48" s="196">
        <v>9.3209999999999997</v>
      </c>
      <c r="AB48" s="196">
        <v>7.8310000000000004</v>
      </c>
      <c r="AC48" s="196">
        <v>16.224</v>
      </c>
      <c r="AD48" s="196">
        <v>11.031000000000001</v>
      </c>
      <c r="AE48" s="196">
        <v>6.7039999999999997</v>
      </c>
      <c r="AF48" s="196">
        <v>6.5439999999999996</v>
      </c>
      <c r="AG48" s="196">
        <v>6.5039999999999996</v>
      </c>
      <c r="AH48" s="196">
        <v>10.992000000000001</v>
      </c>
      <c r="AI48" s="196">
        <v>22.327000000000002</v>
      </c>
      <c r="AJ48" s="196">
        <v>9.8409999999999993</v>
      </c>
      <c r="AK48" s="189">
        <f>SUM(AA48:AJ48)</f>
        <v>107.319</v>
      </c>
      <c r="AL48" s="39">
        <f>ROUND(AVERAGE(AA48:AJ48),3)</f>
        <v>10.731999999999999</v>
      </c>
      <c r="AM48" s="189">
        <f>ROUND(MEDIAN(AA48:AJ48), 3)</f>
        <v>9.5809999999999995</v>
      </c>
      <c r="AN48" s="169">
        <f>ROUND(_xlfn.STDEV.S(AA48:AJ48), 3)</f>
        <v>5.0289999999999999</v>
      </c>
      <c r="AO48" s="7"/>
      <c r="AP48" s="7"/>
      <c r="AQ48" s="7"/>
      <c r="AR48" s="7"/>
      <c r="AS48" s="7"/>
      <c r="AU48" s="267"/>
      <c r="AY48" s="279" t="s">
        <v>55</v>
      </c>
      <c r="AZ48" s="266" t="s">
        <v>6</v>
      </c>
      <c r="BA48" s="266"/>
    </row>
    <row r="49" spans="2:53" ht="16.5" customHeight="1" x14ac:dyDescent="0.3">
      <c r="B49" s="295"/>
      <c r="C49" s="299"/>
      <c r="D49" s="195" t="b">
        <v>1</v>
      </c>
      <c r="E49" s="196" t="s">
        <v>158</v>
      </c>
      <c r="F49" s="84" t="s">
        <v>136</v>
      </c>
      <c r="G49" s="84" t="s">
        <v>135</v>
      </c>
      <c r="H49" s="196">
        <v>9</v>
      </c>
      <c r="I49" s="196">
        <v>7</v>
      </c>
      <c r="J49" s="196">
        <v>3</v>
      </c>
      <c r="K49" s="196" t="s">
        <v>144</v>
      </c>
      <c r="L49" s="84" t="s">
        <v>138</v>
      </c>
      <c r="M49" s="84" t="s">
        <v>136</v>
      </c>
      <c r="N49" s="196">
        <v>2</v>
      </c>
      <c r="O49" s="303"/>
      <c r="P49" s="304"/>
      <c r="Q49" s="304"/>
      <c r="R49" s="305"/>
      <c r="S49" s="7"/>
      <c r="T49" s="7"/>
      <c r="U49" s="7"/>
      <c r="V49" s="7"/>
      <c r="W49" s="7"/>
      <c r="X49" s="3"/>
      <c r="Y49" s="299"/>
      <c r="Z49" s="195" t="b">
        <v>1</v>
      </c>
      <c r="AA49" s="196">
        <v>9</v>
      </c>
      <c r="AB49" s="189" t="s">
        <v>40</v>
      </c>
      <c r="AC49" s="189" t="s">
        <v>36</v>
      </c>
      <c r="AD49" s="196" t="s">
        <v>129</v>
      </c>
      <c r="AE49" s="84" t="s">
        <v>138</v>
      </c>
      <c r="AF49" s="196" t="s">
        <v>159</v>
      </c>
      <c r="AG49" s="196" t="s">
        <v>138</v>
      </c>
      <c r="AH49" s="84" t="s">
        <v>161</v>
      </c>
      <c r="AI49" s="196">
        <v>6</v>
      </c>
      <c r="AJ49" s="196" t="s">
        <v>158</v>
      </c>
      <c r="AK49" s="303"/>
      <c r="AL49" s="304"/>
      <c r="AM49" s="304"/>
      <c r="AN49" s="305"/>
      <c r="AO49" s="7"/>
      <c r="AP49" s="7"/>
      <c r="AQ49" s="7"/>
      <c r="AR49" s="7"/>
      <c r="AS49" s="7"/>
      <c r="AU49" s="267"/>
      <c r="AY49" s="279"/>
      <c r="AZ49" s="107" t="s">
        <v>246</v>
      </c>
      <c r="BA49" s="107" t="s">
        <v>0</v>
      </c>
    </row>
    <row r="50" spans="2:53" ht="16.5" customHeight="1" thickBot="1" x14ac:dyDescent="0.3">
      <c r="B50" s="295"/>
      <c r="C50" s="299"/>
      <c r="D50" s="197" t="s">
        <v>17</v>
      </c>
      <c r="E50" s="198"/>
      <c r="F50" s="214" t="s">
        <v>34</v>
      </c>
      <c r="G50" s="214" t="s">
        <v>87</v>
      </c>
      <c r="H50" s="198"/>
      <c r="I50" s="198"/>
      <c r="J50" s="198"/>
      <c r="K50" s="198"/>
      <c r="L50" s="214" t="s">
        <v>31</v>
      </c>
      <c r="M50" s="214" t="s">
        <v>35</v>
      </c>
      <c r="N50" s="198"/>
      <c r="O50" s="320"/>
      <c r="P50" s="321"/>
      <c r="Q50" s="321"/>
      <c r="R50" s="322"/>
      <c r="S50" s="7"/>
      <c r="T50" s="7"/>
      <c r="U50" s="7"/>
      <c r="V50" s="7"/>
      <c r="W50" s="7"/>
      <c r="X50" s="3"/>
      <c r="Y50" s="299"/>
      <c r="Z50" s="197" t="s">
        <v>17</v>
      </c>
      <c r="AA50" s="198"/>
      <c r="AB50" s="198"/>
      <c r="AC50" s="198"/>
      <c r="AD50" s="198"/>
      <c r="AE50" s="214" t="s">
        <v>46</v>
      </c>
      <c r="AF50" s="198"/>
      <c r="AG50" s="198"/>
      <c r="AH50" s="214" t="s">
        <v>44</v>
      </c>
      <c r="AI50" s="198"/>
      <c r="AJ50" s="198"/>
      <c r="AK50" s="320"/>
      <c r="AL50" s="321"/>
      <c r="AM50" s="321"/>
      <c r="AN50" s="322"/>
      <c r="AO50" s="7"/>
      <c r="AP50" s="7"/>
      <c r="AQ50" s="7"/>
      <c r="AR50" s="7"/>
      <c r="AS50" s="7"/>
      <c r="AU50" s="267"/>
      <c r="AY50" s="131" t="s">
        <v>3</v>
      </c>
      <c r="AZ50" s="132">
        <f>O34</f>
        <v>156.321</v>
      </c>
      <c r="BA50" s="132">
        <f>AK34</f>
        <v>130.18899999999999</v>
      </c>
    </row>
    <row r="51" spans="2:53" ht="16.5" customHeight="1" x14ac:dyDescent="0.25">
      <c r="B51" s="295"/>
      <c r="C51" s="265"/>
      <c r="D51" s="200" t="s">
        <v>25</v>
      </c>
      <c r="E51" s="317" t="s">
        <v>91</v>
      </c>
      <c r="F51" s="318"/>
      <c r="G51" s="318"/>
      <c r="H51" s="318"/>
      <c r="I51" s="318"/>
      <c r="J51" s="318"/>
      <c r="K51" s="318"/>
      <c r="L51" s="318"/>
      <c r="M51" s="318"/>
      <c r="N51" s="318"/>
      <c r="O51" s="201" t="s">
        <v>11</v>
      </c>
      <c r="P51" s="201" t="s">
        <v>12</v>
      </c>
      <c r="Q51" s="201" t="s">
        <v>81</v>
      </c>
      <c r="R51" s="201" t="s">
        <v>80</v>
      </c>
      <c r="S51" s="7"/>
      <c r="T51" s="7"/>
      <c r="U51" s="7"/>
      <c r="V51" s="7"/>
      <c r="W51" s="7"/>
      <c r="X51" s="3"/>
      <c r="Y51" s="265"/>
      <c r="Z51" s="200" t="s">
        <v>25</v>
      </c>
      <c r="AA51" s="317" t="s">
        <v>89</v>
      </c>
      <c r="AB51" s="318"/>
      <c r="AC51" s="318"/>
      <c r="AD51" s="318"/>
      <c r="AE51" s="318"/>
      <c r="AF51" s="318"/>
      <c r="AG51" s="318"/>
      <c r="AH51" s="318"/>
      <c r="AI51" s="318"/>
      <c r="AJ51" s="318"/>
      <c r="AK51" s="201" t="s">
        <v>11</v>
      </c>
      <c r="AL51" s="201" t="s">
        <v>12</v>
      </c>
      <c r="AM51" s="201" t="s">
        <v>81</v>
      </c>
      <c r="AN51" s="201" t="s">
        <v>80</v>
      </c>
      <c r="AO51" s="7"/>
      <c r="AP51" s="7"/>
      <c r="AQ51" s="7"/>
      <c r="AR51" s="7"/>
      <c r="AS51" s="7"/>
      <c r="AU51" s="267"/>
      <c r="AY51" s="42" t="s">
        <v>4</v>
      </c>
      <c r="AZ51" s="130">
        <f>P34</f>
        <v>15.632</v>
      </c>
      <c r="BA51" s="130">
        <f>AL34</f>
        <v>13.019</v>
      </c>
    </row>
    <row r="52" spans="2:53" ht="16.5" customHeight="1" x14ac:dyDescent="0.25">
      <c r="B52" s="295"/>
      <c r="C52" s="265"/>
      <c r="D52" s="159" t="s">
        <v>26</v>
      </c>
      <c r="E52" s="86">
        <v>6.4720000000000004</v>
      </c>
      <c r="F52" s="86">
        <v>6.798</v>
      </c>
      <c r="G52" s="86">
        <v>25.489000000000001</v>
      </c>
      <c r="H52" s="86">
        <v>38.256</v>
      </c>
      <c r="I52" s="86">
        <v>7.3280000000000003</v>
      </c>
      <c r="J52" s="86">
        <v>41.722000000000001</v>
      </c>
      <c r="K52" s="86">
        <v>7.0149999999999997</v>
      </c>
      <c r="L52" s="86">
        <v>36.655000000000001</v>
      </c>
      <c r="M52" s="86">
        <v>5.1920000000000002</v>
      </c>
      <c r="N52" s="86">
        <v>5.8559999999999999</v>
      </c>
      <c r="O52" s="87">
        <f>SUM(E52:N52)</f>
        <v>180.78299999999999</v>
      </c>
      <c r="P52" s="26">
        <f>ROUND(AVERAGE(E52:N52),3)</f>
        <v>18.077999999999999</v>
      </c>
      <c r="Q52" s="87">
        <f>ROUND(MEDIAN(E52:N52), 3)</f>
        <v>7.1719999999999997</v>
      </c>
      <c r="R52" s="87">
        <f>ROUND(_xlfn.STDEV.S(E52:N52), 3)</f>
        <v>15.569000000000001</v>
      </c>
      <c r="S52" s="7"/>
      <c r="T52" s="7"/>
      <c r="U52" s="7"/>
      <c r="V52" s="7"/>
      <c r="W52" s="7"/>
      <c r="X52" s="3"/>
      <c r="Y52" s="265"/>
      <c r="Z52" s="89" t="s">
        <v>26</v>
      </c>
      <c r="AA52" s="83">
        <v>7.8570000000000002</v>
      </c>
      <c r="AB52" s="83">
        <v>6.0069999999999997</v>
      </c>
      <c r="AC52" s="83">
        <v>8.0079999999999991</v>
      </c>
      <c r="AD52" s="83">
        <v>15.977</v>
      </c>
      <c r="AE52" s="83">
        <v>10.84</v>
      </c>
      <c r="AF52" s="83">
        <v>8.9039999999999999</v>
      </c>
      <c r="AG52" s="83">
        <v>7.032</v>
      </c>
      <c r="AH52" s="83">
        <v>6.3120000000000003</v>
      </c>
      <c r="AI52" s="83">
        <v>19.672000000000001</v>
      </c>
      <c r="AJ52" s="83">
        <v>17.224</v>
      </c>
      <c r="AK52" s="87">
        <f>SUM(AA52:AJ52)</f>
        <v>107.833</v>
      </c>
      <c r="AL52" s="26">
        <f>ROUND(AVERAGE(AA52:AJ52),3)</f>
        <v>10.782999999999999</v>
      </c>
      <c r="AM52" s="87">
        <f>ROUND(MEDIAN(AA52:AJ52), 3)</f>
        <v>8.4559999999999995</v>
      </c>
      <c r="AN52" s="87">
        <f>ROUND(_xlfn.STDEV.S(AA52:AJ52), 3)</f>
        <v>4.99</v>
      </c>
      <c r="AO52" s="7"/>
      <c r="AP52" s="7"/>
      <c r="AQ52" s="7"/>
      <c r="AR52" s="7"/>
      <c r="AS52" s="7"/>
      <c r="AU52" s="267"/>
      <c r="AY52" s="42" t="s">
        <v>191</v>
      </c>
      <c r="AZ52" s="130">
        <f>Q34</f>
        <v>10.827999999999999</v>
      </c>
      <c r="BA52" s="130">
        <f>AM34</f>
        <v>11.542999999999999</v>
      </c>
    </row>
    <row r="53" spans="2:53" ht="16.5" customHeight="1" x14ac:dyDescent="0.25">
      <c r="B53" s="295"/>
      <c r="C53" s="265"/>
      <c r="D53" s="159" t="b">
        <v>1</v>
      </c>
      <c r="E53" s="84" t="s">
        <v>138</v>
      </c>
      <c r="F53" s="86">
        <v>0</v>
      </c>
      <c r="G53" s="84" t="s">
        <v>137</v>
      </c>
      <c r="H53" s="84" t="s">
        <v>133</v>
      </c>
      <c r="I53" s="86">
        <v>8</v>
      </c>
      <c r="J53" s="84" t="s">
        <v>157</v>
      </c>
      <c r="K53" s="86">
        <v>6</v>
      </c>
      <c r="L53" s="84" t="s">
        <v>129</v>
      </c>
      <c r="M53" s="86" t="s">
        <v>147</v>
      </c>
      <c r="N53" s="86" t="s">
        <v>163</v>
      </c>
      <c r="O53" s="281"/>
      <c r="P53" s="282"/>
      <c r="Q53" s="282"/>
      <c r="R53" s="283"/>
      <c r="S53" s="7"/>
      <c r="T53" s="7"/>
      <c r="U53" s="7"/>
      <c r="V53" s="7"/>
      <c r="W53" s="7"/>
      <c r="X53" s="3"/>
      <c r="Y53" s="265"/>
      <c r="Z53" s="89" t="b">
        <v>1</v>
      </c>
      <c r="AA53" s="83" t="s">
        <v>133</v>
      </c>
      <c r="AB53" s="83">
        <v>4</v>
      </c>
      <c r="AC53" s="84" t="s">
        <v>137</v>
      </c>
      <c r="AD53" s="84" t="s">
        <v>143</v>
      </c>
      <c r="AE53" s="83" t="s">
        <v>162</v>
      </c>
      <c r="AF53" s="83" t="s">
        <v>152</v>
      </c>
      <c r="AG53" s="83" t="s">
        <v>137</v>
      </c>
      <c r="AH53" s="87" t="s">
        <v>43</v>
      </c>
      <c r="AI53" s="87" t="s">
        <v>36</v>
      </c>
      <c r="AJ53" s="83" t="s">
        <v>158</v>
      </c>
      <c r="AK53" s="281"/>
      <c r="AL53" s="282"/>
      <c r="AM53" s="282"/>
      <c r="AN53" s="283"/>
      <c r="AO53" s="7"/>
      <c r="AP53" s="7"/>
      <c r="AQ53" s="7"/>
      <c r="AR53" s="7"/>
      <c r="AS53" s="7"/>
      <c r="AU53" s="267"/>
      <c r="AY53" s="42" t="s">
        <v>192</v>
      </c>
      <c r="AZ53" s="130">
        <f>R34</f>
        <v>11.885999999999999</v>
      </c>
      <c r="BA53" s="130">
        <f>AN34</f>
        <v>6.2839999999999998</v>
      </c>
    </row>
    <row r="54" spans="2:53" ht="16.5" customHeight="1" thickBot="1" x14ac:dyDescent="0.3">
      <c r="B54" s="295"/>
      <c r="C54" s="265"/>
      <c r="D54" s="162" t="s">
        <v>17</v>
      </c>
      <c r="E54" s="163" t="s">
        <v>40</v>
      </c>
      <c r="F54" s="162"/>
      <c r="G54" s="163" t="s">
        <v>45</v>
      </c>
      <c r="H54" s="163" t="s">
        <v>85</v>
      </c>
      <c r="I54" s="162"/>
      <c r="J54" s="163" t="s">
        <v>35</v>
      </c>
      <c r="K54" s="162"/>
      <c r="L54" s="163" t="s">
        <v>35</v>
      </c>
      <c r="M54" s="162"/>
      <c r="N54" s="162"/>
      <c r="O54" s="300"/>
      <c r="P54" s="301"/>
      <c r="Q54" s="301"/>
      <c r="R54" s="302"/>
      <c r="S54" s="7"/>
      <c r="T54" s="7"/>
      <c r="U54" s="7"/>
      <c r="V54" s="7"/>
      <c r="W54" s="7"/>
      <c r="X54" s="3"/>
      <c r="Y54" s="265"/>
      <c r="Z54" s="153" t="s">
        <v>17</v>
      </c>
      <c r="AA54" s="162"/>
      <c r="AB54" s="162"/>
      <c r="AC54" s="163" t="s">
        <v>34</v>
      </c>
      <c r="AD54" s="163" t="s">
        <v>42</v>
      </c>
      <c r="AE54" s="162"/>
      <c r="AF54" s="162"/>
      <c r="AG54" s="152"/>
      <c r="AH54" s="152"/>
      <c r="AI54" s="152"/>
      <c r="AJ54" s="162"/>
      <c r="AK54" s="300"/>
      <c r="AL54" s="301"/>
      <c r="AM54" s="301"/>
      <c r="AN54" s="302"/>
      <c r="AO54" s="7"/>
      <c r="AP54" s="7"/>
      <c r="AQ54" s="7"/>
      <c r="AR54" s="7"/>
      <c r="AS54" s="7"/>
    </row>
    <row r="55" spans="2:53" ht="16.5" customHeight="1" x14ac:dyDescent="0.25">
      <c r="B55" s="295"/>
      <c r="C55" s="299"/>
      <c r="D55" s="164" t="s">
        <v>58</v>
      </c>
      <c r="E55" s="319" t="s">
        <v>89</v>
      </c>
      <c r="F55" s="310"/>
      <c r="G55" s="310"/>
      <c r="H55" s="310"/>
      <c r="I55" s="310"/>
      <c r="J55" s="310"/>
      <c r="K55" s="310"/>
      <c r="L55" s="310"/>
      <c r="M55" s="310"/>
      <c r="N55" s="310"/>
      <c r="O55" s="165" t="s">
        <v>11</v>
      </c>
      <c r="P55" s="165" t="s">
        <v>12</v>
      </c>
      <c r="Q55" s="165" t="s">
        <v>81</v>
      </c>
      <c r="R55" s="166" t="s">
        <v>80</v>
      </c>
      <c r="S55" s="7"/>
      <c r="T55" s="7"/>
      <c r="U55" s="7"/>
      <c r="V55" s="7"/>
      <c r="W55" s="7"/>
      <c r="X55" s="3"/>
      <c r="Y55" s="299"/>
      <c r="Z55" s="164" t="s">
        <v>58</v>
      </c>
      <c r="AA55" s="319" t="s">
        <v>90</v>
      </c>
      <c r="AB55" s="310"/>
      <c r="AC55" s="310"/>
      <c r="AD55" s="310"/>
      <c r="AE55" s="310"/>
      <c r="AF55" s="310"/>
      <c r="AG55" s="310"/>
      <c r="AH55" s="310"/>
      <c r="AI55" s="310"/>
      <c r="AJ55" s="310"/>
      <c r="AK55" s="165" t="s">
        <v>11</v>
      </c>
      <c r="AL55" s="165" t="s">
        <v>12</v>
      </c>
      <c r="AM55" s="165" t="s">
        <v>81</v>
      </c>
      <c r="AN55" s="166" t="s">
        <v>80</v>
      </c>
      <c r="AO55" s="7"/>
      <c r="AP55" s="7"/>
      <c r="AQ55" s="7"/>
      <c r="AR55" s="7"/>
      <c r="AS55" s="7"/>
    </row>
    <row r="56" spans="2:53" ht="16.5" customHeight="1" x14ac:dyDescent="0.25">
      <c r="B56" s="295"/>
      <c r="C56" s="299"/>
      <c r="D56" s="195" t="s">
        <v>59</v>
      </c>
      <c r="E56" s="196">
        <v>48.265000000000001</v>
      </c>
      <c r="F56" s="196">
        <v>10.887</v>
      </c>
      <c r="G56" s="196">
        <v>9.1669999999999998</v>
      </c>
      <c r="H56" s="196">
        <v>5.2160000000000002</v>
      </c>
      <c r="I56" s="196">
        <v>7.9210000000000003</v>
      </c>
      <c r="J56" s="196">
        <v>4.4470000000000001</v>
      </c>
      <c r="K56" s="196">
        <v>4.5910000000000002</v>
      </c>
      <c r="L56" s="196">
        <v>8.4550000000000001</v>
      </c>
      <c r="M56" s="196">
        <v>6.4880000000000004</v>
      </c>
      <c r="N56" s="196">
        <v>35.328000000000003</v>
      </c>
      <c r="O56" s="189">
        <f>SUM(E56:N56)</f>
        <v>140.76499999999999</v>
      </c>
      <c r="P56" s="39">
        <f>ROUND(AVERAGE(E56:N56),3)</f>
        <v>14.077</v>
      </c>
      <c r="Q56" s="189">
        <f>ROUND(MEDIAN(E56:N56), 3)</f>
        <v>8.1880000000000006</v>
      </c>
      <c r="R56" s="169">
        <f>ROUND(_xlfn.STDEV.S(E56:N56), 3)</f>
        <v>15.067</v>
      </c>
      <c r="S56" s="7"/>
      <c r="T56" s="7"/>
      <c r="U56" s="7"/>
      <c r="V56" s="7"/>
      <c r="W56" s="7"/>
      <c r="X56" s="3"/>
      <c r="Y56" s="299"/>
      <c r="Z56" s="195" t="s">
        <v>59</v>
      </c>
      <c r="AA56" s="196">
        <v>36.031999999999996</v>
      </c>
      <c r="AB56" s="196">
        <v>11.304</v>
      </c>
      <c r="AC56" s="196">
        <v>11.862</v>
      </c>
      <c r="AD56" s="196">
        <v>18.617000000000001</v>
      </c>
      <c r="AE56" s="196">
        <v>17.545000000000002</v>
      </c>
      <c r="AF56" s="196">
        <v>5.75</v>
      </c>
      <c r="AG56" s="196">
        <v>8.4480000000000004</v>
      </c>
      <c r="AH56" s="196">
        <v>27.959</v>
      </c>
      <c r="AI56" s="196">
        <v>6.4329999999999998</v>
      </c>
      <c r="AJ56" s="196">
        <v>15.839</v>
      </c>
      <c r="AK56" s="189">
        <f>SUM(AA56:AJ56)</f>
        <v>159.78899999999999</v>
      </c>
      <c r="AL56" s="39">
        <f>ROUND(AVERAGE(AA56:AJ56),3)</f>
        <v>15.978999999999999</v>
      </c>
      <c r="AM56" s="189">
        <f>ROUND(MEDIAN(AA56:AJ56), 3)</f>
        <v>13.851000000000001</v>
      </c>
      <c r="AN56" s="169">
        <f>ROUND(_xlfn.STDEV.S(AA56:AJ56), 3)</f>
        <v>9.6969999999999992</v>
      </c>
      <c r="AO56" s="7"/>
      <c r="AP56" s="7"/>
      <c r="AQ56" s="7"/>
      <c r="AR56" s="7"/>
      <c r="AS56" s="7"/>
    </row>
    <row r="57" spans="2:53" ht="16.5" customHeight="1" x14ac:dyDescent="0.25">
      <c r="B57" s="295"/>
      <c r="C57" s="299"/>
      <c r="D57" s="195" t="b">
        <v>1</v>
      </c>
      <c r="E57" s="84" t="s">
        <v>137</v>
      </c>
      <c r="F57" s="196" t="s">
        <v>131</v>
      </c>
      <c r="G57" s="196">
        <v>4</v>
      </c>
      <c r="H57" s="196" t="s">
        <v>147</v>
      </c>
      <c r="I57" s="84" t="s">
        <v>143</v>
      </c>
      <c r="J57" s="196" t="s">
        <v>139</v>
      </c>
      <c r="K57" s="196" t="s">
        <v>148</v>
      </c>
      <c r="L57" s="196" t="s">
        <v>162</v>
      </c>
      <c r="M57" s="196">
        <v>5</v>
      </c>
      <c r="N57" s="196" t="s">
        <v>141</v>
      </c>
      <c r="O57" s="303"/>
      <c r="P57" s="304"/>
      <c r="Q57" s="304"/>
      <c r="R57" s="305"/>
      <c r="S57" s="7"/>
      <c r="T57" s="7"/>
      <c r="U57" s="7"/>
      <c r="V57" s="7"/>
      <c r="W57" s="7"/>
      <c r="X57" s="3"/>
      <c r="Y57" s="299"/>
      <c r="Z57" s="195" t="b">
        <v>1</v>
      </c>
      <c r="AA57" s="196" t="s">
        <v>156</v>
      </c>
      <c r="AB57" s="196" t="s">
        <v>152</v>
      </c>
      <c r="AC57" s="196" t="s">
        <v>141</v>
      </c>
      <c r="AD57" s="196" t="s">
        <v>162</v>
      </c>
      <c r="AE57" s="196" t="s">
        <v>148</v>
      </c>
      <c r="AF57" s="196">
        <v>4</v>
      </c>
      <c r="AG57" s="84" t="s">
        <v>157</v>
      </c>
      <c r="AH57" s="196" t="s">
        <v>130</v>
      </c>
      <c r="AI57" s="196" t="s">
        <v>147</v>
      </c>
      <c r="AJ57" s="196" t="s">
        <v>136</v>
      </c>
      <c r="AK57" s="303"/>
      <c r="AL57" s="304"/>
      <c r="AM57" s="304"/>
      <c r="AN57" s="305"/>
      <c r="AO57" s="7"/>
      <c r="AP57" s="7"/>
      <c r="AQ57" s="7"/>
      <c r="AR57" s="7"/>
      <c r="AS57" s="7"/>
    </row>
    <row r="58" spans="2:53" ht="16.5" customHeight="1" x14ac:dyDescent="0.25">
      <c r="B58" s="295"/>
      <c r="C58" s="299"/>
      <c r="D58" s="195" t="s">
        <v>17</v>
      </c>
      <c r="E58" s="13" t="s">
        <v>45</v>
      </c>
      <c r="F58" s="189"/>
      <c r="G58" s="189"/>
      <c r="H58" s="189"/>
      <c r="I58" s="13" t="s">
        <v>29</v>
      </c>
      <c r="J58" s="189"/>
      <c r="K58" s="189"/>
      <c r="L58" s="189"/>
      <c r="M58" s="189"/>
      <c r="N58" s="189"/>
      <c r="O58" s="311"/>
      <c r="P58" s="312"/>
      <c r="Q58" s="312"/>
      <c r="R58" s="313"/>
      <c r="S58" s="7"/>
      <c r="T58" s="7"/>
      <c r="U58" s="7"/>
      <c r="V58" s="7"/>
      <c r="W58" s="7"/>
      <c r="X58" s="3"/>
      <c r="Y58" s="299"/>
      <c r="Z58" s="195" t="s">
        <v>17</v>
      </c>
      <c r="AA58" s="189"/>
      <c r="AB58" s="189"/>
      <c r="AC58" s="189"/>
      <c r="AD58" s="189"/>
      <c r="AE58" s="189"/>
      <c r="AF58" s="189"/>
      <c r="AG58" s="13">
        <v>6</v>
      </c>
      <c r="AH58" s="189"/>
      <c r="AI58" s="189"/>
      <c r="AJ58" s="189"/>
      <c r="AK58" s="311"/>
      <c r="AL58" s="312"/>
      <c r="AM58" s="312"/>
      <c r="AN58" s="313"/>
      <c r="AO58" s="7"/>
      <c r="AP58" s="7"/>
      <c r="AQ58" s="7"/>
      <c r="AR58" s="7"/>
      <c r="AS58" s="7"/>
    </row>
    <row r="59" spans="2:53" ht="16.5" customHeight="1" x14ac:dyDescent="0.25">
      <c r="B59" s="295"/>
      <c r="C59" s="299"/>
      <c r="D59" s="167" t="s">
        <v>60</v>
      </c>
      <c r="E59" s="292" t="s">
        <v>90</v>
      </c>
      <c r="F59" s="293"/>
      <c r="G59" s="293"/>
      <c r="H59" s="293"/>
      <c r="I59" s="293"/>
      <c r="J59" s="293"/>
      <c r="K59" s="293"/>
      <c r="L59" s="293"/>
      <c r="M59" s="293"/>
      <c r="N59" s="293"/>
      <c r="O59" s="157" t="s">
        <v>11</v>
      </c>
      <c r="P59" s="157" t="s">
        <v>12</v>
      </c>
      <c r="Q59" s="157" t="s">
        <v>81</v>
      </c>
      <c r="R59" s="168" t="s">
        <v>80</v>
      </c>
      <c r="S59" s="7"/>
      <c r="T59" s="7"/>
      <c r="U59" s="7"/>
      <c r="V59" s="7"/>
      <c r="W59" s="7"/>
      <c r="X59" s="3"/>
      <c r="Y59" s="299"/>
      <c r="Z59" s="167" t="s">
        <v>60</v>
      </c>
      <c r="AA59" s="292" t="s">
        <v>90</v>
      </c>
      <c r="AB59" s="293"/>
      <c r="AC59" s="293"/>
      <c r="AD59" s="293"/>
      <c r="AE59" s="293"/>
      <c r="AF59" s="293"/>
      <c r="AG59" s="293"/>
      <c r="AH59" s="293"/>
      <c r="AI59" s="293"/>
      <c r="AJ59" s="293"/>
      <c r="AK59" s="157" t="s">
        <v>11</v>
      </c>
      <c r="AL59" s="157" t="s">
        <v>12</v>
      </c>
      <c r="AM59" s="157" t="s">
        <v>81</v>
      </c>
      <c r="AN59" s="168" t="s">
        <v>80</v>
      </c>
      <c r="AO59" s="7"/>
      <c r="AP59" s="7"/>
      <c r="AQ59" s="7"/>
      <c r="AR59" s="7"/>
      <c r="AS59" s="7"/>
    </row>
    <row r="60" spans="2:53" ht="16.5" customHeight="1" x14ac:dyDescent="0.25">
      <c r="B60" s="295"/>
      <c r="C60" s="299"/>
      <c r="D60" s="195" t="s">
        <v>61</v>
      </c>
      <c r="E60" s="196">
        <v>21.937000000000001</v>
      </c>
      <c r="F60" s="196">
        <v>6.7990000000000004</v>
      </c>
      <c r="G60" s="196">
        <v>30.408000000000001</v>
      </c>
      <c r="H60" s="196">
        <v>11.329000000000001</v>
      </c>
      <c r="I60" s="196">
        <v>5.6239999999999997</v>
      </c>
      <c r="J60" s="196">
        <v>49.863999999999997</v>
      </c>
      <c r="K60" s="196">
        <v>10.416</v>
      </c>
      <c r="L60" s="196">
        <v>41.399000000000001</v>
      </c>
      <c r="M60" s="196">
        <v>5.3360000000000003</v>
      </c>
      <c r="N60" s="196">
        <v>5.0730000000000004</v>
      </c>
      <c r="O60" s="189">
        <f>SUM(E60:N60)</f>
        <v>188.18500000000003</v>
      </c>
      <c r="P60" s="39">
        <f>ROUND(AVERAGE(E60:N60),3)</f>
        <v>18.818999999999999</v>
      </c>
      <c r="Q60" s="189">
        <f>ROUND(MEDIAN(E60:N60), 3)</f>
        <v>10.872999999999999</v>
      </c>
      <c r="R60" s="169">
        <f>ROUND(_xlfn.STDEV.S(E60:N60), 3)</f>
        <v>16.443999999999999</v>
      </c>
      <c r="S60" s="7"/>
      <c r="T60" s="7"/>
      <c r="U60" s="7"/>
      <c r="V60" s="7"/>
      <c r="W60" s="7"/>
      <c r="X60" s="3"/>
      <c r="Y60" s="299"/>
      <c r="Z60" s="195" t="s">
        <v>61</v>
      </c>
      <c r="AA60" s="196">
        <v>11.064</v>
      </c>
      <c r="AB60" s="196">
        <v>8.2550000000000008</v>
      </c>
      <c r="AC60" s="196">
        <v>14.750999999999999</v>
      </c>
      <c r="AD60" s="196">
        <v>10.824</v>
      </c>
      <c r="AE60" s="196">
        <v>7.6539999999999999</v>
      </c>
      <c r="AF60" s="196">
        <v>7.9279999999999999</v>
      </c>
      <c r="AG60" s="196">
        <v>8.4239999999999995</v>
      </c>
      <c r="AH60" s="196">
        <v>5.4649999999999999</v>
      </c>
      <c r="AI60" s="196">
        <v>16.303000000000001</v>
      </c>
      <c r="AJ60" s="196">
        <v>8.4309999999999992</v>
      </c>
      <c r="AK60" s="189">
        <f>SUM(AA60:AJ60)</f>
        <v>99.099000000000004</v>
      </c>
      <c r="AL60" s="39">
        <f>ROUND(AVERAGE(AA60:AJ60),3)</f>
        <v>9.91</v>
      </c>
      <c r="AM60" s="189">
        <f>ROUND(MEDIAN(AA60:AJ60), 3)</f>
        <v>8.4280000000000008</v>
      </c>
      <c r="AN60" s="169">
        <f>ROUND(_xlfn.STDEV.S(AA60:AJ60), 3)</f>
        <v>3.3730000000000002</v>
      </c>
      <c r="AO60" s="7"/>
      <c r="AP60" s="7"/>
      <c r="AQ60" s="7"/>
      <c r="AR60" s="7"/>
      <c r="AS60" s="7"/>
    </row>
    <row r="61" spans="2:53" ht="16.5" customHeight="1" x14ac:dyDescent="0.25">
      <c r="B61" s="295"/>
      <c r="C61" s="299"/>
      <c r="D61" s="195" t="b">
        <v>1</v>
      </c>
      <c r="E61" s="196" t="s">
        <v>133</v>
      </c>
      <c r="F61" s="196">
        <v>8</v>
      </c>
      <c r="G61" s="196" t="s">
        <v>161</v>
      </c>
      <c r="H61" s="196" t="s">
        <v>155</v>
      </c>
      <c r="I61" s="196" t="s">
        <v>143</v>
      </c>
      <c r="J61" s="196" t="s">
        <v>159</v>
      </c>
      <c r="K61" s="196" t="s">
        <v>129</v>
      </c>
      <c r="L61" s="84" t="s">
        <v>157</v>
      </c>
      <c r="M61" s="196" t="s">
        <v>158</v>
      </c>
      <c r="N61" s="196">
        <v>5</v>
      </c>
      <c r="O61" s="303"/>
      <c r="P61" s="304"/>
      <c r="Q61" s="304"/>
      <c r="R61" s="305"/>
      <c r="S61" s="7"/>
      <c r="T61" s="7"/>
      <c r="U61" s="7"/>
      <c r="V61" s="7"/>
      <c r="W61" s="7"/>
      <c r="X61" s="3"/>
      <c r="Y61" s="299"/>
      <c r="Z61" s="195" t="b">
        <v>1</v>
      </c>
      <c r="AA61" s="84" t="s">
        <v>156</v>
      </c>
      <c r="AB61" s="196" t="s">
        <v>146</v>
      </c>
      <c r="AC61" s="196" t="s">
        <v>46</v>
      </c>
      <c r="AD61" s="196" t="s">
        <v>27</v>
      </c>
      <c r="AE61" s="196" t="s">
        <v>159</v>
      </c>
      <c r="AF61" s="196">
        <v>2</v>
      </c>
      <c r="AG61" s="196">
        <v>0</v>
      </c>
      <c r="AH61" s="196">
        <v>1</v>
      </c>
      <c r="AI61" s="196" t="s">
        <v>143</v>
      </c>
      <c r="AJ61" s="196" t="s">
        <v>163</v>
      </c>
      <c r="AK61" s="303"/>
      <c r="AL61" s="304"/>
      <c r="AM61" s="304"/>
      <c r="AN61" s="305"/>
      <c r="AO61" s="7"/>
      <c r="AP61" s="7"/>
      <c r="AQ61" s="7"/>
      <c r="AR61" s="7"/>
      <c r="AS61" s="7"/>
    </row>
    <row r="62" spans="2:53" ht="16.5" customHeight="1" thickBot="1" x14ac:dyDescent="0.3">
      <c r="B62" s="295"/>
      <c r="C62" s="299"/>
      <c r="D62" s="197" t="s">
        <v>17</v>
      </c>
      <c r="E62" s="198"/>
      <c r="F62" s="198"/>
      <c r="G62" s="198"/>
      <c r="H62" s="198"/>
      <c r="I62" s="198"/>
      <c r="J62" s="198"/>
      <c r="K62" s="198"/>
      <c r="L62" s="214" t="s">
        <v>45</v>
      </c>
      <c r="M62" s="198"/>
      <c r="N62" s="198"/>
      <c r="O62" s="320"/>
      <c r="P62" s="321"/>
      <c r="Q62" s="321"/>
      <c r="R62" s="322"/>
      <c r="S62" s="7"/>
      <c r="T62" s="7"/>
      <c r="U62" s="7"/>
      <c r="V62" s="7"/>
      <c r="W62" s="7"/>
      <c r="X62" s="3"/>
      <c r="Y62" s="299"/>
      <c r="Z62" s="197" t="s">
        <v>17</v>
      </c>
      <c r="AA62" s="214" t="s">
        <v>32</v>
      </c>
      <c r="AB62" s="198"/>
      <c r="AC62" s="198"/>
      <c r="AD62" s="198"/>
      <c r="AE62" s="198"/>
      <c r="AF62" s="198"/>
      <c r="AG62" s="198"/>
      <c r="AH62" s="198"/>
      <c r="AI62" s="198"/>
      <c r="AJ62" s="198"/>
      <c r="AK62" s="320"/>
      <c r="AL62" s="321"/>
      <c r="AM62" s="321"/>
      <c r="AN62" s="322"/>
      <c r="AO62" s="7"/>
      <c r="AP62" s="7"/>
      <c r="AQ62" s="7"/>
      <c r="AR62" s="7"/>
      <c r="AS62" s="7"/>
    </row>
    <row r="63" spans="2:53" ht="16.5" customHeight="1" x14ac:dyDescent="0.25">
      <c r="B63" s="295"/>
    </row>
    <row r="64" spans="2:53" ht="16.5" customHeight="1" x14ac:dyDescent="0.25">
      <c r="B64" s="295"/>
    </row>
    <row r="65" spans="2:53" ht="50.1" customHeight="1" x14ac:dyDescent="0.25">
      <c r="B65" s="295"/>
      <c r="C65" s="278" t="s">
        <v>84</v>
      </c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78"/>
      <c r="AB65" s="278"/>
      <c r="AC65" s="278"/>
      <c r="AD65" s="278"/>
      <c r="AE65" s="278"/>
      <c r="AF65" s="278"/>
      <c r="AG65" s="278"/>
      <c r="AH65" s="278"/>
      <c r="AI65" s="278"/>
      <c r="AJ65" s="278"/>
      <c r="AK65" s="278"/>
      <c r="AL65" s="278"/>
      <c r="AM65" s="278"/>
      <c r="AN65" s="278"/>
      <c r="AO65" s="278"/>
      <c r="AP65" s="278"/>
      <c r="AQ65" s="278"/>
      <c r="AR65" s="278"/>
      <c r="AS65" s="278"/>
      <c r="AT65" s="278"/>
      <c r="AU65" s="278"/>
      <c r="AV65" s="278"/>
      <c r="AW65" s="278"/>
      <c r="AX65" s="278"/>
      <c r="AY65" s="278"/>
      <c r="AZ65" s="278"/>
      <c r="BA65" s="278"/>
    </row>
    <row r="66" spans="2:53" ht="39.950000000000003" customHeight="1" x14ac:dyDescent="0.25">
      <c r="B66" s="295"/>
      <c r="C66" s="296" t="s">
        <v>65</v>
      </c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  <c r="S66" s="296"/>
      <c r="T66" s="296"/>
      <c r="U66" s="296"/>
      <c r="V66" s="296"/>
      <c r="W66" s="296"/>
      <c r="X66" s="30"/>
      <c r="Y66" s="297" t="s">
        <v>66</v>
      </c>
      <c r="Z66" s="297"/>
      <c r="AA66" s="297"/>
      <c r="AB66" s="297"/>
      <c r="AC66" s="297"/>
      <c r="AD66" s="297"/>
      <c r="AE66" s="297"/>
      <c r="AF66" s="297"/>
      <c r="AG66" s="297"/>
      <c r="AH66" s="297"/>
      <c r="AI66" s="297"/>
      <c r="AJ66" s="297"/>
      <c r="AK66" s="297"/>
      <c r="AL66" s="297"/>
      <c r="AM66" s="297"/>
      <c r="AN66" s="297"/>
      <c r="AO66" s="297"/>
      <c r="AP66" s="297"/>
      <c r="AQ66" s="297"/>
      <c r="AR66" s="297"/>
      <c r="AS66" s="297"/>
      <c r="AU66" s="276" t="s">
        <v>257</v>
      </c>
      <c r="AV66" s="277"/>
      <c r="AW66" s="277"/>
      <c r="AX66" s="277"/>
      <c r="AY66" s="277"/>
      <c r="AZ66" s="277"/>
      <c r="BA66" s="277"/>
    </row>
    <row r="67" spans="2:53" ht="16.5" customHeight="1" x14ac:dyDescent="0.3">
      <c r="B67" s="295"/>
      <c r="C67" s="265" t="s">
        <v>62</v>
      </c>
      <c r="D67" s="158" t="s">
        <v>62</v>
      </c>
      <c r="E67" s="7"/>
      <c r="F67" s="7"/>
      <c r="G67" s="7"/>
      <c r="H67" s="7"/>
      <c r="I67" s="7"/>
      <c r="J67" s="327" t="s">
        <v>49</v>
      </c>
      <c r="K67" s="328"/>
      <c r="L67" s="328"/>
      <c r="M67" s="329"/>
      <c r="N67" s="7"/>
      <c r="O67" s="7"/>
      <c r="P67" s="7"/>
      <c r="Q67" s="7"/>
      <c r="R67" s="7"/>
      <c r="S67" s="7"/>
      <c r="T67" s="158" t="s">
        <v>62</v>
      </c>
      <c r="U67" s="232" t="s">
        <v>50</v>
      </c>
      <c r="V67" s="232"/>
      <c r="W67" s="232"/>
      <c r="X67" s="3"/>
      <c r="Y67" s="265" t="s">
        <v>62</v>
      </c>
      <c r="Z67" s="158" t="s">
        <v>62</v>
      </c>
      <c r="AA67" s="19"/>
      <c r="AB67" s="19"/>
      <c r="AC67" s="19"/>
      <c r="AD67" s="19"/>
      <c r="AE67" s="19"/>
      <c r="AF67" s="326" t="s">
        <v>49</v>
      </c>
      <c r="AG67" s="326"/>
      <c r="AH67" s="326"/>
      <c r="AI67" s="326"/>
      <c r="AJ67" s="19"/>
      <c r="AK67" s="7"/>
      <c r="AL67" s="7"/>
      <c r="AM67" s="7"/>
      <c r="AN67" s="7"/>
      <c r="AO67" s="7"/>
      <c r="AP67" s="158" t="s">
        <v>62</v>
      </c>
      <c r="AQ67" s="232" t="s">
        <v>50</v>
      </c>
      <c r="AR67" s="232"/>
      <c r="AS67" s="232"/>
      <c r="AU67" s="267" t="s">
        <v>254</v>
      </c>
      <c r="AV67" s="269" t="s">
        <v>62</v>
      </c>
      <c r="AW67" s="266" t="s">
        <v>5</v>
      </c>
      <c r="AX67" s="266"/>
      <c r="AY67" s="269" t="s">
        <v>62</v>
      </c>
      <c r="AZ67" s="266" t="s">
        <v>6</v>
      </c>
      <c r="BA67" s="266"/>
    </row>
    <row r="68" spans="2:53" ht="16.5" customHeight="1" x14ac:dyDescent="0.3">
      <c r="B68" s="295"/>
      <c r="C68" s="265"/>
      <c r="D68" s="158" t="s">
        <v>2</v>
      </c>
      <c r="E68" s="7"/>
      <c r="F68" s="7"/>
      <c r="G68" s="7"/>
      <c r="H68" s="7"/>
      <c r="I68" s="7"/>
      <c r="J68" s="42" t="s">
        <v>3</v>
      </c>
      <c r="K68" s="42" t="s">
        <v>4</v>
      </c>
      <c r="L68" s="42" t="s">
        <v>191</v>
      </c>
      <c r="M68" s="42" t="s">
        <v>192</v>
      </c>
      <c r="N68" s="7"/>
      <c r="O68" s="7"/>
      <c r="P68" s="7"/>
      <c r="Q68" s="7"/>
      <c r="R68" s="7"/>
      <c r="S68" s="31"/>
      <c r="T68" s="158" t="s">
        <v>2</v>
      </c>
      <c r="U68" s="156" t="s">
        <v>5</v>
      </c>
      <c r="V68" s="156" t="s">
        <v>6</v>
      </c>
      <c r="W68" s="8" t="s">
        <v>7</v>
      </c>
      <c r="X68" s="29"/>
      <c r="Y68" s="265"/>
      <c r="Z68" s="158" t="s">
        <v>0</v>
      </c>
      <c r="AA68" s="19"/>
      <c r="AB68" s="19"/>
      <c r="AC68" s="19"/>
      <c r="AD68" s="19"/>
      <c r="AE68" s="19"/>
      <c r="AF68" s="42" t="s">
        <v>3</v>
      </c>
      <c r="AG68" s="42" t="s">
        <v>4</v>
      </c>
      <c r="AH68" s="42" t="s">
        <v>191</v>
      </c>
      <c r="AI68" s="42" t="s">
        <v>192</v>
      </c>
      <c r="AJ68" s="19"/>
      <c r="AK68" s="7"/>
      <c r="AL68" s="7"/>
      <c r="AM68" s="7"/>
      <c r="AN68" s="7"/>
      <c r="AO68" s="31"/>
      <c r="AP68" s="158" t="s">
        <v>0</v>
      </c>
      <c r="AQ68" s="156" t="s">
        <v>5</v>
      </c>
      <c r="AR68" s="156" t="s">
        <v>6</v>
      </c>
      <c r="AS68" s="8" t="s">
        <v>7</v>
      </c>
      <c r="AU68" s="267"/>
      <c r="AV68" s="269"/>
      <c r="AW68" s="107" t="s">
        <v>2</v>
      </c>
      <c r="AX68" s="107" t="s">
        <v>54</v>
      </c>
      <c r="AY68" s="269"/>
      <c r="AZ68" s="107" t="s">
        <v>2</v>
      </c>
      <c r="BA68" s="107" t="s">
        <v>54</v>
      </c>
    </row>
    <row r="69" spans="2:53" ht="16.5" customHeight="1" x14ac:dyDescent="0.3">
      <c r="B69" s="295"/>
      <c r="C69" s="265"/>
      <c r="D69" s="9" t="s">
        <v>8</v>
      </c>
      <c r="E69" s="7"/>
      <c r="F69" s="7"/>
      <c r="G69" s="7"/>
      <c r="H69" s="7"/>
      <c r="I69" s="7"/>
      <c r="J69" s="57">
        <f>ROUND(AVERAGE(J71, J75,J79,J83,J87,J91), 3)</f>
        <v>75.087999999999994</v>
      </c>
      <c r="K69" s="43">
        <f>ROUND(AVERAGE(K71, K75,K79,K83,K87,K91), 3)</f>
        <v>15.018000000000001</v>
      </c>
      <c r="L69" s="43">
        <f>ROUND(AVERAGE(L71, L75,L79,L83,L87,L91), 3)</f>
        <v>9.2669999999999995</v>
      </c>
      <c r="M69" s="43">
        <f>ROUND(AVERAGE(M71, M75,M79,M83,M87,M91), 3)</f>
        <v>12.851000000000001</v>
      </c>
      <c r="N69" s="7"/>
      <c r="O69" s="7"/>
      <c r="P69" s="7"/>
      <c r="Q69" s="7"/>
      <c r="R69" s="7"/>
      <c r="S69" s="323" t="s">
        <v>303</v>
      </c>
      <c r="T69" s="9" t="s">
        <v>9</v>
      </c>
      <c r="U69" s="33">
        <v>60</v>
      </c>
      <c r="V69" s="33">
        <f>J71</f>
        <v>34.584999999999994</v>
      </c>
      <c r="W69" s="8">
        <f>ROUND(V69/60, 3)</f>
        <v>0.57599999999999996</v>
      </c>
      <c r="X69" s="29"/>
      <c r="Y69" s="265"/>
      <c r="Z69" s="9" t="s">
        <v>8</v>
      </c>
      <c r="AA69" s="19"/>
      <c r="AB69" s="19"/>
      <c r="AC69" s="19"/>
      <c r="AD69" s="19"/>
      <c r="AE69" s="19"/>
      <c r="AF69" s="57">
        <f>ROUND(AVERAGE(AF71, AF75,AF79,AF83,AF87,AF91), 3)</f>
        <v>61.034999999999997</v>
      </c>
      <c r="AG69" s="43">
        <f>ROUND(AVERAGE(AG71, AG75,AG79,AG83,AG87,AG91), 3)</f>
        <v>12.207000000000001</v>
      </c>
      <c r="AH69" s="43">
        <f>ROUND(AVERAGE(AH71, AH75,AH79,AH83,AH87,AH91), 3)</f>
        <v>10.734</v>
      </c>
      <c r="AI69" s="43">
        <f>ROUND(AVERAGE(AI71, AI75,AI79,AI83,AI87,AI91), 3)</f>
        <v>6.0839999999999996</v>
      </c>
      <c r="AJ69" s="19"/>
      <c r="AK69" s="7"/>
      <c r="AL69" s="7"/>
      <c r="AM69" s="7"/>
      <c r="AN69" s="7"/>
      <c r="AO69" s="323" t="s">
        <v>303</v>
      </c>
      <c r="AP69" s="9" t="s">
        <v>9</v>
      </c>
      <c r="AQ69" s="33">
        <v>80</v>
      </c>
      <c r="AR69" s="33">
        <f>AF71</f>
        <v>51.111000000000004</v>
      </c>
      <c r="AS69" s="8">
        <f>ROUND(AR69/60, 3)</f>
        <v>0.85199999999999998</v>
      </c>
      <c r="AU69" s="267"/>
      <c r="AV69" s="108" t="s">
        <v>9</v>
      </c>
      <c r="AW69" s="109">
        <f>U69</f>
        <v>60</v>
      </c>
      <c r="AX69" s="109">
        <f>AQ69</f>
        <v>80</v>
      </c>
      <c r="AY69" s="108" t="s">
        <v>9</v>
      </c>
      <c r="AZ69" s="109">
        <f>V69</f>
        <v>34.584999999999994</v>
      </c>
      <c r="BA69" s="109">
        <f>AR69</f>
        <v>51.111000000000004</v>
      </c>
    </row>
    <row r="70" spans="2:53" ht="16.5" customHeight="1" x14ac:dyDescent="0.3">
      <c r="B70" s="295"/>
      <c r="C70" s="265"/>
      <c r="D70" s="156" t="s">
        <v>10</v>
      </c>
      <c r="E70" s="324" t="s">
        <v>95</v>
      </c>
      <c r="F70" s="288"/>
      <c r="G70" s="288"/>
      <c r="H70" s="288"/>
      <c r="I70" s="289"/>
      <c r="J70" s="157" t="s">
        <v>11</v>
      </c>
      <c r="K70" s="157" t="s">
        <v>12</v>
      </c>
      <c r="L70" s="157" t="s">
        <v>81</v>
      </c>
      <c r="M70" s="157" t="s">
        <v>80</v>
      </c>
      <c r="N70" s="7"/>
      <c r="O70" s="31"/>
      <c r="P70" s="31"/>
      <c r="Q70" s="31"/>
      <c r="R70" s="31"/>
      <c r="S70" s="323"/>
      <c r="T70" s="9" t="s">
        <v>13</v>
      </c>
      <c r="U70" s="33">
        <v>60</v>
      </c>
      <c r="V70" s="33">
        <f>J75</f>
        <v>86.990999999999985</v>
      </c>
      <c r="W70" s="8">
        <f t="shared" ref="W70:W74" si="10">ROUND(V70/60, 3)</f>
        <v>1.45</v>
      </c>
      <c r="X70" s="29"/>
      <c r="Y70" s="265"/>
      <c r="Z70" s="156" t="s">
        <v>10</v>
      </c>
      <c r="AA70" s="293" t="s">
        <v>89</v>
      </c>
      <c r="AB70" s="293"/>
      <c r="AC70" s="293"/>
      <c r="AD70" s="293"/>
      <c r="AE70" s="293"/>
      <c r="AF70" s="157" t="s">
        <v>11</v>
      </c>
      <c r="AG70" s="157" t="s">
        <v>12</v>
      </c>
      <c r="AH70" s="157" t="s">
        <v>81</v>
      </c>
      <c r="AI70" s="157" t="s">
        <v>80</v>
      </c>
      <c r="AJ70" s="19"/>
      <c r="AK70" s="31"/>
      <c r="AL70" s="31"/>
      <c r="AM70" s="31"/>
      <c r="AN70" s="31"/>
      <c r="AO70" s="323"/>
      <c r="AP70" s="9" t="s">
        <v>13</v>
      </c>
      <c r="AQ70" s="33">
        <v>80</v>
      </c>
      <c r="AR70" s="33">
        <f>AF75</f>
        <v>56.208000000000006</v>
      </c>
      <c r="AS70" s="8">
        <f t="shared" ref="AS70:AS74" si="11">ROUND(AR70/60, 3)</f>
        <v>0.93700000000000006</v>
      </c>
      <c r="AU70" s="267"/>
      <c r="AV70" s="108" t="s">
        <v>13</v>
      </c>
      <c r="AW70" s="109">
        <f t="shared" ref="AW70:AW75" si="12">U70</f>
        <v>60</v>
      </c>
      <c r="AX70" s="109">
        <f t="shared" ref="AX70:AX75" si="13">AQ70</f>
        <v>80</v>
      </c>
      <c r="AY70" s="108" t="s">
        <v>13</v>
      </c>
      <c r="AZ70" s="109">
        <f t="shared" ref="AZ70:AZ75" si="14">V70</f>
        <v>86.990999999999985</v>
      </c>
      <c r="BA70" s="109">
        <f t="shared" ref="BA70:BA75" si="15">AR70</f>
        <v>56.208000000000006</v>
      </c>
    </row>
    <row r="71" spans="2:53" ht="16.5" customHeight="1" x14ac:dyDescent="0.3">
      <c r="B71" s="295"/>
      <c r="C71" s="265"/>
      <c r="D71" s="189" t="s">
        <v>14</v>
      </c>
      <c r="E71" s="196">
        <v>6.69</v>
      </c>
      <c r="F71" s="196">
        <v>5.9029999999999996</v>
      </c>
      <c r="G71" s="196">
        <v>6.92</v>
      </c>
      <c r="H71" s="196">
        <v>8.0399999999999991</v>
      </c>
      <c r="I71" s="196">
        <v>7.032</v>
      </c>
      <c r="J71" s="189">
        <f>SUM(E71:I71)</f>
        <v>34.584999999999994</v>
      </c>
      <c r="K71" s="189">
        <f>ROUND(AVERAGE(E71:I71),3)</f>
        <v>6.9169999999999998</v>
      </c>
      <c r="L71" s="36">
        <f>ROUND(MEDIAN(E71:I71), 3)</f>
        <v>6.92</v>
      </c>
      <c r="M71" s="36">
        <f>ROUND(_xlfn.STDEV.S(E71:I71), 3)</f>
        <v>0.76700000000000002</v>
      </c>
      <c r="N71" s="7"/>
      <c r="O71" s="31"/>
      <c r="P71" s="31"/>
      <c r="Q71" s="31"/>
      <c r="R71" s="31"/>
      <c r="S71" s="323" t="s">
        <v>300</v>
      </c>
      <c r="T71" s="9" t="s">
        <v>15</v>
      </c>
      <c r="U71" s="33">
        <v>60</v>
      </c>
      <c r="V71" s="33">
        <f>J79</f>
        <v>81.456000000000003</v>
      </c>
      <c r="W71" s="8">
        <f t="shared" si="10"/>
        <v>1.3580000000000001</v>
      </c>
      <c r="X71" s="29"/>
      <c r="Y71" s="265"/>
      <c r="Z71" s="189" t="s">
        <v>14</v>
      </c>
      <c r="AA71" s="196">
        <v>9.3209999999999997</v>
      </c>
      <c r="AB71" s="196">
        <v>7.8310000000000004</v>
      </c>
      <c r="AC71" s="196">
        <v>16.224</v>
      </c>
      <c r="AD71" s="196">
        <v>11.031000000000001</v>
      </c>
      <c r="AE71" s="196">
        <v>6.7039999999999997</v>
      </c>
      <c r="AF71" s="189">
        <f>SUM(AA71:AE71)</f>
        <v>51.111000000000004</v>
      </c>
      <c r="AG71" s="189">
        <f>ROUND(AVERAGE(AA71:AE71),3)</f>
        <v>10.222</v>
      </c>
      <c r="AH71" s="36">
        <f>ROUND(MEDIAN(AA71:AE71), 3)</f>
        <v>9.3209999999999997</v>
      </c>
      <c r="AI71" s="36">
        <f>ROUND(_xlfn.STDEV.S(AA71:AE71), 3)</f>
        <v>3.7280000000000002</v>
      </c>
      <c r="AJ71" s="19"/>
      <c r="AK71" s="31"/>
      <c r="AL71" s="31"/>
      <c r="AM71" s="31"/>
      <c r="AN71" s="31"/>
      <c r="AO71" s="323" t="s">
        <v>300</v>
      </c>
      <c r="AP71" s="9" t="s">
        <v>15</v>
      </c>
      <c r="AQ71" s="33">
        <v>100</v>
      </c>
      <c r="AR71" s="33">
        <f>AF79</f>
        <v>95.36</v>
      </c>
      <c r="AS71" s="8">
        <f t="shared" si="11"/>
        <v>1.589</v>
      </c>
      <c r="AU71" s="267"/>
      <c r="AV71" s="108" t="s">
        <v>15</v>
      </c>
      <c r="AW71" s="109">
        <f t="shared" si="12"/>
        <v>60</v>
      </c>
      <c r="AX71" s="109">
        <f t="shared" si="13"/>
        <v>100</v>
      </c>
      <c r="AY71" s="108" t="s">
        <v>15</v>
      </c>
      <c r="AZ71" s="109">
        <f t="shared" si="14"/>
        <v>81.456000000000003</v>
      </c>
      <c r="BA71" s="109">
        <f t="shared" si="15"/>
        <v>95.36</v>
      </c>
    </row>
    <row r="72" spans="2:53" ht="16.5" customHeight="1" x14ac:dyDescent="0.3">
      <c r="B72" s="295"/>
      <c r="C72" s="265"/>
      <c r="D72" s="189" t="b">
        <v>1</v>
      </c>
      <c r="E72" s="196" t="s">
        <v>158</v>
      </c>
      <c r="F72" s="84" t="s">
        <v>136</v>
      </c>
      <c r="G72" s="84" t="s">
        <v>135</v>
      </c>
      <c r="H72" s="196">
        <v>9</v>
      </c>
      <c r="I72" s="196">
        <v>7</v>
      </c>
      <c r="J72" s="303"/>
      <c r="K72" s="304"/>
      <c r="L72" s="304"/>
      <c r="M72" s="330"/>
      <c r="N72" s="7"/>
      <c r="O72" s="31"/>
      <c r="P72" s="31"/>
      <c r="Q72" s="31"/>
      <c r="R72" s="31"/>
      <c r="S72" s="323"/>
      <c r="T72" s="9" t="s">
        <v>16</v>
      </c>
      <c r="U72" s="33">
        <v>100</v>
      </c>
      <c r="V72" s="33">
        <f>J83</f>
        <v>59.309000000000005</v>
      </c>
      <c r="W72" s="8">
        <f t="shared" si="10"/>
        <v>0.98799999999999999</v>
      </c>
      <c r="X72" s="29"/>
      <c r="Y72" s="265"/>
      <c r="Z72" s="189" t="b">
        <v>1</v>
      </c>
      <c r="AA72" s="196">
        <v>9</v>
      </c>
      <c r="AB72" s="189" t="s">
        <v>40</v>
      </c>
      <c r="AC72" s="189" t="s">
        <v>36</v>
      </c>
      <c r="AD72" s="196" t="s">
        <v>129</v>
      </c>
      <c r="AE72" s="84" t="s">
        <v>138</v>
      </c>
      <c r="AF72" s="303"/>
      <c r="AG72" s="304"/>
      <c r="AH72" s="304"/>
      <c r="AI72" s="330"/>
      <c r="AJ72" s="19"/>
      <c r="AK72" s="31"/>
      <c r="AL72" s="31"/>
      <c r="AM72" s="31"/>
      <c r="AN72" s="31"/>
      <c r="AO72" s="323"/>
      <c r="AP72" s="9" t="s">
        <v>16</v>
      </c>
      <c r="AQ72" s="33">
        <v>80</v>
      </c>
      <c r="AR72" s="33">
        <f>AF83</f>
        <v>64.429000000000002</v>
      </c>
      <c r="AS72" s="8">
        <f t="shared" si="11"/>
        <v>1.0740000000000001</v>
      </c>
      <c r="AU72" s="267"/>
      <c r="AV72" s="108" t="s">
        <v>16</v>
      </c>
      <c r="AW72" s="109">
        <f>U72</f>
        <v>100</v>
      </c>
      <c r="AX72" s="109">
        <f t="shared" si="13"/>
        <v>80</v>
      </c>
      <c r="AY72" s="108" t="s">
        <v>16</v>
      </c>
      <c r="AZ72" s="109">
        <f>V72</f>
        <v>59.309000000000005</v>
      </c>
      <c r="BA72" s="109">
        <f t="shared" si="15"/>
        <v>64.429000000000002</v>
      </c>
    </row>
    <row r="73" spans="2:53" ht="16.5" customHeight="1" x14ac:dyDescent="0.3">
      <c r="B73" s="295"/>
      <c r="C73" s="265"/>
      <c r="D73" s="189" t="s">
        <v>17</v>
      </c>
      <c r="E73" s="189"/>
      <c r="F73" s="13" t="s">
        <v>34</v>
      </c>
      <c r="G73" s="13" t="s">
        <v>87</v>
      </c>
      <c r="H73" s="189"/>
      <c r="I73" s="189"/>
      <c r="J73" s="311"/>
      <c r="K73" s="312"/>
      <c r="L73" s="312"/>
      <c r="M73" s="331"/>
      <c r="N73" s="7"/>
      <c r="O73" s="31"/>
      <c r="P73" s="31"/>
      <c r="Q73" s="31"/>
      <c r="R73" s="31"/>
      <c r="S73" s="323" t="s">
        <v>302</v>
      </c>
      <c r="T73" s="9" t="s">
        <v>18</v>
      </c>
      <c r="U73" s="33">
        <v>100</v>
      </c>
      <c r="V73" s="33">
        <f>J87</f>
        <v>76.097000000000008</v>
      </c>
      <c r="W73" s="8">
        <f>ROUND(V73/60, 3)</f>
        <v>1.268</v>
      </c>
      <c r="X73" s="29"/>
      <c r="Y73" s="265"/>
      <c r="Z73" s="189" t="s">
        <v>17</v>
      </c>
      <c r="AA73" s="189"/>
      <c r="AB73" s="189"/>
      <c r="AC73" s="189"/>
      <c r="AD73" s="189"/>
      <c r="AE73" s="13" t="s">
        <v>46</v>
      </c>
      <c r="AF73" s="311"/>
      <c r="AG73" s="312"/>
      <c r="AH73" s="312"/>
      <c r="AI73" s="331"/>
      <c r="AJ73" s="19"/>
      <c r="AK73" s="31"/>
      <c r="AL73" s="31"/>
      <c r="AM73" s="31"/>
      <c r="AN73" s="31"/>
      <c r="AO73" s="323" t="s">
        <v>302</v>
      </c>
      <c r="AP73" s="9" t="s">
        <v>18</v>
      </c>
      <c r="AQ73" s="33">
        <v>80</v>
      </c>
      <c r="AR73" s="33">
        <f>AF87</f>
        <v>52.548000000000002</v>
      </c>
      <c r="AS73" s="8">
        <f>ROUND(AR73/60, 3)</f>
        <v>0.876</v>
      </c>
      <c r="AU73" s="267"/>
      <c r="AV73" s="108" t="s">
        <v>18</v>
      </c>
      <c r="AW73" s="109">
        <f>U73</f>
        <v>100</v>
      </c>
      <c r="AX73" s="109">
        <f t="shared" si="13"/>
        <v>80</v>
      </c>
      <c r="AY73" s="108" t="s">
        <v>18</v>
      </c>
      <c r="AZ73" s="109">
        <f t="shared" si="14"/>
        <v>76.097000000000008</v>
      </c>
      <c r="BA73" s="109">
        <f t="shared" si="15"/>
        <v>52.548000000000002</v>
      </c>
    </row>
    <row r="74" spans="2:53" ht="16.5" customHeight="1" x14ac:dyDescent="0.3">
      <c r="B74" s="295"/>
      <c r="C74" s="265"/>
      <c r="D74" s="156" t="s">
        <v>19</v>
      </c>
      <c r="E74" s="324" t="s">
        <v>95</v>
      </c>
      <c r="F74" s="288"/>
      <c r="G74" s="288"/>
      <c r="H74" s="288"/>
      <c r="I74" s="289"/>
      <c r="J74" s="157" t="s">
        <v>11</v>
      </c>
      <c r="K74" s="157" t="s">
        <v>12</v>
      </c>
      <c r="L74" s="157" t="s">
        <v>81</v>
      </c>
      <c r="M74" s="157" t="s">
        <v>80</v>
      </c>
      <c r="N74" s="7"/>
      <c r="O74" s="31"/>
      <c r="P74" s="31"/>
      <c r="Q74" s="31"/>
      <c r="R74" s="31"/>
      <c r="S74" s="323"/>
      <c r="T74" s="9" t="s">
        <v>56</v>
      </c>
      <c r="U74" s="34">
        <v>80</v>
      </c>
      <c r="V74" s="33">
        <f>J91</f>
        <v>112.08799999999999</v>
      </c>
      <c r="W74" s="8">
        <f t="shared" si="10"/>
        <v>1.8680000000000001</v>
      </c>
      <c r="X74" s="3"/>
      <c r="Y74" s="265"/>
      <c r="Z74" s="156" t="s">
        <v>19</v>
      </c>
      <c r="AA74" s="293" t="s">
        <v>89</v>
      </c>
      <c r="AB74" s="293"/>
      <c r="AC74" s="293"/>
      <c r="AD74" s="293"/>
      <c r="AE74" s="293"/>
      <c r="AF74" s="157" t="s">
        <v>11</v>
      </c>
      <c r="AG74" s="157" t="s">
        <v>12</v>
      </c>
      <c r="AH74" s="157" t="s">
        <v>81</v>
      </c>
      <c r="AI74" s="157" t="s">
        <v>80</v>
      </c>
      <c r="AJ74" s="19"/>
      <c r="AK74" s="31"/>
      <c r="AL74" s="31"/>
      <c r="AM74" s="31"/>
      <c r="AN74" s="31"/>
      <c r="AO74" s="323"/>
      <c r="AP74" s="9" t="s">
        <v>56</v>
      </c>
      <c r="AQ74" s="34">
        <v>100</v>
      </c>
      <c r="AR74" s="33">
        <f>AF91</f>
        <v>46.551000000000002</v>
      </c>
      <c r="AS74" s="8">
        <f t="shared" si="11"/>
        <v>0.77600000000000002</v>
      </c>
      <c r="AU74" s="267"/>
      <c r="AV74" s="108" t="s">
        <v>56</v>
      </c>
      <c r="AW74" s="109">
        <f t="shared" si="12"/>
        <v>80</v>
      </c>
      <c r="AX74" s="109">
        <f t="shared" si="13"/>
        <v>100</v>
      </c>
      <c r="AY74" s="108" t="s">
        <v>56</v>
      </c>
      <c r="AZ74" s="109">
        <f t="shared" si="14"/>
        <v>112.08799999999999</v>
      </c>
      <c r="BA74" s="109">
        <f t="shared" si="15"/>
        <v>46.551000000000002</v>
      </c>
    </row>
    <row r="75" spans="2:53" ht="16.5" customHeight="1" x14ac:dyDescent="0.3">
      <c r="B75" s="295"/>
      <c r="C75" s="265"/>
      <c r="D75" s="189" t="s">
        <v>20</v>
      </c>
      <c r="E75" s="196">
        <v>7.4560000000000004</v>
      </c>
      <c r="F75" s="196">
        <v>11.28</v>
      </c>
      <c r="G75" s="196">
        <v>37.487000000000002</v>
      </c>
      <c r="H75" s="196">
        <v>23.280999999999999</v>
      </c>
      <c r="I75" s="196">
        <v>7.4870000000000001</v>
      </c>
      <c r="J75" s="189">
        <f>SUM(E75:I75)</f>
        <v>86.990999999999985</v>
      </c>
      <c r="K75" s="189">
        <f>ROUND(AVERAGE(E75:I75),3)</f>
        <v>17.398</v>
      </c>
      <c r="L75" s="36">
        <f>ROUND(MEDIAN(E75:I75), 3)</f>
        <v>11.28</v>
      </c>
      <c r="M75" s="36">
        <f>ROUND(_xlfn.STDEV.S(E75:I75), 3)</f>
        <v>12.968</v>
      </c>
      <c r="N75" s="7"/>
      <c r="O75" s="31"/>
      <c r="P75" s="31"/>
      <c r="Q75" s="31"/>
      <c r="R75" s="31"/>
      <c r="S75" s="31"/>
      <c r="T75" s="149" t="s">
        <v>3</v>
      </c>
      <c r="U75" s="44">
        <f>ROUND(AVERAGE(U69:U74), 3)</f>
        <v>76.667000000000002</v>
      </c>
      <c r="V75" s="174">
        <f>ROUND(AVERAGE(V69:V74), 3)</f>
        <v>75.087999999999994</v>
      </c>
      <c r="W75" s="28">
        <f>ROUND(AVERAGE(W69:W74), 3)</f>
        <v>1.2509999999999999</v>
      </c>
      <c r="X75" s="29"/>
      <c r="Y75" s="265"/>
      <c r="Z75" s="189" t="s">
        <v>20</v>
      </c>
      <c r="AA75" s="196">
        <v>6.5439999999999996</v>
      </c>
      <c r="AB75" s="196">
        <v>6.5039999999999996</v>
      </c>
      <c r="AC75" s="196">
        <v>10.992000000000001</v>
      </c>
      <c r="AD75" s="196">
        <v>22.327000000000002</v>
      </c>
      <c r="AE75" s="196">
        <v>9.8409999999999993</v>
      </c>
      <c r="AF75" s="189">
        <f>SUM(AA75:AE75)</f>
        <v>56.208000000000006</v>
      </c>
      <c r="AG75" s="189">
        <f>ROUND(AVERAGE(AA75:AE75),3)</f>
        <v>11.242000000000001</v>
      </c>
      <c r="AH75" s="36">
        <f>ROUND(MEDIAN(AA75:AE75), 3)</f>
        <v>9.8409999999999993</v>
      </c>
      <c r="AI75" s="36">
        <f>ROUND(_xlfn.STDEV.S(AA75:AE75), 3)</f>
        <v>6.508</v>
      </c>
      <c r="AJ75" s="19"/>
      <c r="AK75" s="31"/>
      <c r="AL75" s="31"/>
      <c r="AM75" s="31"/>
      <c r="AN75" s="31"/>
      <c r="AO75" s="31"/>
      <c r="AP75" s="149" t="s">
        <v>3</v>
      </c>
      <c r="AQ75" s="44">
        <f>ROUND(AVERAGE(AQ69:AQ74), 3)</f>
        <v>86.667000000000002</v>
      </c>
      <c r="AR75" s="174">
        <f>ROUND(AVERAGE(AR69:AR74), 3)</f>
        <v>61.034999999999997</v>
      </c>
      <c r="AS75" s="28">
        <f>ROUND(AVERAGE(AS69:AS74), 3)</f>
        <v>1.0169999999999999</v>
      </c>
      <c r="AU75" s="267"/>
      <c r="AV75" s="110" t="s">
        <v>3</v>
      </c>
      <c r="AW75" s="111">
        <f t="shared" si="12"/>
        <v>76.667000000000002</v>
      </c>
      <c r="AX75" s="111">
        <f t="shared" si="13"/>
        <v>86.667000000000002</v>
      </c>
      <c r="AY75" s="110" t="s">
        <v>3</v>
      </c>
      <c r="AZ75" s="112">
        <f t="shared" si="14"/>
        <v>75.087999999999994</v>
      </c>
      <c r="BA75" s="112">
        <f t="shared" si="15"/>
        <v>61.034999999999997</v>
      </c>
    </row>
    <row r="76" spans="2:53" ht="16.5" customHeight="1" x14ac:dyDescent="0.25">
      <c r="B76" s="295"/>
      <c r="C76" s="265"/>
      <c r="D76" s="189" t="b">
        <v>1</v>
      </c>
      <c r="E76" s="196">
        <v>3</v>
      </c>
      <c r="F76" s="196" t="s">
        <v>144</v>
      </c>
      <c r="G76" s="84" t="s">
        <v>138</v>
      </c>
      <c r="H76" s="84" t="s">
        <v>136</v>
      </c>
      <c r="I76" s="196">
        <v>2</v>
      </c>
      <c r="J76" s="303"/>
      <c r="K76" s="304"/>
      <c r="L76" s="304"/>
      <c r="M76" s="330"/>
      <c r="N76" s="7"/>
      <c r="O76" s="7"/>
      <c r="P76" s="7"/>
      <c r="Q76" s="7"/>
      <c r="R76" s="7"/>
      <c r="S76" s="31"/>
      <c r="T76" s="31"/>
      <c r="U76" s="31"/>
      <c r="V76" s="31"/>
      <c r="W76" s="31"/>
      <c r="X76" s="29"/>
      <c r="Y76" s="265"/>
      <c r="Z76" s="189" t="b">
        <v>1</v>
      </c>
      <c r="AA76" s="196" t="s">
        <v>159</v>
      </c>
      <c r="AB76" s="196" t="s">
        <v>138</v>
      </c>
      <c r="AC76" s="84" t="s">
        <v>161</v>
      </c>
      <c r="AD76" s="196">
        <v>6</v>
      </c>
      <c r="AE76" s="196" t="s">
        <v>158</v>
      </c>
      <c r="AF76" s="303"/>
      <c r="AG76" s="304"/>
      <c r="AH76" s="304"/>
      <c r="AI76" s="330"/>
      <c r="AJ76" s="19"/>
      <c r="AK76" s="7"/>
      <c r="AL76" s="7"/>
      <c r="AM76" s="7"/>
      <c r="AN76" s="7"/>
      <c r="AO76" s="31"/>
      <c r="AP76" s="31"/>
      <c r="AQ76" s="31"/>
      <c r="AR76" s="31"/>
      <c r="AS76" s="31"/>
      <c r="AU76" s="267"/>
      <c r="AV76" s="192"/>
      <c r="AW76" s="192"/>
      <c r="AX76" s="192"/>
      <c r="AY76" s="192"/>
      <c r="AZ76" s="192"/>
      <c r="BA76" s="192"/>
    </row>
    <row r="77" spans="2:53" ht="16.5" customHeight="1" x14ac:dyDescent="0.25">
      <c r="B77" s="295"/>
      <c r="C77" s="265"/>
      <c r="D77" s="189" t="s">
        <v>17</v>
      </c>
      <c r="E77" s="189"/>
      <c r="F77" s="189"/>
      <c r="G77" s="13" t="s">
        <v>31</v>
      </c>
      <c r="H77" s="13" t="s">
        <v>35</v>
      </c>
      <c r="I77" s="189"/>
      <c r="J77" s="311"/>
      <c r="K77" s="312"/>
      <c r="L77" s="312"/>
      <c r="M77" s="331"/>
      <c r="N77" s="7"/>
      <c r="O77" s="7"/>
      <c r="P77" s="7"/>
      <c r="Q77" s="7"/>
      <c r="R77" s="7"/>
      <c r="S77" s="31"/>
      <c r="T77" s="31"/>
      <c r="U77" s="31"/>
      <c r="V77" s="31"/>
      <c r="W77" s="31"/>
      <c r="X77" s="29"/>
      <c r="Y77" s="265"/>
      <c r="Z77" s="189" t="s">
        <v>17</v>
      </c>
      <c r="AA77" s="189"/>
      <c r="AB77" s="189"/>
      <c r="AC77" s="13" t="s">
        <v>44</v>
      </c>
      <c r="AD77" s="189"/>
      <c r="AE77" s="189"/>
      <c r="AF77" s="311"/>
      <c r="AG77" s="312"/>
      <c r="AH77" s="312"/>
      <c r="AI77" s="331"/>
      <c r="AJ77" s="19"/>
      <c r="AK77" s="7"/>
      <c r="AL77" s="7"/>
      <c r="AM77" s="7"/>
      <c r="AN77" s="7"/>
      <c r="AO77" s="31"/>
      <c r="AP77" s="31"/>
      <c r="AQ77" s="31"/>
      <c r="AR77" s="31"/>
      <c r="AS77" s="31"/>
      <c r="AU77" s="267"/>
      <c r="AV77" s="193"/>
      <c r="AW77" s="193"/>
      <c r="AX77" s="193"/>
      <c r="AY77" s="193"/>
      <c r="AZ77" s="193"/>
      <c r="BA77" s="193"/>
    </row>
    <row r="78" spans="2:53" ht="16.5" customHeight="1" x14ac:dyDescent="0.25">
      <c r="B78" s="295"/>
      <c r="C78" s="265"/>
      <c r="D78" s="156" t="s">
        <v>21</v>
      </c>
      <c r="E78" s="324" t="s">
        <v>95</v>
      </c>
      <c r="F78" s="288"/>
      <c r="G78" s="288"/>
      <c r="H78" s="288"/>
      <c r="I78" s="289"/>
      <c r="J78" s="157" t="s">
        <v>11</v>
      </c>
      <c r="K78" s="157" t="s">
        <v>12</v>
      </c>
      <c r="L78" s="157" t="s">
        <v>81</v>
      </c>
      <c r="M78" s="157" t="s">
        <v>80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29"/>
      <c r="Y78" s="265"/>
      <c r="Z78" s="156" t="s">
        <v>21</v>
      </c>
      <c r="AA78" s="293" t="s">
        <v>94</v>
      </c>
      <c r="AB78" s="293"/>
      <c r="AC78" s="293"/>
      <c r="AD78" s="293"/>
      <c r="AE78" s="293"/>
      <c r="AF78" s="157" t="s">
        <v>11</v>
      </c>
      <c r="AG78" s="157" t="s">
        <v>12</v>
      </c>
      <c r="AH78" s="157" t="s">
        <v>81</v>
      </c>
      <c r="AI78" s="157" t="s">
        <v>80</v>
      </c>
      <c r="AJ78" s="55"/>
      <c r="AK78" s="31"/>
      <c r="AL78" s="31"/>
      <c r="AM78" s="31"/>
      <c r="AN78" s="31"/>
      <c r="AO78" s="31"/>
      <c r="AP78" s="31"/>
      <c r="AQ78" s="31"/>
      <c r="AR78" s="31"/>
      <c r="AS78" s="31"/>
      <c r="AU78" s="267"/>
      <c r="AV78" s="193"/>
      <c r="AW78" s="193"/>
      <c r="AX78" s="193"/>
      <c r="AY78" s="193"/>
      <c r="AZ78" s="193"/>
      <c r="BA78" s="193"/>
    </row>
    <row r="79" spans="2:53" ht="16.5" customHeight="1" x14ac:dyDescent="0.3">
      <c r="B79" s="295"/>
      <c r="C79" s="265"/>
      <c r="D79" s="189" t="s">
        <v>22</v>
      </c>
      <c r="E79" s="196">
        <v>48.265000000000001</v>
      </c>
      <c r="F79" s="196">
        <v>10.887</v>
      </c>
      <c r="G79" s="196">
        <v>9.1669999999999998</v>
      </c>
      <c r="H79" s="196">
        <v>5.2160000000000002</v>
      </c>
      <c r="I79" s="196">
        <v>7.9210000000000003</v>
      </c>
      <c r="J79" s="189">
        <f>SUM(E79:I79)</f>
        <v>81.456000000000003</v>
      </c>
      <c r="K79" s="189">
        <f>ROUND(AVERAGE(E79:I79),3)</f>
        <v>16.291</v>
      </c>
      <c r="L79" s="36">
        <f>ROUND(MEDIAN(E79:I79), 3)</f>
        <v>9.1669999999999998</v>
      </c>
      <c r="M79" s="36">
        <f>ROUND(_xlfn.STDEV.S(E79:I79), 3)</f>
        <v>17.992999999999999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29"/>
      <c r="Y79" s="265"/>
      <c r="Z79" s="189" t="s">
        <v>22</v>
      </c>
      <c r="AA79" s="196">
        <v>36.031999999999996</v>
      </c>
      <c r="AB79" s="196">
        <v>11.304</v>
      </c>
      <c r="AC79" s="196">
        <v>11.862</v>
      </c>
      <c r="AD79" s="196">
        <v>18.617000000000001</v>
      </c>
      <c r="AE79" s="196">
        <v>17.545000000000002</v>
      </c>
      <c r="AF79" s="189">
        <f>SUM(AA79:AE79)</f>
        <v>95.36</v>
      </c>
      <c r="AG79" s="189">
        <f>ROUND(AVERAGE(AA79:AE79),3)</f>
        <v>19.071999999999999</v>
      </c>
      <c r="AH79" s="36">
        <f>ROUND(MEDIAN(AA79:AE79), 3)</f>
        <v>17.545000000000002</v>
      </c>
      <c r="AI79" s="36">
        <f>ROUND(_xlfn.STDEV.S(AA79:AE79), 3)</f>
        <v>10.031000000000001</v>
      </c>
      <c r="AJ79" s="55"/>
      <c r="AK79" s="31"/>
      <c r="AL79" s="31"/>
      <c r="AM79" s="31"/>
      <c r="AN79" s="31"/>
      <c r="AO79" s="31"/>
      <c r="AP79" s="31"/>
      <c r="AQ79" s="31"/>
      <c r="AR79" s="31"/>
      <c r="AS79" s="31"/>
      <c r="AU79" s="267"/>
      <c r="AV79" s="193"/>
      <c r="AW79" s="193"/>
      <c r="AX79" s="193"/>
      <c r="AY79" s="269" t="s">
        <v>62</v>
      </c>
      <c r="AZ79" s="266" t="s">
        <v>6</v>
      </c>
      <c r="BA79" s="266"/>
    </row>
    <row r="80" spans="2:53" ht="16.5" customHeight="1" x14ac:dyDescent="0.3">
      <c r="B80" s="295"/>
      <c r="C80" s="265"/>
      <c r="D80" s="189" t="b">
        <v>1</v>
      </c>
      <c r="E80" s="84" t="s">
        <v>137</v>
      </c>
      <c r="F80" s="196" t="s">
        <v>131</v>
      </c>
      <c r="G80" s="196">
        <v>4</v>
      </c>
      <c r="H80" s="196" t="s">
        <v>147</v>
      </c>
      <c r="I80" s="84" t="s">
        <v>143</v>
      </c>
      <c r="J80" s="303"/>
      <c r="K80" s="304"/>
      <c r="L80" s="304"/>
      <c r="M80" s="330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29"/>
      <c r="Y80" s="265"/>
      <c r="Z80" s="189" t="b">
        <v>1</v>
      </c>
      <c r="AA80" s="196" t="s">
        <v>156</v>
      </c>
      <c r="AB80" s="196" t="s">
        <v>152</v>
      </c>
      <c r="AC80" s="196" t="s">
        <v>141</v>
      </c>
      <c r="AD80" s="196" t="s">
        <v>162</v>
      </c>
      <c r="AE80" s="196" t="s">
        <v>148</v>
      </c>
      <c r="AF80" s="303"/>
      <c r="AG80" s="304"/>
      <c r="AH80" s="304"/>
      <c r="AI80" s="330"/>
      <c r="AJ80" s="55"/>
      <c r="AK80" s="31"/>
      <c r="AL80" s="31"/>
      <c r="AM80" s="31"/>
      <c r="AN80" s="31"/>
      <c r="AO80" s="31"/>
      <c r="AP80" s="31"/>
      <c r="AQ80" s="31"/>
      <c r="AR80" s="31"/>
      <c r="AS80" s="31"/>
      <c r="AU80" s="267"/>
      <c r="AV80" s="193"/>
      <c r="AW80" s="193"/>
      <c r="AX80" s="193"/>
      <c r="AY80" s="269"/>
      <c r="AZ80" s="107" t="s">
        <v>246</v>
      </c>
      <c r="BA80" s="107" t="s">
        <v>0</v>
      </c>
    </row>
    <row r="81" spans="2:53" ht="16.5" customHeight="1" x14ac:dyDescent="0.25">
      <c r="B81" s="295"/>
      <c r="C81" s="265"/>
      <c r="D81" s="189" t="s">
        <v>17</v>
      </c>
      <c r="E81" s="13" t="s">
        <v>45</v>
      </c>
      <c r="F81" s="189"/>
      <c r="G81" s="189"/>
      <c r="H81" s="189"/>
      <c r="I81" s="13" t="s">
        <v>29</v>
      </c>
      <c r="J81" s="311"/>
      <c r="K81" s="312"/>
      <c r="L81" s="312"/>
      <c r="M81" s="3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29"/>
      <c r="Y81" s="265"/>
      <c r="Z81" s="189" t="s">
        <v>17</v>
      </c>
      <c r="AA81" s="189"/>
      <c r="AB81" s="189"/>
      <c r="AC81" s="189"/>
      <c r="AD81" s="189"/>
      <c r="AE81" s="189"/>
      <c r="AF81" s="311"/>
      <c r="AG81" s="312"/>
      <c r="AH81" s="312"/>
      <c r="AI81" s="331"/>
      <c r="AJ81" s="55"/>
      <c r="AK81" s="31"/>
      <c r="AL81" s="31"/>
      <c r="AM81" s="31"/>
      <c r="AN81" s="31"/>
      <c r="AO81" s="31"/>
      <c r="AP81" s="31"/>
      <c r="AQ81" s="31"/>
      <c r="AR81" s="31"/>
      <c r="AS81" s="31"/>
      <c r="AU81" s="267"/>
      <c r="AV81" s="193"/>
      <c r="AW81" s="193"/>
      <c r="AX81" s="193"/>
      <c r="AY81" s="131" t="s">
        <v>3</v>
      </c>
      <c r="AZ81" s="132">
        <f>J69</f>
        <v>75.087999999999994</v>
      </c>
      <c r="BA81" s="132">
        <f>AF69</f>
        <v>61.034999999999997</v>
      </c>
    </row>
    <row r="82" spans="2:53" ht="16.5" customHeight="1" x14ac:dyDescent="0.25">
      <c r="B82" s="295"/>
      <c r="C82" s="265"/>
      <c r="D82" s="156" t="s">
        <v>23</v>
      </c>
      <c r="E82" s="293" t="s">
        <v>94</v>
      </c>
      <c r="F82" s="293"/>
      <c r="G82" s="293"/>
      <c r="H82" s="293"/>
      <c r="I82" s="293"/>
      <c r="J82" s="157" t="s">
        <v>11</v>
      </c>
      <c r="K82" s="157" t="s">
        <v>12</v>
      </c>
      <c r="L82" s="157" t="s">
        <v>81</v>
      </c>
      <c r="M82" s="157" t="s">
        <v>80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29"/>
      <c r="Y82" s="265"/>
      <c r="Z82" s="156" t="s">
        <v>23</v>
      </c>
      <c r="AA82" s="324" t="s">
        <v>89</v>
      </c>
      <c r="AB82" s="288"/>
      <c r="AC82" s="288"/>
      <c r="AD82" s="288"/>
      <c r="AE82" s="289"/>
      <c r="AF82" s="157" t="s">
        <v>11</v>
      </c>
      <c r="AG82" s="157" t="s">
        <v>12</v>
      </c>
      <c r="AH82" s="157" t="s">
        <v>81</v>
      </c>
      <c r="AI82" s="157" t="s">
        <v>80</v>
      </c>
      <c r="AJ82" s="55"/>
      <c r="AK82" s="31"/>
      <c r="AL82" s="31"/>
      <c r="AM82" s="31"/>
      <c r="AN82" s="31"/>
      <c r="AO82" s="31"/>
      <c r="AP82" s="31"/>
      <c r="AQ82" s="31"/>
      <c r="AR82" s="31"/>
      <c r="AS82" s="31"/>
      <c r="AU82" s="267"/>
      <c r="AV82" s="193"/>
      <c r="AW82" s="193"/>
      <c r="AX82" s="193"/>
      <c r="AY82" s="42" t="s">
        <v>4</v>
      </c>
      <c r="AZ82" s="130">
        <f>K69</f>
        <v>15.018000000000001</v>
      </c>
      <c r="BA82" s="130">
        <f>AG69</f>
        <v>12.207000000000001</v>
      </c>
    </row>
    <row r="83" spans="2:53" ht="16.5" customHeight="1" x14ac:dyDescent="0.25">
      <c r="B83" s="295"/>
      <c r="C83" s="265"/>
      <c r="D83" s="189" t="s">
        <v>24</v>
      </c>
      <c r="E83" s="196">
        <v>4.4470000000000001</v>
      </c>
      <c r="F83" s="196">
        <v>4.5910000000000002</v>
      </c>
      <c r="G83" s="196">
        <v>8.4550000000000001</v>
      </c>
      <c r="H83" s="196">
        <v>6.4880000000000004</v>
      </c>
      <c r="I83" s="196">
        <v>35.328000000000003</v>
      </c>
      <c r="J83" s="189">
        <f>SUM(E83:I83)</f>
        <v>59.309000000000005</v>
      </c>
      <c r="K83" s="189">
        <f>ROUND(AVERAGE(E83:I83),3)</f>
        <v>11.862</v>
      </c>
      <c r="L83" s="36">
        <f>ROUND(MEDIAN(E83:I83), 3)</f>
        <v>6.4880000000000004</v>
      </c>
      <c r="M83" s="36">
        <f>ROUND(_xlfn.STDEV.S(E83:I83), 3)</f>
        <v>13.218999999999999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29"/>
      <c r="Y83" s="265"/>
      <c r="Z83" s="189" t="s">
        <v>24</v>
      </c>
      <c r="AA83" s="196">
        <v>5.75</v>
      </c>
      <c r="AB83" s="196">
        <v>8.4480000000000004</v>
      </c>
      <c r="AC83" s="196">
        <v>27.959</v>
      </c>
      <c r="AD83" s="196">
        <v>6.4329999999999998</v>
      </c>
      <c r="AE83" s="196">
        <v>15.839</v>
      </c>
      <c r="AF83" s="189">
        <f>SUM(AA83:AE83)</f>
        <v>64.429000000000002</v>
      </c>
      <c r="AG83" s="189">
        <f>ROUND(AVERAGE(AA83:AE83),3)</f>
        <v>12.885999999999999</v>
      </c>
      <c r="AH83" s="36">
        <f>ROUND(MEDIAN(AA83:AE83), 3)</f>
        <v>8.4480000000000004</v>
      </c>
      <c r="AI83" s="36">
        <f>ROUND(_xlfn.STDEV.S(AA83:AE83), 3)</f>
        <v>9.33</v>
      </c>
      <c r="AJ83" s="55"/>
      <c r="AK83" s="31"/>
      <c r="AL83" s="31"/>
      <c r="AM83" s="31"/>
      <c r="AN83" s="31"/>
      <c r="AO83" s="31"/>
      <c r="AP83" s="31"/>
      <c r="AQ83" s="31"/>
      <c r="AR83" s="31"/>
      <c r="AS83" s="31"/>
      <c r="AU83" s="267"/>
      <c r="AY83" s="42" t="s">
        <v>191</v>
      </c>
      <c r="AZ83" s="130">
        <f>L69</f>
        <v>9.2669999999999995</v>
      </c>
      <c r="BA83" s="130">
        <f>AH69</f>
        <v>10.734</v>
      </c>
    </row>
    <row r="84" spans="2:53" ht="16.5" customHeight="1" x14ac:dyDescent="0.25">
      <c r="B84" s="295"/>
      <c r="C84" s="265"/>
      <c r="D84" s="189" t="b">
        <v>1</v>
      </c>
      <c r="E84" s="196" t="s">
        <v>139</v>
      </c>
      <c r="F84" s="196" t="s">
        <v>148</v>
      </c>
      <c r="G84" s="196" t="s">
        <v>162</v>
      </c>
      <c r="H84" s="196">
        <v>5</v>
      </c>
      <c r="I84" s="196" t="s">
        <v>141</v>
      </c>
      <c r="J84" s="303"/>
      <c r="K84" s="304"/>
      <c r="L84" s="304"/>
      <c r="M84" s="330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29"/>
      <c r="Y84" s="265"/>
      <c r="Z84" s="189" t="b">
        <v>1</v>
      </c>
      <c r="AA84" s="196">
        <v>4</v>
      </c>
      <c r="AB84" s="84" t="s">
        <v>157</v>
      </c>
      <c r="AC84" s="196" t="s">
        <v>130</v>
      </c>
      <c r="AD84" s="196" t="s">
        <v>147</v>
      </c>
      <c r="AE84" s="196" t="s">
        <v>136</v>
      </c>
      <c r="AF84" s="303"/>
      <c r="AG84" s="304"/>
      <c r="AH84" s="304"/>
      <c r="AI84" s="330"/>
      <c r="AJ84" s="55"/>
      <c r="AK84" s="31"/>
      <c r="AL84" s="31"/>
      <c r="AM84" s="31"/>
      <c r="AN84" s="31"/>
      <c r="AO84" s="31"/>
      <c r="AP84" s="31"/>
      <c r="AQ84" s="31"/>
      <c r="AR84" s="31"/>
      <c r="AS84" s="31"/>
      <c r="AU84" s="267"/>
      <c r="AY84" s="42" t="s">
        <v>192</v>
      </c>
      <c r="AZ84" s="130">
        <f>M69</f>
        <v>12.851000000000001</v>
      </c>
      <c r="BA84" s="130">
        <f>AI69</f>
        <v>6.0839999999999996</v>
      </c>
    </row>
    <row r="85" spans="2:53" ht="16.5" customHeight="1" x14ac:dyDescent="0.25">
      <c r="B85" s="295"/>
      <c r="C85" s="265"/>
      <c r="D85" s="189" t="s">
        <v>17</v>
      </c>
      <c r="E85" s="189"/>
      <c r="F85" s="189"/>
      <c r="G85" s="189"/>
      <c r="H85" s="189"/>
      <c r="I85" s="189"/>
      <c r="J85" s="311"/>
      <c r="K85" s="312"/>
      <c r="L85" s="312"/>
      <c r="M85" s="3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29"/>
      <c r="Y85" s="265"/>
      <c r="Z85" s="189" t="s">
        <v>17</v>
      </c>
      <c r="AA85" s="189"/>
      <c r="AB85" s="13">
        <v>6</v>
      </c>
      <c r="AC85" s="189"/>
      <c r="AD85" s="189"/>
      <c r="AE85" s="189"/>
      <c r="AF85" s="311"/>
      <c r="AG85" s="312"/>
      <c r="AH85" s="312"/>
      <c r="AI85" s="331"/>
      <c r="AJ85" s="55"/>
      <c r="AK85" s="31"/>
      <c r="AL85" s="31"/>
      <c r="AM85" s="31"/>
      <c r="AN85" s="31"/>
      <c r="AO85" s="31"/>
      <c r="AP85" s="31"/>
      <c r="AQ85" s="31"/>
      <c r="AR85" s="31"/>
      <c r="AS85" s="31"/>
      <c r="AU85" s="267"/>
      <c r="AY85" s="126"/>
      <c r="AZ85" s="126"/>
      <c r="BA85" s="126"/>
    </row>
    <row r="86" spans="2:53" ht="16.5" customHeight="1" x14ac:dyDescent="0.25">
      <c r="B86" s="295"/>
      <c r="C86" s="265"/>
      <c r="D86" s="156" t="s">
        <v>25</v>
      </c>
      <c r="E86" s="293" t="s">
        <v>94</v>
      </c>
      <c r="F86" s="293"/>
      <c r="G86" s="293"/>
      <c r="H86" s="293"/>
      <c r="I86" s="293"/>
      <c r="J86" s="157" t="s">
        <v>11</v>
      </c>
      <c r="K86" s="157" t="s">
        <v>12</v>
      </c>
      <c r="L86" s="157" t="s">
        <v>81</v>
      </c>
      <c r="M86" s="157" t="s">
        <v>80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29"/>
      <c r="Y86" s="265"/>
      <c r="Z86" s="156" t="s">
        <v>25</v>
      </c>
      <c r="AA86" s="293" t="s">
        <v>89</v>
      </c>
      <c r="AB86" s="293"/>
      <c r="AC86" s="293"/>
      <c r="AD86" s="293"/>
      <c r="AE86" s="293"/>
      <c r="AF86" s="157" t="s">
        <v>11</v>
      </c>
      <c r="AG86" s="157" t="s">
        <v>12</v>
      </c>
      <c r="AH86" s="157" t="s">
        <v>81</v>
      </c>
      <c r="AI86" s="157" t="s">
        <v>80</v>
      </c>
      <c r="AJ86" s="55"/>
      <c r="AK86" s="31"/>
      <c r="AL86" s="31"/>
      <c r="AM86" s="31"/>
      <c r="AN86" s="31"/>
      <c r="AO86" s="31"/>
      <c r="AP86" s="31"/>
      <c r="AQ86" s="31"/>
      <c r="AR86" s="31"/>
      <c r="AS86" s="31"/>
      <c r="AU86" s="267"/>
      <c r="AY86" s="126"/>
      <c r="AZ86" s="126"/>
      <c r="BA86" s="126"/>
    </row>
    <row r="87" spans="2:53" ht="16.5" customHeight="1" x14ac:dyDescent="0.25">
      <c r="B87" s="295"/>
      <c r="C87" s="265"/>
      <c r="D87" s="189" t="s">
        <v>26</v>
      </c>
      <c r="E87" s="196">
        <v>21.937000000000001</v>
      </c>
      <c r="F87" s="196">
        <v>6.7990000000000004</v>
      </c>
      <c r="G87" s="196">
        <v>30.408000000000001</v>
      </c>
      <c r="H87" s="196">
        <v>11.329000000000001</v>
      </c>
      <c r="I87" s="196">
        <v>5.6239999999999997</v>
      </c>
      <c r="J87" s="189">
        <f>SUM(E87:I87)</f>
        <v>76.097000000000008</v>
      </c>
      <c r="K87" s="189">
        <f>ROUND(AVERAGE(E87:I87),3)</f>
        <v>15.218999999999999</v>
      </c>
      <c r="L87" s="36">
        <f>ROUND(MEDIAN(E87:I87), 3)</f>
        <v>11.329000000000001</v>
      </c>
      <c r="M87" s="36">
        <f>ROUND(_xlfn.STDEV.S(E87:I87), 3)</f>
        <v>10.653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29"/>
      <c r="Y87" s="265"/>
      <c r="Z87" s="189" t="s">
        <v>26</v>
      </c>
      <c r="AA87" s="196">
        <v>11.064</v>
      </c>
      <c r="AB87" s="196">
        <v>8.2550000000000008</v>
      </c>
      <c r="AC87" s="196">
        <v>14.750999999999999</v>
      </c>
      <c r="AD87" s="196">
        <v>10.824</v>
      </c>
      <c r="AE87" s="196">
        <v>7.6539999999999999</v>
      </c>
      <c r="AF87" s="189">
        <f>SUM(AA87:AE87)</f>
        <v>52.548000000000002</v>
      </c>
      <c r="AG87" s="189">
        <f>ROUND(AVERAGE(AA87:AE87),3)</f>
        <v>10.51</v>
      </c>
      <c r="AH87" s="36">
        <f>ROUND(MEDIAN(AA87:AE87), 3)</f>
        <v>10.824</v>
      </c>
      <c r="AI87" s="36">
        <f>ROUND(_xlfn.STDEV.S(AA87:AE87), 3)</f>
        <v>2.8119999999999998</v>
      </c>
      <c r="AJ87" s="55"/>
      <c r="AK87" s="31"/>
      <c r="AL87" s="31"/>
      <c r="AM87" s="31"/>
      <c r="AN87" s="31"/>
      <c r="AO87" s="31"/>
      <c r="AP87" s="31"/>
      <c r="AQ87" s="31"/>
      <c r="AR87" s="31"/>
      <c r="AS87" s="31"/>
      <c r="AU87" s="267"/>
      <c r="AY87" s="126"/>
      <c r="AZ87" s="126"/>
      <c r="BA87" s="126"/>
    </row>
    <row r="88" spans="2:53" ht="16.5" customHeight="1" x14ac:dyDescent="0.25">
      <c r="B88" s="295"/>
      <c r="C88" s="265"/>
      <c r="D88" s="189" t="b">
        <v>1</v>
      </c>
      <c r="E88" s="196" t="s">
        <v>133</v>
      </c>
      <c r="F88" s="196">
        <v>8</v>
      </c>
      <c r="G88" s="196" t="s">
        <v>161</v>
      </c>
      <c r="H88" s="196" t="s">
        <v>155</v>
      </c>
      <c r="I88" s="196" t="s">
        <v>143</v>
      </c>
      <c r="J88" s="303"/>
      <c r="K88" s="304"/>
      <c r="L88" s="304"/>
      <c r="M88" s="330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29"/>
      <c r="Y88" s="265"/>
      <c r="Z88" s="189" t="b">
        <v>1</v>
      </c>
      <c r="AA88" s="84" t="s">
        <v>156</v>
      </c>
      <c r="AB88" s="196" t="s">
        <v>146</v>
      </c>
      <c r="AC88" s="196" t="s">
        <v>46</v>
      </c>
      <c r="AD88" s="196" t="s">
        <v>27</v>
      </c>
      <c r="AE88" s="196" t="s">
        <v>159</v>
      </c>
      <c r="AF88" s="303"/>
      <c r="AG88" s="304"/>
      <c r="AH88" s="304"/>
      <c r="AI88" s="330"/>
      <c r="AJ88" s="55"/>
      <c r="AK88" s="31"/>
      <c r="AL88" s="31"/>
      <c r="AM88" s="31"/>
      <c r="AN88" s="31"/>
      <c r="AO88" s="31"/>
      <c r="AP88" s="31"/>
      <c r="AQ88" s="31"/>
      <c r="AR88" s="31"/>
      <c r="AS88" s="31"/>
      <c r="AU88" s="267"/>
      <c r="AY88" s="126"/>
      <c r="AZ88" s="126"/>
      <c r="BA88" s="126"/>
    </row>
    <row r="89" spans="2:53" ht="16.5" customHeight="1" x14ac:dyDescent="0.25">
      <c r="B89" s="295"/>
      <c r="C89" s="265"/>
      <c r="D89" s="189" t="s">
        <v>17</v>
      </c>
      <c r="E89" s="189"/>
      <c r="F89" s="189"/>
      <c r="G89" s="189"/>
      <c r="H89" s="189"/>
      <c r="I89" s="189"/>
      <c r="J89" s="311"/>
      <c r="K89" s="312"/>
      <c r="L89" s="312"/>
      <c r="M89" s="3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29"/>
      <c r="Y89" s="265"/>
      <c r="Z89" s="189" t="s">
        <v>17</v>
      </c>
      <c r="AA89" s="13" t="s">
        <v>32</v>
      </c>
      <c r="AB89" s="189"/>
      <c r="AC89" s="189"/>
      <c r="AD89" s="189"/>
      <c r="AE89" s="189"/>
      <c r="AF89" s="311"/>
      <c r="AG89" s="312"/>
      <c r="AH89" s="312"/>
      <c r="AI89" s="331"/>
      <c r="AJ89" s="55"/>
      <c r="AK89" s="31"/>
      <c r="AL89" s="31"/>
      <c r="AM89" s="31"/>
      <c r="AN89" s="31"/>
      <c r="AO89" s="31"/>
      <c r="AP89" s="31"/>
      <c r="AQ89" s="31"/>
      <c r="AR89" s="31"/>
      <c r="AS89" s="31"/>
      <c r="AU89" s="267"/>
      <c r="AY89" s="126"/>
      <c r="AZ89" s="126"/>
      <c r="BA89" s="126"/>
    </row>
    <row r="90" spans="2:53" ht="16.5" customHeight="1" x14ac:dyDescent="0.25">
      <c r="B90" s="295"/>
      <c r="C90" s="265"/>
      <c r="D90" s="156" t="s">
        <v>58</v>
      </c>
      <c r="E90" s="324" t="s">
        <v>89</v>
      </c>
      <c r="F90" s="288"/>
      <c r="G90" s="288"/>
      <c r="H90" s="288"/>
      <c r="I90" s="289"/>
      <c r="J90" s="157" t="s">
        <v>11</v>
      </c>
      <c r="K90" s="157" t="s">
        <v>12</v>
      </c>
      <c r="L90" s="157" t="s">
        <v>81</v>
      </c>
      <c r="M90" s="157" t="s">
        <v>80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29"/>
      <c r="Y90" s="265"/>
      <c r="Z90" s="156" t="s">
        <v>58</v>
      </c>
      <c r="AA90" s="293" t="s">
        <v>94</v>
      </c>
      <c r="AB90" s="293"/>
      <c r="AC90" s="293"/>
      <c r="AD90" s="293"/>
      <c r="AE90" s="293"/>
      <c r="AF90" s="157" t="s">
        <v>11</v>
      </c>
      <c r="AG90" s="157" t="s">
        <v>12</v>
      </c>
      <c r="AH90" s="157" t="s">
        <v>81</v>
      </c>
      <c r="AI90" s="157" t="s">
        <v>80</v>
      </c>
      <c r="AJ90" s="55"/>
      <c r="AK90" s="31"/>
      <c r="AL90" s="31"/>
      <c r="AM90" s="31"/>
      <c r="AN90" s="31"/>
      <c r="AO90" s="31"/>
      <c r="AP90" s="31"/>
      <c r="AQ90" s="31"/>
      <c r="AR90" s="31"/>
      <c r="AS90" s="31"/>
      <c r="AU90" s="267"/>
      <c r="AY90" s="126"/>
      <c r="AZ90" s="126"/>
      <c r="BA90" s="126"/>
    </row>
    <row r="91" spans="2:53" ht="16.5" customHeight="1" x14ac:dyDescent="0.25">
      <c r="B91" s="295"/>
      <c r="C91" s="265"/>
      <c r="D91" s="189" t="s">
        <v>59</v>
      </c>
      <c r="E91" s="196">
        <v>49.863999999999997</v>
      </c>
      <c r="F91" s="196">
        <v>10.416</v>
      </c>
      <c r="G91" s="196">
        <v>41.399000000000001</v>
      </c>
      <c r="H91" s="196">
        <v>5.3360000000000003</v>
      </c>
      <c r="I91" s="196">
        <v>5.0730000000000004</v>
      </c>
      <c r="J91" s="189">
        <f>SUM(E91:I91)</f>
        <v>112.08799999999999</v>
      </c>
      <c r="K91" s="189">
        <f>ROUND(AVERAGE(E91:I91),3)</f>
        <v>22.417999999999999</v>
      </c>
      <c r="L91" s="36">
        <f>ROUND(MEDIAN(E91:I91), 3)</f>
        <v>10.416</v>
      </c>
      <c r="M91" s="36">
        <f>ROUND(_xlfn.STDEV.S(E91:I91), 3)</f>
        <v>21.507000000000001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29"/>
      <c r="Y91" s="265"/>
      <c r="Z91" s="189" t="s">
        <v>59</v>
      </c>
      <c r="AA91" s="196">
        <v>7.9279999999999999</v>
      </c>
      <c r="AB91" s="196">
        <v>8.4239999999999995</v>
      </c>
      <c r="AC91" s="196">
        <v>5.4649999999999999</v>
      </c>
      <c r="AD91" s="196">
        <v>16.303000000000001</v>
      </c>
      <c r="AE91" s="196">
        <v>8.4309999999999992</v>
      </c>
      <c r="AF91" s="189">
        <f>SUM(AA91:AE91)</f>
        <v>46.551000000000002</v>
      </c>
      <c r="AG91" s="189">
        <f>ROUND(AVERAGE(AA91:AE91),3)</f>
        <v>9.31</v>
      </c>
      <c r="AH91" s="36">
        <f>ROUND(MEDIAN(AA91:AE91), 3)</f>
        <v>8.4239999999999995</v>
      </c>
      <c r="AI91" s="36">
        <f>ROUND(_xlfn.STDEV.S(AA91:AE91), 3)</f>
        <v>4.0970000000000004</v>
      </c>
      <c r="AJ91" s="55"/>
      <c r="AK91" s="31"/>
      <c r="AL91" s="31"/>
      <c r="AM91" s="31"/>
      <c r="AN91" s="31"/>
      <c r="AO91" s="31"/>
      <c r="AP91" s="31"/>
      <c r="AQ91" s="31"/>
      <c r="AR91" s="31"/>
      <c r="AS91" s="31"/>
      <c r="AU91" s="267"/>
      <c r="AY91" s="126"/>
      <c r="AZ91" s="126"/>
      <c r="BA91" s="126"/>
    </row>
    <row r="92" spans="2:53" ht="16.5" customHeight="1" x14ac:dyDescent="0.25">
      <c r="B92" s="295"/>
      <c r="C92" s="265"/>
      <c r="D92" s="189" t="b">
        <v>1</v>
      </c>
      <c r="E92" s="196" t="s">
        <v>159</v>
      </c>
      <c r="F92" s="196" t="s">
        <v>129</v>
      </c>
      <c r="G92" s="84" t="s">
        <v>157</v>
      </c>
      <c r="H92" s="196" t="s">
        <v>158</v>
      </c>
      <c r="I92" s="196">
        <v>5</v>
      </c>
      <c r="J92" s="303"/>
      <c r="K92" s="304"/>
      <c r="L92" s="304"/>
      <c r="M92" s="330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29"/>
      <c r="Y92" s="265"/>
      <c r="Z92" s="189" t="b">
        <v>1</v>
      </c>
      <c r="AA92" s="196">
        <v>2</v>
      </c>
      <c r="AB92" s="196">
        <v>0</v>
      </c>
      <c r="AC92" s="196">
        <v>1</v>
      </c>
      <c r="AD92" s="196" t="s">
        <v>143</v>
      </c>
      <c r="AE92" s="196" t="s">
        <v>163</v>
      </c>
      <c r="AF92" s="303"/>
      <c r="AG92" s="304"/>
      <c r="AH92" s="304"/>
      <c r="AI92" s="330"/>
      <c r="AJ92" s="55"/>
      <c r="AK92" s="31"/>
      <c r="AL92" s="31"/>
      <c r="AM92" s="31"/>
      <c r="AN92" s="31"/>
      <c r="AO92" s="31"/>
      <c r="AP92" s="31"/>
      <c r="AQ92" s="31"/>
      <c r="AR92" s="31"/>
      <c r="AS92" s="31"/>
      <c r="AU92" s="267"/>
      <c r="AV92" s="125"/>
      <c r="AW92" s="125"/>
      <c r="AX92" s="125"/>
      <c r="AY92" s="125"/>
      <c r="AZ92" s="125"/>
      <c r="BA92" s="125"/>
    </row>
    <row r="93" spans="2:53" ht="16.5" customHeight="1" x14ac:dyDescent="0.25">
      <c r="B93" s="295"/>
      <c r="C93" s="265"/>
      <c r="D93" s="189" t="s">
        <v>17</v>
      </c>
      <c r="E93" s="189"/>
      <c r="F93" s="189"/>
      <c r="G93" s="13" t="s">
        <v>45</v>
      </c>
      <c r="H93" s="189"/>
      <c r="I93" s="189"/>
      <c r="J93" s="311"/>
      <c r="K93" s="312"/>
      <c r="L93" s="312"/>
      <c r="M93" s="3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29"/>
      <c r="Y93" s="265"/>
      <c r="Z93" s="189" t="s">
        <v>17</v>
      </c>
      <c r="AA93" s="189"/>
      <c r="AB93" s="189"/>
      <c r="AC93" s="189"/>
      <c r="AD93" s="189"/>
      <c r="AE93" s="189"/>
      <c r="AF93" s="311"/>
      <c r="AG93" s="312"/>
      <c r="AH93" s="312"/>
      <c r="AI93" s="331"/>
      <c r="AJ93" s="55"/>
      <c r="AK93" s="31"/>
      <c r="AL93" s="31"/>
      <c r="AM93" s="31"/>
      <c r="AN93" s="31"/>
      <c r="AO93" s="31"/>
      <c r="AP93" s="31"/>
      <c r="AQ93" s="31"/>
      <c r="AR93" s="31"/>
      <c r="AS93" s="31"/>
      <c r="AU93" s="267"/>
      <c r="AV93" s="125"/>
      <c r="AW93" s="125"/>
      <c r="AX93" s="125"/>
      <c r="AY93" s="125"/>
      <c r="AZ93" s="125"/>
      <c r="BA93" s="125"/>
    </row>
    <row r="94" spans="2:53" ht="16.5" customHeight="1" x14ac:dyDescent="0.25">
      <c r="B94" s="295"/>
      <c r="AU94" s="267"/>
      <c r="AV94" s="125"/>
      <c r="AW94" s="125"/>
      <c r="AX94" s="125"/>
      <c r="AY94" s="125"/>
      <c r="AZ94" s="125"/>
      <c r="BA94" s="125"/>
    </row>
    <row r="95" spans="2:53" ht="16.5" customHeight="1" x14ac:dyDescent="0.25">
      <c r="B95" s="295"/>
      <c r="AU95" s="267"/>
      <c r="AV95" s="125"/>
      <c r="AW95" s="125"/>
      <c r="AX95" s="125"/>
      <c r="AY95" s="125"/>
      <c r="AZ95" s="125"/>
      <c r="BA95" s="125"/>
    </row>
    <row r="96" spans="2:53" ht="18.75" x14ac:dyDescent="0.3">
      <c r="B96" s="295"/>
      <c r="C96" s="265" t="s">
        <v>67</v>
      </c>
      <c r="D96" s="90" t="s">
        <v>67</v>
      </c>
      <c r="E96" s="7"/>
      <c r="F96" s="7"/>
      <c r="G96" s="7"/>
      <c r="H96" s="7"/>
      <c r="I96" s="7"/>
      <c r="J96" s="326" t="s">
        <v>49</v>
      </c>
      <c r="K96" s="326"/>
      <c r="L96" s="326"/>
      <c r="M96" s="326"/>
      <c r="N96" s="7"/>
      <c r="O96" s="7"/>
      <c r="P96" s="7"/>
      <c r="Q96" s="7"/>
      <c r="R96" s="7"/>
      <c r="S96" s="7"/>
      <c r="T96" s="90" t="s">
        <v>67</v>
      </c>
      <c r="U96" s="232" t="s">
        <v>50</v>
      </c>
      <c r="V96" s="232"/>
      <c r="W96" s="232"/>
      <c r="X96" s="3"/>
      <c r="Y96" s="325" t="s">
        <v>67</v>
      </c>
      <c r="Z96" s="90" t="s">
        <v>67</v>
      </c>
      <c r="AA96" s="19"/>
      <c r="AB96" s="19"/>
      <c r="AC96" s="19"/>
      <c r="AD96" s="19"/>
      <c r="AE96" s="19"/>
      <c r="AF96" s="326" t="s">
        <v>49</v>
      </c>
      <c r="AG96" s="326"/>
      <c r="AH96" s="326"/>
      <c r="AI96" s="326"/>
      <c r="AJ96" s="19"/>
      <c r="AK96" s="7"/>
      <c r="AL96" s="7"/>
      <c r="AM96" s="7"/>
      <c r="AN96" s="7"/>
      <c r="AO96" s="7"/>
      <c r="AP96" s="90" t="s">
        <v>67</v>
      </c>
      <c r="AQ96" s="232" t="s">
        <v>50</v>
      </c>
      <c r="AR96" s="232"/>
      <c r="AS96" s="232"/>
      <c r="AU96" s="267"/>
      <c r="AV96" s="279" t="s">
        <v>252</v>
      </c>
      <c r="AW96" s="280" t="s">
        <v>5</v>
      </c>
      <c r="AX96" s="280"/>
      <c r="AY96" s="279" t="s">
        <v>252</v>
      </c>
      <c r="AZ96" s="280" t="s">
        <v>6</v>
      </c>
      <c r="BA96" s="280"/>
    </row>
    <row r="97" spans="2:53" ht="18.75" x14ac:dyDescent="0.3">
      <c r="B97" s="295"/>
      <c r="C97" s="265"/>
      <c r="D97" s="90" t="s">
        <v>2</v>
      </c>
      <c r="E97" s="7"/>
      <c r="F97" s="7"/>
      <c r="G97" s="7"/>
      <c r="H97" s="7"/>
      <c r="I97" s="7"/>
      <c r="J97" s="42" t="s">
        <v>3</v>
      </c>
      <c r="K97" s="42" t="s">
        <v>4</v>
      </c>
      <c r="L97" s="42" t="s">
        <v>191</v>
      </c>
      <c r="M97" s="42" t="s">
        <v>192</v>
      </c>
      <c r="N97" s="7"/>
      <c r="O97" s="7"/>
      <c r="P97" s="7"/>
      <c r="Q97" s="7"/>
      <c r="R97" s="7"/>
      <c r="S97" s="31"/>
      <c r="T97" s="90" t="s">
        <v>2</v>
      </c>
      <c r="U97" s="92" t="s">
        <v>5</v>
      </c>
      <c r="V97" s="92" t="s">
        <v>6</v>
      </c>
      <c r="W97" s="8" t="s">
        <v>7</v>
      </c>
      <c r="X97" s="29"/>
      <c r="Y97" s="325"/>
      <c r="Z97" s="90" t="s">
        <v>0</v>
      </c>
      <c r="AA97" s="19"/>
      <c r="AB97" s="19"/>
      <c r="AC97" s="19"/>
      <c r="AD97" s="19"/>
      <c r="AE97" s="19"/>
      <c r="AF97" s="42" t="s">
        <v>3</v>
      </c>
      <c r="AG97" s="42" t="s">
        <v>4</v>
      </c>
      <c r="AH97" s="42" t="s">
        <v>191</v>
      </c>
      <c r="AI97" s="42" t="s">
        <v>192</v>
      </c>
      <c r="AJ97" s="19"/>
      <c r="AK97" s="7"/>
      <c r="AL97" s="7"/>
      <c r="AM97" s="7"/>
      <c r="AN97" s="7"/>
      <c r="AO97" s="31"/>
      <c r="AP97" s="90" t="s">
        <v>0</v>
      </c>
      <c r="AQ97" s="92" t="s">
        <v>5</v>
      </c>
      <c r="AR97" s="92" t="s">
        <v>6</v>
      </c>
      <c r="AS97" s="8" t="s">
        <v>7</v>
      </c>
      <c r="AU97" s="267"/>
      <c r="AV97" s="279"/>
      <c r="AW97" s="114" t="s">
        <v>2</v>
      </c>
      <c r="AX97" s="114" t="s">
        <v>54</v>
      </c>
      <c r="AY97" s="279"/>
      <c r="AZ97" s="114" t="s">
        <v>2</v>
      </c>
      <c r="BA97" s="114" t="s">
        <v>54</v>
      </c>
    </row>
    <row r="98" spans="2:53" ht="18.75" x14ac:dyDescent="0.3">
      <c r="B98" s="295"/>
      <c r="C98" s="265"/>
      <c r="D98" s="9" t="s">
        <v>8</v>
      </c>
      <c r="E98" s="7"/>
      <c r="F98" s="7"/>
      <c r="G98" s="7"/>
      <c r="H98" s="7"/>
      <c r="I98" s="7"/>
      <c r="J98" s="57">
        <f>ROUND(AVERAGE(J100, J104,J108,J112,J116,J120), 3)</f>
        <v>69.998000000000005</v>
      </c>
      <c r="K98" s="43">
        <f>ROUND(AVERAGE(K100, K104,K108,K112,K116,K120), 3)</f>
        <v>14</v>
      </c>
      <c r="L98" s="43">
        <f>ROUND(AVERAGE(L100, L104,L108,L112,L116,L120), 3)</f>
        <v>9.4659999999999993</v>
      </c>
      <c r="M98" s="43">
        <f>ROUND(AVERAGE(M100, M104,M108,M112,M116,M120), 3)</f>
        <v>12.532</v>
      </c>
      <c r="N98" s="7"/>
      <c r="O98" s="7"/>
      <c r="P98" s="7"/>
      <c r="Q98" s="7"/>
      <c r="R98" s="7"/>
      <c r="S98" s="31"/>
      <c r="T98" s="9" t="s">
        <v>9</v>
      </c>
      <c r="U98" s="32">
        <v>100</v>
      </c>
      <c r="V98" s="32">
        <v>44.970999999999997</v>
      </c>
      <c r="W98" s="8">
        <f t="shared" ref="W98:W103" si="16">ROUND(V98/60, 3)</f>
        <v>0.75</v>
      </c>
      <c r="X98" s="29"/>
      <c r="Y98" s="325"/>
      <c r="Z98" s="9" t="s">
        <v>8</v>
      </c>
      <c r="AA98" s="19"/>
      <c r="AB98" s="19"/>
      <c r="AC98" s="19"/>
      <c r="AD98" s="19"/>
      <c r="AE98" s="19"/>
      <c r="AF98" s="57">
        <f>ROUND(AVERAGE(AF100, AF104,AF108,AF112,AF116,AF120), 3)</f>
        <v>50.652000000000001</v>
      </c>
      <c r="AG98" s="43">
        <f>ROUND(AVERAGE(AG100, AG104,AG108,AG112,AG116,AG120), 3)</f>
        <v>10.131</v>
      </c>
      <c r="AH98" s="43">
        <f>ROUND(AVERAGE(AH100, AH104,AH108,AH112,AH116,AH120), 3)</f>
        <v>8.8170000000000002</v>
      </c>
      <c r="AI98" s="43">
        <f>ROUND(AVERAGE(AI100, AI104,AI108,AI112,AI116,AI120), 3)</f>
        <v>3.5990000000000002</v>
      </c>
      <c r="AJ98" s="19"/>
      <c r="AK98" s="7"/>
      <c r="AL98" s="7"/>
      <c r="AM98" s="7"/>
      <c r="AN98" s="7"/>
      <c r="AO98" s="31"/>
      <c r="AP98" s="9" t="s">
        <v>9</v>
      </c>
      <c r="AQ98" s="32">
        <v>80</v>
      </c>
      <c r="AR98" s="32">
        <v>45.384999999999998</v>
      </c>
      <c r="AS98" s="8">
        <f t="shared" ref="AS98:AS103" si="17">ROUND(AR98/60, 3)</f>
        <v>0.75600000000000001</v>
      </c>
      <c r="AU98" s="267"/>
      <c r="AV98" s="115" t="s">
        <v>9</v>
      </c>
      <c r="AW98" s="122">
        <f>U98</f>
        <v>100</v>
      </c>
      <c r="AX98" s="122">
        <f>AQ98</f>
        <v>80</v>
      </c>
      <c r="AY98" s="115" t="s">
        <v>9</v>
      </c>
      <c r="AZ98" s="122">
        <f>V98</f>
        <v>44.970999999999997</v>
      </c>
      <c r="BA98" s="122">
        <f>AR98</f>
        <v>45.384999999999998</v>
      </c>
    </row>
    <row r="99" spans="2:53" ht="16.5" customHeight="1" x14ac:dyDescent="0.3">
      <c r="B99" s="295"/>
      <c r="C99" s="265"/>
      <c r="D99" s="92" t="s">
        <v>10</v>
      </c>
      <c r="E99" s="324" t="s">
        <v>94</v>
      </c>
      <c r="F99" s="288"/>
      <c r="G99" s="288"/>
      <c r="H99" s="288"/>
      <c r="I99" s="289"/>
      <c r="J99" s="88" t="s">
        <v>11</v>
      </c>
      <c r="K99" s="88" t="s">
        <v>12</v>
      </c>
      <c r="L99" s="88" t="s">
        <v>81</v>
      </c>
      <c r="M99" s="88" t="s">
        <v>80</v>
      </c>
      <c r="N99" s="7"/>
      <c r="O99" s="31"/>
      <c r="P99" s="31"/>
      <c r="Q99" s="31"/>
      <c r="R99" s="31"/>
      <c r="S99" s="31"/>
      <c r="T99" s="9" t="s">
        <v>13</v>
      </c>
      <c r="U99" s="32">
        <v>60</v>
      </c>
      <c r="V99" s="32">
        <v>55.99</v>
      </c>
      <c r="W99" s="8">
        <f t="shared" si="16"/>
        <v>0.93300000000000005</v>
      </c>
      <c r="X99" s="29"/>
      <c r="Y99" s="325"/>
      <c r="Z99" s="92" t="s">
        <v>10</v>
      </c>
      <c r="AA99" s="324" t="s">
        <v>89</v>
      </c>
      <c r="AB99" s="288"/>
      <c r="AC99" s="288"/>
      <c r="AD99" s="288"/>
      <c r="AE99" s="289"/>
      <c r="AF99" s="88" t="s">
        <v>11</v>
      </c>
      <c r="AG99" s="88" t="s">
        <v>12</v>
      </c>
      <c r="AH99" s="88" t="s">
        <v>81</v>
      </c>
      <c r="AI99" s="88" t="s">
        <v>80</v>
      </c>
      <c r="AJ99" s="19"/>
      <c r="AK99" s="31"/>
      <c r="AL99" s="31"/>
      <c r="AM99" s="31"/>
      <c r="AN99" s="31"/>
      <c r="AO99" s="31"/>
      <c r="AP99" s="9" t="s">
        <v>13</v>
      </c>
      <c r="AQ99" s="32">
        <v>100</v>
      </c>
      <c r="AR99" s="32">
        <v>45.351999999999997</v>
      </c>
      <c r="AS99" s="8">
        <f t="shared" si="17"/>
        <v>0.75600000000000001</v>
      </c>
      <c r="AU99" s="267"/>
      <c r="AV99" s="115" t="s">
        <v>13</v>
      </c>
      <c r="AW99" s="122">
        <f t="shared" ref="AW99:AW104" si="18">U99</f>
        <v>60</v>
      </c>
      <c r="AX99" s="122">
        <f t="shared" ref="AX99:AX104" si="19">AQ99</f>
        <v>100</v>
      </c>
      <c r="AY99" s="115" t="s">
        <v>13</v>
      </c>
      <c r="AZ99" s="122">
        <f t="shared" ref="AZ99:AZ104" si="20">V99</f>
        <v>55.99</v>
      </c>
      <c r="BA99" s="122">
        <f t="shared" ref="BA99:BA104" si="21">AR99</f>
        <v>45.351999999999997</v>
      </c>
    </row>
    <row r="100" spans="2:53" ht="16.5" customHeight="1" x14ac:dyDescent="0.3">
      <c r="B100" s="295"/>
      <c r="C100" s="265"/>
      <c r="D100" s="87" t="s">
        <v>14</v>
      </c>
      <c r="E100" s="78">
        <v>20.960999999999999</v>
      </c>
      <c r="F100" s="78">
        <v>8.4469999999999992</v>
      </c>
      <c r="G100" s="78">
        <v>7.6639999999999997</v>
      </c>
      <c r="H100" s="78">
        <v>4.391</v>
      </c>
      <c r="I100" s="78">
        <v>3.5049999999999999</v>
      </c>
      <c r="J100" s="87">
        <f>SUM(E100:I100)</f>
        <v>44.967999999999996</v>
      </c>
      <c r="K100" s="26">
        <f>ROUND(AVERAGE(E100:I100),3)</f>
        <v>8.9939999999999998</v>
      </c>
      <c r="L100" s="87">
        <f>ROUND(MEDIAN(E100:I100), 3)</f>
        <v>7.6639999999999997</v>
      </c>
      <c r="M100" s="87">
        <f>ROUND(_xlfn.STDEV.S(E100:I100), 3)</f>
        <v>7.0110000000000001</v>
      </c>
      <c r="N100" s="7"/>
      <c r="O100" s="31"/>
      <c r="P100" s="31"/>
      <c r="Q100" s="31"/>
      <c r="R100" s="31"/>
      <c r="S100" s="31"/>
      <c r="T100" s="9" t="s">
        <v>15</v>
      </c>
      <c r="U100" s="32">
        <v>80</v>
      </c>
      <c r="V100" s="32">
        <v>77.567999999999998</v>
      </c>
      <c r="W100" s="8">
        <f t="shared" si="16"/>
        <v>1.2929999999999999</v>
      </c>
      <c r="X100" s="29"/>
      <c r="Y100" s="325"/>
      <c r="Z100" s="87" t="s">
        <v>14</v>
      </c>
      <c r="AA100" s="58">
        <v>8.2560000000000002</v>
      </c>
      <c r="AB100" s="58">
        <v>9.5429999999999993</v>
      </c>
      <c r="AC100" s="58">
        <v>7.7519999999999998</v>
      </c>
      <c r="AD100" s="58">
        <v>7.6319999999999997</v>
      </c>
      <c r="AE100" s="58">
        <v>12.2</v>
      </c>
      <c r="AF100" s="87">
        <f>SUM(AA100:AE100)</f>
        <v>45.382999999999996</v>
      </c>
      <c r="AG100" s="26">
        <f>ROUND(AVERAGE(AA100:AE100),3)</f>
        <v>9.077</v>
      </c>
      <c r="AH100" s="87">
        <f>ROUND(MEDIAN(AA100:AE100), 3)</f>
        <v>8.2560000000000002</v>
      </c>
      <c r="AI100" s="87">
        <f>ROUND(_xlfn.STDEV.S(AA100:AE100), 3)</f>
        <v>1.903</v>
      </c>
      <c r="AJ100" s="19"/>
      <c r="AK100" s="31"/>
      <c r="AL100" s="31"/>
      <c r="AM100" s="31"/>
      <c r="AN100" s="31"/>
      <c r="AO100" s="31"/>
      <c r="AP100" s="9" t="s">
        <v>15</v>
      </c>
      <c r="AQ100" s="32">
        <v>100</v>
      </c>
      <c r="AR100" s="32">
        <v>42.472000000000001</v>
      </c>
      <c r="AS100" s="8">
        <f t="shared" si="17"/>
        <v>0.70799999999999996</v>
      </c>
      <c r="AU100" s="267"/>
      <c r="AV100" s="115" t="s">
        <v>15</v>
      </c>
      <c r="AW100" s="122">
        <f t="shared" si="18"/>
        <v>80</v>
      </c>
      <c r="AX100" s="122">
        <f t="shared" si="19"/>
        <v>100</v>
      </c>
      <c r="AY100" s="115" t="s">
        <v>15</v>
      </c>
      <c r="AZ100" s="122">
        <f t="shared" si="20"/>
        <v>77.567999999999998</v>
      </c>
      <c r="BA100" s="122">
        <f t="shared" si="21"/>
        <v>42.472000000000001</v>
      </c>
    </row>
    <row r="101" spans="2:53" ht="18.75" x14ac:dyDescent="0.3">
      <c r="B101" s="295"/>
      <c r="C101" s="265"/>
      <c r="D101" s="87" t="b">
        <v>1</v>
      </c>
      <c r="E101" s="78" t="s">
        <v>129</v>
      </c>
      <c r="F101" s="78" t="s">
        <v>133</v>
      </c>
      <c r="G101" s="78" t="s">
        <v>160</v>
      </c>
      <c r="H101" s="78" t="s">
        <v>148</v>
      </c>
      <c r="I101" s="78" t="s">
        <v>131</v>
      </c>
      <c r="J101" s="281"/>
      <c r="K101" s="282"/>
      <c r="L101" s="282"/>
      <c r="M101" s="283"/>
      <c r="N101" s="7"/>
      <c r="O101" s="31"/>
      <c r="P101" s="31"/>
      <c r="Q101" s="31"/>
      <c r="R101" s="31"/>
      <c r="S101" s="31"/>
      <c r="T101" s="9" t="s">
        <v>16</v>
      </c>
      <c r="U101" s="32">
        <v>60</v>
      </c>
      <c r="V101" s="32">
        <v>84.849000000000004</v>
      </c>
      <c r="W101" s="8">
        <f t="shared" si="16"/>
        <v>1.4139999999999999</v>
      </c>
      <c r="X101" s="29"/>
      <c r="Y101" s="325"/>
      <c r="Z101" s="87" t="b">
        <v>1</v>
      </c>
      <c r="AA101" s="94" t="s">
        <v>146</v>
      </c>
      <c r="AB101" s="94" t="s">
        <v>132</v>
      </c>
      <c r="AC101" s="94" t="s">
        <v>136</v>
      </c>
      <c r="AD101" s="94">
        <v>4</v>
      </c>
      <c r="AE101" s="13" t="s">
        <v>144</v>
      </c>
      <c r="AF101" s="281"/>
      <c r="AG101" s="282"/>
      <c r="AH101" s="282"/>
      <c r="AI101" s="283"/>
      <c r="AJ101" s="19"/>
      <c r="AK101" s="31"/>
      <c r="AL101" s="31"/>
      <c r="AM101" s="31"/>
      <c r="AN101" s="31"/>
      <c r="AO101" s="31"/>
      <c r="AP101" s="9" t="s">
        <v>16</v>
      </c>
      <c r="AQ101" s="32">
        <v>80</v>
      </c>
      <c r="AR101" s="32">
        <v>49.21</v>
      </c>
      <c r="AS101" s="8">
        <f t="shared" si="17"/>
        <v>0.82</v>
      </c>
      <c r="AU101" s="267"/>
      <c r="AV101" s="115" t="s">
        <v>16</v>
      </c>
      <c r="AW101" s="122">
        <f t="shared" si="18"/>
        <v>60</v>
      </c>
      <c r="AX101" s="122">
        <f t="shared" si="19"/>
        <v>80</v>
      </c>
      <c r="AY101" s="115" t="s">
        <v>16</v>
      </c>
      <c r="AZ101" s="122">
        <f t="shared" si="20"/>
        <v>84.849000000000004</v>
      </c>
      <c r="BA101" s="122">
        <f t="shared" si="21"/>
        <v>49.21</v>
      </c>
    </row>
    <row r="102" spans="2:53" ht="18.75" x14ac:dyDescent="0.3">
      <c r="B102" s="295"/>
      <c r="C102" s="265"/>
      <c r="D102" s="87" t="s">
        <v>17</v>
      </c>
      <c r="E102" s="87"/>
      <c r="F102" s="87"/>
      <c r="G102" s="87"/>
      <c r="H102" s="87"/>
      <c r="I102" s="87"/>
      <c r="J102" s="284"/>
      <c r="K102" s="285"/>
      <c r="L102" s="285"/>
      <c r="M102" s="286"/>
      <c r="N102" s="7"/>
      <c r="O102" s="31"/>
      <c r="P102" s="31"/>
      <c r="Q102" s="31"/>
      <c r="R102" s="31"/>
      <c r="S102" s="31"/>
      <c r="T102" s="9" t="s">
        <v>18</v>
      </c>
      <c r="U102" s="32">
        <v>60</v>
      </c>
      <c r="V102" s="32">
        <v>100.328</v>
      </c>
      <c r="W102" s="8">
        <f t="shared" si="16"/>
        <v>1.6719999999999999</v>
      </c>
      <c r="X102" s="29"/>
      <c r="Y102" s="325"/>
      <c r="Z102" s="87" t="s">
        <v>17</v>
      </c>
      <c r="AA102" s="87"/>
      <c r="AB102" s="87"/>
      <c r="AC102" s="87"/>
      <c r="AD102" s="87"/>
      <c r="AE102" s="13" t="s">
        <v>223</v>
      </c>
      <c r="AF102" s="284"/>
      <c r="AG102" s="285"/>
      <c r="AH102" s="285"/>
      <c r="AI102" s="286"/>
      <c r="AJ102" s="19"/>
      <c r="AK102" s="31"/>
      <c r="AL102" s="31"/>
      <c r="AM102" s="31"/>
      <c r="AN102" s="31"/>
      <c r="AO102" s="31"/>
      <c r="AP102" s="9" t="s">
        <v>18</v>
      </c>
      <c r="AQ102" s="32">
        <v>40</v>
      </c>
      <c r="AR102" s="32">
        <v>65.861999999999995</v>
      </c>
      <c r="AS102" s="8">
        <f t="shared" si="17"/>
        <v>1.0980000000000001</v>
      </c>
      <c r="AU102" s="267"/>
      <c r="AV102" s="115" t="s">
        <v>18</v>
      </c>
      <c r="AW102" s="122">
        <f t="shared" si="18"/>
        <v>60</v>
      </c>
      <c r="AX102" s="122">
        <f t="shared" si="19"/>
        <v>40</v>
      </c>
      <c r="AY102" s="115" t="s">
        <v>18</v>
      </c>
      <c r="AZ102" s="122">
        <f t="shared" si="20"/>
        <v>100.328</v>
      </c>
      <c r="BA102" s="122">
        <f t="shared" si="21"/>
        <v>65.861999999999995</v>
      </c>
    </row>
    <row r="103" spans="2:53" ht="16.5" customHeight="1" x14ac:dyDescent="0.3">
      <c r="B103" s="295"/>
      <c r="C103" s="265"/>
      <c r="D103" s="92" t="s">
        <v>19</v>
      </c>
      <c r="E103" s="293" t="s">
        <v>95</v>
      </c>
      <c r="F103" s="293"/>
      <c r="G103" s="293"/>
      <c r="H103" s="293"/>
      <c r="I103" s="293"/>
      <c r="J103" s="88" t="s">
        <v>11</v>
      </c>
      <c r="K103" s="88" t="s">
        <v>12</v>
      </c>
      <c r="L103" s="88" t="s">
        <v>81</v>
      </c>
      <c r="M103" s="88" t="s">
        <v>80</v>
      </c>
      <c r="N103" s="7"/>
      <c r="O103" s="31"/>
      <c r="P103" s="31"/>
      <c r="Q103" s="31"/>
      <c r="R103" s="31"/>
      <c r="S103" s="31"/>
      <c r="T103" s="9" t="s">
        <v>56</v>
      </c>
      <c r="U103" s="37">
        <v>60</v>
      </c>
      <c r="V103" s="32">
        <v>56.293999999999997</v>
      </c>
      <c r="W103" s="8">
        <f t="shared" si="16"/>
        <v>0.93799999999999994</v>
      </c>
      <c r="X103" s="3"/>
      <c r="Y103" s="325"/>
      <c r="Z103" s="92" t="s">
        <v>19</v>
      </c>
      <c r="AA103" s="324" t="s">
        <v>94</v>
      </c>
      <c r="AB103" s="288"/>
      <c r="AC103" s="288"/>
      <c r="AD103" s="288"/>
      <c r="AE103" s="289"/>
      <c r="AF103" s="88" t="s">
        <v>11</v>
      </c>
      <c r="AG103" s="88" t="s">
        <v>12</v>
      </c>
      <c r="AH103" s="88" t="s">
        <v>81</v>
      </c>
      <c r="AI103" s="88" t="s">
        <v>80</v>
      </c>
      <c r="AJ103" s="19"/>
      <c r="AK103" s="31"/>
      <c r="AL103" s="31"/>
      <c r="AM103" s="31"/>
      <c r="AN103" s="31"/>
      <c r="AO103" s="31"/>
      <c r="AP103" s="9" t="s">
        <v>56</v>
      </c>
      <c r="AQ103" s="32">
        <v>100</v>
      </c>
      <c r="AR103" s="32">
        <v>55.64</v>
      </c>
      <c r="AS103" s="8">
        <f t="shared" si="17"/>
        <v>0.92700000000000005</v>
      </c>
      <c r="AU103" s="267"/>
      <c r="AV103" s="115" t="s">
        <v>56</v>
      </c>
      <c r="AW103" s="122">
        <f t="shared" si="18"/>
        <v>60</v>
      </c>
      <c r="AX103" s="122">
        <f t="shared" si="19"/>
        <v>100</v>
      </c>
      <c r="AY103" s="115" t="s">
        <v>56</v>
      </c>
      <c r="AZ103" s="122">
        <f t="shared" si="20"/>
        <v>56.293999999999997</v>
      </c>
      <c r="BA103" s="122">
        <f t="shared" si="21"/>
        <v>55.64</v>
      </c>
    </row>
    <row r="104" spans="2:53" ht="16.5" customHeight="1" x14ac:dyDescent="0.3">
      <c r="B104" s="295"/>
      <c r="C104" s="265"/>
      <c r="D104" s="87" t="s">
        <v>20</v>
      </c>
      <c r="E104" s="78">
        <v>6.2069999999999999</v>
      </c>
      <c r="F104" s="78">
        <v>27.28</v>
      </c>
      <c r="G104" s="78">
        <v>5.48</v>
      </c>
      <c r="H104" s="78">
        <v>9.3360000000000003</v>
      </c>
      <c r="I104" s="78">
        <v>7.6870000000000003</v>
      </c>
      <c r="J104" s="87">
        <f>SUM(E104:I104)</f>
        <v>55.989999999999995</v>
      </c>
      <c r="K104" s="26">
        <f>ROUND(AVERAGE(E104:I104),3)</f>
        <v>11.198</v>
      </c>
      <c r="L104" s="87">
        <f>ROUND(MEDIAN(E104:I104), 3)</f>
        <v>7.6870000000000003</v>
      </c>
      <c r="M104" s="87">
        <f>ROUND(_xlfn.STDEV.S(E104:I104), 3)</f>
        <v>9.1110000000000007</v>
      </c>
      <c r="N104" s="7"/>
      <c r="O104" s="31"/>
      <c r="P104" s="31"/>
      <c r="Q104" s="31"/>
      <c r="R104" s="31"/>
      <c r="S104" s="31"/>
      <c r="T104" s="14" t="s">
        <v>3</v>
      </c>
      <c r="U104" s="44">
        <f>ROUND(AVERAGE(U98:U103), 3)</f>
        <v>70</v>
      </c>
      <c r="V104" s="45">
        <f>ROUND(AVERAGE(V98:V103), 3)</f>
        <v>70</v>
      </c>
      <c r="W104" s="15">
        <f>ROUND(AVERAGE(W98:W103), 3)</f>
        <v>1.167</v>
      </c>
      <c r="X104" s="29"/>
      <c r="Y104" s="325"/>
      <c r="Z104" s="87" t="s">
        <v>20</v>
      </c>
      <c r="AA104" s="58">
        <v>12.239000000000001</v>
      </c>
      <c r="AB104" s="58">
        <v>8.6649999999999991</v>
      </c>
      <c r="AC104" s="58">
        <v>6.9039999999999999</v>
      </c>
      <c r="AD104" s="58">
        <v>8.0549999999999997</v>
      </c>
      <c r="AE104" s="58">
        <v>9.4879999999999995</v>
      </c>
      <c r="AF104" s="87">
        <f>SUM(AA104:AE104)</f>
        <v>45.350999999999999</v>
      </c>
      <c r="AG104" s="26">
        <f>ROUND(AVERAGE(AA104:AE104),3)</f>
        <v>9.07</v>
      </c>
      <c r="AH104" s="87">
        <f>ROUND(MEDIAN(AA104:AE104), 3)</f>
        <v>8.6649999999999991</v>
      </c>
      <c r="AI104" s="87">
        <f>ROUND(_xlfn.STDEV.S(AA104:AE104), 3)</f>
        <v>2.0059999999999998</v>
      </c>
      <c r="AJ104" s="19"/>
      <c r="AK104" s="31"/>
      <c r="AL104" s="31"/>
      <c r="AM104" s="31"/>
      <c r="AN104" s="31"/>
      <c r="AO104" s="31"/>
      <c r="AP104" s="14" t="s">
        <v>3</v>
      </c>
      <c r="AQ104" s="44">
        <f>ROUND(AVERAGE(AQ98:AQ103), 3)</f>
        <v>83.332999999999998</v>
      </c>
      <c r="AR104" s="45">
        <f>ROUND(AVERAGE(AR98:AR103), 3)</f>
        <v>50.654000000000003</v>
      </c>
      <c r="AS104" s="15">
        <f>ROUND(AVERAGE(AS98:AS103), 3)</f>
        <v>0.84399999999999997</v>
      </c>
      <c r="AU104" s="267"/>
      <c r="AV104" s="119" t="s">
        <v>3</v>
      </c>
      <c r="AW104" s="123">
        <f t="shared" si="18"/>
        <v>70</v>
      </c>
      <c r="AX104" s="123">
        <f t="shared" si="19"/>
        <v>83.332999999999998</v>
      </c>
      <c r="AY104" s="119" t="s">
        <v>3</v>
      </c>
      <c r="AZ104" s="124">
        <f t="shared" si="20"/>
        <v>70</v>
      </c>
      <c r="BA104" s="124">
        <f t="shared" si="21"/>
        <v>50.654000000000003</v>
      </c>
    </row>
    <row r="105" spans="2:53" x14ac:dyDescent="0.25">
      <c r="B105" s="295"/>
      <c r="C105" s="265"/>
      <c r="D105" s="87" t="b">
        <v>1</v>
      </c>
      <c r="E105" s="79" t="s">
        <v>144</v>
      </c>
      <c r="F105" s="79" t="s">
        <v>157</v>
      </c>
      <c r="G105" s="78" t="s">
        <v>132</v>
      </c>
      <c r="H105" s="85">
        <v>5</v>
      </c>
      <c r="I105" s="78">
        <v>9</v>
      </c>
      <c r="J105" s="281"/>
      <c r="K105" s="282"/>
      <c r="L105" s="282"/>
      <c r="M105" s="283"/>
      <c r="N105" s="7"/>
      <c r="O105" s="7"/>
      <c r="P105" s="7"/>
      <c r="Q105" s="7"/>
      <c r="R105" s="7"/>
      <c r="S105" s="31"/>
      <c r="T105" s="31"/>
      <c r="U105" s="31"/>
      <c r="V105" s="31"/>
      <c r="W105" s="31"/>
      <c r="X105" s="29"/>
      <c r="Y105" s="325"/>
      <c r="Z105" s="87" t="b">
        <v>1</v>
      </c>
      <c r="AA105" s="94" t="s">
        <v>143</v>
      </c>
      <c r="AB105" s="94" t="s">
        <v>158</v>
      </c>
      <c r="AC105" s="94">
        <v>9</v>
      </c>
      <c r="AD105" s="94" t="s">
        <v>163</v>
      </c>
      <c r="AE105" s="94" t="s">
        <v>160</v>
      </c>
      <c r="AF105" s="281"/>
      <c r="AG105" s="282"/>
      <c r="AH105" s="282"/>
      <c r="AI105" s="283"/>
      <c r="AJ105" s="19"/>
      <c r="AK105" s="7"/>
      <c r="AL105" s="7"/>
      <c r="AM105" s="7"/>
      <c r="AN105" s="7"/>
      <c r="AO105" s="31"/>
      <c r="AP105" s="31"/>
      <c r="AQ105" s="31"/>
      <c r="AR105" s="31"/>
      <c r="AS105" s="31"/>
      <c r="AU105" s="267"/>
      <c r="AY105" s="2"/>
      <c r="AZ105" s="2"/>
      <c r="BA105" s="2"/>
    </row>
    <row r="106" spans="2:53" x14ac:dyDescent="0.25">
      <c r="B106" s="295"/>
      <c r="C106" s="265"/>
      <c r="D106" s="87" t="s">
        <v>17</v>
      </c>
      <c r="E106" s="13" t="s">
        <v>213</v>
      </c>
      <c r="F106" s="13" t="s">
        <v>214</v>
      </c>
      <c r="G106" s="87"/>
      <c r="H106" s="94"/>
      <c r="I106" s="87"/>
      <c r="J106" s="284"/>
      <c r="K106" s="285"/>
      <c r="L106" s="285"/>
      <c r="M106" s="286"/>
      <c r="N106" s="7"/>
      <c r="O106" s="7"/>
      <c r="P106" s="7"/>
      <c r="Q106" s="7"/>
      <c r="R106" s="7"/>
      <c r="S106" s="31"/>
      <c r="T106" s="31"/>
      <c r="U106" s="31"/>
      <c r="V106" s="31"/>
      <c r="W106" s="31"/>
      <c r="X106" s="29"/>
      <c r="Y106" s="325"/>
      <c r="Z106" s="87" t="s">
        <v>17</v>
      </c>
      <c r="AA106" s="87"/>
      <c r="AB106" s="87"/>
      <c r="AC106" s="87"/>
      <c r="AD106" s="87"/>
      <c r="AE106" s="87"/>
      <c r="AF106" s="284"/>
      <c r="AG106" s="285"/>
      <c r="AH106" s="285"/>
      <c r="AI106" s="286"/>
      <c r="AJ106" s="19"/>
      <c r="AK106" s="7"/>
      <c r="AL106" s="7"/>
      <c r="AM106" s="7"/>
      <c r="AN106" s="7"/>
      <c r="AO106" s="31"/>
      <c r="AP106" s="31"/>
      <c r="AQ106" s="31"/>
      <c r="AR106" s="31"/>
      <c r="AS106" s="31"/>
      <c r="AU106" s="267"/>
      <c r="AY106" s="2"/>
      <c r="AZ106" s="2"/>
      <c r="BA106" s="2"/>
    </row>
    <row r="107" spans="2:53" ht="16.5" customHeight="1" x14ac:dyDescent="0.25">
      <c r="B107" s="295"/>
      <c r="C107" s="265"/>
      <c r="D107" s="92" t="s">
        <v>21</v>
      </c>
      <c r="E107" s="293" t="s">
        <v>89</v>
      </c>
      <c r="F107" s="293"/>
      <c r="G107" s="293"/>
      <c r="H107" s="293"/>
      <c r="I107" s="293"/>
      <c r="J107" s="88" t="s">
        <v>11</v>
      </c>
      <c r="K107" s="88" t="s">
        <v>12</v>
      </c>
      <c r="L107" s="88" t="s">
        <v>81</v>
      </c>
      <c r="M107" s="88" t="s">
        <v>80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29"/>
      <c r="Y107" s="325"/>
      <c r="Z107" s="92" t="s">
        <v>21</v>
      </c>
      <c r="AA107" s="324" t="s">
        <v>94</v>
      </c>
      <c r="AB107" s="288"/>
      <c r="AC107" s="288"/>
      <c r="AD107" s="288"/>
      <c r="AE107" s="289"/>
      <c r="AF107" s="88" t="s">
        <v>11</v>
      </c>
      <c r="AG107" s="88" t="s">
        <v>12</v>
      </c>
      <c r="AH107" s="88" t="s">
        <v>81</v>
      </c>
      <c r="AI107" s="88" t="s">
        <v>80</v>
      </c>
      <c r="AJ107" s="55"/>
      <c r="AK107" s="31"/>
      <c r="AL107" s="31"/>
      <c r="AM107" s="31"/>
      <c r="AN107" s="31"/>
      <c r="AO107" s="31"/>
      <c r="AP107" s="31"/>
      <c r="AQ107" s="31"/>
      <c r="AR107" s="31"/>
      <c r="AS107" s="31"/>
      <c r="AU107" s="267"/>
      <c r="AY107" s="2"/>
      <c r="AZ107" s="2"/>
      <c r="BA107" s="2"/>
    </row>
    <row r="108" spans="2:53" ht="16.5" customHeight="1" x14ac:dyDescent="0.3">
      <c r="B108" s="295"/>
      <c r="C108" s="265"/>
      <c r="D108" s="87" t="s">
        <v>22</v>
      </c>
      <c r="E108" s="78">
        <v>15.4</v>
      </c>
      <c r="F108" s="78">
        <v>3.0070000000000001</v>
      </c>
      <c r="G108" s="78">
        <v>47.000999999999998</v>
      </c>
      <c r="H108" s="78">
        <v>5.6550000000000002</v>
      </c>
      <c r="I108" s="78">
        <v>6.5030000000000001</v>
      </c>
      <c r="J108" s="87">
        <f>SUM(E108:I108)</f>
        <v>77.566000000000003</v>
      </c>
      <c r="K108" s="26">
        <f>ROUND(AVERAGE(E108:I108),3)</f>
        <v>15.513</v>
      </c>
      <c r="L108" s="87">
        <f>ROUND(MEDIAN(E108:I108), 3)</f>
        <v>6.5030000000000001</v>
      </c>
      <c r="M108" s="87">
        <f>ROUND(_xlfn.STDEV.S(E108:I108), 3)</f>
        <v>18.209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29"/>
      <c r="Y108" s="325"/>
      <c r="Z108" s="87" t="s">
        <v>22</v>
      </c>
      <c r="AA108" s="58">
        <v>7.5190000000000001</v>
      </c>
      <c r="AB108" s="58">
        <v>12.872</v>
      </c>
      <c r="AC108" s="58">
        <v>8.2230000000000008</v>
      </c>
      <c r="AD108" s="58">
        <v>5.9930000000000003</v>
      </c>
      <c r="AE108" s="58">
        <v>7.8639999999999999</v>
      </c>
      <c r="AF108" s="87">
        <f>SUM(AA108:AE108)</f>
        <v>42.470999999999997</v>
      </c>
      <c r="AG108" s="26">
        <f>ROUND(AVERAGE(AA108:AE108),3)</f>
        <v>8.4939999999999998</v>
      </c>
      <c r="AH108" s="87">
        <f>ROUND(MEDIAN(AA108:AE108), 3)</f>
        <v>7.8639999999999999</v>
      </c>
      <c r="AI108" s="87">
        <f>ROUND(_xlfn.STDEV.S(AA108:AE108), 3)</f>
        <v>2.5910000000000002</v>
      </c>
      <c r="AJ108" s="55"/>
      <c r="AK108" s="31"/>
      <c r="AL108" s="31"/>
      <c r="AM108" s="31"/>
      <c r="AN108" s="31"/>
      <c r="AO108" s="31"/>
      <c r="AP108" s="31"/>
      <c r="AQ108" s="31"/>
      <c r="AR108" s="31"/>
      <c r="AS108" s="31"/>
      <c r="AU108" s="267"/>
      <c r="AV108" s="106"/>
      <c r="AW108" s="106"/>
      <c r="AX108" s="106"/>
      <c r="AY108" s="279" t="s">
        <v>252</v>
      </c>
      <c r="AZ108" s="266" t="s">
        <v>6</v>
      </c>
      <c r="BA108" s="266"/>
    </row>
    <row r="109" spans="2:53" x14ac:dyDescent="0.3">
      <c r="B109" s="295"/>
      <c r="C109" s="265"/>
      <c r="D109" s="87" t="b">
        <v>1</v>
      </c>
      <c r="E109" s="78" t="s">
        <v>156</v>
      </c>
      <c r="F109" s="78" t="s">
        <v>146</v>
      </c>
      <c r="G109" s="79" t="s">
        <v>137</v>
      </c>
      <c r="H109" s="78">
        <v>3</v>
      </c>
      <c r="I109" s="78">
        <v>7</v>
      </c>
      <c r="J109" s="281"/>
      <c r="K109" s="282"/>
      <c r="L109" s="282"/>
      <c r="M109" s="283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29"/>
      <c r="Y109" s="325"/>
      <c r="Z109" s="87" t="b">
        <v>1</v>
      </c>
      <c r="AA109" s="94">
        <v>7</v>
      </c>
      <c r="AB109" s="94" t="s">
        <v>159</v>
      </c>
      <c r="AC109" s="94">
        <v>5</v>
      </c>
      <c r="AD109" s="94" t="s">
        <v>147</v>
      </c>
      <c r="AE109" s="94">
        <v>3</v>
      </c>
      <c r="AF109" s="281"/>
      <c r="AG109" s="282"/>
      <c r="AH109" s="282"/>
      <c r="AI109" s="283"/>
      <c r="AJ109" s="55"/>
      <c r="AK109" s="31"/>
      <c r="AL109" s="31"/>
      <c r="AM109" s="31"/>
      <c r="AN109" s="31"/>
      <c r="AO109" s="31"/>
      <c r="AP109" s="31"/>
      <c r="AQ109" s="31"/>
      <c r="AR109" s="31"/>
      <c r="AS109" s="31"/>
      <c r="AU109" s="267"/>
      <c r="AV109" s="106"/>
      <c r="AW109" s="106"/>
      <c r="AX109" s="106"/>
      <c r="AY109" s="279"/>
      <c r="AZ109" s="107" t="s">
        <v>246</v>
      </c>
      <c r="BA109" s="107" t="s">
        <v>0</v>
      </c>
    </row>
    <row r="110" spans="2:53" x14ac:dyDescent="0.25">
      <c r="B110" s="295"/>
      <c r="C110" s="265"/>
      <c r="D110" s="87" t="s">
        <v>17</v>
      </c>
      <c r="E110" s="87"/>
      <c r="F110" s="87"/>
      <c r="G110" s="13" t="s">
        <v>215</v>
      </c>
      <c r="H110" s="87"/>
      <c r="I110" s="87"/>
      <c r="J110" s="284"/>
      <c r="K110" s="285"/>
      <c r="L110" s="285"/>
      <c r="M110" s="286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29"/>
      <c r="Y110" s="325"/>
      <c r="Z110" s="87" t="s">
        <v>17</v>
      </c>
      <c r="AA110" s="87"/>
      <c r="AB110" s="87"/>
      <c r="AC110" s="87"/>
      <c r="AD110" s="87"/>
      <c r="AE110" s="87"/>
      <c r="AF110" s="284"/>
      <c r="AG110" s="285"/>
      <c r="AH110" s="285"/>
      <c r="AI110" s="286"/>
      <c r="AJ110" s="55"/>
      <c r="AK110" s="31"/>
      <c r="AL110" s="31"/>
      <c r="AM110" s="31"/>
      <c r="AN110" s="31"/>
      <c r="AO110" s="31"/>
      <c r="AP110" s="31"/>
      <c r="AQ110" s="31"/>
      <c r="AR110" s="31"/>
      <c r="AS110" s="31"/>
      <c r="AU110" s="267"/>
      <c r="AV110" s="106"/>
      <c r="AW110" s="106"/>
      <c r="AX110" s="106"/>
      <c r="AY110" s="131" t="s">
        <v>3</v>
      </c>
      <c r="AZ110" s="132">
        <f>J98</f>
        <v>69.998000000000005</v>
      </c>
      <c r="BA110" s="132">
        <f>AF98</f>
        <v>50.652000000000001</v>
      </c>
    </row>
    <row r="111" spans="2:53" ht="16.5" customHeight="1" x14ac:dyDescent="0.25">
      <c r="B111" s="295"/>
      <c r="C111" s="265"/>
      <c r="D111" s="92" t="s">
        <v>23</v>
      </c>
      <c r="E111" s="293" t="s">
        <v>95</v>
      </c>
      <c r="F111" s="293"/>
      <c r="G111" s="293"/>
      <c r="H111" s="293"/>
      <c r="I111" s="293"/>
      <c r="J111" s="88" t="s">
        <v>11</v>
      </c>
      <c r="K111" s="88" t="s">
        <v>12</v>
      </c>
      <c r="L111" s="88" t="s">
        <v>81</v>
      </c>
      <c r="M111" s="88" t="s">
        <v>80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29"/>
      <c r="Y111" s="325"/>
      <c r="Z111" s="92" t="s">
        <v>23</v>
      </c>
      <c r="AA111" s="324" t="s">
        <v>89</v>
      </c>
      <c r="AB111" s="288"/>
      <c r="AC111" s="288"/>
      <c r="AD111" s="288"/>
      <c r="AE111" s="289"/>
      <c r="AF111" s="88" t="s">
        <v>11</v>
      </c>
      <c r="AG111" s="88" t="s">
        <v>12</v>
      </c>
      <c r="AH111" s="88" t="s">
        <v>81</v>
      </c>
      <c r="AI111" s="88" t="s">
        <v>80</v>
      </c>
      <c r="AJ111" s="55"/>
      <c r="AK111" s="31"/>
      <c r="AL111" s="31"/>
      <c r="AM111" s="31"/>
      <c r="AN111" s="31"/>
      <c r="AO111" s="31"/>
      <c r="AP111" s="31"/>
      <c r="AQ111" s="31"/>
      <c r="AR111" s="31"/>
      <c r="AS111" s="31"/>
      <c r="AU111" s="267"/>
      <c r="AV111" s="106"/>
      <c r="AW111" s="106"/>
      <c r="AX111" s="106"/>
      <c r="AY111" s="42" t="s">
        <v>4</v>
      </c>
      <c r="AZ111" s="130">
        <f>K98</f>
        <v>14</v>
      </c>
      <c r="BA111" s="130">
        <f>AG98</f>
        <v>10.131</v>
      </c>
    </row>
    <row r="112" spans="2:53" ht="16.5" customHeight="1" x14ac:dyDescent="0.25">
      <c r="B112" s="295"/>
      <c r="C112" s="265"/>
      <c r="D112" s="87" t="s">
        <v>24</v>
      </c>
      <c r="E112" s="85">
        <v>8.2319999999999993</v>
      </c>
      <c r="F112" s="85">
        <v>21.568000000000001</v>
      </c>
      <c r="G112" s="85">
        <v>46.223999999999997</v>
      </c>
      <c r="H112" s="85">
        <v>4.6070000000000002</v>
      </c>
      <c r="I112" s="85">
        <v>4.2160000000000002</v>
      </c>
      <c r="J112" s="87">
        <f>SUM(E112:I112)</f>
        <v>84.846999999999994</v>
      </c>
      <c r="K112" s="26">
        <f>ROUND(AVERAGE(E112:I112),3)</f>
        <v>16.969000000000001</v>
      </c>
      <c r="L112" s="87">
        <f>ROUND(MEDIAN(E112:I112), 3)</f>
        <v>8.2319999999999993</v>
      </c>
      <c r="M112" s="87">
        <f>ROUND(_xlfn.STDEV.S(E112:I112), 3)</f>
        <v>17.809999999999999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29"/>
      <c r="Y112" s="325"/>
      <c r="Z112" s="87" t="s">
        <v>24</v>
      </c>
      <c r="AA112" s="58">
        <v>6.2949999999999999</v>
      </c>
      <c r="AB112" s="58">
        <v>7.8150000000000004</v>
      </c>
      <c r="AC112" s="58">
        <v>16.512</v>
      </c>
      <c r="AD112" s="58">
        <v>6.7679999999999998</v>
      </c>
      <c r="AE112" s="58">
        <v>11.818</v>
      </c>
      <c r="AF112" s="87">
        <f>SUM(AA112:AE112)</f>
        <v>49.207999999999998</v>
      </c>
      <c r="AG112" s="26">
        <f>ROUND(AVERAGE(AA112:AE112),3)</f>
        <v>9.8420000000000005</v>
      </c>
      <c r="AH112" s="87">
        <f>ROUND(MEDIAN(AA112:AE112), 3)</f>
        <v>7.8150000000000004</v>
      </c>
      <c r="AI112" s="87">
        <f>ROUND(_xlfn.STDEV.S(AA112:AE112), 3)</f>
        <v>4.3170000000000002</v>
      </c>
      <c r="AJ112" s="55"/>
      <c r="AK112" s="31"/>
      <c r="AL112" s="31"/>
      <c r="AM112" s="31"/>
      <c r="AN112" s="31"/>
      <c r="AO112" s="31"/>
      <c r="AP112" s="31"/>
      <c r="AQ112" s="31"/>
      <c r="AR112" s="31"/>
      <c r="AS112" s="31"/>
      <c r="AU112" s="267"/>
      <c r="AV112" s="106"/>
      <c r="AW112" s="106"/>
      <c r="AX112" s="106"/>
      <c r="AY112" s="42" t="s">
        <v>191</v>
      </c>
      <c r="AZ112" s="130">
        <f>L98</f>
        <v>9.4659999999999993</v>
      </c>
      <c r="BA112" s="130">
        <f>AH98</f>
        <v>8.8170000000000002</v>
      </c>
    </row>
    <row r="113" spans="2:53" x14ac:dyDescent="0.25">
      <c r="B113" s="295"/>
      <c r="C113" s="265"/>
      <c r="D113" s="87" t="b">
        <v>1</v>
      </c>
      <c r="E113" s="85" t="s">
        <v>152</v>
      </c>
      <c r="F113" s="79" t="s">
        <v>159</v>
      </c>
      <c r="G113" s="79" t="s">
        <v>135</v>
      </c>
      <c r="H113" s="85" t="s">
        <v>139</v>
      </c>
      <c r="I113" s="85" t="s">
        <v>158</v>
      </c>
      <c r="J113" s="281"/>
      <c r="K113" s="282"/>
      <c r="L113" s="282"/>
      <c r="M113" s="283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29"/>
      <c r="Y113" s="325"/>
      <c r="Z113" s="87" t="b">
        <v>1</v>
      </c>
      <c r="AA113" s="13">
        <v>2</v>
      </c>
      <c r="AB113" s="94" t="s">
        <v>133</v>
      </c>
      <c r="AC113" s="94" t="s">
        <v>152</v>
      </c>
      <c r="AD113" s="94" t="s">
        <v>129</v>
      </c>
      <c r="AE113" s="94" t="s">
        <v>131</v>
      </c>
      <c r="AF113" s="281"/>
      <c r="AG113" s="282"/>
      <c r="AH113" s="282"/>
      <c r="AI113" s="283"/>
      <c r="AJ113" s="55"/>
      <c r="AK113" s="31"/>
      <c r="AL113" s="31"/>
      <c r="AM113" s="31"/>
      <c r="AN113" s="31"/>
      <c r="AO113" s="31"/>
      <c r="AP113" s="31"/>
      <c r="AQ113" s="31"/>
      <c r="AR113" s="31"/>
      <c r="AS113" s="31"/>
      <c r="AU113" s="267"/>
      <c r="AV113" s="106"/>
      <c r="AW113" s="106"/>
      <c r="AX113" s="106"/>
      <c r="AY113" s="42" t="s">
        <v>192</v>
      </c>
      <c r="AZ113" s="130">
        <f>M98</f>
        <v>12.532</v>
      </c>
      <c r="BA113" s="130">
        <f>AI98</f>
        <v>3.5990000000000002</v>
      </c>
    </row>
    <row r="114" spans="2:53" x14ac:dyDescent="0.25">
      <c r="B114" s="295"/>
      <c r="C114" s="265"/>
      <c r="D114" s="87" t="s">
        <v>17</v>
      </c>
      <c r="E114" s="87"/>
      <c r="F114" s="13" t="s">
        <v>216</v>
      </c>
      <c r="G114" s="13" t="s">
        <v>217</v>
      </c>
      <c r="H114" s="87"/>
      <c r="I114" s="87"/>
      <c r="J114" s="284"/>
      <c r="K114" s="285"/>
      <c r="L114" s="285"/>
      <c r="M114" s="286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29"/>
      <c r="Y114" s="325"/>
      <c r="Z114" s="87" t="s">
        <v>17</v>
      </c>
      <c r="AA114" s="13">
        <v>1</v>
      </c>
      <c r="AB114" s="87"/>
      <c r="AC114" s="87"/>
      <c r="AD114" s="87"/>
      <c r="AE114" s="87"/>
      <c r="AF114" s="284"/>
      <c r="AG114" s="285"/>
      <c r="AH114" s="285"/>
      <c r="AI114" s="286"/>
      <c r="AJ114" s="55"/>
      <c r="AK114" s="31"/>
      <c r="AL114" s="31"/>
      <c r="AM114" s="31"/>
      <c r="AN114" s="31"/>
      <c r="AO114" s="31"/>
      <c r="AP114" s="31"/>
      <c r="AQ114" s="31"/>
      <c r="AR114" s="31"/>
      <c r="AS114" s="31"/>
      <c r="AU114" s="267"/>
      <c r="AV114" s="106"/>
      <c r="AW114" s="106"/>
      <c r="AX114" s="106"/>
      <c r="AY114" s="106"/>
      <c r="AZ114" s="106"/>
      <c r="BA114" s="106"/>
    </row>
    <row r="115" spans="2:53" ht="16.5" customHeight="1" x14ac:dyDescent="0.25">
      <c r="B115" s="295"/>
      <c r="C115" s="265"/>
      <c r="D115" s="92" t="s">
        <v>25</v>
      </c>
      <c r="E115" s="293" t="s">
        <v>95</v>
      </c>
      <c r="F115" s="293"/>
      <c r="G115" s="293"/>
      <c r="H115" s="293"/>
      <c r="I115" s="293"/>
      <c r="J115" s="88" t="s">
        <v>11</v>
      </c>
      <c r="K115" s="88" t="s">
        <v>12</v>
      </c>
      <c r="L115" s="88" t="s">
        <v>81</v>
      </c>
      <c r="M115" s="88" t="s">
        <v>80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29"/>
      <c r="Y115" s="325"/>
      <c r="Z115" s="92" t="s">
        <v>25</v>
      </c>
      <c r="AA115" s="324" t="s">
        <v>93</v>
      </c>
      <c r="AB115" s="288"/>
      <c r="AC115" s="288"/>
      <c r="AD115" s="288"/>
      <c r="AE115" s="289"/>
      <c r="AF115" s="88" t="s">
        <v>11</v>
      </c>
      <c r="AG115" s="88" t="s">
        <v>12</v>
      </c>
      <c r="AH115" s="88" t="s">
        <v>81</v>
      </c>
      <c r="AI115" s="88" t="s">
        <v>80</v>
      </c>
      <c r="AJ115" s="55"/>
      <c r="AK115" s="31"/>
      <c r="AL115" s="31"/>
      <c r="AM115" s="31"/>
      <c r="AN115" s="31"/>
      <c r="AO115" s="31"/>
      <c r="AP115" s="31"/>
      <c r="AQ115" s="31"/>
      <c r="AR115" s="31"/>
      <c r="AS115" s="31"/>
      <c r="AU115" s="267"/>
      <c r="AY115" s="2"/>
      <c r="AZ115" s="2"/>
      <c r="BA115" s="2"/>
    </row>
    <row r="116" spans="2:53" ht="16.5" customHeight="1" x14ac:dyDescent="0.25">
      <c r="B116" s="295"/>
      <c r="C116" s="265"/>
      <c r="D116" s="87" t="s">
        <v>26</v>
      </c>
      <c r="E116" s="78">
        <v>16.199000000000002</v>
      </c>
      <c r="F116" s="78">
        <v>11.743</v>
      </c>
      <c r="G116" s="78">
        <v>14.943</v>
      </c>
      <c r="H116" s="78">
        <v>8.9269999999999996</v>
      </c>
      <c r="I116" s="78">
        <v>48.511000000000003</v>
      </c>
      <c r="J116" s="87">
        <f>SUM(E116:I116)</f>
        <v>100.32300000000001</v>
      </c>
      <c r="K116" s="26">
        <f>ROUND(AVERAGE(E116:I116),3)</f>
        <v>20.065000000000001</v>
      </c>
      <c r="L116" s="87">
        <f>ROUND(MEDIAN(E116:I116), 3)</f>
        <v>14.943</v>
      </c>
      <c r="M116" s="87">
        <f>ROUND(_xlfn.STDEV.S(E116:I116), 3)</f>
        <v>16.152999999999999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29"/>
      <c r="Y116" s="325"/>
      <c r="Z116" s="87" t="s">
        <v>26</v>
      </c>
      <c r="AA116" s="58">
        <v>7.1660000000000004</v>
      </c>
      <c r="AB116" s="58">
        <v>9.5579999999999998</v>
      </c>
      <c r="AC116" s="58">
        <v>19.920000000000002</v>
      </c>
      <c r="AD116" s="58">
        <v>22.431999999999999</v>
      </c>
      <c r="AE116" s="58">
        <v>6.7839999999999998</v>
      </c>
      <c r="AF116" s="87">
        <f>SUM(AA116:AE116)</f>
        <v>65.860000000000014</v>
      </c>
      <c r="AG116" s="26">
        <f>ROUND(AVERAGE(AA116:AE116),3)</f>
        <v>13.172000000000001</v>
      </c>
      <c r="AH116" s="87">
        <f>ROUND(MEDIAN(AA116:AE116), 3)</f>
        <v>9.5579999999999998</v>
      </c>
      <c r="AI116" s="87">
        <f>ROUND(_xlfn.STDEV.S(AA116:AE116), 3)</f>
        <v>7.4370000000000003</v>
      </c>
      <c r="AJ116" s="55"/>
      <c r="AK116" s="31"/>
      <c r="AL116" s="31"/>
      <c r="AM116" s="31"/>
      <c r="AN116" s="31"/>
      <c r="AO116" s="31"/>
      <c r="AP116" s="31"/>
      <c r="AQ116" s="31"/>
      <c r="AR116" s="31"/>
      <c r="AS116" s="31"/>
      <c r="AU116" s="267"/>
      <c r="AY116" s="2"/>
      <c r="AZ116" s="2"/>
      <c r="BA116" s="2"/>
    </row>
    <row r="117" spans="2:53" x14ac:dyDescent="0.25">
      <c r="B117" s="295"/>
      <c r="C117" s="265"/>
      <c r="D117" s="87" t="b">
        <v>1</v>
      </c>
      <c r="E117" s="79">
        <v>6</v>
      </c>
      <c r="F117" s="78" t="s">
        <v>138</v>
      </c>
      <c r="G117" s="78" t="s">
        <v>155</v>
      </c>
      <c r="H117" s="79">
        <v>1</v>
      </c>
      <c r="I117" s="78" t="s">
        <v>136</v>
      </c>
      <c r="J117" s="281"/>
      <c r="K117" s="282"/>
      <c r="L117" s="282"/>
      <c r="M117" s="283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29"/>
      <c r="Y117" s="325"/>
      <c r="Z117" s="87" t="b">
        <v>1</v>
      </c>
      <c r="AA117" s="94">
        <v>6</v>
      </c>
      <c r="AB117" s="13">
        <v>1</v>
      </c>
      <c r="AC117" s="13" t="s">
        <v>139</v>
      </c>
      <c r="AD117" s="13" t="s">
        <v>161</v>
      </c>
      <c r="AE117" s="94" t="s">
        <v>135</v>
      </c>
      <c r="AF117" s="281"/>
      <c r="AG117" s="282"/>
      <c r="AH117" s="282"/>
      <c r="AI117" s="283"/>
      <c r="AJ117" s="55"/>
      <c r="AK117" s="31"/>
      <c r="AL117" s="31"/>
      <c r="AM117" s="31"/>
      <c r="AN117" s="31"/>
      <c r="AO117" s="31"/>
      <c r="AP117" s="31"/>
      <c r="AQ117" s="31"/>
      <c r="AR117" s="31"/>
      <c r="AS117" s="31"/>
      <c r="AU117" s="267"/>
      <c r="AY117" s="2"/>
      <c r="AZ117" s="2"/>
      <c r="BA117" s="2"/>
    </row>
    <row r="118" spans="2:53" x14ac:dyDescent="0.25">
      <c r="B118" s="295"/>
      <c r="C118" s="265"/>
      <c r="D118" s="87" t="s">
        <v>17</v>
      </c>
      <c r="E118" s="13" t="s">
        <v>218</v>
      </c>
      <c r="F118" s="87"/>
      <c r="G118" s="87"/>
      <c r="H118" s="13">
        <v>2</v>
      </c>
      <c r="I118" s="87"/>
      <c r="J118" s="284"/>
      <c r="K118" s="285"/>
      <c r="L118" s="285"/>
      <c r="M118" s="286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29"/>
      <c r="Y118" s="325"/>
      <c r="Z118" s="87" t="s">
        <v>17</v>
      </c>
      <c r="AA118" s="87"/>
      <c r="AB118" s="13" t="s">
        <v>226</v>
      </c>
      <c r="AC118" s="13" t="s">
        <v>222</v>
      </c>
      <c r="AD118" s="13" t="s">
        <v>230</v>
      </c>
      <c r="AE118" s="87"/>
      <c r="AF118" s="284"/>
      <c r="AG118" s="285"/>
      <c r="AH118" s="285"/>
      <c r="AI118" s="286"/>
      <c r="AJ118" s="55"/>
      <c r="AK118" s="31"/>
      <c r="AL118" s="31"/>
      <c r="AM118" s="31"/>
      <c r="AN118" s="31"/>
      <c r="AO118" s="31"/>
      <c r="AP118" s="31"/>
      <c r="AQ118" s="31"/>
      <c r="AR118" s="31"/>
      <c r="AS118" s="31"/>
      <c r="AU118" s="267"/>
      <c r="AY118" s="2"/>
      <c r="AZ118" s="2"/>
      <c r="BA118" s="2"/>
    </row>
    <row r="119" spans="2:53" ht="16.5" customHeight="1" x14ac:dyDescent="0.25">
      <c r="B119" s="295"/>
      <c r="C119" s="265"/>
      <c r="D119" s="92" t="s">
        <v>58</v>
      </c>
      <c r="E119" s="293" t="s">
        <v>95</v>
      </c>
      <c r="F119" s="293"/>
      <c r="G119" s="293"/>
      <c r="H119" s="293"/>
      <c r="I119" s="293"/>
      <c r="J119" s="88" t="s">
        <v>11</v>
      </c>
      <c r="K119" s="88" t="s">
        <v>12</v>
      </c>
      <c r="L119" s="88" t="s">
        <v>81</v>
      </c>
      <c r="M119" s="88" t="s">
        <v>80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29"/>
      <c r="Y119" s="325"/>
      <c r="Z119" s="92" t="s">
        <v>58</v>
      </c>
      <c r="AA119" s="324" t="s">
        <v>94</v>
      </c>
      <c r="AB119" s="288"/>
      <c r="AC119" s="288"/>
      <c r="AD119" s="288"/>
      <c r="AE119" s="289"/>
      <c r="AF119" s="88" t="s">
        <v>11</v>
      </c>
      <c r="AG119" s="88" t="s">
        <v>12</v>
      </c>
      <c r="AH119" s="88" t="s">
        <v>81</v>
      </c>
      <c r="AI119" s="88" t="s">
        <v>80</v>
      </c>
      <c r="AJ119" s="55"/>
      <c r="AK119" s="31"/>
      <c r="AL119" s="31"/>
      <c r="AM119" s="31"/>
      <c r="AN119" s="31"/>
      <c r="AO119" s="31"/>
      <c r="AP119" s="31"/>
      <c r="AQ119" s="31"/>
      <c r="AR119" s="31"/>
      <c r="AS119" s="31"/>
      <c r="AU119" s="267"/>
      <c r="AY119" s="2"/>
      <c r="AZ119" s="2"/>
      <c r="BA119" s="2"/>
    </row>
    <row r="120" spans="2:53" ht="16.5" customHeight="1" x14ac:dyDescent="0.25">
      <c r="B120" s="295"/>
      <c r="C120" s="265"/>
      <c r="D120" s="87" t="s">
        <v>59</v>
      </c>
      <c r="E120" s="78">
        <v>12.398999999999999</v>
      </c>
      <c r="F120" s="78">
        <v>6.1669999999999998</v>
      </c>
      <c r="G120" s="78">
        <v>21.84</v>
      </c>
      <c r="H120" s="78">
        <v>4.12</v>
      </c>
      <c r="I120" s="78">
        <v>11.766999999999999</v>
      </c>
      <c r="J120" s="87">
        <f>SUM(E120:I120)</f>
        <v>56.292999999999992</v>
      </c>
      <c r="K120" s="26">
        <f>ROUND(AVERAGE(E120:I120),3)</f>
        <v>11.259</v>
      </c>
      <c r="L120" s="87">
        <f>ROUND(MEDIAN(E120:I120), 3)</f>
        <v>11.766999999999999</v>
      </c>
      <c r="M120" s="87">
        <f>ROUND(_xlfn.STDEV.S(E120:I120), 3)</f>
        <v>6.899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29"/>
      <c r="Y120" s="325"/>
      <c r="Z120" s="87" t="s">
        <v>59</v>
      </c>
      <c r="AA120" s="58">
        <v>8.3840000000000003</v>
      </c>
      <c r="AB120" s="58">
        <v>10.743</v>
      </c>
      <c r="AC120" s="58">
        <v>10.824</v>
      </c>
      <c r="AD120" s="58">
        <v>16.776</v>
      </c>
      <c r="AE120" s="58">
        <v>8.9130000000000003</v>
      </c>
      <c r="AF120" s="87">
        <f>SUM(AA120:AE120)</f>
        <v>55.64</v>
      </c>
      <c r="AG120" s="26">
        <f>ROUND(AVERAGE(AA120:AE120),3)</f>
        <v>11.128</v>
      </c>
      <c r="AH120" s="87">
        <f>ROUND(MEDIAN(AA120:AE120), 3)</f>
        <v>10.743</v>
      </c>
      <c r="AI120" s="87">
        <f>ROUND(_xlfn.STDEV.S(AA120:AE120), 3)</f>
        <v>3.3380000000000001</v>
      </c>
      <c r="AJ120" s="55"/>
      <c r="AK120" s="31"/>
      <c r="AL120" s="31"/>
      <c r="AM120" s="31"/>
      <c r="AN120" s="31"/>
      <c r="AO120" s="31"/>
      <c r="AP120" s="31"/>
      <c r="AQ120" s="31"/>
      <c r="AR120" s="31"/>
      <c r="AS120" s="31"/>
      <c r="AU120" s="267"/>
      <c r="AY120" s="2"/>
      <c r="AZ120" s="2"/>
      <c r="BA120" s="2"/>
    </row>
    <row r="121" spans="2:53" x14ac:dyDescent="0.25">
      <c r="B121" s="295"/>
      <c r="C121" s="265"/>
      <c r="D121" s="87" t="b">
        <v>1</v>
      </c>
      <c r="E121" s="79" t="s">
        <v>143</v>
      </c>
      <c r="F121" s="78">
        <v>4</v>
      </c>
      <c r="G121" s="79" t="s">
        <v>161</v>
      </c>
      <c r="H121" s="78" t="s">
        <v>147</v>
      </c>
      <c r="I121" s="78" t="s">
        <v>162</v>
      </c>
      <c r="J121" s="281"/>
      <c r="K121" s="282"/>
      <c r="L121" s="282"/>
      <c r="M121" s="283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29"/>
      <c r="Y121" s="325"/>
      <c r="Z121" s="87" t="b">
        <v>1</v>
      </c>
      <c r="AA121" s="94" t="s">
        <v>155</v>
      </c>
      <c r="AB121" s="94" t="s">
        <v>141</v>
      </c>
      <c r="AC121" s="94" t="s">
        <v>138</v>
      </c>
      <c r="AD121" s="94" t="s">
        <v>148</v>
      </c>
      <c r="AE121" s="94" t="s">
        <v>157</v>
      </c>
      <c r="AF121" s="281"/>
      <c r="AG121" s="282"/>
      <c r="AH121" s="282"/>
      <c r="AI121" s="283"/>
      <c r="AJ121" s="55"/>
      <c r="AK121" s="31"/>
      <c r="AL121" s="31"/>
      <c r="AM121" s="31"/>
      <c r="AN121" s="31"/>
      <c r="AO121" s="31"/>
      <c r="AP121" s="31"/>
      <c r="AQ121" s="31"/>
      <c r="AR121" s="31"/>
      <c r="AS121" s="31"/>
      <c r="AU121" s="267"/>
      <c r="AY121" s="2"/>
      <c r="AZ121" s="2"/>
      <c r="BA121" s="2"/>
    </row>
    <row r="122" spans="2:53" x14ac:dyDescent="0.25">
      <c r="B122" s="295"/>
      <c r="C122" s="265"/>
      <c r="D122" s="87" t="s">
        <v>17</v>
      </c>
      <c r="E122" s="13" t="s">
        <v>219</v>
      </c>
      <c r="F122" s="87"/>
      <c r="G122" s="13" t="s">
        <v>220</v>
      </c>
      <c r="H122" s="87"/>
      <c r="I122" s="87"/>
      <c r="J122" s="284"/>
      <c r="K122" s="285"/>
      <c r="L122" s="285"/>
      <c r="M122" s="286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29"/>
      <c r="Y122" s="325"/>
      <c r="Z122" s="87" t="s">
        <v>17</v>
      </c>
      <c r="AA122" s="87"/>
      <c r="AB122" s="87"/>
      <c r="AC122" s="87"/>
      <c r="AD122" s="87"/>
      <c r="AE122" s="87"/>
      <c r="AF122" s="284"/>
      <c r="AG122" s="285"/>
      <c r="AH122" s="285"/>
      <c r="AI122" s="286"/>
      <c r="AJ122" s="55"/>
      <c r="AK122" s="31"/>
      <c r="AL122" s="31"/>
      <c r="AM122" s="31"/>
      <c r="AN122" s="31"/>
      <c r="AO122" s="31"/>
      <c r="AP122" s="31"/>
      <c r="AQ122" s="31"/>
      <c r="AR122" s="31"/>
      <c r="AS122" s="31"/>
      <c r="AU122" s="267"/>
      <c r="AY122" s="2"/>
      <c r="AZ122" s="2"/>
      <c r="BA122" s="2"/>
    </row>
    <row r="123" spans="2:53" x14ac:dyDescent="0.25">
      <c r="B123" s="295"/>
      <c r="Z123" s="22"/>
      <c r="AA123" s="23"/>
      <c r="AB123" s="23"/>
      <c r="AC123" s="23"/>
      <c r="AD123" s="23"/>
      <c r="AE123" s="23"/>
      <c r="AF123" s="23"/>
      <c r="AG123" s="23"/>
      <c r="AH123" s="23"/>
      <c r="AU123" s="267"/>
      <c r="AY123" s="2"/>
      <c r="AZ123" s="2"/>
      <c r="BA123" s="2"/>
    </row>
    <row r="124" spans="2:53" ht="16.5" customHeight="1" x14ac:dyDescent="0.25">
      <c r="B124" s="295"/>
      <c r="AU124" s="267"/>
      <c r="AY124" s="2"/>
      <c r="AZ124" s="2"/>
      <c r="BA124" s="2"/>
    </row>
    <row r="125" spans="2:53" ht="16.5" customHeight="1" x14ac:dyDescent="0.3">
      <c r="B125" s="295"/>
      <c r="C125" s="325" t="s">
        <v>68</v>
      </c>
      <c r="D125" s="90" t="s">
        <v>69</v>
      </c>
      <c r="E125" s="7"/>
      <c r="F125" s="7"/>
      <c r="G125" s="7"/>
      <c r="H125" s="7"/>
      <c r="I125" s="7"/>
      <c r="J125" s="326" t="s">
        <v>49</v>
      </c>
      <c r="K125" s="326"/>
      <c r="L125" s="326"/>
      <c r="M125" s="326"/>
      <c r="N125" s="7"/>
      <c r="O125" s="7"/>
      <c r="P125" s="7"/>
      <c r="Q125" s="7"/>
      <c r="R125" s="7"/>
      <c r="S125" s="7"/>
      <c r="T125" s="90" t="s">
        <v>69</v>
      </c>
      <c r="U125" s="232" t="s">
        <v>50</v>
      </c>
      <c r="V125" s="232"/>
      <c r="W125" s="232"/>
      <c r="X125" s="3"/>
      <c r="Y125" s="325" t="s">
        <v>68</v>
      </c>
      <c r="Z125" s="90" t="s">
        <v>69</v>
      </c>
      <c r="AA125" s="7"/>
      <c r="AB125" s="7"/>
      <c r="AC125" s="7"/>
      <c r="AD125" s="7"/>
      <c r="AE125" s="7"/>
      <c r="AF125" s="326" t="s">
        <v>49</v>
      </c>
      <c r="AG125" s="326"/>
      <c r="AH125" s="326"/>
      <c r="AI125" s="326"/>
      <c r="AJ125" s="7"/>
      <c r="AK125" s="7"/>
      <c r="AL125" s="7"/>
      <c r="AM125" s="7"/>
      <c r="AN125" s="7"/>
      <c r="AO125" s="7"/>
      <c r="AP125" s="90" t="s">
        <v>69</v>
      </c>
      <c r="AQ125" s="232" t="s">
        <v>50</v>
      </c>
      <c r="AR125" s="232"/>
      <c r="AS125" s="232"/>
      <c r="AU125" s="267"/>
      <c r="AV125" s="332" t="s">
        <v>68</v>
      </c>
      <c r="AW125" s="333" t="s">
        <v>5</v>
      </c>
      <c r="AX125" s="333"/>
      <c r="AY125" s="332" t="s">
        <v>68</v>
      </c>
      <c r="AZ125" s="333" t="s">
        <v>6</v>
      </c>
      <c r="BA125" s="333"/>
    </row>
    <row r="126" spans="2:53" ht="16.5" customHeight="1" x14ac:dyDescent="0.3">
      <c r="B126" s="295"/>
      <c r="C126" s="325"/>
      <c r="D126" s="90" t="s">
        <v>2</v>
      </c>
      <c r="E126" s="7"/>
      <c r="F126" s="7"/>
      <c r="G126" s="7"/>
      <c r="H126" s="7"/>
      <c r="I126" s="7"/>
      <c r="J126" s="42" t="s">
        <v>3</v>
      </c>
      <c r="K126" s="42" t="s">
        <v>4</v>
      </c>
      <c r="L126" s="42" t="s">
        <v>191</v>
      </c>
      <c r="M126" s="42" t="s">
        <v>192</v>
      </c>
      <c r="N126" s="7"/>
      <c r="O126" s="7"/>
      <c r="P126" s="7"/>
      <c r="Q126" s="7"/>
      <c r="R126" s="7"/>
      <c r="S126" s="31"/>
      <c r="T126" s="90" t="s">
        <v>2</v>
      </c>
      <c r="U126" s="92" t="s">
        <v>5</v>
      </c>
      <c r="V126" s="92" t="s">
        <v>6</v>
      </c>
      <c r="W126" s="8" t="s">
        <v>7</v>
      </c>
      <c r="X126" s="29"/>
      <c r="Y126" s="325"/>
      <c r="Z126" s="90" t="s">
        <v>0</v>
      </c>
      <c r="AA126" s="7"/>
      <c r="AB126" s="7"/>
      <c r="AC126" s="7"/>
      <c r="AD126" s="7"/>
      <c r="AE126" s="7"/>
      <c r="AF126" s="42" t="s">
        <v>3</v>
      </c>
      <c r="AG126" s="42" t="s">
        <v>4</v>
      </c>
      <c r="AH126" s="42" t="s">
        <v>191</v>
      </c>
      <c r="AI126" s="42" t="s">
        <v>192</v>
      </c>
      <c r="AJ126" s="7"/>
      <c r="AK126" s="7"/>
      <c r="AL126" s="7"/>
      <c r="AM126" s="7"/>
      <c r="AN126" s="7"/>
      <c r="AO126" s="31"/>
      <c r="AP126" s="90" t="s">
        <v>0</v>
      </c>
      <c r="AQ126" s="92" t="s">
        <v>5</v>
      </c>
      <c r="AR126" s="92" t="s">
        <v>6</v>
      </c>
      <c r="AS126" s="8" t="s">
        <v>7</v>
      </c>
      <c r="AU126" s="267"/>
      <c r="AV126" s="332"/>
      <c r="AW126" s="100" t="s">
        <v>2</v>
      </c>
      <c r="AX126" s="100" t="s">
        <v>54</v>
      </c>
      <c r="AY126" s="332"/>
      <c r="AZ126" s="100" t="s">
        <v>2</v>
      </c>
      <c r="BA126" s="100" t="s">
        <v>54</v>
      </c>
    </row>
    <row r="127" spans="2:53" ht="16.5" customHeight="1" x14ac:dyDescent="0.3">
      <c r="B127" s="295"/>
      <c r="C127" s="325"/>
      <c r="D127" s="9" t="s">
        <v>8</v>
      </c>
      <c r="E127" s="7"/>
      <c r="F127" s="7"/>
      <c r="G127" s="7"/>
      <c r="H127" s="7"/>
      <c r="I127" s="7"/>
      <c r="J127" s="57">
        <f>ROUND(AVERAGE(J129, J133,J137,J141,J145,J149), 3)</f>
        <v>71.203999999999994</v>
      </c>
      <c r="K127" s="43">
        <f>ROUND(AVERAGE(K129, K133,K137,K141,K145,K149), 3)</f>
        <v>14.241</v>
      </c>
      <c r="L127" s="43">
        <f>ROUND(AVERAGE(L129, L133,L137,L141,L145,L149), 3)</f>
        <v>9.2189999999999994</v>
      </c>
      <c r="M127" s="43">
        <f>ROUND(AVERAGE(M129, M133,M137,M141,M145,M149), 3)</f>
        <v>10.304</v>
      </c>
      <c r="N127" s="7"/>
      <c r="O127" s="7"/>
      <c r="P127" s="7"/>
      <c r="Q127" s="7"/>
      <c r="R127" s="7"/>
      <c r="S127" s="31"/>
      <c r="T127" s="9" t="s">
        <v>9</v>
      </c>
      <c r="U127" s="32">
        <v>100</v>
      </c>
      <c r="V127" s="32">
        <v>51.343000000000004</v>
      </c>
      <c r="W127" s="8">
        <f t="shared" ref="W127:W132" si="22">ROUND(V127/60, 3)</f>
        <v>0.85599999999999998</v>
      </c>
      <c r="X127" s="29"/>
      <c r="Y127" s="325"/>
      <c r="Z127" s="9" t="s">
        <v>8</v>
      </c>
      <c r="AA127" s="7"/>
      <c r="AB127" s="7"/>
      <c r="AC127" s="7"/>
      <c r="AD127" s="7"/>
      <c r="AE127" s="7"/>
      <c r="AF127" s="57">
        <f>ROUND(AVERAGE(AF129, AF133,AF137,AF141,AF145,AF149), 3)</f>
        <v>55.052999999999997</v>
      </c>
      <c r="AG127" s="43">
        <f>ROUND(AVERAGE(AG129, AG133,AG137,AG141,AG145,AG149), 3)</f>
        <v>11.010999999999999</v>
      </c>
      <c r="AH127" s="43">
        <f>ROUND(AVERAGE(AH129, AH133,AH137,AH141,AH145,AH149), 3)</f>
        <v>10.929</v>
      </c>
      <c r="AI127" s="43">
        <f>ROUND(AVERAGE(AI129, AI133,AI137,AI141,AI145,AI149), 3)</f>
        <v>2.9780000000000002</v>
      </c>
      <c r="AJ127" s="7"/>
      <c r="AK127" s="7"/>
      <c r="AL127" s="7"/>
      <c r="AM127" s="7"/>
      <c r="AN127" s="7"/>
      <c r="AO127" s="31"/>
      <c r="AP127" s="9" t="s">
        <v>9</v>
      </c>
      <c r="AQ127" s="32">
        <v>60</v>
      </c>
      <c r="AR127" s="32">
        <v>60.933</v>
      </c>
      <c r="AS127" s="8">
        <f t="shared" ref="AS127:AS132" si="23">ROUND(AR127/60, 3)</f>
        <v>1.016</v>
      </c>
      <c r="AU127" s="267"/>
      <c r="AV127" s="101" t="s">
        <v>9</v>
      </c>
      <c r="AW127" s="102">
        <f>U127</f>
        <v>100</v>
      </c>
      <c r="AX127" s="102">
        <f>AQ127</f>
        <v>60</v>
      </c>
      <c r="AY127" s="101" t="s">
        <v>9</v>
      </c>
      <c r="AZ127" s="102">
        <f>V127</f>
        <v>51.343000000000004</v>
      </c>
      <c r="BA127" s="102">
        <f>AR127</f>
        <v>60.933</v>
      </c>
    </row>
    <row r="128" spans="2:53" ht="16.5" customHeight="1" x14ac:dyDescent="0.3">
      <c r="B128" s="295"/>
      <c r="C128" s="325"/>
      <c r="D128" s="92" t="s">
        <v>10</v>
      </c>
      <c r="E128" s="293" t="s">
        <v>94</v>
      </c>
      <c r="F128" s="293"/>
      <c r="G128" s="293"/>
      <c r="H128" s="293"/>
      <c r="I128" s="293"/>
      <c r="J128" s="88" t="s">
        <v>11</v>
      </c>
      <c r="K128" s="88" t="s">
        <v>12</v>
      </c>
      <c r="L128" s="88" t="s">
        <v>81</v>
      </c>
      <c r="M128" s="88" t="s">
        <v>80</v>
      </c>
      <c r="N128" s="7"/>
      <c r="O128" s="31"/>
      <c r="P128" s="31"/>
      <c r="Q128" s="31"/>
      <c r="R128" s="31"/>
      <c r="S128" s="31"/>
      <c r="T128" s="9" t="s">
        <v>13</v>
      </c>
      <c r="U128" s="32">
        <v>40</v>
      </c>
      <c r="V128" s="32">
        <v>79.215999999999994</v>
      </c>
      <c r="W128" s="8">
        <f t="shared" si="22"/>
        <v>1.32</v>
      </c>
      <c r="X128" s="29"/>
      <c r="Y128" s="325"/>
      <c r="Z128" s="92" t="s">
        <v>10</v>
      </c>
      <c r="AA128" s="293" t="s">
        <v>95</v>
      </c>
      <c r="AB128" s="293"/>
      <c r="AC128" s="293"/>
      <c r="AD128" s="293"/>
      <c r="AE128" s="293"/>
      <c r="AF128" s="88" t="s">
        <v>11</v>
      </c>
      <c r="AG128" s="88" t="s">
        <v>12</v>
      </c>
      <c r="AH128" s="88" t="s">
        <v>81</v>
      </c>
      <c r="AI128" s="88" t="s">
        <v>80</v>
      </c>
      <c r="AJ128" s="7"/>
      <c r="AK128" s="31"/>
      <c r="AL128" s="31"/>
      <c r="AM128" s="31"/>
      <c r="AN128" s="31"/>
      <c r="AO128" s="31"/>
      <c r="AP128" s="9" t="s">
        <v>13</v>
      </c>
      <c r="AQ128" s="32">
        <v>80</v>
      </c>
      <c r="AR128" s="32">
        <v>73.897000000000006</v>
      </c>
      <c r="AS128" s="8">
        <f t="shared" si="23"/>
        <v>1.232</v>
      </c>
      <c r="AU128" s="267"/>
      <c r="AV128" s="101" t="s">
        <v>13</v>
      </c>
      <c r="AW128" s="102">
        <f t="shared" ref="AW128:AW133" si="24">U128</f>
        <v>40</v>
      </c>
      <c r="AX128" s="102">
        <f t="shared" ref="AX128:AX133" si="25">AQ128</f>
        <v>80</v>
      </c>
      <c r="AY128" s="101" t="s">
        <v>13</v>
      </c>
      <c r="AZ128" s="102">
        <f t="shared" ref="AZ128:AZ133" si="26">V128</f>
        <v>79.215999999999994</v>
      </c>
      <c r="BA128" s="102">
        <f t="shared" ref="BA128:BA133" si="27">AR128</f>
        <v>73.897000000000006</v>
      </c>
    </row>
    <row r="129" spans="2:53" ht="16.5" customHeight="1" x14ac:dyDescent="0.3">
      <c r="B129" s="295"/>
      <c r="C129" s="325"/>
      <c r="D129" s="87" t="s">
        <v>14</v>
      </c>
      <c r="E129" s="86">
        <v>7.2990000000000004</v>
      </c>
      <c r="F129" s="86">
        <v>16.936</v>
      </c>
      <c r="G129" s="86">
        <v>6.8070000000000004</v>
      </c>
      <c r="H129" s="86">
        <v>8.2759999999999998</v>
      </c>
      <c r="I129" s="86">
        <v>12.022</v>
      </c>
      <c r="J129" s="87">
        <f>SUM(E129:I129)</f>
        <v>51.339999999999996</v>
      </c>
      <c r="K129" s="26">
        <f>ROUND(AVERAGE(E129:I129),3)</f>
        <v>10.268000000000001</v>
      </c>
      <c r="L129" s="87">
        <f>ROUND(MEDIAN(E129:I129), 3)</f>
        <v>8.2759999999999998</v>
      </c>
      <c r="M129" s="87">
        <f>ROUND(_xlfn.STDEV.S(E129:I129), 3)</f>
        <v>4.2510000000000003</v>
      </c>
      <c r="N129" s="7"/>
      <c r="O129" s="31"/>
      <c r="P129" s="31"/>
      <c r="Q129" s="31"/>
      <c r="R129" s="31"/>
      <c r="S129" s="31"/>
      <c r="T129" s="9" t="s">
        <v>15</v>
      </c>
      <c r="U129" s="32">
        <v>80</v>
      </c>
      <c r="V129" s="32">
        <v>42.470999999999997</v>
      </c>
      <c r="W129" s="8">
        <f t="shared" si="22"/>
        <v>0.70799999999999996</v>
      </c>
      <c r="X129" s="29"/>
      <c r="Y129" s="325"/>
      <c r="Z129" s="87" t="s">
        <v>14</v>
      </c>
      <c r="AA129" s="62">
        <v>11.875999999999999</v>
      </c>
      <c r="AB129" s="62">
        <v>9.984</v>
      </c>
      <c r="AC129" s="62">
        <v>9.0760000000000005</v>
      </c>
      <c r="AD129" s="62">
        <v>9.6479999999999997</v>
      </c>
      <c r="AE129" s="62">
        <v>20.347999999999999</v>
      </c>
      <c r="AF129" s="87">
        <f>SUM(AA129:AE129)</f>
        <v>60.932000000000002</v>
      </c>
      <c r="AG129" s="26">
        <f>ROUND(AVERAGE(AA129:AE129),3)</f>
        <v>12.186</v>
      </c>
      <c r="AH129" s="87">
        <f>ROUND(MEDIAN(AA129:AE129), 3)</f>
        <v>9.984</v>
      </c>
      <c r="AI129" s="87">
        <f>ROUND(_xlfn.STDEV.S(AA129:AE129), 3)</f>
        <v>4.6820000000000004</v>
      </c>
      <c r="AJ129" s="7"/>
      <c r="AK129" s="31"/>
      <c r="AL129" s="31"/>
      <c r="AM129" s="31"/>
      <c r="AN129" s="31"/>
      <c r="AO129" s="31"/>
      <c r="AP129" s="9" t="s">
        <v>15</v>
      </c>
      <c r="AQ129" s="32">
        <v>60</v>
      </c>
      <c r="AR129" s="32">
        <v>41.793999999999997</v>
      </c>
      <c r="AS129" s="8">
        <f t="shared" si="23"/>
        <v>0.69699999999999995</v>
      </c>
      <c r="AU129" s="267"/>
      <c r="AV129" s="101" t="s">
        <v>15</v>
      </c>
      <c r="AW129" s="102">
        <f t="shared" si="24"/>
        <v>80</v>
      </c>
      <c r="AX129" s="102">
        <f t="shared" si="25"/>
        <v>60</v>
      </c>
      <c r="AY129" s="101" t="s">
        <v>15</v>
      </c>
      <c r="AZ129" s="102">
        <f t="shared" si="26"/>
        <v>42.470999999999997</v>
      </c>
      <c r="BA129" s="102">
        <f t="shared" si="27"/>
        <v>41.793999999999997</v>
      </c>
    </row>
    <row r="130" spans="2:53" ht="16.5" customHeight="1" x14ac:dyDescent="0.3">
      <c r="B130" s="295"/>
      <c r="C130" s="325"/>
      <c r="D130" s="87" t="b">
        <v>1</v>
      </c>
      <c r="E130" s="86" t="s">
        <v>152</v>
      </c>
      <c r="F130" s="86" t="s">
        <v>129</v>
      </c>
      <c r="G130" s="86">
        <v>0</v>
      </c>
      <c r="H130" s="86" t="s">
        <v>144</v>
      </c>
      <c r="I130" s="86" t="s">
        <v>143</v>
      </c>
      <c r="J130" s="281"/>
      <c r="K130" s="282"/>
      <c r="L130" s="282"/>
      <c r="M130" s="283"/>
      <c r="N130" s="7"/>
      <c r="O130" s="31"/>
      <c r="P130" s="31"/>
      <c r="Q130" s="31"/>
      <c r="R130" s="31"/>
      <c r="S130" s="31"/>
      <c r="T130" s="9" t="s">
        <v>16</v>
      </c>
      <c r="U130" s="32">
        <v>80</v>
      </c>
      <c r="V130" s="32">
        <v>48.902999999999999</v>
      </c>
      <c r="W130" s="8">
        <f t="shared" si="22"/>
        <v>0.81499999999999995</v>
      </c>
      <c r="X130" s="29"/>
      <c r="Y130" s="325"/>
      <c r="Z130" s="87" t="b">
        <v>1</v>
      </c>
      <c r="AA130" s="94" t="s">
        <v>132</v>
      </c>
      <c r="AB130" s="13">
        <v>8</v>
      </c>
      <c r="AC130" s="94" t="s">
        <v>162</v>
      </c>
      <c r="AD130" s="13" t="s">
        <v>160</v>
      </c>
      <c r="AE130" s="94" t="s">
        <v>143</v>
      </c>
      <c r="AF130" s="281"/>
      <c r="AG130" s="282"/>
      <c r="AH130" s="282"/>
      <c r="AI130" s="283"/>
      <c r="AJ130" s="7"/>
      <c r="AK130" s="31"/>
      <c r="AL130" s="31"/>
      <c r="AM130" s="31"/>
      <c r="AN130" s="31"/>
      <c r="AO130" s="31"/>
      <c r="AP130" s="9" t="s">
        <v>16</v>
      </c>
      <c r="AQ130" s="32">
        <v>60</v>
      </c>
      <c r="AR130" s="32">
        <v>45.01</v>
      </c>
      <c r="AS130" s="8">
        <f t="shared" si="23"/>
        <v>0.75</v>
      </c>
      <c r="AU130" s="267"/>
      <c r="AV130" s="101" t="s">
        <v>16</v>
      </c>
      <c r="AW130" s="102">
        <f t="shared" si="24"/>
        <v>80</v>
      </c>
      <c r="AX130" s="102">
        <f t="shared" si="25"/>
        <v>60</v>
      </c>
      <c r="AY130" s="101" t="s">
        <v>16</v>
      </c>
      <c r="AZ130" s="102">
        <f t="shared" si="26"/>
        <v>48.902999999999999</v>
      </c>
      <c r="BA130" s="102">
        <f t="shared" si="27"/>
        <v>45.01</v>
      </c>
    </row>
    <row r="131" spans="2:53" ht="16.5" customHeight="1" x14ac:dyDescent="0.3">
      <c r="B131" s="295"/>
      <c r="C131" s="325"/>
      <c r="D131" s="87" t="s">
        <v>17</v>
      </c>
      <c r="E131" s="87"/>
      <c r="F131" s="87"/>
      <c r="G131" s="87"/>
      <c r="H131" s="87"/>
      <c r="I131" s="87"/>
      <c r="J131" s="284"/>
      <c r="K131" s="285"/>
      <c r="L131" s="285"/>
      <c r="M131" s="286"/>
      <c r="N131" s="7"/>
      <c r="O131" s="31"/>
      <c r="P131" s="31"/>
      <c r="Q131" s="31"/>
      <c r="R131" s="31"/>
      <c r="S131" s="31"/>
      <c r="T131" s="9" t="s">
        <v>18</v>
      </c>
      <c r="U131" s="32">
        <v>60</v>
      </c>
      <c r="V131" s="32">
        <v>84.227000000000004</v>
      </c>
      <c r="W131" s="8">
        <f t="shared" si="22"/>
        <v>1.4039999999999999</v>
      </c>
      <c r="X131" s="29"/>
      <c r="Y131" s="325"/>
      <c r="Z131" s="87" t="s">
        <v>17</v>
      </c>
      <c r="AA131" s="87"/>
      <c r="AB131" s="13">
        <v>5</v>
      </c>
      <c r="AC131" s="87"/>
      <c r="AD131" s="13">
        <v>7</v>
      </c>
      <c r="AE131" s="87"/>
      <c r="AF131" s="284"/>
      <c r="AG131" s="285"/>
      <c r="AH131" s="285"/>
      <c r="AI131" s="286"/>
      <c r="AJ131" s="7"/>
      <c r="AK131" s="31"/>
      <c r="AL131" s="31"/>
      <c r="AM131" s="31"/>
      <c r="AN131" s="31"/>
      <c r="AO131" s="31"/>
      <c r="AP131" s="9" t="s">
        <v>18</v>
      </c>
      <c r="AQ131" s="32">
        <v>60</v>
      </c>
      <c r="AR131" s="32">
        <v>54.55</v>
      </c>
      <c r="AS131" s="8">
        <f t="shared" si="23"/>
        <v>0.90900000000000003</v>
      </c>
      <c r="AU131" s="267"/>
      <c r="AV131" s="101" t="s">
        <v>18</v>
      </c>
      <c r="AW131" s="102">
        <f t="shared" si="24"/>
        <v>60</v>
      </c>
      <c r="AX131" s="102">
        <f t="shared" si="25"/>
        <v>60</v>
      </c>
      <c r="AY131" s="101" t="s">
        <v>18</v>
      </c>
      <c r="AZ131" s="102">
        <f t="shared" si="26"/>
        <v>84.227000000000004</v>
      </c>
      <c r="BA131" s="102">
        <f t="shared" si="27"/>
        <v>54.55</v>
      </c>
    </row>
    <row r="132" spans="2:53" ht="16.5" customHeight="1" x14ac:dyDescent="0.3">
      <c r="B132" s="295"/>
      <c r="C132" s="325"/>
      <c r="D132" s="92" t="s">
        <v>19</v>
      </c>
      <c r="E132" s="293" t="s">
        <v>93</v>
      </c>
      <c r="F132" s="293"/>
      <c r="G132" s="293"/>
      <c r="H132" s="293"/>
      <c r="I132" s="293"/>
      <c r="J132" s="88" t="s">
        <v>11</v>
      </c>
      <c r="K132" s="88" t="s">
        <v>12</v>
      </c>
      <c r="L132" s="88" t="s">
        <v>81</v>
      </c>
      <c r="M132" s="88" t="s">
        <v>80</v>
      </c>
      <c r="N132" s="7"/>
      <c r="O132" s="31"/>
      <c r="P132" s="31"/>
      <c r="Q132" s="31"/>
      <c r="R132" s="31"/>
      <c r="S132" s="31"/>
      <c r="T132" s="9" t="s">
        <v>56</v>
      </c>
      <c r="U132" s="37">
        <v>80</v>
      </c>
      <c r="V132" s="32">
        <v>121.072</v>
      </c>
      <c r="W132" s="8">
        <f t="shared" si="22"/>
        <v>2.0179999999999998</v>
      </c>
      <c r="X132" s="3"/>
      <c r="Y132" s="325"/>
      <c r="Z132" s="92" t="s">
        <v>19</v>
      </c>
      <c r="AA132" s="293" t="s">
        <v>89</v>
      </c>
      <c r="AB132" s="293"/>
      <c r="AC132" s="293"/>
      <c r="AD132" s="293"/>
      <c r="AE132" s="293"/>
      <c r="AF132" s="88" t="s">
        <v>11</v>
      </c>
      <c r="AG132" s="88" t="s">
        <v>12</v>
      </c>
      <c r="AH132" s="88" t="s">
        <v>81</v>
      </c>
      <c r="AI132" s="88" t="s">
        <v>80</v>
      </c>
      <c r="AJ132" s="7"/>
      <c r="AK132" s="31"/>
      <c r="AL132" s="31"/>
      <c r="AM132" s="31"/>
      <c r="AN132" s="31"/>
      <c r="AO132" s="31"/>
      <c r="AP132" s="9" t="s">
        <v>56</v>
      </c>
      <c r="AQ132" s="32">
        <v>80</v>
      </c>
      <c r="AR132" s="32">
        <v>54.145000000000003</v>
      </c>
      <c r="AS132" s="8">
        <f t="shared" si="23"/>
        <v>0.90200000000000002</v>
      </c>
      <c r="AU132" s="267"/>
      <c r="AV132" s="101" t="s">
        <v>56</v>
      </c>
      <c r="AW132" s="102">
        <f t="shared" si="24"/>
        <v>80</v>
      </c>
      <c r="AX132" s="102">
        <f t="shared" si="25"/>
        <v>80</v>
      </c>
      <c r="AY132" s="101" t="s">
        <v>56</v>
      </c>
      <c r="AZ132" s="102">
        <f t="shared" si="26"/>
        <v>121.072</v>
      </c>
      <c r="BA132" s="102">
        <f t="shared" si="27"/>
        <v>54.145000000000003</v>
      </c>
    </row>
    <row r="133" spans="2:53" ht="16.5" customHeight="1" x14ac:dyDescent="0.3">
      <c r="B133" s="295"/>
      <c r="C133" s="325"/>
      <c r="D133" s="87" t="s">
        <v>20</v>
      </c>
      <c r="E133" s="86">
        <v>6.0140000000000002</v>
      </c>
      <c r="F133" s="86">
        <v>7.1050000000000004</v>
      </c>
      <c r="G133" s="86">
        <v>7.41</v>
      </c>
      <c r="H133" s="86">
        <v>33.682000000000002</v>
      </c>
      <c r="I133" s="86">
        <v>25.004000000000001</v>
      </c>
      <c r="J133" s="87">
        <f>SUM(E133:I133)</f>
        <v>79.215000000000003</v>
      </c>
      <c r="K133" s="26">
        <f>ROUND(AVERAGE(E133:I133),3)</f>
        <v>15.843</v>
      </c>
      <c r="L133" s="87">
        <f>ROUND(MEDIAN(E133:I133), 3)</f>
        <v>7.41</v>
      </c>
      <c r="M133" s="87">
        <f>ROUND(_xlfn.STDEV.S(E133:I133), 3)</f>
        <v>12.711</v>
      </c>
      <c r="N133" s="7"/>
      <c r="O133" s="31"/>
      <c r="P133" s="31"/>
      <c r="Q133" s="31"/>
      <c r="R133" s="31"/>
      <c r="S133" s="31"/>
      <c r="T133" s="14" t="s">
        <v>3</v>
      </c>
      <c r="U133" s="44">
        <f>ROUND(AVERAGE(U127:U132), 3)</f>
        <v>73.332999999999998</v>
      </c>
      <c r="V133" s="45">
        <f>ROUND(AVERAGE(V127:V132), 3)</f>
        <v>71.204999999999998</v>
      </c>
      <c r="W133" s="15">
        <f>ROUND(AVERAGE(W127:W132), 3)</f>
        <v>1.1870000000000001</v>
      </c>
      <c r="X133" s="29"/>
      <c r="Y133" s="325"/>
      <c r="Z133" s="87" t="s">
        <v>20</v>
      </c>
      <c r="AA133" s="62">
        <v>15.483000000000001</v>
      </c>
      <c r="AB133" s="62">
        <v>25.335999999999999</v>
      </c>
      <c r="AC133" s="62">
        <v>14.315</v>
      </c>
      <c r="AD133" s="62">
        <v>9.2479999999999993</v>
      </c>
      <c r="AE133" s="62">
        <v>9.5129999999999999</v>
      </c>
      <c r="AF133" s="87">
        <f>SUM(AA133:AE133)</f>
        <v>73.89500000000001</v>
      </c>
      <c r="AG133" s="26">
        <f>ROUND(AVERAGE(AA133:AE133),3)</f>
        <v>14.779</v>
      </c>
      <c r="AH133" s="87">
        <f>ROUND(MEDIAN(AA133:AE133), 3)</f>
        <v>14.315</v>
      </c>
      <c r="AI133" s="87">
        <f>ROUND(_xlfn.STDEV.S(AA133:AE133), 3)</f>
        <v>6.5279999999999996</v>
      </c>
      <c r="AJ133" s="7"/>
      <c r="AK133" s="31"/>
      <c r="AL133" s="31"/>
      <c r="AM133" s="31"/>
      <c r="AN133" s="31"/>
      <c r="AO133" s="31"/>
      <c r="AP133" s="14" t="s">
        <v>3</v>
      </c>
      <c r="AQ133" s="44">
        <f>ROUND(AVERAGE(AQ127:AQ132), 3)</f>
        <v>66.667000000000002</v>
      </c>
      <c r="AR133" s="45">
        <f>ROUND(AVERAGE(AR127:AR132), 3)</f>
        <v>55.055</v>
      </c>
      <c r="AS133" s="15">
        <f>ROUND(AVERAGE(AS127:AS132), 3)</f>
        <v>0.91800000000000004</v>
      </c>
      <c r="AU133" s="267"/>
      <c r="AV133" s="103" t="s">
        <v>3</v>
      </c>
      <c r="AW133" s="104">
        <f t="shared" si="24"/>
        <v>73.332999999999998</v>
      </c>
      <c r="AX133" s="104">
        <f t="shared" si="25"/>
        <v>66.667000000000002</v>
      </c>
      <c r="AY133" s="103" t="s">
        <v>3</v>
      </c>
      <c r="AZ133" s="105">
        <f t="shared" si="26"/>
        <v>71.204999999999998</v>
      </c>
      <c r="BA133" s="105">
        <f t="shared" si="27"/>
        <v>55.055</v>
      </c>
    </row>
    <row r="134" spans="2:53" ht="16.5" customHeight="1" x14ac:dyDescent="0.25">
      <c r="B134" s="295"/>
      <c r="C134" s="325"/>
      <c r="D134" s="87" t="b">
        <v>1</v>
      </c>
      <c r="E134" s="86" t="s">
        <v>162</v>
      </c>
      <c r="F134" s="86">
        <v>3</v>
      </c>
      <c r="G134" s="84" t="s">
        <v>159</v>
      </c>
      <c r="H134" s="84" t="s">
        <v>161</v>
      </c>
      <c r="I134" s="84" t="s">
        <v>135</v>
      </c>
      <c r="J134" s="281"/>
      <c r="K134" s="282"/>
      <c r="L134" s="282"/>
      <c r="M134" s="283"/>
      <c r="N134" s="7"/>
      <c r="O134" s="7"/>
      <c r="P134" s="7"/>
      <c r="Q134" s="7"/>
      <c r="R134" s="7"/>
      <c r="S134" s="31"/>
      <c r="T134" s="31"/>
      <c r="U134" s="31"/>
      <c r="V134" s="31"/>
      <c r="W134" s="31"/>
      <c r="X134" s="29"/>
      <c r="Y134" s="325"/>
      <c r="Z134" s="87" t="b">
        <v>1</v>
      </c>
      <c r="AA134" s="94" t="s">
        <v>130</v>
      </c>
      <c r="AB134" s="13" t="s">
        <v>148</v>
      </c>
      <c r="AC134" s="94" t="s">
        <v>131</v>
      </c>
      <c r="AD134" s="94" t="s">
        <v>157</v>
      </c>
      <c r="AE134" s="94">
        <v>9</v>
      </c>
      <c r="AF134" s="281"/>
      <c r="AG134" s="282"/>
      <c r="AH134" s="282"/>
      <c r="AI134" s="283"/>
      <c r="AJ134" s="7"/>
      <c r="AK134" s="7"/>
      <c r="AL134" s="7"/>
      <c r="AM134" s="7"/>
      <c r="AN134" s="7"/>
      <c r="AO134" s="31"/>
      <c r="AP134" s="31"/>
      <c r="AQ134" s="31"/>
      <c r="AR134" s="31"/>
      <c r="AS134" s="31"/>
      <c r="AU134" s="267"/>
      <c r="AY134" s="2"/>
      <c r="AZ134" s="2"/>
      <c r="BA134" s="2"/>
    </row>
    <row r="135" spans="2:53" ht="16.5" customHeight="1" x14ac:dyDescent="0.25">
      <c r="B135" s="295"/>
      <c r="C135" s="325"/>
      <c r="D135" s="87" t="s">
        <v>17</v>
      </c>
      <c r="E135" s="87"/>
      <c r="F135" s="87"/>
      <c r="G135" s="13" t="s">
        <v>221</v>
      </c>
      <c r="H135" s="13" t="s">
        <v>215</v>
      </c>
      <c r="I135" s="13" t="s">
        <v>222</v>
      </c>
      <c r="J135" s="284"/>
      <c r="K135" s="285"/>
      <c r="L135" s="285"/>
      <c r="M135" s="286"/>
      <c r="N135" s="7"/>
      <c r="O135" s="7"/>
      <c r="P135" s="7"/>
      <c r="Q135" s="7"/>
      <c r="R135" s="7"/>
      <c r="S135" s="31"/>
      <c r="T135" s="31"/>
      <c r="U135" s="31"/>
      <c r="V135" s="31"/>
      <c r="W135" s="31"/>
      <c r="X135" s="29"/>
      <c r="Y135" s="325"/>
      <c r="Z135" s="87" t="s">
        <v>17</v>
      </c>
      <c r="AA135" s="87"/>
      <c r="AB135" s="13" t="s">
        <v>231</v>
      </c>
      <c r="AC135" s="87"/>
      <c r="AD135" s="87"/>
      <c r="AE135" s="87"/>
      <c r="AF135" s="284"/>
      <c r="AG135" s="285"/>
      <c r="AH135" s="285"/>
      <c r="AI135" s="286"/>
      <c r="AJ135" s="7"/>
      <c r="AK135" s="7"/>
      <c r="AL135" s="7"/>
      <c r="AM135" s="7"/>
      <c r="AN135" s="7"/>
      <c r="AO135" s="31"/>
      <c r="AP135" s="31"/>
      <c r="AQ135" s="31"/>
      <c r="AR135" s="31"/>
      <c r="AS135" s="31"/>
      <c r="AU135" s="267"/>
      <c r="AY135" s="2"/>
      <c r="AZ135" s="2"/>
      <c r="BA135" s="2"/>
    </row>
    <row r="136" spans="2:53" ht="16.5" customHeight="1" x14ac:dyDescent="0.25">
      <c r="B136" s="295"/>
      <c r="C136" s="325"/>
      <c r="D136" s="92" t="s">
        <v>21</v>
      </c>
      <c r="E136" s="293" t="s">
        <v>89</v>
      </c>
      <c r="F136" s="293"/>
      <c r="G136" s="293"/>
      <c r="H136" s="293"/>
      <c r="I136" s="293"/>
      <c r="J136" s="88" t="s">
        <v>11</v>
      </c>
      <c r="K136" s="88" t="s">
        <v>12</v>
      </c>
      <c r="L136" s="88" t="s">
        <v>81</v>
      </c>
      <c r="M136" s="88" t="s">
        <v>80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29"/>
      <c r="Y136" s="325"/>
      <c r="Z136" s="92" t="s">
        <v>21</v>
      </c>
      <c r="AA136" s="293" t="s">
        <v>95</v>
      </c>
      <c r="AB136" s="293"/>
      <c r="AC136" s="293"/>
      <c r="AD136" s="293"/>
      <c r="AE136" s="293"/>
      <c r="AF136" s="88" t="s">
        <v>11</v>
      </c>
      <c r="AG136" s="88" t="s">
        <v>12</v>
      </c>
      <c r="AH136" s="88" t="s">
        <v>81</v>
      </c>
      <c r="AI136" s="88" t="s">
        <v>80</v>
      </c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U136" s="267"/>
      <c r="AY136" s="2"/>
      <c r="AZ136" s="2"/>
      <c r="BA136" s="2"/>
    </row>
    <row r="137" spans="2:53" ht="16.5" customHeight="1" x14ac:dyDescent="0.3">
      <c r="B137" s="295"/>
      <c r="C137" s="325"/>
      <c r="D137" s="87" t="s">
        <v>22</v>
      </c>
      <c r="E137" s="86">
        <v>15.433</v>
      </c>
      <c r="F137" s="86">
        <v>7.8120000000000003</v>
      </c>
      <c r="G137" s="86">
        <v>5.9640000000000004</v>
      </c>
      <c r="H137" s="86">
        <v>4.4009999999999998</v>
      </c>
      <c r="I137" s="86">
        <v>8.859</v>
      </c>
      <c r="J137" s="87">
        <f>SUM(E137:I137)</f>
        <v>42.469000000000001</v>
      </c>
      <c r="K137" s="26">
        <f>ROUND(AVERAGE(E137:I137),3)</f>
        <v>8.4939999999999998</v>
      </c>
      <c r="L137" s="87">
        <f>ROUND(MEDIAN(E137:I137), 3)</f>
        <v>7.8120000000000003</v>
      </c>
      <c r="M137" s="87">
        <f>ROUND(_xlfn.STDEV.S(E137:I137), 3)</f>
        <v>4.24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29"/>
      <c r="Y137" s="325"/>
      <c r="Z137" s="87" t="s">
        <v>22</v>
      </c>
      <c r="AA137" s="62">
        <v>9.1760000000000002</v>
      </c>
      <c r="AB137" s="62">
        <v>8.66</v>
      </c>
      <c r="AC137" s="62">
        <v>6.5640000000000001</v>
      </c>
      <c r="AD137" s="62">
        <v>8.0220000000000002</v>
      </c>
      <c r="AE137" s="62">
        <v>9.3689999999999998</v>
      </c>
      <c r="AF137" s="87">
        <f>SUM(AA137:AE137)</f>
        <v>41.790999999999997</v>
      </c>
      <c r="AG137" s="26">
        <f>ROUND(AVERAGE(AA137:AE137),3)</f>
        <v>8.3580000000000005</v>
      </c>
      <c r="AH137" s="87">
        <f>ROUND(MEDIAN(AA137:AE137), 3)</f>
        <v>8.66</v>
      </c>
      <c r="AI137" s="87">
        <f>ROUND(_xlfn.STDEV.S(AA137:AE137), 3)</f>
        <v>1.131</v>
      </c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U137" s="267"/>
      <c r="AY137" s="332" t="s">
        <v>68</v>
      </c>
      <c r="AZ137" s="266" t="s">
        <v>6</v>
      </c>
      <c r="BA137" s="266"/>
    </row>
    <row r="138" spans="2:53" ht="16.5" customHeight="1" x14ac:dyDescent="0.3">
      <c r="B138" s="295"/>
      <c r="C138" s="325"/>
      <c r="D138" s="87" t="b">
        <v>1</v>
      </c>
      <c r="E138" s="84" t="s">
        <v>130</v>
      </c>
      <c r="F138" s="86">
        <v>9</v>
      </c>
      <c r="G138" s="86">
        <v>2</v>
      </c>
      <c r="H138" s="86" t="s">
        <v>146</v>
      </c>
      <c r="I138" s="86" t="s">
        <v>160</v>
      </c>
      <c r="J138" s="281"/>
      <c r="K138" s="282"/>
      <c r="L138" s="282"/>
      <c r="M138" s="283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29"/>
      <c r="Y138" s="325"/>
      <c r="Z138" s="87" t="b">
        <v>1</v>
      </c>
      <c r="AA138" s="13" t="s">
        <v>133</v>
      </c>
      <c r="AB138" s="94" t="s">
        <v>137</v>
      </c>
      <c r="AC138" s="94">
        <v>2</v>
      </c>
      <c r="AD138" s="94" t="s">
        <v>129</v>
      </c>
      <c r="AE138" s="13" t="s">
        <v>141</v>
      </c>
      <c r="AF138" s="281"/>
      <c r="AG138" s="282"/>
      <c r="AH138" s="282"/>
      <c r="AI138" s="283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U138" s="267"/>
      <c r="AY138" s="332"/>
      <c r="AZ138" s="107" t="s">
        <v>246</v>
      </c>
      <c r="BA138" s="107" t="s">
        <v>0</v>
      </c>
    </row>
    <row r="139" spans="2:53" ht="16.5" customHeight="1" x14ac:dyDescent="0.25">
      <c r="B139" s="295"/>
      <c r="C139" s="325"/>
      <c r="D139" s="87" t="s">
        <v>17</v>
      </c>
      <c r="E139" s="13" t="s">
        <v>223</v>
      </c>
      <c r="F139" s="87"/>
      <c r="G139" s="87"/>
      <c r="H139" s="87"/>
      <c r="I139" s="87"/>
      <c r="J139" s="284"/>
      <c r="K139" s="285"/>
      <c r="L139" s="285"/>
      <c r="M139" s="286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29"/>
      <c r="Y139" s="325"/>
      <c r="Z139" s="87" t="s">
        <v>17</v>
      </c>
      <c r="AA139" s="13" t="s">
        <v>213</v>
      </c>
      <c r="AB139" s="87"/>
      <c r="AC139" s="87"/>
      <c r="AD139" s="87"/>
      <c r="AE139" s="13" t="s">
        <v>230</v>
      </c>
      <c r="AF139" s="284"/>
      <c r="AG139" s="285"/>
      <c r="AH139" s="285"/>
      <c r="AI139" s="286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U139" s="267"/>
      <c r="AY139" s="131" t="s">
        <v>3</v>
      </c>
      <c r="AZ139" s="132">
        <f>J127</f>
        <v>71.203999999999994</v>
      </c>
      <c r="BA139" s="132">
        <f>AF127</f>
        <v>55.052999999999997</v>
      </c>
    </row>
    <row r="140" spans="2:53" ht="16.5" customHeight="1" x14ac:dyDescent="0.25">
      <c r="B140" s="295"/>
      <c r="C140" s="325"/>
      <c r="D140" s="92" t="s">
        <v>23</v>
      </c>
      <c r="E140" s="293" t="s">
        <v>89</v>
      </c>
      <c r="F140" s="293"/>
      <c r="G140" s="293"/>
      <c r="H140" s="293"/>
      <c r="I140" s="293"/>
      <c r="J140" s="88" t="s">
        <v>11</v>
      </c>
      <c r="K140" s="88" t="s">
        <v>12</v>
      </c>
      <c r="L140" s="88" t="s">
        <v>81</v>
      </c>
      <c r="M140" s="88" t="s">
        <v>80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29"/>
      <c r="Y140" s="325"/>
      <c r="Z140" s="92" t="s">
        <v>23</v>
      </c>
      <c r="AA140" s="293" t="s">
        <v>95</v>
      </c>
      <c r="AB140" s="293"/>
      <c r="AC140" s="293"/>
      <c r="AD140" s="293"/>
      <c r="AE140" s="293"/>
      <c r="AF140" s="88" t="s">
        <v>11</v>
      </c>
      <c r="AG140" s="88" t="s">
        <v>12</v>
      </c>
      <c r="AH140" s="88" t="s">
        <v>81</v>
      </c>
      <c r="AI140" s="88" t="s">
        <v>80</v>
      </c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U140" s="267"/>
      <c r="AY140" s="42" t="s">
        <v>4</v>
      </c>
      <c r="AZ140" s="130">
        <f>K127</f>
        <v>14.241</v>
      </c>
      <c r="BA140" s="130">
        <f>AG127</f>
        <v>11.010999999999999</v>
      </c>
    </row>
    <row r="141" spans="2:53" ht="16.5" customHeight="1" x14ac:dyDescent="0.25">
      <c r="B141" s="295"/>
      <c r="C141" s="325"/>
      <c r="D141" s="87" t="s">
        <v>24</v>
      </c>
      <c r="E141" s="86">
        <v>20.068999999999999</v>
      </c>
      <c r="F141" s="86">
        <v>6.5170000000000003</v>
      </c>
      <c r="G141" s="86">
        <v>4.2119999999999997</v>
      </c>
      <c r="H141" s="86">
        <v>9.1590000000000007</v>
      </c>
      <c r="I141" s="86">
        <v>8.9440000000000008</v>
      </c>
      <c r="J141" s="87">
        <f>SUM(E141:I141)</f>
        <v>48.901000000000003</v>
      </c>
      <c r="K141" s="26">
        <f>ROUND(AVERAGE(E141:I141),3)</f>
        <v>9.7799999999999994</v>
      </c>
      <c r="L141" s="87">
        <f>ROUND(MEDIAN(E141:I141), 3)</f>
        <v>8.9440000000000008</v>
      </c>
      <c r="M141" s="87">
        <f>ROUND(_xlfn.STDEV.S(E141:I141), 3)</f>
        <v>6.0949999999999998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29"/>
      <c r="Y141" s="325"/>
      <c r="Z141" s="87" t="s">
        <v>24</v>
      </c>
      <c r="AA141" s="62">
        <v>11.074999999999999</v>
      </c>
      <c r="AB141" s="62">
        <v>6.8639999999999999</v>
      </c>
      <c r="AC141" s="62">
        <v>11.132999999999999</v>
      </c>
      <c r="AD141" s="62">
        <v>10.651999999999999</v>
      </c>
      <c r="AE141" s="62">
        <v>5.2850000000000001</v>
      </c>
      <c r="AF141" s="87">
        <f>SUM(AA141:AE141)</f>
        <v>45.009</v>
      </c>
      <c r="AG141" s="26">
        <f>ROUND(AVERAGE(AA141:AE141),3)</f>
        <v>9.0020000000000007</v>
      </c>
      <c r="AH141" s="87">
        <f>ROUND(MEDIAN(AA141:AE141), 3)</f>
        <v>10.651999999999999</v>
      </c>
      <c r="AI141" s="87">
        <f>ROUND(_xlfn.STDEV.S(AA141:AE141), 3)</f>
        <v>2.7360000000000002</v>
      </c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U141" s="267"/>
      <c r="AY141" s="42" t="s">
        <v>191</v>
      </c>
      <c r="AZ141" s="130">
        <f>L127</f>
        <v>9.2189999999999994</v>
      </c>
      <c r="BA141" s="130">
        <f>AH127</f>
        <v>10.929</v>
      </c>
    </row>
    <row r="142" spans="2:53" ht="16.5" customHeight="1" x14ac:dyDescent="0.25">
      <c r="B142" s="295"/>
      <c r="C142" s="325"/>
      <c r="D142" s="87" t="b">
        <v>1</v>
      </c>
      <c r="E142" s="94" t="s">
        <v>133</v>
      </c>
      <c r="F142" s="94" t="s">
        <v>148</v>
      </c>
      <c r="G142" s="94" t="s">
        <v>147</v>
      </c>
      <c r="H142" s="94" t="s">
        <v>156</v>
      </c>
      <c r="I142" s="13" t="s">
        <v>158</v>
      </c>
      <c r="J142" s="281"/>
      <c r="K142" s="282"/>
      <c r="L142" s="282"/>
      <c r="M142" s="283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29"/>
      <c r="Y142" s="325"/>
      <c r="Z142" s="87" t="b">
        <v>1</v>
      </c>
      <c r="AA142" s="94" t="s">
        <v>144</v>
      </c>
      <c r="AB142" s="94">
        <v>4</v>
      </c>
      <c r="AC142" s="13" t="s">
        <v>155</v>
      </c>
      <c r="AD142" s="13" t="s">
        <v>135</v>
      </c>
      <c r="AE142" s="94" t="s">
        <v>147</v>
      </c>
      <c r="AF142" s="281"/>
      <c r="AG142" s="282"/>
      <c r="AH142" s="282"/>
      <c r="AI142" s="283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U142" s="267"/>
      <c r="AY142" s="42" t="s">
        <v>192</v>
      </c>
      <c r="AZ142" s="130">
        <f>M127</f>
        <v>10.304</v>
      </c>
      <c r="BA142" s="130">
        <f>AI127</f>
        <v>2.9780000000000002</v>
      </c>
    </row>
    <row r="143" spans="2:53" ht="16.5" customHeight="1" x14ac:dyDescent="0.25">
      <c r="B143" s="295"/>
      <c r="C143" s="325"/>
      <c r="D143" s="87" t="s">
        <v>17</v>
      </c>
      <c r="E143" s="87"/>
      <c r="F143" s="87"/>
      <c r="G143" s="87"/>
      <c r="H143" s="87"/>
      <c r="I143" s="13">
        <v>5</v>
      </c>
      <c r="J143" s="284"/>
      <c r="K143" s="285"/>
      <c r="L143" s="285"/>
      <c r="M143" s="286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29"/>
      <c r="Y143" s="325"/>
      <c r="Z143" s="87" t="s">
        <v>17</v>
      </c>
      <c r="AA143" s="87"/>
      <c r="AB143" s="87"/>
      <c r="AC143" s="13" t="s">
        <v>232</v>
      </c>
      <c r="AD143" s="13">
        <v>3</v>
      </c>
      <c r="AE143" s="87"/>
      <c r="AF143" s="284"/>
      <c r="AG143" s="285"/>
      <c r="AH143" s="285"/>
      <c r="AI143" s="286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U143" s="267"/>
      <c r="AY143" s="2"/>
      <c r="AZ143" s="2"/>
      <c r="BA143" s="2"/>
    </row>
    <row r="144" spans="2:53" ht="16.5" customHeight="1" x14ac:dyDescent="0.25">
      <c r="B144" s="295"/>
      <c r="C144" s="325"/>
      <c r="D144" s="92" t="s">
        <v>25</v>
      </c>
      <c r="E144" s="293" t="s">
        <v>95</v>
      </c>
      <c r="F144" s="293"/>
      <c r="G144" s="293"/>
      <c r="H144" s="293"/>
      <c r="I144" s="293"/>
      <c r="J144" s="88" t="s">
        <v>11</v>
      </c>
      <c r="K144" s="88" t="s">
        <v>12</v>
      </c>
      <c r="L144" s="88" t="s">
        <v>81</v>
      </c>
      <c r="M144" s="88" t="s">
        <v>80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29"/>
      <c r="Y144" s="325"/>
      <c r="Z144" s="92" t="s">
        <v>25</v>
      </c>
      <c r="AA144" s="293" t="s">
        <v>95</v>
      </c>
      <c r="AB144" s="293"/>
      <c r="AC144" s="293"/>
      <c r="AD144" s="293"/>
      <c r="AE144" s="293"/>
      <c r="AF144" s="88" t="s">
        <v>11</v>
      </c>
      <c r="AG144" s="88" t="s">
        <v>12</v>
      </c>
      <c r="AH144" s="88" t="s">
        <v>81</v>
      </c>
      <c r="AI144" s="88" t="s">
        <v>80</v>
      </c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U144" s="267"/>
      <c r="AY144" s="2"/>
      <c r="AZ144" s="2"/>
      <c r="BA144" s="2"/>
    </row>
    <row r="145" spans="2:53" ht="16.5" customHeight="1" x14ac:dyDescent="0.25">
      <c r="B145" s="295"/>
      <c r="C145" s="325"/>
      <c r="D145" s="87" t="s">
        <v>26</v>
      </c>
      <c r="E145" s="83">
        <v>9.2029999999999994</v>
      </c>
      <c r="F145" s="83">
        <v>23.81</v>
      </c>
      <c r="G145" s="83">
        <v>8.24</v>
      </c>
      <c r="H145" s="83">
        <v>28.891999999999999</v>
      </c>
      <c r="I145" s="83">
        <v>14.082000000000001</v>
      </c>
      <c r="J145" s="87">
        <f>SUM(E145:I145)</f>
        <v>84.227000000000004</v>
      </c>
      <c r="K145" s="26">
        <f>ROUND(AVERAGE(E145:I145),3)</f>
        <v>16.844999999999999</v>
      </c>
      <c r="L145" s="87">
        <f>ROUND(MEDIAN(E145:I145), 3)</f>
        <v>14.082000000000001</v>
      </c>
      <c r="M145" s="87">
        <f>ROUND(_xlfn.STDEV.S(E145:I145), 3)</f>
        <v>9.1340000000000003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29"/>
      <c r="Y145" s="325"/>
      <c r="Z145" s="87" t="s">
        <v>26</v>
      </c>
      <c r="AA145" s="62">
        <v>12.628</v>
      </c>
      <c r="AB145" s="62">
        <v>8.68</v>
      </c>
      <c r="AC145" s="62">
        <v>11.180999999999999</v>
      </c>
      <c r="AD145" s="62">
        <v>13.397</v>
      </c>
      <c r="AE145" s="62">
        <v>8.6620000000000008</v>
      </c>
      <c r="AF145" s="87">
        <f>SUM(AA145:AE145)</f>
        <v>54.547999999999995</v>
      </c>
      <c r="AG145" s="26">
        <f>ROUND(AVERAGE(AA145:AE145),3)</f>
        <v>10.91</v>
      </c>
      <c r="AH145" s="87">
        <f>ROUND(MEDIAN(AA145:AE145), 3)</f>
        <v>11.180999999999999</v>
      </c>
      <c r="AI145" s="87">
        <f>ROUND(_xlfn.STDEV.S(AA145:AE145), 3)</f>
        <v>2.1930000000000001</v>
      </c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U145" s="267"/>
      <c r="AY145" s="2"/>
      <c r="AZ145" s="2"/>
      <c r="BA145" s="2"/>
    </row>
    <row r="146" spans="2:53" ht="16.5" customHeight="1" x14ac:dyDescent="0.25">
      <c r="B146" s="295"/>
      <c r="C146" s="325"/>
      <c r="D146" s="87" t="b">
        <v>1</v>
      </c>
      <c r="E146" s="13">
        <v>4</v>
      </c>
      <c r="F146" s="94" t="s">
        <v>137</v>
      </c>
      <c r="G146" s="94">
        <v>1</v>
      </c>
      <c r="H146" s="13">
        <v>6</v>
      </c>
      <c r="I146" s="94" t="s">
        <v>131</v>
      </c>
      <c r="J146" s="281"/>
      <c r="K146" s="282"/>
      <c r="L146" s="282"/>
      <c r="M146" s="283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29"/>
      <c r="Y146" s="325"/>
      <c r="Z146" s="87" t="b">
        <v>1</v>
      </c>
      <c r="AA146" s="94" t="s">
        <v>161</v>
      </c>
      <c r="AB146" s="94">
        <v>0</v>
      </c>
      <c r="AC146" s="94">
        <v>1</v>
      </c>
      <c r="AD146" s="13" t="s">
        <v>158</v>
      </c>
      <c r="AE146" s="13">
        <v>7</v>
      </c>
      <c r="AF146" s="281"/>
      <c r="AG146" s="282"/>
      <c r="AH146" s="282"/>
      <c r="AI146" s="283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U146" s="267"/>
      <c r="AY146" s="2"/>
      <c r="AZ146" s="2"/>
      <c r="BA146" s="2"/>
    </row>
    <row r="147" spans="2:53" ht="16.5" customHeight="1" x14ac:dyDescent="0.25">
      <c r="B147" s="295"/>
      <c r="C147" s="325"/>
      <c r="D147" s="87" t="s">
        <v>17</v>
      </c>
      <c r="E147" s="13" t="s">
        <v>224</v>
      </c>
      <c r="F147" s="87"/>
      <c r="G147" s="87"/>
      <c r="H147" s="13" t="s">
        <v>213</v>
      </c>
      <c r="I147" s="87"/>
      <c r="J147" s="284"/>
      <c r="K147" s="285"/>
      <c r="L147" s="285"/>
      <c r="M147" s="286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29"/>
      <c r="Y147" s="325"/>
      <c r="Z147" s="87" t="s">
        <v>17</v>
      </c>
      <c r="AA147" s="87"/>
      <c r="AB147" s="87"/>
      <c r="AC147" s="87"/>
      <c r="AD147" s="13" t="s">
        <v>227</v>
      </c>
      <c r="AE147" s="13">
        <v>4</v>
      </c>
      <c r="AF147" s="284"/>
      <c r="AG147" s="285"/>
      <c r="AH147" s="285"/>
      <c r="AI147" s="286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U147" s="267"/>
      <c r="AY147" s="2"/>
      <c r="AZ147" s="2"/>
      <c r="BA147" s="2"/>
    </row>
    <row r="148" spans="2:53" ht="16.5" customHeight="1" x14ac:dyDescent="0.25">
      <c r="B148" s="295"/>
      <c r="C148" s="325"/>
      <c r="D148" s="92" t="s">
        <v>58</v>
      </c>
      <c r="E148" s="293" t="s">
        <v>89</v>
      </c>
      <c r="F148" s="293"/>
      <c r="G148" s="293"/>
      <c r="H148" s="293"/>
      <c r="I148" s="293"/>
      <c r="J148" s="88" t="s">
        <v>11</v>
      </c>
      <c r="K148" s="88" t="s">
        <v>12</v>
      </c>
      <c r="L148" s="88" t="s">
        <v>81</v>
      </c>
      <c r="M148" s="88" t="s">
        <v>80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29"/>
      <c r="Y148" s="325"/>
      <c r="Z148" s="92" t="s">
        <v>58</v>
      </c>
      <c r="AA148" s="293" t="s">
        <v>89</v>
      </c>
      <c r="AB148" s="293"/>
      <c r="AC148" s="293"/>
      <c r="AD148" s="293"/>
      <c r="AE148" s="293"/>
      <c r="AF148" s="88" t="s">
        <v>11</v>
      </c>
      <c r="AG148" s="88" t="s">
        <v>12</v>
      </c>
      <c r="AH148" s="88" t="s">
        <v>81</v>
      </c>
      <c r="AI148" s="88" t="s">
        <v>80</v>
      </c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U148" s="267"/>
      <c r="AY148" s="2"/>
      <c r="AZ148" s="2"/>
      <c r="BA148" s="2"/>
    </row>
    <row r="149" spans="2:53" ht="16.5" customHeight="1" x14ac:dyDescent="0.25">
      <c r="B149" s="295"/>
      <c r="C149" s="325"/>
      <c r="D149" s="87" t="s">
        <v>59</v>
      </c>
      <c r="E149" s="86">
        <v>34.837000000000003</v>
      </c>
      <c r="F149" s="86">
        <v>6.2939999999999996</v>
      </c>
      <c r="G149" s="86">
        <v>64.292000000000002</v>
      </c>
      <c r="H149" s="86">
        <v>8.7870000000000008</v>
      </c>
      <c r="I149" s="86">
        <v>6.8620000000000001</v>
      </c>
      <c r="J149" s="87">
        <f>SUM(E149:I149)</f>
        <v>121.072</v>
      </c>
      <c r="K149" s="26">
        <f>ROUND(AVERAGE(E149:I149),3)</f>
        <v>24.213999999999999</v>
      </c>
      <c r="L149" s="87">
        <f>ROUND(MEDIAN(E149:I149), 3)</f>
        <v>8.7870000000000008</v>
      </c>
      <c r="M149" s="87">
        <f>ROUND(_xlfn.STDEV.S(E149:I149), 3)</f>
        <v>25.393000000000001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29"/>
      <c r="Y149" s="325"/>
      <c r="Z149" s="87" t="s">
        <v>59</v>
      </c>
      <c r="AA149" s="62">
        <v>10.028</v>
      </c>
      <c r="AB149" s="62">
        <v>10.781000000000001</v>
      </c>
      <c r="AC149" s="62">
        <v>10.528</v>
      </c>
      <c r="AD149" s="62">
        <v>11.54</v>
      </c>
      <c r="AE149" s="62">
        <v>11.266999999999999</v>
      </c>
      <c r="AF149" s="87">
        <f>SUM(AA149:AE149)</f>
        <v>54.144000000000005</v>
      </c>
      <c r="AG149" s="26">
        <f>ROUND(AVERAGE(AA149:AE149),3)</f>
        <v>10.829000000000001</v>
      </c>
      <c r="AH149" s="87">
        <f>ROUND(MEDIAN(AA149:AE149), 3)</f>
        <v>10.781000000000001</v>
      </c>
      <c r="AI149" s="87">
        <f>ROUND(_xlfn.STDEV.S(AA149:AE149), 3)</f>
        <v>0.59799999999999998</v>
      </c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U149" s="267"/>
      <c r="AY149" s="2"/>
      <c r="AZ149" s="2"/>
      <c r="BA149" s="2"/>
    </row>
    <row r="150" spans="2:53" ht="16.5" customHeight="1" x14ac:dyDescent="0.25">
      <c r="B150" s="295"/>
      <c r="C150" s="325"/>
      <c r="D150" s="87" t="b">
        <v>1</v>
      </c>
      <c r="E150" s="98" t="s">
        <v>157</v>
      </c>
      <c r="F150" s="94" t="s">
        <v>155</v>
      </c>
      <c r="G150" s="94" t="s">
        <v>136</v>
      </c>
      <c r="H150" s="94" t="s">
        <v>138</v>
      </c>
      <c r="I150" s="94" t="s">
        <v>141</v>
      </c>
      <c r="J150" s="281"/>
      <c r="K150" s="282"/>
      <c r="L150" s="282"/>
      <c r="M150" s="283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29"/>
      <c r="Y150" s="325"/>
      <c r="Z150" s="87" t="b">
        <v>1</v>
      </c>
      <c r="AA150" s="13" t="s">
        <v>139</v>
      </c>
      <c r="AB150" s="94">
        <v>5</v>
      </c>
      <c r="AC150" s="94" t="s">
        <v>146</v>
      </c>
      <c r="AD150" s="94" t="s">
        <v>136</v>
      </c>
      <c r="AE150" s="94" t="s">
        <v>152</v>
      </c>
      <c r="AF150" s="281"/>
      <c r="AG150" s="282"/>
      <c r="AH150" s="282"/>
      <c r="AI150" s="283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U150" s="267"/>
      <c r="AY150" s="2"/>
      <c r="AZ150" s="2"/>
      <c r="BA150" s="2"/>
    </row>
    <row r="151" spans="2:53" ht="16.5" customHeight="1" x14ac:dyDescent="0.25">
      <c r="B151" s="295"/>
      <c r="C151" s="325"/>
      <c r="D151" s="87" t="s">
        <v>17</v>
      </c>
      <c r="E151" s="98" t="s">
        <v>225</v>
      </c>
      <c r="F151" s="87"/>
      <c r="G151" s="87"/>
      <c r="H151" s="87"/>
      <c r="I151" s="87"/>
      <c r="J151" s="284"/>
      <c r="K151" s="285"/>
      <c r="L151" s="285"/>
      <c r="M151" s="286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29"/>
      <c r="Y151" s="325"/>
      <c r="Z151" s="87" t="s">
        <v>17</v>
      </c>
      <c r="AA151" s="13" t="s">
        <v>232</v>
      </c>
      <c r="AB151" s="87"/>
      <c r="AC151" s="87"/>
      <c r="AD151" s="87"/>
      <c r="AE151" s="87"/>
      <c r="AF151" s="284"/>
      <c r="AG151" s="285"/>
      <c r="AH151" s="285"/>
      <c r="AI151" s="286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U151" s="267"/>
      <c r="AY151" s="2"/>
      <c r="AZ151" s="2"/>
      <c r="BA151" s="2"/>
    </row>
    <row r="152" spans="2:53" ht="16.5" customHeight="1" x14ac:dyDescent="0.25">
      <c r="B152" s="295"/>
      <c r="AU152" s="267"/>
      <c r="AY152" s="2"/>
      <c r="AZ152" s="2"/>
      <c r="BA152" s="2"/>
    </row>
    <row r="153" spans="2:53" ht="16.5" customHeight="1" x14ac:dyDescent="0.25">
      <c r="B153" s="295"/>
      <c r="AU153" s="267"/>
      <c r="AY153" s="2"/>
      <c r="AZ153" s="2"/>
      <c r="BA153" s="2"/>
    </row>
    <row r="154" spans="2:53" ht="16.5" customHeight="1" x14ac:dyDescent="0.3">
      <c r="B154" s="295"/>
      <c r="C154" s="325" t="s">
        <v>70</v>
      </c>
      <c r="D154" s="90" t="s">
        <v>70</v>
      </c>
      <c r="E154" s="7"/>
      <c r="F154" s="7"/>
      <c r="G154" s="7"/>
      <c r="H154" s="7"/>
      <c r="I154" s="7"/>
      <c r="J154" s="326" t="s">
        <v>49</v>
      </c>
      <c r="K154" s="326"/>
      <c r="L154" s="326"/>
      <c r="M154" s="326"/>
      <c r="N154" s="7"/>
      <c r="O154" s="7"/>
      <c r="P154" s="7"/>
      <c r="Q154" s="7"/>
      <c r="R154" s="7"/>
      <c r="S154" s="7"/>
      <c r="T154" s="90" t="s">
        <v>70</v>
      </c>
      <c r="U154" s="232" t="s">
        <v>50</v>
      </c>
      <c r="V154" s="232"/>
      <c r="W154" s="232"/>
      <c r="X154" s="3"/>
      <c r="Y154" s="325" t="s">
        <v>70</v>
      </c>
      <c r="Z154" s="90" t="s">
        <v>70</v>
      </c>
      <c r="AA154" s="7"/>
      <c r="AB154" s="7"/>
      <c r="AC154" s="7"/>
      <c r="AD154" s="7"/>
      <c r="AE154" s="7"/>
      <c r="AF154" s="326" t="s">
        <v>49</v>
      </c>
      <c r="AG154" s="326"/>
      <c r="AH154" s="326"/>
      <c r="AI154" s="326"/>
      <c r="AJ154" s="7"/>
      <c r="AK154" s="7"/>
      <c r="AL154" s="7"/>
      <c r="AM154" s="7"/>
      <c r="AN154" s="7"/>
      <c r="AO154" s="7"/>
      <c r="AP154" s="90" t="s">
        <v>70</v>
      </c>
      <c r="AQ154" s="232" t="s">
        <v>50</v>
      </c>
      <c r="AR154" s="232"/>
      <c r="AS154" s="232"/>
      <c r="AU154" s="267"/>
      <c r="AV154" s="332" t="s">
        <v>253</v>
      </c>
      <c r="AW154" s="333" t="s">
        <v>5</v>
      </c>
      <c r="AX154" s="333"/>
      <c r="AY154" s="332" t="s">
        <v>253</v>
      </c>
      <c r="AZ154" s="333" t="s">
        <v>6</v>
      </c>
      <c r="BA154" s="333"/>
    </row>
    <row r="155" spans="2:53" ht="16.5" customHeight="1" x14ac:dyDescent="0.3">
      <c r="B155" s="295"/>
      <c r="C155" s="325"/>
      <c r="D155" s="90" t="s">
        <v>2</v>
      </c>
      <c r="E155" s="7"/>
      <c r="F155" s="7"/>
      <c r="G155" s="7"/>
      <c r="H155" s="7"/>
      <c r="I155" s="7"/>
      <c r="J155" s="42" t="s">
        <v>3</v>
      </c>
      <c r="K155" s="42" t="s">
        <v>4</v>
      </c>
      <c r="L155" s="42" t="s">
        <v>191</v>
      </c>
      <c r="M155" s="42" t="s">
        <v>192</v>
      </c>
      <c r="N155" s="7"/>
      <c r="O155" s="7"/>
      <c r="P155" s="7"/>
      <c r="Q155" s="7"/>
      <c r="R155" s="7"/>
      <c r="S155" s="31"/>
      <c r="T155" s="90" t="s">
        <v>2</v>
      </c>
      <c r="U155" s="92" t="s">
        <v>5</v>
      </c>
      <c r="V155" s="92" t="s">
        <v>6</v>
      </c>
      <c r="W155" s="8" t="s">
        <v>7</v>
      </c>
      <c r="X155" s="29"/>
      <c r="Y155" s="325"/>
      <c r="Z155" s="90" t="s">
        <v>0</v>
      </c>
      <c r="AA155" s="7"/>
      <c r="AB155" s="7"/>
      <c r="AC155" s="7"/>
      <c r="AD155" s="7"/>
      <c r="AE155" s="7"/>
      <c r="AF155" s="42" t="s">
        <v>3</v>
      </c>
      <c r="AG155" s="42" t="s">
        <v>4</v>
      </c>
      <c r="AH155" s="42" t="s">
        <v>191</v>
      </c>
      <c r="AI155" s="42" t="s">
        <v>192</v>
      </c>
      <c r="AJ155" s="7"/>
      <c r="AK155" s="7"/>
      <c r="AL155" s="7"/>
      <c r="AM155" s="7"/>
      <c r="AN155" s="7"/>
      <c r="AO155" s="31"/>
      <c r="AP155" s="90" t="s">
        <v>0</v>
      </c>
      <c r="AQ155" s="92" t="s">
        <v>5</v>
      </c>
      <c r="AR155" s="92" t="s">
        <v>6</v>
      </c>
      <c r="AS155" s="8" t="s">
        <v>7</v>
      </c>
      <c r="AU155" s="267"/>
      <c r="AV155" s="332"/>
      <c r="AW155" s="100" t="s">
        <v>2</v>
      </c>
      <c r="AX155" s="100" t="s">
        <v>54</v>
      </c>
      <c r="AY155" s="332"/>
      <c r="AZ155" s="100" t="s">
        <v>2</v>
      </c>
      <c r="BA155" s="100" t="s">
        <v>54</v>
      </c>
    </row>
    <row r="156" spans="2:53" ht="16.5" customHeight="1" x14ac:dyDescent="0.3">
      <c r="B156" s="295"/>
      <c r="C156" s="325"/>
      <c r="D156" s="9" t="s">
        <v>8</v>
      </c>
      <c r="E156" s="19"/>
      <c r="F156" s="19"/>
      <c r="G156" s="19"/>
      <c r="H156" s="19"/>
      <c r="I156" s="19"/>
      <c r="J156" s="57">
        <f>ROUND(AVERAGE(J158, J162,J166,J170,J174,J178), 3)</f>
        <v>48.750999999999998</v>
      </c>
      <c r="K156" s="43">
        <f>ROUND(AVERAGE(K158, K162,K166,K170,K174,K178), 3)</f>
        <v>9.75</v>
      </c>
      <c r="L156" s="43">
        <f>ROUND(AVERAGE(L158, L162,L166,L170,L174,L178), 3)</f>
        <v>7.6970000000000001</v>
      </c>
      <c r="M156" s="43">
        <f>ROUND(AVERAGE(M158, M162,M166,M170,M174,M178), 3)</f>
        <v>5.4089999999999998</v>
      </c>
      <c r="N156" s="7"/>
      <c r="O156" s="7"/>
      <c r="P156" s="7"/>
      <c r="Q156" s="7"/>
      <c r="R156" s="7"/>
      <c r="S156" s="31"/>
      <c r="T156" s="9" t="s">
        <v>9</v>
      </c>
      <c r="U156" s="32">
        <v>100</v>
      </c>
      <c r="V156" s="32">
        <v>52.417999999999999</v>
      </c>
      <c r="W156" s="8">
        <f t="shared" ref="W156:W161" si="28">ROUND(V156/60, 3)</f>
        <v>0.874</v>
      </c>
      <c r="X156" s="29"/>
      <c r="Y156" s="325"/>
      <c r="Z156" s="9" t="s">
        <v>8</v>
      </c>
      <c r="AA156" s="19"/>
      <c r="AB156" s="19"/>
      <c r="AC156" s="19"/>
      <c r="AD156" s="19"/>
      <c r="AE156" s="19"/>
      <c r="AF156" s="57">
        <f>ROUND(AVERAGE(AF158, AF162,AF166,AF170,AF174,AF178), 3)</f>
        <v>57.228999999999999</v>
      </c>
      <c r="AG156" s="43">
        <f>ROUND(AVERAGE(AG158, AG162,AG166,AG170,AG174,AG178), 3)</f>
        <v>11.446</v>
      </c>
      <c r="AH156" s="43">
        <f>ROUND(AVERAGE(AH158, AH162,AH166,AH170,AH174,AH178), 3)</f>
        <v>10.484</v>
      </c>
      <c r="AI156" s="43">
        <f>ROUND(AVERAGE(AI158, AI162,AI166,AI170,AI174,AI178), 3)</f>
        <v>3.4510000000000001</v>
      </c>
      <c r="AJ156" s="7"/>
      <c r="AK156" s="7"/>
      <c r="AL156" s="7"/>
      <c r="AM156" s="7"/>
      <c r="AN156" s="7"/>
      <c r="AO156" s="31"/>
      <c r="AP156" s="9" t="s">
        <v>9</v>
      </c>
      <c r="AQ156" s="32">
        <v>40</v>
      </c>
      <c r="AR156" s="32">
        <v>57.261000000000003</v>
      </c>
      <c r="AS156" s="8">
        <f t="shared" ref="AS156:AS161" si="29">ROUND(AR156/60, 3)</f>
        <v>0.95399999999999996</v>
      </c>
      <c r="AU156" s="267"/>
      <c r="AV156" s="101" t="s">
        <v>9</v>
      </c>
      <c r="AW156" s="102">
        <f>U156</f>
        <v>100</v>
      </c>
      <c r="AX156" s="102">
        <f>AQ156</f>
        <v>40</v>
      </c>
      <c r="AY156" s="101" t="s">
        <v>9</v>
      </c>
      <c r="AZ156" s="102">
        <f>V156</f>
        <v>52.417999999999999</v>
      </c>
      <c r="BA156" s="102">
        <f>AR156</f>
        <v>57.261000000000003</v>
      </c>
    </row>
    <row r="157" spans="2:53" ht="16.5" customHeight="1" x14ac:dyDescent="0.3">
      <c r="B157" s="295"/>
      <c r="C157" s="325"/>
      <c r="D157" s="92" t="s">
        <v>10</v>
      </c>
      <c r="E157" s="293" t="s">
        <v>94</v>
      </c>
      <c r="F157" s="293"/>
      <c r="G157" s="293"/>
      <c r="H157" s="293"/>
      <c r="I157" s="293"/>
      <c r="J157" s="88" t="s">
        <v>11</v>
      </c>
      <c r="K157" s="88" t="s">
        <v>12</v>
      </c>
      <c r="L157" s="88" t="s">
        <v>81</v>
      </c>
      <c r="M157" s="88" t="s">
        <v>80</v>
      </c>
      <c r="N157" s="7"/>
      <c r="O157" s="31"/>
      <c r="P157" s="31"/>
      <c r="Q157" s="31"/>
      <c r="R157" s="31"/>
      <c r="S157" s="31"/>
      <c r="T157" s="9" t="s">
        <v>13</v>
      </c>
      <c r="U157" s="32">
        <v>80</v>
      </c>
      <c r="V157" s="32">
        <v>47.576000000000001</v>
      </c>
      <c r="W157" s="8">
        <f t="shared" si="28"/>
        <v>0.79300000000000004</v>
      </c>
      <c r="X157" s="29"/>
      <c r="Y157" s="325"/>
      <c r="Z157" s="92" t="s">
        <v>10</v>
      </c>
      <c r="AA157" s="293" t="s">
        <v>93</v>
      </c>
      <c r="AB157" s="293"/>
      <c r="AC157" s="293"/>
      <c r="AD157" s="293"/>
      <c r="AE157" s="293"/>
      <c r="AF157" s="88" t="s">
        <v>11</v>
      </c>
      <c r="AG157" s="88" t="s">
        <v>12</v>
      </c>
      <c r="AH157" s="88" t="s">
        <v>81</v>
      </c>
      <c r="AI157" s="88" t="s">
        <v>80</v>
      </c>
      <c r="AJ157" s="7"/>
      <c r="AK157" s="31"/>
      <c r="AL157" s="31"/>
      <c r="AM157" s="31"/>
      <c r="AN157" s="31"/>
      <c r="AO157" s="31"/>
      <c r="AP157" s="9" t="s">
        <v>13</v>
      </c>
      <c r="AQ157" s="32">
        <v>100</v>
      </c>
      <c r="AR157" s="32">
        <v>47.865000000000002</v>
      </c>
      <c r="AS157" s="8">
        <f t="shared" si="29"/>
        <v>0.79800000000000004</v>
      </c>
      <c r="AU157" s="267"/>
      <c r="AV157" s="101" t="s">
        <v>13</v>
      </c>
      <c r="AW157" s="102">
        <f t="shared" ref="AW157:AW162" si="30">U157</f>
        <v>80</v>
      </c>
      <c r="AX157" s="102">
        <f t="shared" ref="AX157:AX162" si="31">AQ157</f>
        <v>100</v>
      </c>
      <c r="AY157" s="101" t="s">
        <v>13</v>
      </c>
      <c r="AZ157" s="102">
        <f t="shared" ref="AZ157:AZ162" si="32">V157</f>
        <v>47.576000000000001</v>
      </c>
      <c r="BA157" s="102">
        <f t="shared" ref="BA157:BA162" si="33">AR157</f>
        <v>47.865000000000002</v>
      </c>
    </row>
    <row r="158" spans="2:53" ht="16.5" customHeight="1" x14ac:dyDescent="0.3">
      <c r="B158" s="295"/>
      <c r="C158" s="325"/>
      <c r="D158" s="87" t="s">
        <v>14</v>
      </c>
      <c r="E158" s="86">
        <v>6.1109999999999998</v>
      </c>
      <c r="F158" s="86">
        <v>7.0110000000000001</v>
      </c>
      <c r="G158" s="86">
        <v>8.1440000000000001</v>
      </c>
      <c r="H158" s="86">
        <v>25.120999999999999</v>
      </c>
      <c r="I158" s="86">
        <v>6.0279999999999996</v>
      </c>
      <c r="J158" s="87">
        <f>SUM(E158:I158)</f>
        <v>52.414999999999999</v>
      </c>
      <c r="K158" s="26">
        <f>ROUND(AVERAGE(E158:I158),3)</f>
        <v>10.483000000000001</v>
      </c>
      <c r="L158" s="87">
        <f>ROUND(MEDIAN(E158:I158), 3)</f>
        <v>7.0110000000000001</v>
      </c>
      <c r="M158" s="87">
        <f>ROUND(_xlfn.STDEV.S(E158:I158), 3)</f>
        <v>8.2270000000000003</v>
      </c>
      <c r="N158" s="7"/>
      <c r="O158" s="31"/>
      <c r="P158" s="31"/>
      <c r="Q158" s="31"/>
      <c r="R158" s="31"/>
      <c r="S158" s="31"/>
      <c r="T158" s="9" t="s">
        <v>15</v>
      </c>
      <c r="U158" s="32">
        <v>60</v>
      </c>
      <c r="V158" s="32">
        <v>45.271000000000001</v>
      </c>
      <c r="W158" s="8">
        <f t="shared" si="28"/>
        <v>0.755</v>
      </c>
      <c r="X158" s="29"/>
      <c r="Y158" s="325"/>
      <c r="Z158" s="87" t="s">
        <v>14</v>
      </c>
      <c r="AA158" s="63">
        <v>10.85</v>
      </c>
      <c r="AB158" s="63">
        <v>9.0559999999999992</v>
      </c>
      <c r="AC158" s="63">
        <v>10.896000000000001</v>
      </c>
      <c r="AD158" s="63">
        <v>10.446</v>
      </c>
      <c r="AE158" s="63">
        <v>16.012</v>
      </c>
      <c r="AF158" s="87">
        <f>SUM(AA158:AE158)</f>
        <v>57.26</v>
      </c>
      <c r="AG158" s="26">
        <f>ROUND(AVERAGE(AA158:AE158),3)</f>
        <v>11.452</v>
      </c>
      <c r="AH158" s="87">
        <f>ROUND(MEDIAN(AA158:AE158), 3)</f>
        <v>10.85</v>
      </c>
      <c r="AI158" s="87">
        <f>ROUND(_xlfn.STDEV.S(AA158:AE158), 3)</f>
        <v>2.6560000000000001</v>
      </c>
      <c r="AJ158" s="7"/>
      <c r="AK158" s="31"/>
      <c r="AL158" s="31"/>
      <c r="AM158" s="31"/>
      <c r="AN158" s="31"/>
      <c r="AO158" s="31"/>
      <c r="AP158" s="9" t="s">
        <v>15</v>
      </c>
      <c r="AQ158" s="32">
        <v>40</v>
      </c>
      <c r="AR158" s="32">
        <v>60.264000000000003</v>
      </c>
      <c r="AS158" s="8">
        <f t="shared" si="29"/>
        <v>1.004</v>
      </c>
      <c r="AU158" s="267"/>
      <c r="AV158" s="101" t="s">
        <v>15</v>
      </c>
      <c r="AW158" s="102">
        <f t="shared" si="30"/>
        <v>60</v>
      </c>
      <c r="AX158" s="102">
        <f t="shared" si="31"/>
        <v>40</v>
      </c>
      <c r="AY158" s="101" t="s">
        <v>15</v>
      </c>
      <c r="AZ158" s="102">
        <f t="shared" si="32"/>
        <v>45.271000000000001</v>
      </c>
      <c r="BA158" s="102">
        <f t="shared" si="33"/>
        <v>60.264000000000003</v>
      </c>
    </row>
    <row r="159" spans="2:53" ht="16.5" customHeight="1" x14ac:dyDescent="0.3">
      <c r="B159" s="295"/>
      <c r="C159" s="325"/>
      <c r="D159" s="87" t="b">
        <v>1</v>
      </c>
      <c r="E159" s="94" t="s">
        <v>146</v>
      </c>
      <c r="F159" s="94">
        <v>2</v>
      </c>
      <c r="G159" s="94" t="s">
        <v>138</v>
      </c>
      <c r="H159" s="94" t="s">
        <v>133</v>
      </c>
      <c r="I159" s="94" t="s">
        <v>130</v>
      </c>
      <c r="J159" s="281"/>
      <c r="K159" s="282"/>
      <c r="L159" s="282"/>
      <c r="M159" s="283"/>
      <c r="N159" s="7"/>
      <c r="O159" s="31"/>
      <c r="P159" s="31"/>
      <c r="Q159" s="31"/>
      <c r="R159" s="31"/>
      <c r="S159" s="31"/>
      <c r="T159" s="9" t="s">
        <v>16</v>
      </c>
      <c r="U159" s="32">
        <v>60</v>
      </c>
      <c r="V159" s="32">
        <v>66.533000000000001</v>
      </c>
      <c r="W159" s="8">
        <f t="shared" si="28"/>
        <v>1.109</v>
      </c>
      <c r="X159" s="29"/>
      <c r="Y159" s="325"/>
      <c r="Z159" s="87" t="b">
        <v>1</v>
      </c>
      <c r="AA159" s="94" t="s">
        <v>162</v>
      </c>
      <c r="AB159" s="94">
        <v>9</v>
      </c>
      <c r="AC159" s="13" t="s">
        <v>157</v>
      </c>
      <c r="AD159" s="13">
        <v>8</v>
      </c>
      <c r="AE159" s="13" t="s">
        <v>133</v>
      </c>
      <c r="AF159" s="281"/>
      <c r="AG159" s="282"/>
      <c r="AH159" s="282"/>
      <c r="AI159" s="283"/>
      <c r="AJ159" s="7"/>
      <c r="AK159" s="31"/>
      <c r="AL159" s="31"/>
      <c r="AM159" s="31"/>
      <c r="AN159" s="31"/>
      <c r="AO159" s="31"/>
      <c r="AP159" s="9" t="s">
        <v>16</v>
      </c>
      <c r="AQ159" s="32">
        <v>80</v>
      </c>
      <c r="AR159" s="32">
        <v>54.115000000000002</v>
      </c>
      <c r="AS159" s="8">
        <f t="shared" si="29"/>
        <v>0.90200000000000002</v>
      </c>
      <c r="AU159" s="267"/>
      <c r="AV159" s="101" t="s">
        <v>16</v>
      </c>
      <c r="AW159" s="102">
        <f t="shared" si="30"/>
        <v>60</v>
      </c>
      <c r="AX159" s="102">
        <f t="shared" si="31"/>
        <v>80</v>
      </c>
      <c r="AY159" s="101" t="s">
        <v>16</v>
      </c>
      <c r="AZ159" s="102">
        <f t="shared" si="32"/>
        <v>66.533000000000001</v>
      </c>
      <c r="BA159" s="102">
        <f t="shared" si="33"/>
        <v>54.115000000000002</v>
      </c>
    </row>
    <row r="160" spans="2:53" ht="16.5" customHeight="1" x14ac:dyDescent="0.3">
      <c r="B160" s="295"/>
      <c r="C160" s="325"/>
      <c r="D160" s="87" t="s">
        <v>17</v>
      </c>
      <c r="E160" s="87"/>
      <c r="F160" s="87"/>
      <c r="G160" s="87"/>
      <c r="H160" s="87"/>
      <c r="I160" s="87"/>
      <c r="J160" s="284"/>
      <c r="K160" s="285"/>
      <c r="L160" s="285"/>
      <c r="M160" s="286"/>
      <c r="N160" s="7"/>
      <c r="O160" s="31"/>
      <c r="P160" s="31"/>
      <c r="Q160" s="31"/>
      <c r="R160" s="31"/>
      <c r="S160" s="31"/>
      <c r="T160" s="9" t="s">
        <v>18</v>
      </c>
      <c r="U160" s="32">
        <v>80</v>
      </c>
      <c r="V160" s="32">
        <v>46.154000000000003</v>
      </c>
      <c r="W160" s="8">
        <f t="shared" si="28"/>
        <v>0.76900000000000002</v>
      </c>
      <c r="X160" s="29"/>
      <c r="Y160" s="325"/>
      <c r="Z160" s="87" t="s">
        <v>17</v>
      </c>
      <c r="AA160" s="87"/>
      <c r="AB160" s="87"/>
      <c r="AC160" s="13" t="s">
        <v>233</v>
      </c>
      <c r="AD160" s="13" t="s">
        <v>214</v>
      </c>
      <c r="AE160" s="13">
        <v>2</v>
      </c>
      <c r="AF160" s="284"/>
      <c r="AG160" s="285"/>
      <c r="AH160" s="285"/>
      <c r="AI160" s="286"/>
      <c r="AJ160" s="7"/>
      <c r="AK160" s="31"/>
      <c r="AL160" s="31"/>
      <c r="AM160" s="31"/>
      <c r="AN160" s="31"/>
      <c r="AO160" s="31"/>
      <c r="AP160" s="9" t="s">
        <v>18</v>
      </c>
      <c r="AQ160" s="32">
        <v>80</v>
      </c>
      <c r="AR160" s="32">
        <v>47.707999999999998</v>
      </c>
      <c r="AS160" s="8">
        <f t="shared" si="29"/>
        <v>0.79500000000000004</v>
      </c>
      <c r="AU160" s="267"/>
      <c r="AV160" s="101" t="s">
        <v>18</v>
      </c>
      <c r="AW160" s="102">
        <f t="shared" si="30"/>
        <v>80</v>
      </c>
      <c r="AX160" s="102">
        <f t="shared" si="31"/>
        <v>80</v>
      </c>
      <c r="AY160" s="101" t="s">
        <v>18</v>
      </c>
      <c r="AZ160" s="102">
        <f t="shared" si="32"/>
        <v>46.154000000000003</v>
      </c>
      <c r="BA160" s="102">
        <f t="shared" si="33"/>
        <v>47.707999999999998</v>
      </c>
    </row>
    <row r="161" spans="2:53" ht="16.5" customHeight="1" x14ac:dyDescent="0.3">
      <c r="B161" s="295"/>
      <c r="C161" s="325"/>
      <c r="D161" s="92" t="s">
        <v>19</v>
      </c>
      <c r="E161" s="293" t="s">
        <v>89</v>
      </c>
      <c r="F161" s="293"/>
      <c r="G161" s="293"/>
      <c r="H161" s="293"/>
      <c r="I161" s="293"/>
      <c r="J161" s="88" t="s">
        <v>11</v>
      </c>
      <c r="K161" s="88" t="s">
        <v>12</v>
      </c>
      <c r="L161" s="88" t="s">
        <v>81</v>
      </c>
      <c r="M161" s="88" t="s">
        <v>80</v>
      </c>
      <c r="N161" s="7"/>
      <c r="O161" s="31"/>
      <c r="P161" s="31"/>
      <c r="Q161" s="31"/>
      <c r="R161" s="31"/>
      <c r="S161" s="31"/>
      <c r="T161" s="9" t="s">
        <v>56</v>
      </c>
      <c r="U161" s="37">
        <v>80</v>
      </c>
      <c r="V161" s="32">
        <v>34.558999999999997</v>
      </c>
      <c r="W161" s="8">
        <f t="shared" si="28"/>
        <v>0.57599999999999996</v>
      </c>
      <c r="X161" s="3"/>
      <c r="Y161" s="325"/>
      <c r="Z161" s="92" t="s">
        <v>19</v>
      </c>
      <c r="AA161" s="293" t="s">
        <v>94</v>
      </c>
      <c r="AB161" s="293"/>
      <c r="AC161" s="293"/>
      <c r="AD161" s="293"/>
      <c r="AE161" s="293"/>
      <c r="AF161" s="88" t="s">
        <v>11</v>
      </c>
      <c r="AG161" s="88" t="s">
        <v>12</v>
      </c>
      <c r="AH161" s="88" t="s">
        <v>81</v>
      </c>
      <c r="AI161" s="88" t="s">
        <v>80</v>
      </c>
      <c r="AJ161" s="7"/>
      <c r="AK161" s="31"/>
      <c r="AL161" s="31"/>
      <c r="AM161" s="31"/>
      <c r="AN161" s="31"/>
      <c r="AO161" s="31"/>
      <c r="AP161" s="9" t="s">
        <v>56</v>
      </c>
      <c r="AQ161" s="32">
        <v>60</v>
      </c>
      <c r="AR161" s="32">
        <v>76.168999999999997</v>
      </c>
      <c r="AS161" s="8">
        <f t="shared" si="29"/>
        <v>1.2689999999999999</v>
      </c>
      <c r="AU161" s="267"/>
      <c r="AV161" s="101" t="s">
        <v>56</v>
      </c>
      <c r="AW161" s="102">
        <f t="shared" si="30"/>
        <v>80</v>
      </c>
      <c r="AX161" s="102">
        <f t="shared" si="31"/>
        <v>60</v>
      </c>
      <c r="AY161" s="101" t="s">
        <v>56</v>
      </c>
      <c r="AZ161" s="102">
        <f t="shared" si="32"/>
        <v>34.558999999999997</v>
      </c>
      <c r="BA161" s="102">
        <f t="shared" si="33"/>
        <v>76.168999999999997</v>
      </c>
    </row>
    <row r="162" spans="2:53" ht="16.5" customHeight="1" x14ac:dyDescent="0.3">
      <c r="B162" s="295"/>
      <c r="C162" s="325"/>
      <c r="D162" s="87" t="s">
        <v>20</v>
      </c>
      <c r="E162" s="86">
        <v>8.3209999999999997</v>
      </c>
      <c r="F162" s="86">
        <v>14.726000000000001</v>
      </c>
      <c r="G162" s="86">
        <v>7.5679999999999996</v>
      </c>
      <c r="H162" s="86">
        <v>8.9220000000000006</v>
      </c>
      <c r="I162" s="86">
        <v>8.0359999999999996</v>
      </c>
      <c r="J162" s="87">
        <f>SUM(E162:I162)</f>
        <v>47.573000000000008</v>
      </c>
      <c r="K162" s="26">
        <f>ROUND(AVERAGE(E162:I162),3)</f>
        <v>9.5150000000000006</v>
      </c>
      <c r="L162" s="87">
        <f>ROUND(MEDIAN(E162:I162), 3)</f>
        <v>8.3209999999999997</v>
      </c>
      <c r="M162" s="87">
        <f>ROUND(_xlfn.STDEV.S(E162:I162), 3)</f>
        <v>2.9540000000000002</v>
      </c>
      <c r="N162" s="7"/>
      <c r="O162" s="31"/>
      <c r="P162" s="31"/>
      <c r="Q162" s="31"/>
      <c r="R162" s="31"/>
      <c r="S162" s="31"/>
      <c r="T162" s="14" t="s">
        <v>3</v>
      </c>
      <c r="U162" s="44">
        <f>ROUND(AVERAGE(U156:U161), 3)</f>
        <v>76.667000000000002</v>
      </c>
      <c r="V162" s="45">
        <f>ROUND(AVERAGE(V156:V161), 3)</f>
        <v>48.752000000000002</v>
      </c>
      <c r="W162" s="15">
        <f>ROUND(AVERAGE(W156:W161), 3)</f>
        <v>0.81299999999999994</v>
      </c>
      <c r="X162" s="29"/>
      <c r="Y162" s="325"/>
      <c r="Z162" s="87" t="s">
        <v>20</v>
      </c>
      <c r="AA162" s="63">
        <v>11.91</v>
      </c>
      <c r="AB162" s="63">
        <v>7.0709999999999997</v>
      </c>
      <c r="AC162" s="63">
        <v>8.1590000000000007</v>
      </c>
      <c r="AD162" s="63">
        <v>9.3390000000000004</v>
      </c>
      <c r="AE162" s="63">
        <v>11.385</v>
      </c>
      <c r="AF162" s="87">
        <f>SUM(AA162:AE162)</f>
        <v>47.863999999999997</v>
      </c>
      <c r="AG162" s="26">
        <f>ROUND(AVERAGE(AA162:AE162),3)</f>
        <v>9.5730000000000004</v>
      </c>
      <c r="AH162" s="87">
        <f>ROUND(MEDIAN(AA162:AE162), 3)</f>
        <v>9.3390000000000004</v>
      </c>
      <c r="AI162" s="87">
        <f>ROUND(_xlfn.STDEV.S(AA162:AE162), 3)</f>
        <v>2.0649999999999999</v>
      </c>
      <c r="AJ162" s="7"/>
      <c r="AK162" s="31"/>
      <c r="AL162" s="31"/>
      <c r="AM162" s="31"/>
      <c r="AN162" s="31"/>
      <c r="AO162" s="31"/>
      <c r="AP162" s="14" t="s">
        <v>3</v>
      </c>
      <c r="AQ162" s="44">
        <f>ROUND(AVERAGE(AQ156:AQ161), 3)</f>
        <v>66.667000000000002</v>
      </c>
      <c r="AR162" s="45">
        <f>ROUND(AVERAGE(AR156:AR161), 3)</f>
        <v>57.23</v>
      </c>
      <c r="AS162" s="15">
        <f>ROUND(AVERAGE(AS156:AS161), 3)</f>
        <v>0.95399999999999996</v>
      </c>
      <c r="AU162" s="267"/>
      <c r="AV162" s="103" t="s">
        <v>3</v>
      </c>
      <c r="AW162" s="104">
        <f t="shared" si="30"/>
        <v>76.667000000000002</v>
      </c>
      <c r="AX162" s="104">
        <f t="shared" si="31"/>
        <v>66.667000000000002</v>
      </c>
      <c r="AY162" s="103" t="s">
        <v>3</v>
      </c>
      <c r="AZ162" s="105">
        <f t="shared" si="32"/>
        <v>48.752000000000002</v>
      </c>
      <c r="BA162" s="105">
        <f t="shared" si="33"/>
        <v>57.23</v>
      </c>
    </row>
    <row r="163" spans="2:53" ht="16.5" customHeight="1" x14ac:dyDescent="0.25">
      <c r="B163" s="295"/>
      <c r="C163" s="325"/>
      <c r="D163" s="87" t="b">
        <v>1</v>
      </c>
      <c r="E163" s="94">
        <v>1</v>
      </c>
      <c r="F163" s="94" t="s">
        <v>144</v>
      </c>
      <c r="G163" s="94">
        <v>8</v>
      </c>
      <c r="H163" s="94" t="s">
        <v>152</v>
      </c>
      <c r="I163" s="13" t="s">
        <v>143</v>
      </c>
      <c r="J163" s="281"/>
      <c r="K163" s="282"/>
      <c r="L163" s="282"/>
      <c r="M163" s="283"/>
      <c r="N163" s="7"/>
      <c r="O163" s="7"/>
      <c r="P163" s="7"/>
      <c r="Q163" s="7"/>
      <c r="R163" s="7"/>
      <c r="S163" s="31"/>
      <c r="T163" s="31"/>
      <c r="U163" s="31"/>
      <c r="V163" s="31"/>
      <c r="W163" s="31"/>
      <c r="X163" s="29"/>
      <c r="Y163" s="325"/>
      <c r="Z163" s="87" t="b">
        <v>1</v>
      </c>
      <c r="AA163" s="94" t="s">
        <v>152</v>
      </c>
      <c r="AB163" s="94">
        <v>5</v>
      </c>
      <c r="AC163" s="94">
        <v>1</v>
      </c>
      <c r="AD163" s="94" t="s">
        <v>139</v>
      </c>
      <c r="AE163" s="94" t="s">
        <v>141</v>
      </c>
      <c r="AF163" s="281"/>
      <c r="AG163" s="282"/>
      <c r="AH163" s="282"/>
      <c r="AI163" s="283"/>
      <c r="AJ163" s="7"/>
      <c r="AK163" s="7"/>
      <c r="AL163" s="7"/>
      <c r="AM163" s="7"/>
      <c r="AN163" s="7"/>
      <c r="AO163" s="31"/>
      <c r="AP163" s="31"/>
      <c r="AQ163" s="31"/>
      <c r="AR163" s="31"/>
      <c r="AS163" s="31"/>
      <c r="AU163" s="267"/>
      <c r="AY163"/>
      <c r="AZ163"/>
    </row>
    <row r="164" spans="2:53" ht="16.5" customHeight="1" x14ac:dyDescent="0.25">
      <c r="B164" s="295"/>
      <c r="C164" s="325"/>
      <c r="D164" s="87" t="s">
        <v>17</v>
      </c>
      <c r="E164" s="87"/>
      <c r="F164" s="87"/>
      <c r="G164" s="87"/>
      <c r="H164" s="87"/>
      <c r="I164" s="13" t="s">
        <v>223</v>
      </c>
      <c r="J164" s="284"/>
      <c r="K164" s="285"/>
      <c r="L164" s="285"/>
      <c r="M164" s="286"/>
      <c r="N164" s="7"/>
      <c r="O164" s="7"/>
      <c r="P164" s="7"/>
      <c r="Q164" s="7"/>
      <c r="R164" s="7"/>
      <c r="S164" s="31"/>
      <c r="T164" s="31"/>
      <c r="U164" s="31"/>
      <c r="V164" s="31"/>
      <c r="W164" s="31"/>
      <c r="X164" s="29"/>
      <c r="Y164" s="325"/>
      <c r="Z164" s="87" t="s">
        <v>17</v>
      </c>
      <c r="AA164" s="87"/>
      <c r="AB164" s="87"/>
      <c r="AC164" s="87"/>
      <c r="AD164" s="87"/>
      <c r="AE164" s="87"/>
      <c r="AF164" s="284"/>
      <c r="AG164" s="285"/>
      <c r="AH164" s="285"/>
      <c r="AI164" s="286"/>
      <c r="AJ164" s="7"/>
      <c r="AK164" s="7"/>
      <c r="AL164" s="7"/>
      <c r="AM164" s="7"/>
      <c r="AN164" s="7"/>
      <c r="AO164" s="31"/>
      <c r="AP164" s="31"/>
      <c r="AQ164" s="31"/>
      <c r="AR164" s="31"/>
      <c r="AS164" s="31"/>
      <c r="AU164" s="267"/>
      <c r="AY164"/>
      <c r="AZ164"/>
    </row>
    <row r="165" spans="2:53" ht="16.5" customHeight="1" x14ac:dyDescent="0.25">
      <c r="B165" s="295"/>
      <c r="C165" s="325"/>
      <c r="D165" s="92" t="s">
        <v>21</v>
      </c>
      <c r="E165" s="293" t="s">
        <v>95</v>
      </c>
      <c r="F165" s="293"/>
      <c r="G165" s="293"/>
      <c r="H165" s="293"/>
      <c r="I165" s="293"/>
      <c r="J165" s="88" t="s">
        <v>11</v>
      </c>
      <c r="K165" s="88" t="s">
        <v>12</v>
      </c>
      <c r="L165" s="88" t="s">
        <v>81</v>
      </c>
      <c r="M165" s="88" t="s">
        <v>80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29"/>
      <c r="Y165" s="325"/>
      <c r="Z165" s="92" t="s">
        <v>21</v>
      </c>
      <c r="AA165" s="293" t="s">
        <v>93</v>
      </c>
      <c r="AB165" s="293"/>
      <c r="AC165" s="293"/>
      <c r="AD165" s="293"/>
      <c r="AE165" s="293"/>
      <c r="AF165" s="88" t="s">
        <v>11</v>
      </c>
      <c r="AG165" s="88" t="s">
        <v>12</v>
      </c>
      <c r="AH165" s="88" t="s">
        <v>81</v>
      </c>
      <c r="AI165" s="88" t="s">
        <v>80</v>
      </c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U165" s="267"/>
      <c r="AY165"/>
      <c r="AZ165"/>
    </row>
    <row r="166" spans="2:53" ht="16.5" customHeight="1" x14ac:dyDescent="0.3">
      <c r="B166" s="295"/>
      <c r="C166" s="325"/>
      <c r="D166" s="87" t="s">
        <v>22</v>
      </c>
      <c r="E166" s="86">
        <v>5.3250000000000002</v>
      </c>
      <c r="F166" s="86">
        <v>7.3710000000000004</v>
      </c>
      <c r="G166" s="86">
        <v>12.209</v>
      </c>
      <c r="H166" s="86">
        <v>4.5460000000000003</v>
      </c>
      <c r="I166" s="86">
        <v>15.82</v>
      </c>
      <c r="J166" s="87">
        <f>SUM(E166:I166)</f>
        <v>45.271000000000001</v>
      </c>
      <c r="K166" s="26">
        <f>ROUND(AVERAGE(E166:I166),3)</f>
        <v>9.0540000000000003</v>
      </c>
      <c r="L166" s="87">
        <f>ROUND(MEDIAN(E166:I166), 3)</f>
        <v>7.3710000000000004</v>
      </c>
      <c r="M166" s="87">
        <f>ROUND(_xlfn.STDEV.S(E166:I166), 3)</f>
        <v>4.8159999999999998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29"/>
      <c r="Y166" s="325"/>
      <c r="Z166" s="87" t="s">
        <v>22</v>
      </c>
      <c r="AA166" s="63">
        <v>9.41</v>
      </c>
      <c r="AB166" s="63">
        <v>6.9450000000000003</v>
      </c>
      <c r="AC166" s="63">
        <v>15.436</v>
      </c>
      <c r="AD166" s="63">
        <v>14.868</v>
      </c>
      <c r="AE166" s="63">
        <v>13.603</v>
      </c>
      <c r="AF166" s="87">
        <f>SUM(AA166:AE166)</f>
        <v>60.262</v>
      </c>
      <c r="AG166" s="26">
        <f>ROUND(AVERAGE(AA166:AE166),3)</f>
        <v>12.052</v>
      </c>
      <c r="AH166" s="87">
        <f>ROUND(MEDIAN(AA166:AE166), 3)</f>
        <v>13.603</v>
      </c>
      <c r="AI166" s="87">
        <f>ROUND(_xlfn.STDEV.S(AA166:AE166), 3)</f>
        <v>3.7029999999999998</v>
      </c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U166" s="267"/>
      <c r="AY166" s="332" t="s">
        <v>253</v>
      </c>
      <c r="AZ166" s="266" t="s">
        <v>6</v>
      </c>
      <c r="BA166" s="266"/>
    </row>
    <row r="167" spans="2:53" ht="16.5" customHeight="1" x14ac:dyDescent="0.3">
      <c r="B167" s="295"/>
      <c r="C167" s="325"/>
      <c r="D167" s="87" t="b">
        <v>1</v>
      </c>
      <c r="E167" s="94" t="s">
        <v>148</v>
      </c>
      <c r="F167" s="94">
        <v>4</v>
      </c>
      <c r="G167" s="13" t="s">
        <v>161</v>
      </c>
      <c r="H167" s="94" t="s">
        <v>139</v>
      </c>
      <c r="I167" s="13">
        <v>7</v>
      </c>
      <c r="J167" s="281"/>
      <c r="K167" s="282"/>
      <c r="L167" s="282"/>
      <c r="M167" s="283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29"/>
      <c r="Y167" s="325"/>
      <c r="Z167" s="87" t="b">
        <v>1</v>
      </c>
      <c r="AA167" s="13">
        <v>6</v>
      </c>
      <c r="AB167" s="94" t="s">
        <v>159</v>
      </c>
      <c r="AC167" s="13">
        <v>4</v>
      </c>
      <c r="AD167" s="94" t="s">
        <v>144</v>
      </c>
      <c r="AE167" s="13" t="s">
        <v>160</v>
      </c>
      <c r="AF167" s="281"/>
      <c r="AG167" s="282"/>
      <c r="AH167" s="282"/>
      <c r="AI167" s="283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U167" s="267"/>
      <c r="AY167" s="332"/>
      <c r="AZ167" s="107" t="s">
        <v>246</v>
      </c>
      <c r="BA167" s="107" t="s">
        <v>0</v>
      </c>
    </row>
    <row r="168" spans="2:53" ht="16.5" customHeight="1" x14ac:dyDescent="0.25">
      <c r="B168" s="295"/>
      <c r="C168" s="325"/>
      <c r="D168" s="87" t="s">
        <v>17</v>
      </c>
      <c r="E168" s="87"/>
      <c r="F168" s="87"/>
      <c r="G168" s="13" t="s">
        <v>226</v>
      </c>
      <c r="H168" s="87"/>
      <c r="I168" s="13" t="s">
        <v>222</v>
      </c>
      <c r="J168" s="284"/>
      <c r="K168" s="285"/>
      <c r="L168" s="285"/>
      <c r="M168" s="286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29"/>
      <c r="Y168" s="325"/>
      <c r="Z168" s="87" t="s">
        <v>17</v>
      </c>
      <c r="AA168" s="13" t="s">
        <v>219</v>
      </c>
      <c r="AB168" s="87"/>
      <c r="AC168" s="13" t="s">
        <v>232</v>
      </c>
      <c r="AD168" s="87"/>
      <c r="AE168" s="13" t="s">
        <v>234</v>
      </c>
      <c r="AF168" s="284"/>
      <c r="AG168" s="285"/>
      <c r="AH168" s="285"/>
      <c r="AI168" s="286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U168" s="267"/>
      <c r="AY168" s="131" t="s">
        <v>3</v>
      </c>
      <c r="AZ168" s="132">
        <f>J156</f>
        <v>48.750999999999998</v>
      </c>
      <c r="BA168" s="132">
        <f>AF156</f>
        <v>57.228999999999999</v>
      </c>
    </row>
    <row r="169" spans="2:53" ht="16.5" customHeight="1" x14ac:dyDescent="0.25">
      <c r="B169" s="295"/>
      <c r="C169" s="325"/>
      <c r="D169" s="92" t="s">
        <v>23</v>
      </c>
      <c r="E169" s="293" t="s">
        <v>95</v>
      </c>
      <c r="F169" s="293"/>
      <c r="G169" s="293"/>
      <c r="H169" s="293"/>
      <c r="I169" s="293"/>
      <c r="J169" s="88" t="s">
        <v>11</v>
      </c>
      <c r="K169" s="88" t="s">
        <v>12</v>
      </c>
      <c r="L169" s="88" t="s">
        <v>81</v>
      </c>
      <c r="M169" s="88" t="s">
        <v>80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29"/>
      <c r="Y169" s="325"/>
      <c r="Z169" s="92" t="s">
        <v>23</v>
      </c>
      <c r="AA169" s="293" t="s">
        <v>89</v>
      </c>
      <c r="AB169" s="293"/>
      <c r="AC169" s="293"/>
      <c r="AD169" s="293"/>
      <c r="AE169" s="293"/>
      <c r="AF169" s="88" t="s">
        <v>11</v>
      </c>
      <c r="AG169" s="88" t="s">
        <v>12</v>
      </c>
      <c r="AH169" s="88" t="s">
        <v>81</v>
      </c>
      <c r="AI169" s="88" t="s">
        <v>80</v>
      </c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U169" s="267"/>
      <c r="AY169" s="42" t="s">
        <v>4</v>
      </c>
      <c r="AZ169" s="130">
        <f>K156</f>
        <v>9.75</v>
      </c>
      <c r="BA169" s="130">
        <f>AG156</f>
        <v>11.446</v>
      </c>
    </row>
    <row r="170" spans="2:53" ht="16.5" customHeight="1" x14ac:dyDescent="0.25">
      <c r="B170" s="295"/>
      <c r="C170" s="325"/>
      <c r="D170" s="87" t="s">
        <v>24</v>
      </c>
      <c r="E170" s="86">
        <v>6.2240000000000002</v>
      </c>
      <c r="F170" s="86">
        <v>6.3070000000000004</v>
      </c>
      <c r="G170" s="86">
        <v>7.569</v>
      </c>
      <c r="H170" s="86">
        <v>6.6559999999999997</v>
      </c>
      <c r="I170" s="86">
        <v>39.776000000000003</v>
      </c>
      <c r="J170" s="87">
        <f>SUM(E170:I170)</f>
        <v>66.532000000000011</v>
      </c>
      <c r="K170" s="26">
        <f>ROUND(AVERAGE(E170:I170),3)</f>
        <v>13.305999999999999</v>
      </c>
      <c r="L170" s="87">
        <f>ROUND(MEDIAN(E170:I170), 3)</f>
        <v>6.6559999999999997</v>
      </c>
      <c r="M170" s="87">
        <f>ROUND(_xlfn.STDEV.S(E170:I170), 3)</f>
        <v>14.807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29"/>
      <c r="Y170" s="325"/>
      <c r="Z170" s="87" t="s">
        <v>24</v>
      </c>
      <c r="AA170" s="63">
        <v>9.3960000000000008</v>
      </c>
      <c r="AB170" s="63">
        <v>9.2460000000000004</v>
      </c>
      <c r="AC170" s="63">
        <v>12.933999999999999</v>
      </c>
      <c r="AD170" s="63">
        <v>10.324</v>
      </c>
      <c r="AE170" s="63">
        <v>12.214</v>
      </c>
      <c r="AF170" s="87">
        <f>SUM(AA170:AE170)</f>
        <v>54.113999999999997</v>
      </c>
      <c r="AG170" s="26">
        <f>ROUND(AVERAGE(AA170:AE170),3)</f>
        <v>10.823</v>
      </c>
      <c r="AH170" s="87">
        <f>ROUND(MEDIAN(AA170:AE170), 3)</f>
        <v>10.324</v>
      </c>
      <c r="AI170" s="87">
        <f>ROUND(_xlfn.STDEV.S(AA170:AE170), 3)</f>
        <v>1.671</v>
      </c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U170" s="267"/>
      <c r="AY170" s="42" t="s">
        <v>191</v>
      </c>
      <c r="AZ170" s="130">
        <f>L156</f>
        <v>7.6970000000000001</v>
      </c>
      <c r="BA170" s="130">
        <f>AH156</f>
        <v>10.484</v>
      </c>
    </row>
    <row r="171" spans="2:53" ht="16.5" customHeight="1" x14ac:dyDescent="0.25">
      <c r="B171" s="295"/>
      <c r="C171" s="325"/>
      <c r="D171" s="87" t="b">
        <v>1</v>
      </c>
      <c r="E171" s="94" t="s">
        <v>147</v>
      </c>
      <c r="F171" s="94">
        <v>3</v>
      </c>
      <c r="G171" s="94">
        <v>9</v>
      </c>
      <c r="H171" s="13" t="s">
        <v>160</v>
      </c>
      <c r="I171" s="13">
        <v>6</v>
      </c>
      <c r="J171" s="281"/>
      <c r="K171" s="282"/>
      <c r="L171" s="282"/>
      <c r="M171" s="283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29"/>
      <c r="Y171" s="325"/>
      <c r="Z171" s="87" t="b">
        <v>1</v>
      </c>
      <c r="AA171" s="94">
        <v>0</v>
      </c>
      <c r="AB171" s="13" t="s">
        <v>148</v>
      </c>
      <c r="AC171" s="94" t="s">
        <v>143</v>
      </c>
      <c r="AD171" s="94" t="s">
        <v>135</v>
      </c>
      <c r="AE171" s="94" t="s">
        <v>130</v>
      </c>
      <c r="AF171" s="281"/>
      <c r="AG171" s="282"/>
      <c r="AH171" s="282"/>
      <c r="AI171" s="283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U171" s="267"/>
      <c r="AY171" s="42" t="s">
        <v>192</v>
      </c>
      <c r="AZ171" s="130">
        <f>M156</f>
        <v>5.4089999999999998</v>
      </c>
      <c r="BA171" s="130">
        <f>AI156</f>
        <v>3.4510000000000001</v>
      </c>
    </row>
    <row r="172" spans="2:53" ht="16.5" customHeight="1" x14ac:dyDescent="0.25">
      <c r="B172" s="295"/>
      <c r="C172" s="325"/>
      <c r="D172" s="87" t="s">
        <v>17</v>
      </c>
      <c r="E172" s="87"/>
      <c r="F172" s="87"/>
      <c r="G172" s="87"/>
      <c r="H172" s="13" t="s">
        <v>223</v>
      </c>
      <c r="I172" s="13" t="s">
        <v>227</v>
      </c>
      <c r="J172" s="284"/>
      <c r="K172" s="285"/>
      <c r="L172" s="285"/>
      <c r="M172" s="286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29"/>
      <c r="Y172" s="325"/>
      <c r="Z172" s="87" t="s">
        <v>17</v>
      </c>
      <c r="AA172" s="87"/>
      <c r="AB172" s="13">
        <v>6</v>
      </c>
      <c r="AC172" s="87"/>
      <c r="AD172" s="87"/>
      <c r="AE172" s="87"/>
      <c r="AF172" s="284"/>
      <c r="AG172" s="285"/>
      <c r="AH172" s="285"/>
      <c r="AI172" s="286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</row>
    <row r="173" spans="2:53" ht="16.5" customHeight="1" x14ac:dyDescent="0.25">
      <c r="B173" s="295"/>
      <c r="C173" s="325"/>
      <c r="D173" s="92" t="s">
        <v>25</v>
      </c>
      <c r="E173" s="293" t="s">
        <v>89</v>
      </c>
      <c r="F173" s="293"/>
      <c r="G173" s="293"/>
      <c r="H173" s="293"/>
      <c r="I173" s="293"/>
      <c r="J173" s="88" t="s">
        <v>11</v>
      </c>
      <c r="K173" s="88" t="s">
        <v>12</v>
      </c>
      <c r="L173" s="88" t="s">
        <v>81</v>
      </c>
      <c r="M173" s="88" t="s">
        <v>80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29"/>
      <c r="Y173" s="325"/>
      <c r="Z173" s="92" t="s">
        <v>25</v>
      </c>
      <c r="AA173" s="293" t="s">
        <v>89</v>
      </c>
      <c r="AB173" s="293"/>
      <c r="AC173" s="293"/>
      <c r="AD173" s="293"/>
      <c r="AE173" s="293"/>
      <c r="AF173" s="88" t="s">
        <v>11</v>
      </c>
      <c r="AG173" s="88" t="s">
        <v>12</v>
      </c>
      <c r="AH173" s="88" t="s">
        <v>81</v>
      </c>
      <c r="AI173" s="88" t="s">
        <v>80</v>
      </c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</row>
    <row r="174" spans="2:53" ht="16.5" customHeight="1" x14ac:dyDescent="0.25">
      <c r="B174" s="295"/>
      <c r="C174" s="325"/>
      <c r="D174" s="87" t="s">
        <v>26</v>
      </c>
      <c r="E174" s="86">
        <v>10.048</v>
      </c>
      <c r="F174" s="86">
        <v>7.9089999999999998</v>
      </c>
      <c r="G174" s="86">
        <v>8.4600000000000009</v>
      </c>
      <c r="H174" s="86">
        <v>9.66</v>
      </c>
      <c r="I174" s="86">
        <v>10.077</v>
      </c>
      <c r="J174" s="87">
        <f>SUM(E174:I174)</f>
        <v>46.153999999999996</v>
      </c>
      <c r="K174" s="26">
        <f>ROUND(AVERAGE(E174:I174),3)</f>
        <v>9.2309999999999999</v>
      </c>
      <c r="L174" s="87">
        <f>ROUND(MEDIAN(E174:I174), 3)</f>
        <v>9.66</v>
      </c>
      <c r="M174" s="87">
        <f>ROUND(_xlfn.STDEV.S(E174:I174), 3)</f>
        <v>0.98899999999999999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29"/>
      <c r="Y174" s="325"/>
      <c r="Z174" s="87" t="s">
        <v>26</v>
      </c>
      <c r="AA174" s="63">
        <v>8.0079999999999991</v>
      </c>
      <c r="AB174" s="63">
        <v>6.43</v>
      </c>
      <c r="AC174" s="63">
        <v>9.8580000000000005</v>
      </c>
      <c r="AD174" s="63">
        <v>15.624000000000001</v>
      </c>
      <c r="AE174" s="63">
        <v>7.7869999999999999</v>
      </c>
      <c r="AF174" s="87">
        <f>SUM(AA174:AE174)</f>
        <v>47.707000000000001</v>
      </c>
      <c r="AG174" s="26">
        <f>ROUND(AVERAGE(AA174:AE174),3)</f>
        <v>9.5410000000000004</v>
      </c>
      <c r="AH174" s="87">
        <f>ROUND(MEDIAN(AA174:AE174), 3)</f>
        <v>8.0079999999999991</v>
      </c>
      <c r="AI174" s="87">
        <f>ROUND(_xlfn.STDEV.S(AA174:AE174), 3)</f>
        <v>3.613</v>
      </c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</row>
    <row r="175" spans="2:53" ht="16.5" customHeight="1" x14ac:dyDescent="0.25">
      <c r="B175" s="295"/>
      <c r="C175" s="325"/>
      <c r="D175" s="87" t="b">
        <v>1</v>
      </c>
      <c r="E175" s="94" t="s">
        <v>159</v>
      </c>
      <c r="F175" s="94" t="s">
        <v>131</v>
      </c>
      <c r="G175" s="13">
        <v>5</v>
      </c>
      <c r="H175" s="94" t="s">
        <v>136</v>
      </c>
      <c r="I175" s="94">
        <v>0</v>
      </c>
      <c r="J175" s="281"/>
      <c r="K175" s="282"/>
      <c r="L175" s="282"/>
      <c r="M175" s="283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29"/>
      <c r="Y175" s="325"/>
      <c r="Z175" s="87" t="b">
        <v>1</v>
      </c>
      <c r="AA175" s="94">
        <v>7</v>
      </c>
      <c r="AB175" s="94" t="s">
        <v>159</v>
      </c>
      <c r="AC175" s="13">
        <v>5</v>
      </c>
      <c r="AD175" s="94" t="s">
        <v>147</v>
      </c>
      <c r="AE175" s="94">
        <v>3</v>
      </c>
      <c r="AF175" s="281"/>
      <c r="AG175" s="282"/>
      <c r="AH175" s="282"/>
      <c r="AI175" s="283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</row>
    <row r="176" spans="2:53" ht="16.5" customHeight="1" x14ac:dyDescent="0.25">
      <c r="B176" s="295"/>
      <c r="C176" s="325"/>
      <c r="D176" s="87" t="s">
        <v>17</v>
      </c>
      <c r="E176" s="87"/>
      <c r="F176" s="87"/>
      <c r="G176" s="13" t="s">
        <v>228</v>
      </c>
      <c r="H176" s="87"/>
      <c r="I176" s="87"/>
      <c r="J176" s="284"/>
      <c r="K176" s="285"/>
      <c r="L176" s="285"/>
      <c r="M176" s="286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29"/>
      <c r="Y176" s="325"/>
      <c r="Z176" s="87" t="s">
        <v>17</v>
      </c>
      <c r="AA176" s="87"/>
      <c r="AB176" s="87"/>
      <c r="AC176" s="13" t="s">
        <v>216</v>
      </c>
      <c r="AD176" s="87"/>
      <c r="AE176" s="87"/>
      <c r="AF176" s="284"/>
      <c r="AG176" s="285"/>
      <c r="AH176" s="285"/>
      <c r="AI176" s="286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</row>
    <row r="177" spans="2:53" ht="16.5" customHeight="1" x14ac:dyDescent="0.25">
      <c r="B177" s="295"/>
      <c r="C177" s="325"/>
      <c r="D177" s="92" t="s">
        <v>58</v>
      </c>
      <c r="E177" s="293" t="s">
        <v>89</v>
      </c>
      <c r="F177" s="293"/>
      <c r="G177" s="293"/>
      <c r="H177" s="293"/>
      <c r="I177" s="293"/>
      <c r="J177" s="88" t="s">
        <v>11</v>
      </c>
      <c r="K177" s="88" t="s">
        <v>12</v>
      </c>
      <c r="L177" s="88" t="s">
        <v>81</v>
      </c>
      <c r="M177" s="88" t="s">
        <v>80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29"/>
      <c r="Y177" s="325"/>
      <c r="Z177" s="92" t="s">
        <v>58</v>
      </c>
      <c r="AA177" s="293" t="s">
        <v>95</v>
      </c>
      <c r="AB177" s="293"/>
      <c r="AC177" s="293"/>
      <c r="AD177" s="293"/>
      <c r="AE177" s="293"/>
      <c r="AF177" s="88" t="s">
        <v>11</v>
      </c>
      <c r="AG177" s="88" t="s">
        <v>12</v>
      </c>
      <c r="AH177" s="88" t="s">
        <v>81</v>
      </c>
      <c r="AI177" s="88" t="s">
        <v>80</v>
      </c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</row>
    <row r="178" spans="2:53" ht="16.5" customHeight="1" x14ac:dyDescent="0.25">
      <c r="B178" s="295"/>
      <c r="C178" s="325"/>
      <c r="D178" s="87" t="s">
        <v>59</v>
      </c>
      <c r="E178" s="86">
        <v>5.9340000000000002</v>
      </c>
      <c r="F178" s="86">
        <v>7.5910000000000002</v>
      </c>
      <c r="G178" s="86">
        <v>7.3019999999999996</v>
      </c>
      <c r="H178" s="86">
        <v>7.1619999999999999</v>
      </c>
      <c r="I178" s="86">
        <v>6.569</v>
      </c>
      <c r="J178" s="87">
        <f>SUM(E178:I178)</f>
        <v>34.558</v>
      </c>
      <c r="K178" s="26">
        <f>ROUND(AVERAGE(E178:I178),3)</f>
        <v>6.9119999999999999</v>
      </c>
      <c r="L178" s="87">
        <f>ROUND(MEDIAN(E178:I178), 3)</f>
        <v>7.1619999999999999</v>
      </c>
      <c r="M178" s="87">
        <f>ROUND(_xlfn.STDEV.S(E178:I178), 3)</f>
        <v>0.66100000000000003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29"/>
      <c r="Y178" s="325"/>
      <c r="Z178" s="87" t="s">
        <v>59</v>
      </c>
      <c r="AA178" s="63">
        <v>10.377000000000001</v>
      </c>
      <c r="AB178" s="63">
        <v>19.111000000000001</v>
      </c>
      <c r="AC178" s="63">
        <v>10.121</v>
      </c>
      <c r="AD178" s="63">
        <v>25.777000000000001</v>
      </c>
      <c r="AE178" s="63">
        <v>10.781000000000001</v>
      </c>
      <c r="AF178" s="87">
        <f>SUM(AA178:AE178)</f>
        <v>76.167000000000002</v>
      </c>
      <c r="AG178" s="26">
        <f>ROUND(AVERAGE(AA178:AE178),3)</f>
        <v>15.233000000000001</v>
      </c>
      <c r="AH178" s="87">
        <f>ROUND(MEDIAN(AA178:AE178), 3)</f>
        <v>10.781000000000001</v>
      </c>
      <c r="AI178" s="87">
        <f>ROUND(_xlfn.STDEV.S(AA178:AE178), 3)</f>
        <v>6.9960000000000004</v>
      </c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</row>
    <row r="179" spans="2:53" ht="16.5" customHeight="1" x14ac:dyDescent="0.25">
      <c r="B179" s="295"/>
      <c r="C179" s="325"/>
      <c r="D179" s="87" t="b">
        <v>1</v>
      </c>
      <c r="E179" s="13" t="s">
        <v>156</v>
      </c>
      <c r="F179" s="94" t="s">
        <v>162</v>
      </c>
      <c r="G179" s="94" t="s">
        <v>163</v>
      </c>
      <c r="H179" s="94" t="s">
        <v>141</v>
      </c>
      <c r="I179" s="13" t="s">
        <v>155</v>
      </c>
      <c r="J179" s="281"/>
      <c r="K179" s="282"/>
      <c r="L179" s="282"/>
      <c r="M179" s="283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29"/>
      <c r="Y179" s="325"/>
      <c r="Z179" s="87" t="b">
        <v>1</v>
      </c>
      <c r="AA179" s="94" t="s">
        <v>138</v>
      </c>
      <c r="AB179" s="94" t="s">
        <v>131</v>
      </c>
      <c r="AC179" s="94" t="s">
        <v>132</v>
      </c>
      <c r="AD179" s="13" t="s">
        <v>158</v>
      </c>
      <c r="AE179" s="13">
        <v>7</v>
      </c>
      <c r="AF179" s="281"/>
      <c r="AG179" s="282"/>
      <c r="AH179" s="282"/>
      <c r="AI179" s="283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</row>
    <row r="180" spans="2:53" ht="16.5" customHeight="1" x14ac:dyDescent="0.25">
      <c r="B180" s="295"/>
      <c r="C180" s="325"/>
      <c r="D180" s="87" t="s">
        <v>17</v>
      </c>
      <c r="E180" s="13" t="s">
        <v>226</v>
      </c>
      <c r="F180" s="87"/>
      <c r="G180" s="87"/>
      <c r="H180" s="87"/>
      <c r="I180" s="13" t="s">
        <v>229</v>
      </c>
      <c r="J180" s="284"/>
      <c r="K180" s="285"/>
      <c r="L180" s="285"/>
      <c r="M180" s="286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29"/>
      <c r="Y180" s="325"/>
      <c r="Z180" s="87" t="s">
        <v>17</v>
      </c>
      <c r="AA180" s="87"/>
      <c r="AB180" s="87"/>
      <c r="AC180" s="87"/>
      <c r="AD180" s="13" t="s">
        <v>223</v>
      </c>
      <c r="AE180" s="13" t="s">
        <v>217</v>
      </c>
      <c r="AF180" s="284"/>
      <c r="AG180" s="285"/>
      <c r="AH180" s="285"/>
      <c r="AI180" s="286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</row>
    <row r="181" spans="2:53" ht="16.5" customHeight="1" x14ac:dyDescent="0.25"/>
    <row r="183" spans="2:53" ht="50.1" customHeight="1" x14ac:dyDescent="0.25">
      <c r="B183" s="341" t="s">
        <v>78</v>
      </c>
      <c r="C183" s="278" t="s">
        <v>83</v>
      </c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78"/>
      <c r="U183" s="278"/>
      <c r="V183" s="278"/>
      <c r="W183" s="278"/>
      <c r="X183" s="278"/>
      <c r="Y183" s="278"/>
      <c r="Z183" s="278"/>
      <c r="AA183" s="278"/>
      <c r="AB183" s="278"/>
      <c r="AC183" s="278"/>
      <c r="AD183" s="278"/>
      <c r="AE183" s="278"/>
      <c r="AF183" s="278"/>
      <c r="AG183" s="278"/>
      <c r="AH183" s="278"/>
      <c r="AI183" s="278"/>
      <c r="AJ183" s="278"/>
      <c r="AK183" s="278"/>
      <c r="AL183" s="278"/>
      <c r="AM183" s="278"/>
      <c r="AN183" s="278"/>
      <c r="AO183" s="278"/>
      <c r="AP183" s="278"/>
      <c r="AQ183" s="278"/>
      <c r="AR183" s="278"/>
      <c r="AS183" s="278"/>
      <c r="AT183" s="278"/>
      <c r="AU183" s="278"/>
      <c r="AV183" s="278"/>
      <c r="AW183" s="278"/>
      <c r="AX183" s="278"/>
      <c r="AY183" s="278"/>
      <c r="AZ183" s="278"/>
      <c r="BA183" s="278"/>
    </row>
    <row r="184" spans="2:53" ht="39.950000000000003" customHeight="1" x14ac:dyDescent="0.25">
      <c r="B184" s="341"/>
      <c r="C184" s="296" t="s">
        <v>72</v>
      </c>
      <c r="D184" s="296"/>
      <c r="E184" s="296"/>
      <c r="F184" s="296"/>
      <c r="G184" s="296"/>
      <c r="H184" s="296"/>
      <c r="I184" s="296"/>
      <c r="J184" s="296"/>
      <c r="K184" s="296"/>
      <c r="L184" s="296"/>
      <c r="M184" s="296"/>
      <c r="N184" s="296"/>
      <c r="O184" s="296"/>
      <c r="P184" s="296"/>
      <c r="Q184" s="296"/>
      <c r="R184" s="296"/>
      <c r="S184" s="296"/>
      <c r="T184" s="296"/>
      <c r="U184" s="296"/>
      <c r="V184" s="296"/>
      <c r="W184" s="296"/>
      <c r="X184" s="38"/>
      <c r="Y184" s="297" t="s">
        <v>73</v>
      </c>
      <c r="Z184" s="297"/>
      <c r="AA184" s="297"/>
      <c r="AB184" s="297"/>
      <c r="AC184" s="297"/>
      <c r="AD184" s="297"/>
      <c r="AE184" s="297"/>
      <c r="AF184" s="297"/>
      <c r="AG184" s="297"/>
      <c r="AH184" s="297"/>
      <c r="AI184" s="297"/>
      <c r="AJ184" s="297"/>
      <c r="AK184" s="297"/>
      <c r="AL184" s="297"/>
      <c r="AM184" s="297"/>
      <c r="AN184" s="297"/>
      <c r="AO184" s="297"/>
      <c r="AP184" s="297"/>
      <c r="AQ184" s="297"/>
      <c r="AR184" s="297"/>
      <c r="AS184" s="297"/>
      <c r="AU184" s="276" t="s">
        <v>296</v>
      </c>
      <c r="AV184" s="277"/>
      <c r="AW184" s="277"/>
      <c r="AX184" s="277"/>
      <c r="AY184" s="277"/>
      <c r="AZ184" s="277"/>
      <c r="BA184" s="277"/>
    </row>
    <row r="185" spans="2:53" x14ac:dyDescent="0.3">
      <c r="B185" s="341"/>
      <c r="C185" s="265" t="s">
        <v>71</v>
      </c>
      <c r="D185" s="90" t="s">
        <v>71</v>
      </c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327" t="s">
        <v>49</v>
      </c>
      <c r="P185" s="328"/>
      <c r="Q185" s="328"/>
      <c r="R185" s="329"/>
      <c r="S185" s="7"/>
      <c r="T185" s="90" t="s">
        <v>71</v>
      </c>
      <c r="U185" s="232" t="s">
        <v>50</v>
      </c>
      <c r="V185" s="232"/>
      <c r="W185" s="232"/>
      <c r="X185" s="7"/>
      <c r="Y185" s="265" t="s">
        <v>71</v>
      </c>
      <c r="Z185" s="90" t="s">
        <v>71</v>
      </c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327" t="s">
        <v>49</v>
      </c>
      <c r="AL185" s="328"/>
      <c r="AM185" s="328"/>
      <c r="AN185" s="329"/>
      <c r="AO185" s="7"/>
      <c r="AP185" s="90" t="s">
        <v>71</v>
      </c>
      <c r="AQ185" s="232" t="s">
        <v>50</v>
      </c>
      <c r="AR185" s="232"/>
      <c r="AS185" s="232"/>
      <c r="AU185" s="340" t="s">
        <v>294</v>
      </c>
      <c r="AV185" s="265" t="s">
        <v>71</v>
      </c>
      <c r="AW185" s="268" t="s">
        <v>5</v>
      </c>
      <c r="AX185" s="268"/>
      <c r="AY185" s="265" t="s">
        <v>71</v>
      </c>
      <c r="AZ185" s="268" t="s">
        <v>6</v>
      </c>
      <c r="BA185" s="268"/>
    </row>
    <row r="186" spans="2:53" x14ac:dyDescent="0.3">
      <c r="B186" s="341"/>
      <c r="C186" s="265"/>
      <c r="D186" s="90" t="s">
        <v>2</v>
      </c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42" t="s">
        <v>3</v>
      </c>
      <c r="P186" s="42" t="s">
        <v>4</v>
      </c>
      <c r="Q186" s="42" t="s">
        <v>191</v>
      </c>
      <c r="R186" s="42" t="s">
        <v>192</v>
      </c>
      <c r="S186" s="7"/>
      <c r="T186" s="90" t="s">
        <v>2</v>
      </c>
      <c r="U186" s="92" t="s">
        <v>5</v>
      </c>
      <c r="V186" s="92" t="s">
        <v>6</v>
      </c>
      <c r="W186" s="8" t="s">
        <v>7</v>
      </c>
      <c r="X186" s="7"/>
      <c r="Y186" s="265"/>
      <c r="Z186" s="90" t="s">
        <v>0</v>
      </c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42" t="s">
        <v>3</v>
      </c>
      <c r="AL186" s="42" t="s">
        <v>4</v>
      </c>
      <c r="AM186" s="42" t="s">
        <v>191</v>
      </c>
      <c r="AN186" s="42" t="s">
        <v>192</v>
      </c>
      <c r="AO186" s="7"/>
      <c r="AP186" s="90" t="s">
        <v>0</v>
      </c>
      <c r="AQ186" s="92" t="s">
        <v>5</v>
      </c>
      <c r="AR186" s="92" t="s">
        <v>6</v>
      </c>
      <c r="AS186" s="8" t="s">
        <v>7</v>
      </c>
      <c r="AU186" s="340"/>
      <c r="AV186" s="265"/>
      <c r="AW186" s="146" t="s">
        <v>2</v>
      </c>
      <c r="AX186" s="146" t="s">
        <v>54</v>
      </c>
      <c r="AY186" s="265"/>
      <c r="AZ186" s="146" t="s">
        <v>2</v>
      </c>
      <c r="BA186" s="146" t="s">
        <v>54</v>
      </c>
    </row>
    <row r="187" spans="2:53" x14ac:dyDescent="0.3">
      <c r="B187" s="341"/>
      <c r="C187" s="265"/>
      <c r="D187" s="25" t="s">
        <v>8</v>
      </c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95">
        <f>ROUND(AVERAGE(O189, O193,O197), 3)</f>
        <v>150.17500000000001</v>
      </c>
      <c r="P187" s="43">
        <f>ROUND(AVERAGE(P189, P193,P197), 3)</f>
        <v>15.018000000000001</v>
      </c>
      <c r="Q187" s="43">
        <f>ROUND(AVERAGE(Q189, Q193,Q197), 3)</f>
        <v>8.8439999999999994</v>
      </c>
      <c r="R187" s="43">
        <f>ROUND(AVERAGE(R189, R193,R197), 3)</f>
        <v>13.928000000000001</v>
      </c>
      <c r="S187" s="216" t="s">
        <v>303</v>
      </c>
      <c r="T187" s="9" t="s">
        <v>9</v>
      </c>
      <c r="U187" s="41">
        <v>60</v>
      </c>
      <c r="V187" s="41">
        <f>O189</f>
        <v>121.57599999999999</v>
      </c>
      <c r="W187" s="8">
        <f>ROUND(V187/60, 3)</f>
        <v>2.0259999999999998</v>
      </c>
      <c r="X187" s="7"/>
      <c r="Y187" s="265"/>
      <c r="Z187" s="25" t="s">
        <v>8</v>
      </c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95">
        <f>ROUND(AVERAGE(AK189, AK193,AK197), 3)</f>
        <v>122.069</v>
      </c>
      <c r="AL187" s="43">
        <f>ROUND(AVERAGE(AL189, AL193,AL197), 3)</f>
        <v>12.207000000000001</v>
      </c>
      <c r="AM187" s="43">
        <f>ROUND(AVERAGE(AM189, AM193,AM197), 3)</f>
        <v>10.62</v>
      </c>
      <c r="AN187" s="43">
        <f>ROUND(AVERAGE(AN189, AN193,AN197), 3)</f>
        <v>6.0330000000000004</v>
      </c>
      <c r="AO187" s="216" t="s">
        <v>303</v>
      </c>
      <c r="AP187" s="9" t="s">
        <v>9</v>
      </c>
      <c r="AQ187" s="41">
        <v>80</v>
      </c>
      <c r="AR187" s="41">
        <f>AK189</f>
        <v>107.319</v>
      </c>
      <c r="AS187" s="8">
        <f>ROUND(AR187/60, 3)</f>
        <v>1.7889999999999999</v>
      </c>
      <c r="AU187" s="340"/>
      <c r="AV187" s="147" t="s">
        <v>9</v>
      </c>
      <c r="AW187" s="28">
        <f>U187</f>
        <v>60</v>
      </c>
      <c r="AX187" s="28">
        <f>AQ187</f>
        <v>80</v>
      </c>
      <c r="AY187" s="147" t="s">
        <v>9</v>
      </c>
      <c r="AZ187" s="28">
        <f>V187</f>
        <v>121.57599999999999</v>
      </c>
      <c r="BA187" s="28">
        <f>AR187</f>
        <v>107.319</v>
      </c>
    </row>
    <row r="188" spans="2:53" ht="16.5" customHeight="1" x14ac:dyDescent="0.3">
      <c r="B188" s="341"/>
      <c r="C188" s="265"/>
      <c r="D188" s="92" t="s">
        <v>10</v>
      </c>
      <c r="E188" s="292" t="s">
        <v>95</v>
      </c>
      <c r="F188" s="293"/>
      <c r="G188" s="293"/>
      <c r="H188" s="293"/>
      <c r="I188" s="293"/>
      <c r="J188" s="293"/>
      <c r="K188" s="293"/>
      <c r="L188" s="293"/>
      <c r="M188" s="293"/>
      <c r="N188" s="293"/>
      <c r="O188" s="88" t="s">
        <v>11</v>
      </c>
      <c r="P188" s="88" t="s">
        <v>12</v>
      </c>
      <c r="Q188" s="88" t="s">
        <v>81</v>
      </c>
      <c r="R188" s="88" t="s">
        <v>80</v>
      </c>
      <c r="S188" s="216" t="s">
        <v>300</v>
      </c>
      <c r="T188" s="9" t="s">
        <v>13</v>
      </c>
      <c r="U188" s="41">
        <v>80</v>
      </c>
      <c r="V188" s="41">
        <f>O193</f>
        <v>140.76499999999999</v>
      </c>
      <c r="W188" s="8">
        <f>ROUND(V188/60, 3)</f>
        <v>2.3460000000000001</v>
      </c>
      <c r="X188" s="7"/>
      <c r="Y188" s="265"/>
      <c r="Z188" s="92" t="s">
        <v>10</v>
      </c>
      <c r="AA188" s="292" t="s">
        <v>89</v>
      </c>
      <c r="AB188" s="293"/>
      <c r="AC188" s="293"/>
      <c r="AD188" s="293"/>
      <c r="AE188" s="293"/>
      <c r="AF188" s="293"/>
      <c r="AG188" s="293"/>
      <c r="AH188" s="293"/>
      <c r="AI188" s="293"/>
      <c r="AJ188" s="293"/>
      <c r="AK188" s="88" t="s">
        <v>11</v>
      </c>
      <c r="AL188" s="88" t="s">
        <v>12</v>
      </c>
      <c r="AM188" s="88" t="s">
        <v>81</v>
      </c>
      <c r="AN188" s="88" t="s">
        <v>80</v>
      </c>
      <c r="AO188" s="216" t="s">
        <v>300</v>
      </c>
      <c r="AP188" s="9" t="s">
        <v>13</v>
      </c>
      <c r="AQ188" s="41">
        <v>90</v>
      </c>
      <c r="AR188" s="41">
        <f>AK193</f>
        <v>159.78899999999999</v>
      </c>
      <c r="AS188" s="8">
        <f>ROUND(AR188/60, 3)</f>
        <v>2.6629999999999998</v>
      </c>
      <c r="AU188" s="340"/>
      <c r="AV188" s="147" t="s">
        <v>13</v>
      </c>
      <c r="AW188" s="28">
        <f t="shared" ref="AW188:AW190" si="34">U188</f>
        <v>80</v>
      </c>
      <c r="AX188" s="28">
        <f t="shared" ref="AX188:AX190" si="35">AQ188</f>
        <v>90</v>
      </c>
      <c r="AY188" s="147" t="s">
        <v>13</v>
      </c>
      <c r="AZ188" s="28">
        <f t="shared" ref="AZ188:AZ190" si="36">V188</f>
        <v>140.76499999999999</v>
      </c>
      <c r="BA188" s="28">
        <f t="shared" ref="BA188:BA190" si="37">AR188</f>
        <v>159.78899999999999</v>
      </c>
    </row>
    <row r="189" spans="2:53" x14ac:dyDescent="0.3">
      <c r="B189" s="341"/>
      <c r="C189" s="265"/>
      <c r="D189" s="35" t="s">
        <v>14</v>
      </c>
      <c r="E189" s="196">
        <v>6.69</v>
      </c>
      <c r="F189" s="196">
        <v>5.9029999999999996</v>
      </c>
      <c r="G189" s="196">
        <v>6.92</v>
      </c>
      <c r="H189" s="196">
        <v>8.0399999999999991</v>
      </c>
      <c r="I189" s="196">
        <v>7.032</v>
      </c>
      <c r="J189" s="196">
        <v>7.4560000000000004</v>
      </c>
      <c r="K189" s="196">
        <v>11.28</v>
      </c>
      <c r="L189" s="196">
        <v>37.487000000000002</v>
      </c>
      <c r="M189" s="196">
        <v>23.280999999999999</v>
      </c>
      <c r="N189" s="196">
        <v>7.4870000000000001</v>
      </c>
      <c r="O189" s="189">
        <f>SUM(E189:N189)</f>
        <v>121.57599999999999</v>
      </c>
      <c r="P189" s="39">
        <f>ROUND(AVERAGE(E189:N189),3)</f>
        <v>12.157999999999999</v>
      </c>
      <c r="Q189" s="189">
        <f>ROUND(MEDIAN(E189:N189), 3)</f>
        <v>7.4720000000000004</v>
      </c>
      <c r="R189" s="189">
        <f>ROUND(_xlfn.STDEV.S(E189:N189), 3)</f>
        <v>10.272</v>
      </c>
      <c r="S189" s="216" t="s">
        <v>302</v>
      </c>
      <c r="T189" s="9" t="s">
        <v>15</v>
      </c>
      <c r="U189" s="41">
        <v>90</v>
      </c>
      <c r="V189" s="41">
        <f>O197</f>
        <v>188.18500000000003</v>
      </c>
      <c r="W189" s="8">
        <f>ROUND(V189/60, 3)</f>
        <v>3.1360000000000001</v>
      </c>
      <c r="X189" s="7"/>
      <c r="Y189" s="265"/>
      <c r="Z189" s="35" t="s">
        <v>14</v>
      </c>
      <c r="AA189" s="196">
        <v>9.3209999999999997</v>
      </c>
      <c r="AB189" s="196">
        <v>7.8310000000000004</v>
      </c>
      <c r="AC189" s="196">
        <v>16.224</v>
      </c>
      <c r="AD189" s="196">
        <v>11.031000000000001</v>
      </c>
      <c r="AE189" s="196">
        <v>6.7039999999999997</v>
      </c>
      <c r="AF189" s="196">
        <v>6.5439999999999996</v>
      </c>
      <c r="AG189" s="196">
        <v>6.5039999999999996</v>
      </c>
      <c r="AH189" s="196">
        <v>10.992000000000001</v>
      </c>
      <c r="AI189" s="196">
        <v>22.327000000000002</v>
      </c>
      <c r="AJ189" s="196">
        <v>9.8409999999999993</v>
      </c>
      <c r="AK189" s="189">
        <f>SUM(AA189:AJ189)</f>
        <v>107.319</v>
      </c>
      <c r="AL189" s="39">
        <f>ROUND(AVERAGE(AA189:AJ189),3)</f>
        <v>10.731999999999999</v>
      </c>
      <c r="AM189" s="189">
        <f>ROUND(MEDIAN(AA189:AJ189), 3)</f>
        <v>9.5809999999999995</v>
      </c>
      <c r="AN189" s="189">
        <f>ROUND(_xlfn.STDEV.S(AA189:AJ189), 3)</f>
        <v>5.0289999999999999</v>
      </c>
      <c r="AO189" s="216" t="s">
        <v>302</v>
      </c>
      <c r="AP189" s="9" t="s">
        <v>15</v>
      </c>
      <c r="AQ189" s="41">
        <v>90</v>
      </c>
      <c r="AR189" s="41">
        <f>AK197</f>
        <v>99.099000000000004</v>
      </c>
      <c r="AS189" s="8">
        <f>ROUND(AR189/60, 3)</f>
        <v>1.6519999999999999</v>
      </c>
      <c r="AU189" s="340"/>
      <c r="AV189" s="147" t="s">
        <v>15</v>
      </c>
      <c r="AW189" s="28">
        <f t="shared" si="34"/>
        <v>90</v>
      </c>
      <c r="AX189" s="28">
        <f t="shared" si="35"/>
        <v>90</v>
      </c>
      <c r="AY189" s="147" t="s">
        <v>15</v>
      </c>
      <c r="AZ189" s="28">
        <f t="shared" si="36"/>
        <v>188.18500000000003</v>
      </c>
      <c r="BA189" s="28">
        <f t="shared" si="37"/>
        <v>99.099000000000004</v>
      </c>
    </row>
    <row r="190" spans="2:53" x14ac:dyDescent="0.3">
      <c r="B190" s="341"/>
      <c r="C190" s="265"/>
      <c r="D190" s="35" t="b">
        <v>1</v>
      </c>
      <c r="E190" s="196" t="s">
        <v>158</v>
      </c>
      <c r="F190" s="84" t="s">
        <v>136</v>
      </c>
      <c r="G190" s="84" t="s">
        <v>135</v>
      </c>
      <c r="H190" s="196">
        <v>9</v>
      </c>
      <c r="I190" s="196">
        <v>7</v>
      </c>
      <c r="J190" s="196">
        <v>3</v>
      </c>
      <c r="K190" s="196" t="s">
        <v>144</v>
      </c>
      <c r="L190" s="84" t="s">
        <v>138</v>
      </c>
      <c r="M190" s="84" t="s">
        <v>136</v>
      </c>
      <c r="N190" s="196">
        <v>2</v>
      </c>
      <c r="O190" s="303"/>
      <c r="P190" s="304"/>
      <c r="Q190" s="304"/>
      <c r="R190" s="330"/>
      <c r="S190" s="7"/>
      <c r="T190" s="14" t="s">
        <v>3</v>
      </c>
      <c r="U190" s="44">
        <f>ROUND(AVERAGE(U187:U189), 3)</f>
        <v>76.667000000000002</v>
      </c>
      <c r="V190" s="45">
        <f>ROUND(AVERAGE(V187:V189), 3)</f>
        <v>150.17500000000001</v>
      </c>
      <c r="W190" s="15">
        <f>ROUND(AVERAGE(W187:W189), 3)</f>
        <v>2.5030000000000001</v>
      </c>
      <c r="X190" s="7"/>
      <c r="Y190" s="265"/>
      <c r="Z190" s="35" t="b">
        <v>1</v>
      </c>
      <c r="AA190" s="196">
        <v>9</v>
      </c>
      <c r="AB190" s="189" t="s">
        <v>40</v>
      </c>
      <c r="AC190" s="189" t="s">
        <v>36</v>
      </c>
      <c r="AD190" s="196" t="s">
        <v>129</v>
      </c>
      <c r="AE190" s="84" t="s">
        <v>138</v>
      </c>
      <c r="AF190" s="196" t="s">
        <v>159</v>
      </c>
      <c r="AG190" s="196" t="s">
        <v>138</v>
      </c>
      <c r="AH190" s="84" t="s">
        <v>161</v>
      </c>
      <c r="AI190" s="196">
        <v>6</v>
      </c>
      <c r="AJ190" s="196" t="s">
        <v>158</v>
      </c>
      <c r="AK190" s="303"/>
      <c r="AL190" s="304"/>
      <c r="AM190" s="304"/>
      <c r="AN190" s="330"/>
      <c r="AO190" s="7"/>
      <c r="AP190" s="14" t="s">
        <v>3</v>
      </c>
      <c r="AQ190" s="44">
        <f>ROUND(AVERAGE(AQ187:AQ189), 3)</f>
        <v>86.667000000000002</v>
      </c>
      <c r="AR190" s="45">
        <f>ROUND(AVERAGE(AR187:AR189), 3)</f>
        <v>122.069</v>
      </c>
      <c r="AS190" s="15">
        <f>ROUND(AVERAGE(AS187:AS189), 3)</f>
        <v>2.0350000000000001</v>
      </c>
      <c r="AU190" s="340"/>
      <c r="AV190" s="148" t="s">
        <v>3</v>
      </c>
      <c r="AW190" s="44">
        <f t="shared" si="34"/>
        <v>76.667000000000002</v>
      </c>
      <c r="AX190" s="44">
        <f t="shared" si="35"/>
        <v>86.667000000000002</v>
      </c>
      <c r="AY190" s="148" t="s">
        <v>3</v>
      </c>
      <c r="AZ190" s="45">
        <f t="shared" si="36"/>
        <v>150.17500000000001</v>
      </c>
      <c r="BA190" s="45">
        <f t="shared" si="37"/>
        <v>122.069</v>
      </c>
    </row>
    <row r="191" spans="2:53" x14ac:dyDescent="0.25">
      <c r="B191" s="341"/>
      <c r="C191" s="265"/>
      <c r="D191" s="35" t="s">
        <v>17</v>
      </c>
      <c r="E191" s="189"/>
      <c r="F191" s="13" t="s">
        <v>34</v>
      </c>
      <c r="G191" s="13" t="s">
        <v>87</v>
      </c>
      <c r="H191" s="189"/>
      <c r="I191" s="189"/>
      <c r="J191" s="189"/>
      <c r="K191" s="189"/>
      <c r="L191" s="13" t="s">
        <v>31</v>
      </c>
      <c r="M191" s="13" t="s">
        <v>35</v>
      </c>
      <c r="N191" s="189"/>
      <c r="O191" s="311"/>
      <c r="P191" s="312"/>
      <c r="Q191" s="312"/>
      <c r="R191" s="331"/>
      <c r="S191" s="7"/>
      <c r="T191" s="7"/>
      <c r="U191" s="7"/>
      <c r="V191" s="7"/>
      <c r="W191" s="7"/>
      <c r="X191" s="7"/>
      <c r="Y191" s="265"/>
      <c r="Z191" s="35" t="s">
        <v>17</v>
      </c>
      <c r="AA191" s="189"/>
      <c r="AB191" s="189"/>
      <c r="AC191" s="189"/>
      <c r="AD191" s="189"/>
      <c r="AE191" s="13" t="s">
        <v>46</v>
      </c>
      <c r="AF191" s="189"/>
      <c r="AG191" s="189"/>
      <c r="AH191" s="13" t="s">
        <v>44</v>
      </c>
      <c r="AI191" s="189"/>
      <c r="AJ191" s="189"/>
      <c r="AK191" s="311"/>
      <c r="AL191" s="312"/>
      <c r="AM191" s="312"/>
      <c r="AN191" s="331"/>
      <c r="AO191" s="7"/>
      <c r="AP191" s="7"/>
      <c r="AQ191" s="7"/>
      <c r="AR191" s="7"/>
      <c r="AS191" s="7"/>
      <c r="AU191" s="340"/>
      <c r="AV191" s="7"/>
      <c r="AW191" s="7"/>
      <c r="AX191" s="7"/>
      <c r="AY191" s="7"/>
      <c r="AZ191" s="7"/>
      <c r="BA191" s="7"/>
    </row>
    <row r="192" spans="2:53" ht="16.5" customHeight="1" x14ac:dyDescent="0.25">
      <c r="B192" s="341"/>
      <c r="C192" s="265"/>
      <c r="D192" s="92" t="s">
        <v>19</v>
      </c>
      <c r="E192" s="292" t="s">
        <v>89</v>
      </c>
      <c r="F192" s="293"/>
      <c r="G192" s="293"/>
      <c r="H192" s="293"/>
      <c r="I192" s="293"/>
      <c r="J192" s="293"/>
      <c r="K192" s="293"/>
      <c r="L192" s="293"/>
      <c r="M192" s="293"/>
      <c r="N192" s="293"/>
      <c r="O192" s="88" t="s">
        <v>11</v>
      </c>
      <c r="P192" s="88" t="s">
        <v>12</v>
      </c>
      <c r="Q192" s="88" t="s">
        <v>81</v>
      </c>
      <c r="R192" s="88" t="s">
        <v>80</v>
      </c>
      <c r="S192" s="7"/>
      <c r="T192" s="31"/>
      <c r="U192" s="31"/>
      <c r="V192" s="31"/>
      <c r="W192" s="31"/>
      <c r="X192" s="7"/>
      <c r="Y192" s="265"/>
      <c r="Z192" s="92" t="s">
        <v>19</v>
      </c>
      <c r="AA192" s="292" t="s">
        <v>90</v>
      </c>
      <c r="AB192" s="293"/>
      <c r="AC192" s="293"/>
      <c r="AD192" s="293"/>
      <c r="AE192" s="293"/>
      <c r="AF192" s="293"/>
      <c r="AG192" s="293"/>
      <c r="AH192" s="293"/>
      <c r="AI192" s="293"/>
      <c r="AJ192" s="293"/>
      <c r="AK192" s="88" t="s">
        <v>11</v>
      </c>
      <c r="AL192" s="88" t="s">
        <v>12</v>
      </c>
      <c r="AM192" s="88" t="s">
        <v>81</v>
      </c>
      <c r="AN192" s="88" t="s">
        <v>80</v>
      </c>
      <c r="AO192" s="7"/>
      <c r="AP192" s="31"/>
      <c r="AQ192" s="31"/>
      <c r="AR192" s="31"/>
      <c r="AS192" s="31"/>
      <c r="AU192" s="340"/>
      <c r="AV192" s="7"/>
      <c r="AW192" s="7"/>
      <c r="AX192" s="7"/>
      <c r="AY192" s="7"/>
      <c r="AZ192" s="7"/>
      <c r="BA192" s="7"/>
    </row>
    <row r="193" spans="2:53" x14ac:dyDescent="0.25">
      <c r="B193" s="341"/>
      <c r="C193" s="265"/>
      <c r="D193" s="35" t="s">
        <v>20</v>
      </c>
      <c r="E193" s="196">
        <v>48.265000000000001</v>
      </c>
      <c r="F193" s="196">
        <v>10.887</v>
      </c>
      <c r="G193" s="196">
        <v>9.1669999999999998</v>
      </c>
      <c r="H193" s="196">
        <v>5.2160000000000002</v>
      </c>
      <c r="I193" s="196">
        <v>7.9210000000000003</v>
      </c>
      <c r="J193" s="196">
        <v>4.4470000000000001</v>
      </c>
      <c r="K193" s="196">
        <v>4.5910000000000002</v>
      </c>
      <c r="L193" s="196">
        <v>8.4550000000000001</v>
      </c>
      <c r="M193" s="196">
        <v>6.4880000000000004</v>
      </c>
      <c r="N193" s="196">
        <v>35.328000000000003</v>
      </c>
      <c r="O193" s="189">
        <f>SUM(E193:N193)</f>
        <v>140.76499999999999</v>
      </c>
      <c r="P193" s="39">
        <f>ROUND(AVERAGE(E193:N193),3)</f>
        <v>14.077</v>
      </c>
      <c r="Q193" s="189">
        <f>ROUND(MEDIAN(E193:N193), 3)</f>
        <v>8.1880000000000006</v>
      </c>
      <c r="R193" s="189">
        <f>ROUND(_xlfn.STDEV.S(E193:N193), 3)</f>
        <v>15.067</v>
      </c>
      <c r="S193" s="7"/>
      <c r="T193" s="7"/>
      <c r="U193" s="7"/>
      <c r="V193" s="7"/>
      <c r="W193" s="7"/>
      <c r="X193" s="7"/>
      <c r="Y193" s="265"/>
      <c r="Z193" s="35" t="s">
        <v>20</v>
      </c>
      <c r="AA193" s="196">
        <v>36.031999999999996</v>
      </c>
      <c r="AB193" s="196">
        <v>11.304</v>
      </c>
      <c r="AC193" s="196">
        <v>11.862</v>
      </c>
      <c r="AD193" s="196">
        <v>18.617000000000001</v>
      </c>
      <c r="AE193" s="196">
        <v>17.545000000000002</v>
      </c>
      <c r="AF193" s="196">
        <v>5.75</v>
      </c>
      <c r="AG193" s="196">
        <v>8.4480000000000004</v>
      </c>
      <c r="AH193" s="196">
        <v>27.959</v>
      </c>
      <c r="AI193" s="196">
        <v>6.4329999999999998</v>
      </c>
      <c r="AJ193" s="196">
        <v>15.839</v>
      </c>
      <c r="AK193" s="189">
        <f>SUM(AA193:AJ193)</f>
        <v>159.78899999999999</v>
      </c>
      <c r="AL193" s="39">
        <f>ROUND(AVERAGE(AA193:AJ193),3)</f>
        <v>15.978999999999999</v>
      </c>
      <c r="AM193" s="189">
        <f>ROUND(MEDIAN(AA193:AJ193), 3)</f>
        <v>13.851000000000001</v>
      </c>
      <c r="AN193" s="189">
        <f>ROUND(_xlfn.STDEV.S(AA193:AJ193), 3)</f>
        <v>9.6969999999999992</v>
      </c>
      <c r="AO193" s="7"/>
      <c r="AP193" s="7"/>
      <c r="AQ193" s="7"/>
      <c r="AR193" s="7"/>
      <c r="AS193" s="7"/>
      <c r="AU193" s="340"/>
      <c r="AV193" s="7"/>
      <c r="AW193" s="7"/>
      <c r="AX193" s="7"/>
      <c r="AY193" s="7"/>
      <c r="AZ193" s="7"/>
      <c r="BA193" s="7"/>
    </row>
    <row r="194" spans="2:53" x14ac:dyDescent="0.25">
      <c r="B194" s="341"/>
      <c r="C194" s="265"/>
      <c r="D194" s="35" t="b">
        <v>1</v>
      </c>
      <c r="E194" s="84" t="s">
        <v>137</v>
      </c>
      <c r="F194" s="196" t="s">
        <v>131</v>
      </c>
      <c r="G194" s="196">
        <v>4</v>
      </c>
      <c r="H194" s="196" t="s">
        <v>147</v>
      </c>
      <c r="I194" s="84" t="s">
        <v>143</v>
      </c>
      <c r="J194" s="196" t="s">
        <v>139</v>
      </c>
      <c r="K194" s="196" t="s">
        <v>148</v>
      </c>
      <c r="L194" s="196" t="s">
        <v>162</v>
      </c>
      <c r="M194" s="196">
        <v>5</v>
      </c>
      <c r="N194" s="196" t="s">
        <v>141</v>
      </c>
      <c r="O194" s="303"/>
      <c r="P194" s="304"/>
      <c r="Q194" s="304"/>
      <c r="R194" s="330"/>
      <c r="S194" s="7"/>
      <c r="T194" s="7"/>
      <c r="U194" s="7"/>
      <c r="V194" s="7"/>
      <c r="W194" s="7"/>
      <c r="X194" s="7"/>
      <c r="Y194" s="265"/>
      <c r="Z194" s="35" t="b">
        <v>1</v>
      </c>
      <c r="AA194" s="196" t="s">
        <v>156</v>
      </c>
      <c r="AB194" s="196" t="s">
        <v>152</v>
      </c>
      <c r="AC194" s="196" t="s">
        <v>141</v>
      </c>
      <c r="AD194" s="196" t="s">
        <v>162</v>
      </c>
      <c r="AE194" s="196" t="s">
        <v>148</v>
      </c>
      <c r="AF194" s="196">
        <v>4</v>
      </c>
      <c r="AG194" s="84" t="s">
        <v>157</v>
      </c>
      <c r="AH194" s="196" t="s">
        <v>130</v>
      </c>
      <c r="AI194" s="196" t="s">
        <v>147</v>
      </c>
      <c r="AJ194" s="196" t="s">
        <v>136</v>
      </c>
      <c r="AK194" s="303"/>
      <c r="AL194" s="304"/>
      <c r="AM194" s="304"/>
      <c r="AN194" s="330"/>
      <c r="AO194" s="7"/>
      <c r="AP194" s="7"/>
      <c r="AQ194" s="7"/>
      <c r="AR194" s="7"/>
      <c r="AS194" s="7"/>
      <c r="AU194" s="340"/>
      <c r="AV194" s="7"/>
      <c r="AW194" s="7"/>
      <c r="AX194" s="7"/>
      <c r="AY194" s="7"/>
      <c r="AZ194" s="7"/>
      <c r="BA194" s="7"/>
    </row>
    <row r="195" spans="2:53" x14ac:dyDescent="0.25">
      <c r="B195" s="341"/>
      <c r="C195" s="265"/>
      <c r="D195" s="35" t="s">
        <v>17</v>
      </c>
      <c r="E195" s="13" t="s">
        <v>45</v>
      </c>
      <c r="F195" s="189"/>
      <c r="G195" s="189"/>
      <c r="H195" s="189"/>
      <c r="I195" s="13" t="s">
        <v>29</v>
      </c>
      <c r="J195" s="189"/>
      <c r="K195" s="189"/>
      <c r="L195" s="189"/>
      <c r="M195" s="189"/>
      <c r="N195" s="189"/>
      <c r="O195" s="311"/>
      <c r="P195" s="312"/>
      <c r="Q195" s="312"/>
      <c r="R195" s="331"/>
      <c r="S195" s="7"/>
      <c r="T195" s="7"/>
      <c r="U195" s="7"/>
      <c r="V195" s="7"/>
      <c r="W195" s="7"/>
      <c r="X195" s="7"/>
      <c r="Y195" s="265"/>
      <c r="Z195" s="35" t="s">
        <v>17</v>
      </c>
      <c r="AA195" s="189"/>
      <c r="AB195" s="189"/>
      <c r="AC195" s="189"/>
      <c r="AD195" s="189"/>
      <c r="AE195" s="189"/>
      <c r="AF195" s="189"/>
      <c r="AG195" s="13">
        <v>6</v>
      </c>
      <c r="AH195" s="189"/>
      <c r="AI195" s="189"/>
      <c r="AJ195" s="189"/>
      <c r="AK195" s="311"/>
      <c r="AL195" s="312"/>
      <c r="AM195" s="312"/>
      <c r="AN195" s="331"/>
      <c r="AO195" s="7"/>
      <c r="AP195" s="7"/>
      <c r="AQ195" s="7"/>
      <c r="AR195" s="7"/>
      <c r="AS195" s="7"/>
      <c r="AU195" s="340"/>
      <c r="AV195" s="7"/>
      <c r="AW195" s="7"/>
      <c r="AX195" s="7"/>
      <c r="AY195" s="7"/>
      <c r="AZ195" s="7"/>
      <c r="BA195" s="7"/>
    </row>
    <row r="196" spans="2:53" ht="16.5" customHeight="1" x14ac:dyDescent="0.25">
      <c r="B196" s="341"/>
      <c r="C196" s="265"/>
      <c r="D196" s="92" t="s">
        <v>21</v>
      </c>
      <c r="E196" s="292" t="s">
        <v>90</v>
      </c>
      <c r="F196" s="293"/>
      <c r="G196" s="293"/>
      <c r="H196" s="293"/>
      <c r="I196" s="293"/>
      <c r="J196" s="293"/>
      <c r="K196" s="293"/>
      <c r="L196" s="293"/>
      <c r="M196" s="293"/>
      <c r="N196" s="293"/>
      <c r="O196" s="88" t="s">
        <v>11</v>
      </c>
      <c r="P196" s="88" t="s">
        <v>12</v>
      </c>
      <c r="Q196" s="88" t="s">
        <v>81</v>
      </c>
      <c r="R196" s="88" t="s">
        <v>80</v>
      </c>
      <c r="S196" s="7"/>
      <c r="T196" s="7"/>
      <c r="U196" s="7"/>
      <c r="V196" s="7"/>
      <c r="W196" s="7"/>
      <c r="X196" s="7"/>
      <c r="Y196" s="265"/>
      <c r="Z196" s="92" t="s">
        <v>21</v>
      </c>
      <c r="AA196" s="292" t="s">
        <v>90</v>
      </c>
      <c r="AB196" s="293"/>
      <c r="AC196" s="293"/>
      <c r="AD196" s="293"/>
      <c r="AE196" s="293"/>
      <c r="AF196" s="293"/>
      <c r="AG196" s="293"/>
      <c r="AH196" s="293"/>
      <c r="AI196" s="293"/>
      <c r="AJ196" s="293"/>
      <c r="AK196" s="88" t="s">
        <v>11</v>
      </c>
      <c r="AL196" s="88" t="s">
        <v>12</v>
      </c>
      <c r="AM196" s="88" t="s">
        <v>81</v>
      </c>
      <c r="AN196" s="88" t="s">
        <v>80</v>
      </c>
      <c r="AO196" s="7"/>
      <c r="AP196" s="7"/>
      <c r="AQ196" s="7"/>
      <c r="AR196" s="7"/>
      <c r="AS196" s="7"/>
      <c r="AU196" s="340"/>
      <c r="BA196" s="2"/>
    </row>
    <row r="197" spans="2:53" x14ac:dyDescent="0.25">
      <c r="B197" s="341"/>
      <c r="C197" s="265"/>
      <c r="D197" s="35" t="s">
        <v>22</v>
      </c>
      <c r="E197" s="196">
        <v>21.937000000000001</v>
      </c>
      <c r="F197" s="196">
        <v>6.7990000000000004</v>
      </c>
      <c r="G197" s="196">
        <v>30.408000000000001</v>
      </c>
      <c r="H197" s="196">
        <v>11.329000000000001</v>
      </c>
      <c r="I197" s="196">
        <v>5.6239999999999997</v>
      </c>
      <c r="J197" s="196">
        <v>49.863999999999997</v>
      </c>
      <c r="K197" s="196">
        <v>10.416</v>
      </c>
      <c r="L197" s="196">
        <v>41.399000000000001</v>
      </c>
      <c r="M197" s="196">
        <v>5.3360000000000003</v>
      </c>
      <c r="N197" s="196">
        <v>5.0730000000000004</v>
      </c>
      <c r="O197" s="189">
        <f>SUM(E197:N197)</f>
        <v>188.18500000000003</v>
      </c>
      <c r="P197" s="39">
        <f>ROUND(AVERAGE(E197:N197),3)</f>
        <v>18.818999999999999</v>
      </c>
      <c r="Q197" s="189">
        <f>ROUND(MEDIAN(E197:N197), 3)</f>
        <v>10.872999999999999</v>
      </c>
      <c r="R197" s="189">
        <f>ROUND(_xlfn.STDEV.S(E197:N197), 3)</f>
        <v>16.443999999999999</v>
      </c>
      <c r="S197" s="7"/>
      <c r="T197" s="7"/>
      <c r="U197" s="7"/>
      <c r="V197" s="7"/>
      <c r="W197" s="7"/>
      <c r="X197" s="7"/>
      <c r="Y197" s="265"/>
      <c r="Z197" s="35" t="s">
        <v>22</v>
      </c>
      <c r="AA197" s="196">
        <v>11.064</v>
      </c>
      <c r="AB197" s="196">
        <v>8.2550000000000008</v>
      </c>
      <c r="AC197" s="196">
        <v>14.750999999999999</v>
      </c>
      <c r="AD197" s="196">
        <v>10.824</v>
      </c>
      <c r="AE197" s="196">
        <v>7.6539999999999999</v>
      </c>
      <c r="AF197" s="196">
        <v>7.9279999999999999</v>
      </c>
      <c r="AG197" s="196">
        <v>8.4239999999999995</v>
      </c>
      <c r="AH197" s="196">
        <v>5.4649999999999999</v>
      </c>
      <c r="AI197" s="196">
        <v>16.303000000000001</v>
      </c>
      <c r="AJ197" s="196">
        <v>8.4309999999999992</v>
      </c>
      <c r="AK197" s="189">
        <f>SUM(AA197:AJ197)</f>
        <v>99.099000000000004</v>
      </c>
      <c r="AL197" s="39">
        <f>ROUND(AVERAGE(AA197:AJ197),3)</f>
        <v>9.91</v>
      </c>
      <c r="AM197" s="189">
        <f>ROUND(MEDIAN(AA197:AJ197), 3)</f>
        <v>8.4280000000000008</v>
      </c>
      <c r="AN197" s="189">
        <f>ROUND(_xlfn.STDEV.S(AA197:AJ197), 3)</f>
        <v>3.3730000000000002</v>
      </c>
      <c r="AO197" s="7"/>
      <c r="AP197" s="7"/>
      <c r="AQ197" s="7"/>
      <c r="AR197" s="7"/>
      <c r="AS197" s="7"/>
      <c r="AU197" s="340"/>
      <c r="BA197" s="2"/>
    </row>
    <row r="198" spans="2:53" x14ac:dyDescent="0.25">
      <c r="B198" s="341"/>
      <c r="C198" s="265"/>
      <c r="D198" s="35" t="b">
        <v>1</v>
      </c>
      <c r="E198" s="196" t="s">
        <v>133</v>
      </c>
      <c r="F198" s="196">
        <v>8</v>
      </c>
      <c r="G198" s="196" t="s">
        <v>161</v>
      </c>
      <c r="H198" s="196" t="s">
        <v>155</v>
      </c>
      <c r="I198" s="196" t="s">
        <v>143</v>
      </c>
      <c r="J198" s="196" t="s">
        <v>159</v>
      </c>
      <c r="K198" s="196" t="s">
        <v>129</v>
      </c>
      <c r="L198" s="84" t="s">
        <v>157</v>
      </c>
      <c r="M198" s="196" t="s">
        <v>158</v>
      </c>
      <c r="N198" s="196">
        <v>5</v>
      </c>
      <c r="O198" s="303"/>
      <c r="P198" s="304"/>
      <c r="Q198" s="304"/>
      <c r="R198" s="330"/>
      <c r="S198" s="7"/>
      <c r="T198" s="7"/>
      <c r="U198" s="7"/>
      <c r="V198" s="7"/>
      <c r="W198" s="7"/>
      <c r="X198" s="7"/>
      <c r="Y198" s="265"/>
      <c r="Z198" s="35" t="b">
        <v>1</v>
      </c>
      <c r="AA198" s="84" t="s">
        <v>156</v>
      </c>
      <c r="AB198" s="196" t="s">
        <v>146</v>
      </c>
      <c r="AC198" s="196" t="s">
        <v>46</v>
      </c>
      <c r="AD198" s="196" t="s">
        <v>27</v>
      </c>
      <c r="AE198" s="196" t="s">
        <v>159</v>
      </c>
      <c r="AF198" s="196">
        <v>2</v>
      </c>
      <c r="AG198" s="196">
        <v>0</v>
      </c>
      <c r="AH198" s="196">
        <v>1</v>
      </c>
      <c r="AI198" s="196" t="s">
        <v>143</v>
      </c>
      <c r="AJ198" s="196" t="s">
        <v>163</v>
      </c>
      <c r="AK198" s="303"/>
      <c r="AL198" s="304"/>
      <c r="AM198" s="304"/>
      <c r="AN198" s="330"/>
      <c r="AO198" s="7"/>
      <c r="AP198" s="7"/>
      <c r="AQ198" s="7"/>
      <c r="AR198" s="7"/>
      <c r="AS198" s="7"/>
      <c r="AU198" s="340"/>
      <c r="BA198" s="2"/>
    </row>
    <row r="199" spans="2:53" x14ac:dyDescent="0.25">
      <c r="B199" s="341"/>
      <c r="C199" s="265"/>
      <c r="D199" s="35" t="s">
        <v>17</v>
      </c>
      <c r="E199" s="189"/>
      <c r="F199" s="189"/>
      <c r="G199" s="189"/>
      <c r="H199" s="189"/>
      <c r="I199" s="189"/>
      <c r="J199" s="189"/>
      <c r="K199" s="189"/>
      <c r="L199" s="13" t="s">
        <v>45</v>
      </c>
      <c r="M199" s="189"/>
      <c r="N199" s="189"/>
      <c r="O199" s="311"/>
      <c r="P199" s="312"/>
      <c r="Q199" s="312"/>
      <c r="R199" s="331"/>
      <c r="S199" s="7"/>
      <c r="T199" s="7"/>
      <c r="U199" s="7"/>
      <c r="V199" s="7"/>
      <c r="W199" s="7"/>
      <c r="X199" s="7"/>
      <c r="Y199" s="265"/>
      <c r="Z199" s="35" t="s">
        <v>17</v>
      </c>
      <c r="AA199" s="13" t="s">
        <v>32</v>
      </c>
      <c r="AB199" s="189"/>
      <c r="AC199" s="189"/>
      <c r="AD199" s="189"/>
      <c r="AE199" s="189"/>
      <c r="AF199" s="189"/>
      <c r="AG199" s="189"/>
      <c r="AH199" s="189"/>
      <c r="AI199" s="189"/>
      <c r="AJ199" s="189"/>
      <c r="AK199" s="311"/>
      <c r="AL199" s="312"/>
      <c r="AM199" s="312"/>
      <c r="AN199" s="331"/>
      <c r="AO199" s="7"/>
      <c r="AP199" s="7"/>
      <c r="AQ199" s="7"/>
      <c r="AR199" s="7"/>
      <c r="AS199" s="7"/>
      <c r="AU199" s="340"/>
      <c r="BA199" s="2"/>
    </row>
    <row r="200" spans="2:53" x14ac:dyDescent="0.25">
      <c r="B200" s="341"/>
      <c r="AU200" s="340"/>
      <c r="BA200" s="2"/>
    </row>
    <row r="201" spans="2:53" x14ac:dyDescent="0.25">
      <c r="B201" s="341"/>
      <c r="AU201" s="340"/>
      <c r="BA201" s="2"/>
    </row>
    <row r="202" spans="2:53" x14ac:dyDescent="0.3">
      <c r="B202" s="341"/>
      <c r="C202" s="265" t="s">
        <v>74</v>
      </c>
      <c r="D202" s="90" t="s">
        <v>74</v>
      </c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327" t="s">
        <v>49</v>
      </c>
      <c r="P202" s="328"/>
      <c r="Q202" s="328"/>
      <c r="R202" s="329"/>
      <c r="S202" s="7"/>
      <c r="T202" s="90" t="s">
        <v>74</v>
      </c>
      <c r="U202" s="232" t="s">
        <v>50</v>
      </c>
      <c r="V202" s="232"/>
      <c r="W202" s="232"/>
      <c r="Y202" s="265" t="s">
        <v>74</v>
      </c>
      <c r="Z202" s="90" t="s">
        <v>74</v>
      </c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327" t="s">
        <v>49</v>
      </c>
      <c r="AL202" s="328"/>
      <c r="AM202" s="328"/>
      <c r="AN202" s="329"/>
      <c r="AO202" s="7"/>
      <c r="AP202" s="90" t="s">
        <v>74</v>
      </c>
      <c r="AQ202" s="232" t="s">
        <v>50</v>
      </c>
      <c r="AR202" s="232"/>
      <c r="AS202" s="232"/>
      <c r="AU202" s="340"/>
      <c r="AV202" s="265" t="s">
        <v>270</v>
      </c>
      <c r="AW202" s="268" t="s">
        <v>5</v>
      </c>
      <c r="AX202" s="268"/>
      <c r="AY202" s="265" t="s">
        <v>270</v>
      </c>
      <c r="AZ202" s="268" t="s">
        <v>6</v>
      </c>
      <c r="BA202" s="268"/>
    </row>
    <row r="203" spans="2:53" x14ac:dyDescent="0.3">
      <c r="B203" s="341"/>
      <c r="C203" s="265"/>
      <c r="D203" s="90" t="s">
        <v>2</v>
      </c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42" t="s">
        <v>3</v>
      </c>
      <c r="P203" s="42" t="s">
        <v>4</v>
      </c>
      <c r="Q203" s="42" t="s">
        <v>191</v>
      </c>
      <c r="R203" s="42" t="s">
        <v>192</v>
      </c>
      <c r="S203" s="7"/>
      <c r="T203" s="90" t="s">
        <v>2</v>
      </c>
      <c r="U203" s="92" t="s">
        <v>5</v>
      </c>
      <c r="V203" s="92" t="s">
        <v>6</v>
      </c>
      <c r="W203" s="8" t="s">
        <v>7</v>
      </c>
      <c r="Y203" s="265"/>
      <c r="Z203" s="90" t="s">
        <v>0</v>
      </c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42" t="s">
        <v>3</v>
      </c>
      <c r="AL203" s="42" t="s">
        <v>4</v>
      </c>
      <c r="AM203" s="42" t="s">
        <v>191</v>
      </c>
      <c r="AN203" s="42" t="s">
        <v>192</v>
      </c>
      <c r="AO203" s="7"/>
      <c r="AP203" s="90" t="s">
        <v>0</v>
      </c>
      <c r="AQ203" s="92" t="s">
        <v>5</v>
      </c>
      <c r="AR203" s="92" t="s">
        <v>6</v>
      </c>
      <c r="AS203" s="8" t="s">
        <v>7</v>
      </c>
      <c r="AU203" s="340"/>
      <c r="AV203" s="265"/>
      <c r="AW203" s="146" t="s">
        <v>2</v>
      </c>
      <c r="AX203" s="146" t="s">
        <v>54</v>
      </c>
      <c r="AY203" s="265"/>
      <c r="AZ203" s="146" t="s">
        <v>2</v>
      </c>
      <c r="BA203" s="146" t="s">
        <v>54</v>
      </c>
    </row>
    <row r="204" spans="2:53" x14ac:dyDescent="0.3">
      <c r="B204" s="341"/>
      <c r="C204" s="265"/>
      <c r="D204" s="25" t="s">
        <v>8</v>
      </c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95">
        <f>ROUND(AVERAGE(O206, O210,O214), 3)</f>
        <v>124.491</v>
      </c>
      <c r="P204" s="43">
        <f>ROUND(AVERAGE(P206, P210,P214), 3)</f>
        <v>12.449</v>
      </c>
      <c r="Q204" s="43">
        <f>ROUND(AVERAGE(Q206, Q210,Q214), 3)</f>
        <v>8.5579999999999998</v>
      </c>
      <c r="R204" s="43">
        <f>ROUND(AVERAGE(R206, R210,R214), 3)</f>
        <v>9.2050000000000001</v>
      </c>
      <c r="S204" s="7"/>
      <c r="T204" s="9" t="s">
        <v>9</v>
      </c>
      <c r="U204" s="32">
        <v>90</v>
      </c>
      <c r="V204" s="32">
        <v>114.30200000000001</v>
      </c>
      <c r="W204" s="8">
        <f>ROUND(V204/60, 3)</f>
        <v>1.905</v>
      </c>
      <c r="Y204" s="265"/>
      <c r="Z204" s="25" t="s">
        <v>8</v>
      </c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95">
        <f>ROUND(AVERAGE(AK206, AK210,AK214), 3)</f>
        <v>121.828</v>
      </c>
      <c r="AL204" s="43">
        <f>ROUND(AVERAGE(AL206, AL210,AL214), 3)</f>
        <v>12.183</v>
      </c>
      <c r="AM204" s="43">
        <f>ROUND(AVERAGE(AM206, AM210,AM214), 3)</f>
        <v>8.9079999999999995</v>
      </c>
      <c r="AN204" s="43">
        <f>ROUND(AVERAGE(AN206, AN210,AN214), 3)</f>
        <v>7.6319999999999997</v>
      </c>
      <c r="AO204" s="7"/>
      <c r="AP204" s="9" t="s">
        <v>9</v>
      </c>
      <c r="AQ204" s="32">
        <v>100</v>
      </c>
      <c r="AR204" s="32">
        <v>117.605</v>
      </c>
      <c r="AS204" s="8">
        <f>ROUND(AR204/60, 3)</f>
        <v>1.96</v>
      </c>
      <c r="AU204" s="340"/>
      <c r="AV204" s="147" t="s">
        <v>9</v>
      </c>
      <c r="AW204" s="28">
        <f>U204</f>
        <v>90</v>
      </c>
      <c r="AX204" s="28">
        <f>AQ204</f>
        <v>100</v>
      </c>
      <c r="AY204" s="147" t="s">
        <v>9</v>
      </c>
      <c r="AZ204" s="28">
        <f>V204</f>
        <v>114.30200000000001</v>
      </c>
      <c r="BA204" s="28">
        <f>AR204</f>
        <v>117.605</v>
      </c>
    </row>
    <row r="205" spans="2:53" ht="16.5" customHeight="1" x14ac:dyDescent="0.3">
      <c r="B205" s="341"/>
      <c r="C205" s="265"/>
      <c r="D205" s="92" t="s">
        <v>10</v>
      </c>
      <c r="E205" s="292" t="s">
        <v>90</v>
      </c>
      <c r="F205" s="293"/>
      <c r="G205" s="293"/>
      <c r="H205" s="293"/>
      <c r="I205" s="293"/>
      <c r="J205" s="293"/>
      <c r="K205" s="293"/>
      <c r="L205" s="293"/>
      <c r="M205" s="293"/>
      <c r="N205" s="293"/>
      <c r="O205" s="88" t="s">
        <v>11</v>
      </c>
      <c r="P205" s="88" t="s">
        <v>12</v>
      </c>
      <c r="Q205" s="88" t="s">
        <v>81</v>
      </c>
      <c r="R205" s="88" t="s">
        <v>80</v>
      </c>
      <c r="S205" s="7"/>
      <c r="T205" s="9" t="s">
        <v>13</v>
      </c>
      <c r="U205" s="32">
        <v>90</v>
      </c>
      <c r="V205" s="32">
        <v>121.98099999999999</v>
      </c>
      <c r="W205" s="8">
        <f>ROUND(V205/60, 3)</f>
        <v>2.0329999999999999</v>
      </c>
      <c r="Y205" s="265"/>
      <c r="Z205" s="92" t="s">
        <v>10</v>
      </c>
      <c r="AA205" s="292" t="s">
        <v>94</v>
      </c>
      <c r="AB205" s="293"/>
      <c r="AC205" s="293"/>
      <c r="AD205" s="293"/>
      <c r="AE205" s="293"/>
      <c r="AF205" s="293"/>
      <c r="AG205" s="293"/>
      <c r="AH205" s="293"/>
      <c r="AI205" s="293"/>
      <c r="AJ205" s="293"/>
      <c r="AK205" s="88" t="s">
        <v>11</v>
      </c>
      <c r="AL205" s="88" t="s">
        <v>12</v>
      </c>
      <c r="AM205" s="88" t="s">
        <v>81</v>
      </c>
      <c r="AN205" s="88" t="s">
        <v>80</v>
      </c>
      <c r="AO205" s="7"/>
      <c r="AP205" s="9" t="s">
        <v>13</v>
      </c>
      <c r="AQ205" s="32">
        <v>80</v>
      </c>
      <c r="AR205" s="32">
        <v>152.524</v>
      </c>
      <c r="AS205" s="8">
        <f>ROUND(AR205/60, 3)</f>
        <v>2.5419999999999998</v>
      </c>
      <c r="AU205" s="340"/>
      <c r="AV205" s="147" t="s">
        <v>13</v>
      </c>
      <c r="AW205" s="28">
        <f t="shared" ref="AW205:AW207" si="38">U205</f>
        <v>90</v>
      </c>
      <c r="AX205" s="28">
        <f t="shared" ref="AX205:AX207" si="39">AQ205</f>
        <v>80</v>
      </c>
      <c r="AY205" s="147" t="s">
        <v>13</v>
      </c>
      <c r="AZ205" s="28">
        <f t="shared" ref="AZ205:AZ207" si="40">V205</f>
        <v>121.98099999999999</v>
      </c>
      <c r="BA205" s="28">
        <f t="shared" ref="BA205:BA207" si="41">AR205</f>
        <v>152.524</v>
      </c>
    </row>
    <row r="206" spans="2:53" x14ac:dyDescent="0.3">
      <c r="B206" s="341"/>
      <c r="C206" s="265"/>
      <c r="D206" s="87" t="s">
        <v>14</v>
      </c>
      <c r="E206" s="94">
        <v>7.3940000000000001</v>
      </c>
      <c r="F206" s="94">
        <v>9.7449999999999992</v>
      </c>
      <c r="G206" s="94">
        <v>21.91</v>
      </c>
      <c r="H206" s="94">
        <v>21.631</v>
      </c>
      <c r="I206" s="94">
        <v>4.7670000000000003</v>
      </c>
      <c r="J206" s="94">
        <v>5.72</v>
      </c>
      <c r="K206" s="94">
        <v>15.887</v>
      </c>
      <c r="L206" s="94">
        <v>11.132</v>
      </c>
      <c r="M206" s="94">
        <v>7.2759999999999998</v>
      </c>
      <c r="N206" s="26">
        <v>8.8369999999999997</v>
      </c>
      <c r="O206" s="87">
        <f>SUM(E206:N206)</f>
        <v>114.29900000000001</v>
      </c>
      <c r="P206" s="26">
        <f>ROUND(AVERAGE(E206:N206),3)</f>
        <v>11.43</v>
      </c>
      <c r="Q206" s="87">
        <f>ROUND(MEDIAN(E206:N206), 3)</f>
        <v>9.2910000000000004</v>
      </c>
      <c r="R206" s="87">
        <f>ROUND(_xlfn.STDEV.S(E206:N206), 3)</f>
        <v>6.2709999999999999</v>
      </c>
      <c r="S206" s="7"/>
      <c r="T206" s="9" t="s">
        <v>15</v>
      </c>
      <c r="U206" s="32">
        <v>80</v>
      </c>
      <c r="V206" s="32">
        <v>137.196</v>
      </c>
      <c r="W206" s="8">
        <f>ROUND(V206/60, 3)</f>
        <v>2.2869999999999999</v>
      </c>
      <c r="Y206" s="265"/>
      <c r="Z206" s="87" t="s">
        <v>14</v>
      </c>
      <c r="AA206" s="94">
        <v>7.4809999999999999</v>
      </c>
      <c r="AB206" s="94">
        <v>21.335000000000001</v>
      </c>
      <c r="AC206" s="94">
        <v>6.4029999999999996</v>
      </c>
      <c r="AD206" s="94">
        <v>4.7009999999999996</v>
      </c>
      <c r="AE206" s="94">
        <v>10.962999999999999</v>
      </c>
      <c r="AF206" s="94">
        <v>11.311999999999999</v>
      </c>
      <c r="AG206" s="94">
        <v>14.742000000000001</v>
      </c>
      <c r="AH206" s="94">
        <v>12.124000000000001</v>
      </c>
      <c r="AI206" s="94">
        <v>10.067</v>
      </c>
      <c r="AJ206" s="26">
        <v>18.472000000000001</v>
      </c>
      <c r="AK206" s="87">
        <f>SUM(AA206:AJ206)</f>
        <v>117.6</v>
      </c>
      <c r="AL206" s="26">
        <f>ROUND(AVERAGE(AA206:AJ206),3)</f>
        <v>11.76</v>
      </c>
      <c r="AM206" s="87">
        <f>ROUND(MEDIAN(AA206:AJ206), 3)</f>
        <v>11.138</v>
      </c>
      <c r="AN206" s="87">
        <f>ROUND(_xlfn.STDEV.S(AA206:AJ206), 3)</f>
        <v>5.2309999999999999</v>
      </c>
      <c r="AO206" s="7"/>
      <c r="AP206" s="9" t="s">
        <v>15</v>
      </c>
      <c r="AQ206" s="32">
        <v>90</v>
      </c>
      <c r="AR206" s="32">
        <v>95.361999999999995</v>
      </c>
      <c r="AS206" s="8">
        <f>ROUND(AR206/60, 3)</f>
        <v>1.589</v>
      </c>
      <c r="AU206" s="340"/>
      <c r="AV206" s="147" t="s">
        <v>15</v>
      </c>
      <c r="AW206" s="28">
        <f t="shared" si="38"/>
        <v>80</v>
      </c>
      <c r="AX206" s="28">
        <f t="shared" si="39"/>
        <v>90</v>
      </c>
      <c r="AY206" s="147" t="s">
        <v>15</v>
      </c>
      <c r="AZ206" s="28">
        <f t="shared" si="40"/>
        <v>137.196</v>
      </c>
      <c r="BA206" s="28">
        <f t="shared" si="41"/>
        <v>95.361999999999995</v>
      </c>
    </row>
    <row r="207" spans="2:53" ht="16.5" customHeight="1" x14ac:dyDescent="0.3">
      <c r="B207" s="341"/>
      <c r="C207" s="265"/>
      <c r="D207" s="87" t="b">
        <v>1</v>
      </c>
      <c r="E207" s="94" t="s">
        <v>133</v>
      </c>
      <c r="F207" s="94">
        <v>7</v>
      </c>
      <c r="G207" s="94" t="s">
        <v>132</v>
      </c>
      <c r="H207" s="94" t="s">
        <v>160</v>
      </c>
      <c r="I207" s="94" t="s">
        <v>158</v>
      </c>
      <c r="J207" s="94">
        <v>4</v>
      </c>
      <c r="K207" s="13" t="s">
        <v>141</v>
      </c>
      <c r="L207" s="94" t="s">
        <v>130</v>
      </c>
      <c r="M207" s="94">
        <v>9</v>
      </c>
      <c r="N207" s="26" t="s">
        <v>138</v>
      </c>
      <c r="O207" s="281"/>
      <c r="P207" s="282"/>
      <c r="Q207" s="282"/>
      <c r="R207" s="283"/>
      <c r="S207" s="7"/>
      <c r="T207" s="14" t="s">
        <v>3</v>
      </c>
      <c r="U207" s="44">
        <f>ROUND(AVERAGE(U204:U206), 3)</f>
        <v>86.667000000000002</v>
      </c>
      <c r="V207" s="45">
        <f>ROUND(AVERAGE(V204:V206), 3)</f>
        <v>124.49299999999999</v>
      </c>
      <c r="W207" s="15">
        <f>ROUND(AVERAGE(W204:W206), 3)</f>
        <v>2.0750000000000002</v>
      </c>
      <c r="Y207" s="265"/>
      <c r="Z207" s="87" t="b">
        <v>1</v>
      </c>
      <c r="AA207" s="94">
        <v>7</v>
      </c>
      <c r="AB207" s="94" t="s">
        <v>132</v>
      </c>
      <c r="AC207" s="94">
        <v>9</v>
      </c>
      <c r="AD207" s="94">
        <v>4</v>
      </c>
      <c r="AE207" s="94" t="s">
        <v>161</v>
      </c>
      <c r="AF207" s="94" t="s">
        <v>130</v>
      </c>
      <c r="AG207" s="94" t="s">
        <v>158</v>
      </c>
      <c r="AH207" s="94">
        <v>3</v>
      </c>
      <c r="AI207" s="94" t="s">
        <v>144</v>
      </c>
      <c r="AJ207" s="26" t="s">
        <v>141</v>
      </c>
      <c r="AK207" s="281"/>
      <c r="AL207" s="282"/>
      <c r="AM207" s="282"/>
      <c r="AN207" s="283"/>
      <c r="AO207" s="7"/>
      <c r="AP207" s="14" t="s">
        <v>3</v>
      </c>
      <c r="AQ207" s="44">
        <f>ROUND(AVERAGE(AQ204:AQ206), 3)</f>
        <v>90</v>
      </c>
      <c r="AR207" s="45">
        <f>ROUND(AVERAGE(AR204:AR206), 3)</f>
        <v>121.83</v>
      </c>
      <c r="AS207" s="15">
        <f>ROUND(AVERAGE(AS204:AS206), 3)</f>
        <v>2.0299999999999998</v>
      </c>
      <c r="AU207" s="340"/>
      <c r="AV207" s="148" t="s">
        <v>3</v>
      </c>
      <c r="AW207" s="44">
        <f t="shared" si="38"/>
        <v>86.667000000000002</v>
      </c>
      <c r="AX207" s="44">
        <f t="shared" si="39"/>
        <v>90</v>
      </c>
      <c r="AY207" s="148" t="s">
        <v>3</v>
      </c>
      <c r="AZ207" s="45">
        <f t="shared" si="40"/>
        <v>124.49299999999999</v>
      </c>
      <c r="BA207" s="45">
        <f t="shared" si="41"/>
        <v>121.83</v>
      </c>
    </row>
    <row r="208" spans="2:53" x14ac:dyDescent="0.25">
      <c r="B208" s="341"/>
      <c r="C208" s="265"/>
      <c r="D208" s="87" t="s">
        <v>17</v>
      </c>
      <c r="E208" s="87"/>
      <c r="F208" s="87"/>
      <c r="G208" s="87"/>
      <c r="H208" s="87"/>
      <c r="I208" s="87"/>
      <c r="J208" s="87"/>
      <c r="K208" s="13" t="s">
        <v>219</v>
      </c>
      <c r="L208" s="87"/>
      <c r="M208" s="87"/>
      <c r="N208" s="26"/>
      <c r="O208" s="284"/>
      <c r="P208" s="285"/>
      <c r="Q208" s="285"/>
      <c r="R208" s="286"/>
      <c r="S208" s="7"/>
      <c r="T208" s="7"/>
      <c r="U208" s="7"/>
      <c r="V208" s="7"/>
      <c r="W208" s="7"/>
      <c r="Y208" s="265"/>
      <c r="Z208" s="87" t="s">
        <v>17</v>
      </c>
      <c r="AA208" s="87"/>
      <c r="AB208" s="87"/>
      <c r="AC208" s="87"/>
      <c r="AD208" s="87"/>
      <c r="AE208" s="87"/>
      <c r="AF208" s="87"/>
      <c r="AG208" s="87"/>
      <c r="AH208" s="87"/>
      <c r="AI208" s="87"/>
      <c r="AJ208" s="26"/>
      <c r="AK208" s="284"/>
      <c r="AL208" s="285"/>
      <c r="AM208" s="285"/>
      <c r="AN208" s="286"/>
      <c r="AO208" s="7"/>
      <c r="AP208" s="7"/>
      <c r="AQ208" s="7"/>
      <c r="AR208" s="7"/>
      <c r="AS208" s="7"/>
      <c r="AU208" s="340"/>
      <c r="BA208" s="2"/>
    </row>
    <row r="209" spans="2:53" ht="16.5" customHeight="1" x14ac:dyDescent="0.25">
      <c r="B209" s="341"/>
      <c r="C209" s="265"/>
      <c r="D209" s="92" t="s">
        <v>19</v>
      </c>
      <c r="E209" s="292" t="s">
        <v>90</v>
      </c>
      <c r="F209" s="293"/>
      <c r="G209" s="293"/>
      <c r="H209" s="293"/>
      <c r="I209" s="293"/>
      <c r="J209" s="293"/>
      <c r="K209" s="293"/>
      <c r="L209" s="293"/>
      <c r="M209" s="293"/>
      <c r="N209" s="293"/>
      <c r="O209" s="88" t="s">
        <v>11</v>
      </c>
      <c r="P209" s="88" t="s">
        <v>12</v>
      </c>
      <c r="Q209" s="88" t="s">
        <v>81</v>
      </c>
      <c r="R209" s="88" t="s">
        <v>80</v>
      </c>
      <c r="S209" s="7"/>
      <c r="T209" s="31"/>
      <c r="U209" s="31"/>
      <c r="V209" s="31"/>
      <c r="W209" s="31"/>
      <c r="Y209" s="265"/>
      <c r="Z209" s="92" t="s">
        <v>19</v>
      </c>
      <c r="AA209" s="292" t="s">
        <v>89</v>
      </c>
      <c r="AB209" s="293"/>
      <c r="AC209" s="293"/>
      <c r="AD209" s="293"/>
      <c r="AE209" s="293"/>
      <c r="AF209" s="293"/>
      <c r="AG209" s="293"/>
      <c r="AH209" s="293"/>
      <c r="AI209" s="293"/>
      <c r="AJ209" s="293"/>
      <c r="AK209" s="88" t="s">
        <v>11</v>
      </c>
      <c r="AL209" s="88" t="s">
        <v>12</v>
      </c>
      <c r="AM209" s="88" t="s">
        <v>81</v>
      </c>
      <c r="AN209" s="88" t="s">
        <v>80</v>
      </c>
      <c r="AO209" s="7"/>
      <c r="AP209" s="31"/>
      <c r="AQ209" s="31"/>
      <c r="AR209" s="31"/>
      <c r="AS209" s="31"/>
      <c r="AU209" s="340"/>
      <c r="BA209" s="2"/>
    </row>
    <row r="210" spans="2:53" x14ac:dyDescent="0.25">
      <c r="B210" s="341"/>
      <c r="C210" s="265"/>
      <c r="D210" s="87" t="s">
        <v>20</v>
      </c>
      <c r="E210" s="94">
        <v>5.57</v>
      </c>
      <c r="F210" s="94">
        <v>20.452999999999999</v>
      </c>
      <c r="G210" s="94">
        <v>10.576000000000001</v>
      </c>
      <c r="H210" s="94">
        <v>6.1440000000000001</v>
      </c>
      <c r="I210" s="94">
        <v>37.908999999999999</v>
      </c>
      <c r="J210" s="94">
        <v>3.9990000000000001</v>
      </c>
      <c r="K210" s="94">
        <v>18.863</v>
      </c>
      <c r="L210" s="94">
        <v>7.7830000000000004</v>
      </c>
      <c r="M210" s="94">
        <v>6.2389999999999999</v>
      </c>
      <c r="N210" s="26">
        <v>4.4420000000000002</v>
      </c>
      <c r="O210" s="87">
        <f>SUM(E210:N210)</f>
        <v>121.97800000000001</v>
      </c>
      <c r="P210" s="26">
        <f>ROUND(AVERAGE(E210:N210),3)</f>
        <v>12.198</v>
      </c>
      <c r="Q210" s="87">
        <f>ROUND(MEDIAN(E210:N210), 3)</f>
        <v>7.0110000000000001</v>
      </c>
      <c r="R210" s="87">
        <f>ROUND(_xlfn.STDEV.S(E210:N210), 3)</f>
        <v>10.746</v>
      </c>
      <c r="S210" s="7"/>
      <c r="T210" s="7"/>
      <c r="U210" s="7"/>
      <c r="V210" s="7"/>
      <c r="W210" s="7"/>
      <c r="Y210" s="265"/>
      <c r="Z210" s="87" t="s">
        <v>20</v>
      </c>
      <c r="AA210" s="94">
        <v>7.5949999999999998</v>
      </c>
      <c r="AB210" s="94">
        <v>12.696</v>
      </c>
      <c r="AC210" s="94">
        <v>6.7160000000000002</v>
      </c>
      <c r="AD210" s="94">
        <v>45.411999999999999</v>
      </c>
      <c r="AE210" s="94">
        <v>6.3090000000000002</v>
      </c>
      <c r="AF210" s="94">
        <v>6.5679999999999996</v>
      </c>
      <c r="AG210" s="94">
        <v>24.844999999999999</v>
      </c>
      <c r="AH210" s="94">
        <v>28.687999999999999</v>
      </c>
      <c r="AI210" s="94">
        <v>6.6210000000000004</v>
      </c>
      <c r="AJ210" s="26">
        <v>7.0730000000000004</v>
      </c>
      <c r="AK210" s="87">
        <f>SUM(AA210:AJ210)</f>
        <v>152.523</v>
      </c>
      <c r="AL210" s="26">
        <f>ROUND(AVERAGE(AA210:AJ210),3)</f>
        <v>15.252000000000001</v>
      </c>
      <c r="AM210" s="87">
        <f>ROUND(MEDIAN(AA210:AJ210), 3)</f>
        <v>7.3339999999999996</v>
      </c>
      <c r="AN210" s="87">
        <f>ROUND(_xlfn.STDEV.S(AA210:AJ210), 3)</f>
        <v>13.404</v>
      </c>
      <c r="AO210" s="7"/>
      <c r="AP210" s="7"/>
      <c r="AQ210" s="7"/>
      <c r="AR210" s="7"/>
      <c r="AS210" s="7"/>
      <c r="AU210" s="340"/>
      <c r="BA210" s="2"/>
    </row>
    <row r="211" spans="2:53" x14ac:dyDescent="0.25">
      <c r="B211" s="341"/>
      <c r="C211" s="265"/>
      <c r="D211" s="87" t="b">
        <v>1</v>
      </c>
      <c r="E211" s="94">
        <v>3</v>
      </c>
      <c r="F211" s="94" t="s">
        <v>162</v>
      </c>
      <c r="G211" s="94" t="s">
        <v>156</v>
      </c>
      <c r="H211" s="94">
        <v>8</v>
      </c>
      <c r="I211" s="13" t="s">
        <v>137</v>
      </c>
      <c r="J211" s="94">
        <v>5</v>
      </c>
      <c r="K211" s="94" t="s">
        <v>157</v>
      </c>
      <c r="L211" s="94" t="s">
        <v>144</v>
      </c>
      <c r="M211" s="94" t="s">
        <v>148</v>
      </c>
      <c r="N211" s="26" t="s">
        <v>147</v>
      </c>
      <c r="O211" s="281"/>
      <c r="P211" s="282"/>
      <c r="Q211" s="282"/>
      <c r="R211" s="283"/>
      <c r="S211" s="7"/>
      <c r="T211" s="7"/>
      <c r="U211" s="7"/>
      <c r="V211" s="7"/>
      <c r="W211" s="7"/>
      <c r="Y211" s="265"/>
      <c r="Z211" s="87" t="b">
        <v>1</v>
      </c>
      <c r="AA211" s="94" t="s">
        <v>135</v>
      </c>
      <c r="AB211" s="94" t="s">
        <v>138</v>
      </c>
      <c r="AC211" s="94" t="s">
        <v>159</v>
      </c>
      <c r="AD211" s="13" t="s">
        <v>160</v>
      </c>
      <c r="AE211" s="94">
        <v>8</v>
      </c>
      <c r="AF211" s="94" t="s">
        <v>133</v>
      </c>
      <c r="AG211" s="13" t="s">
        <v>157</v>
      </c>
      <c r="AH211" s="94" t="s">
        <v>156</v>
      </c>
      <c r="AI211" s="94">
        <v>2</v>
      </c>
      <c r="AJ211" s="26">
        <v>0</v>
      </c>
      <c r="AK211" s="281"/>
      <c r="AL211" s="282"/>
      <c r="AM211" s="282"/>
      <c r="AN211" s="283"/>
      <c r="AO211" s="7"/>
      <c r="AP211" s="7"/>
      <c r="AQ211" s="7"/>
      <c r="AR211" s="7"/>
      <c r="AS211" s="7"/>
      <c r="AU211" s="340"/>
      <c r="BA211" s="2"/>
    </row>
    <row r="212" spans="2:53" x14ac:dyDescent="0.25">
      <c r="B212" s="341"/>
      <c r="C212" s="265"/>
      <c r="D212" s="87" t="s">
        <v>17</v>
      </c>
      <c r="E212" s="87"/>
      <c r="F212" s="87"/>
      <c r="G212" s="87"/>
      <c r="H212" s="87"/>
      <c r="I212" s="13" t="s">
        <v>215</v>
      </c>
      <c r="J212" s="87"/>
      <c r="K212" s="87"/>
      <c r="L212" s="87"/>
      <c r="M212" s="87"/>
      <c r="N212" s="26"/>
      <c r="O212" s="284"/>
      <c r="P212" s="285"/>
      <c r="Q212" s="285"/>
      <c r="R212" s="286"/>
      <c r="S212" s="7"/>
      <c r="T212" s="7"/>
      <c r="U212" s="7"/>
      <c r="V212" s="7"/>
      <c r="W212" s="7"/>
      <c r="Y212" s="265"/>
      <c r="Z212" s="87" t="s">
        <v>17</v>
      </c>
      <c r="AA212" s="87"/>
      <c r="AB212" s="87"/>
      <c r="AC212" s="87"/>
      <c r="AD212" s="13" t="s">
        <v>234</v>
      </c>
      <c r="AE212" s="87"/>
      <c r="AF212" s="87"/>
      <c r="AG212" s="13" t="s">
        <v>236</v>
      </c>
      <c r="AH212" s="87"/>
      <c r="AI212" s="87"/>
      <c r="AJ212" s="26"/>
      <c r="AK212" s="284"/>
      <c r="AL212" s="285"/>
      <c r="AM212" s="285"/>
      <c r="AN212" s="286"/>
      <c r="AO212" s="7"/>
      <c r="AP212" s="7"/>
      <c r="AQ212" s="7"/>
      <c r="AR212" s="7"/>
      <c r="AS212" s="7"/>
      <c r="AU212" s="340"/>
      <c r="BA212" s="2"/>
    </row>
    <row r="213" spans="2:53" ht="16.5" customHeight="1" x14ac:dyDescent="0.25">
      <c r="B213" s="341"/>
      <c r="C213" s="265"/>
      <c r="D213" s="92" t="s">
        <v>21</v>
      </c>
      <c r="E213" s="292" t="s">
        <v>89</v>
      </c>
      <c r="F213" s="293"/>
      <c r="G213" s="293"/>
      <c r="H213" s="293"/>
      <c r="I213" s="293"/>
      <c r="J213" s="293"/>
      <c r="K213" s="293"/>
      <c r="L213" s="293"/>
      <c r="M213" s="293"/>
      <c r="N213" s="293"/>
      <c r="O213" s="88" t="s">
        <v>11</v>
      </c>
      <c r="P213" s="88" t="s">
        <v>12</v>
      </c>
      <c r="Q213" s="88" t="s">
        <v>81</v>
      </c>
      <c r="R213" s="88" t="s">
        <v>80</v>
      </c>
      <c r="S213" s="7"/>
      <c r="T213" s="7"/>
      <c r="U213" s="7"/>
      <c r="V213" s="7"/>
      <c r="W213" s="7"/>
      <c r="Y213" s="265"/>
      <c r="Z213" s="92" t="s">
        <v>21</v>
      </c>
      <c r="AA213" s="292" t="s">
        <v>90</v>
      </c>
      <c r="AB213" s="293"/>
      <c r="AC213" s="293"/>
      <c r="AD213" s="293"/>
      <c r="AE213" s="293"/>
      <c r="AF213" s="293"/>
      <c r="AG213" s="293"/>
      <c r="AH213" s="293"/>
      <c r="AI213" s="293"/>
      <c r="AJ213" s="293"/>
      <c r="AK213" s="88" t="s">
        <v>11</v>
      </c>
      <c r="AL213" s="88" t="s">
        <v>12</v>
      </c>
      <c r="AM213" s="88" t="s">
        <v>81</v>
      </c>
      <c r="AN213" s="88" t="s">
        <v>80</v>
      </c>
      <c r="AO213" s="7"/>
      <c r="AP213" s="7"/>
      <c r="AQ213" s="7"/>
      <c r="AR213" s="7"/>
      <c r="AS213" s="7"/>
      <c r="AU213" s="340"/>
      <c r="BA213" s="2"/>
    </row>
    <row r="214" spans="2:53" x14ac:dyDescent="0.25">
      <c r="B214" s="341"/>
      <c r="C214" s="265"/>
      <c r="D214" s="87" t="s">
        <v>22</v>
      </c>
      <c r="E214" s="94">
        <v>4.375</v>
      </c>
      <c r="F214" s="94">
        <v>33.393999999999998</v>
      </c>
      <c r="G214" s="94">
        <v>7.4790000000000001</v>
      </c>
      <c r="H214" s="94">
        <v>5.5369999999999999</v>
      </c>
      <c r="I214" s="94">
        <v>8.8699999999999992</v>
      </c>
      <c r="J214" s="94">
        <v>13.574999999999999</v>
      </c>
      <c r="K214" s="94">
        <v>32.003</v>
      </c>
      <c r="L214" s="94">
        <v>6.3789999999999996</v>
      </c>
      <c r="M214" s="94">
        <v>15.711</v>
      </c>
      <c r="N214" s="26">
        <v>9.8729999999999993</v>
      </c>
      <c r="O214" s="87">
        <f>SUM(E214:N214)</f>
        <v>137.196</v>
      </c>
      <c r="P214" s="26">
        <f>ROUND(AVERAGE(E214:N214),3)</f>
        <v>13.72</v>
      </c>
      <c r="Q214" s="87">
        <f>ROUND(MEDIAN(E214:N214), 3)</f>
        <v>9.3719999999999999</v>
      </c>
      <c r="R214" s="87">
        <f>ROUND(_xlfn.STDEV.S(E214:N214), 3)</f>
        <v>10.598000000000001</v>
      </c>
      <c r="S214" s="7"/>
      <c r="T214" s="7"/>
      <c r="U214" s="7"/>
      <c r="V214" s="7"/>
      <c r="W214" s="7"/>
      <c r="Y214" s="265"/>
      <c r="Z214" s="87" t="s">
        <v>22</v>
      </c>
      <c r="AA214" s="94">
        <v>6.0469999999999997</v>
      </c>
      <c r="AB214" s="94">
        <v>5.7930000000000001</v>
      </c>
      <c r="AC214" s="94">
        <v>8.3379999999999992</v>
      </c>
      <c r="AD214" s="94">
        <v>8.1649999999999991</v>
      </c>
      <c r="AE214" s="94">
        <v>12.62</v>
      </c>
      <c r="AF214" s="94">
        <v>10.407</v>
      </c>
      <c r="AG214" s="94">
        <v>19.91</v>
      </c>
      <c r="AH214" s="94">
        <v>6.7469999999999999</v>
      </c>
      <c r="AI214" s="94">
        <v>10.496</v>
      </c>
      <c r="AJ214" s="26">
        <v>6.8390000000000004</v>
      </c>
      <c r="AK214" s="87">
        <f>SUM(AA214:AJ214)</f>
        <v>95.361999999999981</v>
      </c>
      <c r="AL214" s="26">
        <f>ROUND(AVERAGE(AA214:AJ214),3)</f>
        <v>9.5359999999999996</v>
      </c>
      <c r="AM214" s="87">
        <f>ROUND(MEDIAN(AA214:AJ214), 3)</f>
        <v>8.2520000000000007</v>
      </c>
      <c r="AN214" s="87">
        <f>ROUND(_xlfn.STDEV.S(AA214:AJ214), 3)</f>
        <v>4.26</v>
      </c>
      <c r="AO214" s="7"/>
      <c r="AP214" s="7"/>
      <c r="AQ214" s="7"/>
      <c r="AR214" s="7"/>
      <c r="AS214" s="7"/>
      <c r="AU214" s="340"/>
      <c r="BA214" s="2"/>
    </row>
    <row r="215" spans="2:53" x14ac:dyDescent="0.25">
      <c r="B215" s="341"/>
      <c r="C215" s="265"/>
      <c r="D215" s="87" t="b">
        <v>1</v>
      </c>
      <c r="E215" s="94" t="s">
        <v>146</v>
      </c>
      <c r="F215" s="94" t="s">
        <v>136</v>
      </c>
      <c r="G215" s="94" t="s">
        <v>131</v>
      </c>
      <c r="H215" s="13" t="s">
        <v>135</v>
      </c>
      <c r="I215" s="94" t="s">
        <v>155</v>
      </c>
      <c r="J215" s="94">
        <v>1</v>
      </c>
      <c r="K215" s="13" t="s">
        <v>161</v>
      </c>
      <c r="L215" s="94">
        <v>2</v>
      </c>
      <c r="M215" s="94">
        <v>6</v>
      </c>
      <c r="N215" s="26" t="s">
        <v>163</v>
      </c>
      <c r="O215" s="281"/>
      <c r="P215" s="282"/>
      <c r="Q215" s="282"/>
      <c r="R215" s="283"/>
      <c r="S215" s="7"/>
      <c r="T215" s="7"/>
      <c r="U215" s="7"/>
      <c r="V215" s="7"/>
      <c r="W215" s="7"/>
      <c r="Y215" s="265"/>
      <c r="Z215" s="87" t="b">
        <v>1</v>
      </c>
      <c r="AA215" s="94" t="s">
        <v>137</v>
      </c>
      <c r="AB215" s="94">
        <v>5</v>
      </c>
      <c r="AC215" s="94" t="s">
        <v>139</v>
      </c>
      <c r="AD215" s="94">
        <v>1</v>
      </c>
      <c r="AE215" s="94" t="s">
        <v>148</v>
      </c>
      <c r="AF215" s="94" t="s">
        <v>136</v>
      </c>
      <c r="AG215" s="94" t="s">
        <v>131</v>
      </c>
      <c r="AH215" s="94" t="s">
        <v>155</v>
      </c>
      <c r="AI215" s="94" t="s">
        <v>152</v>
      </c>
      <c r="AJ215" s="96" t="s">
        <v>129</v>
      </c>
      <c r="AK215" s="281"/>
      <c r="AL215" s="282"/>
      <c r="AM215" s="282"/>
      <c r="AN215" s="283"/>
      <c r="AO215" s="7"/>
      <c r="AP215" s="7"/>
      <c r="AQ215" s="7"/>
      <c r="AR215" s="7"/>
      <c r="AS215" s="7"/>
      <c r="AU215" s="340"/>
      <c r="BA215" s="2"/>
    </row>
    <row r="216" spans="2:53" x14ac:dyDescent="0.25">
      <c r="B216" s="341"/>
      <c r="C216" s="265"/>
      <c r="D216" s="87" t="s">
        <v>17</v>
      </c>
      <c r="E216" s="87"/>
      <c r="F216" s="87"/>
      <c r="G216" s="87"/>
      <c r="H216" s="13" t="s">
        <v>227</v>
      </c>
      <c r="I216" s="87"/>
      <c r="J216" s="87"/>
      <c r="K216" s="13" t="s">
        <v>235</v>
      </c>
      <c r="L216" s="87"/>
      <c r="M216" s="87"/>
      <c r="N216" s="87"/>
      <c r="O216" s="284"/>
      <c r="P216" s="285"/>
      <c r="Q216" s="285"/>
      <c r="R216" s="286"/>
      <c r="S216" s="7"/>
      <c r="T216" s="7"/>
      <c r="U216" s="7"/>
      <c r="V216" s="7"/>
      <c r="W216" s="7"/>
      <c r="Y216" s="265"/>
      <c r="Z216" s="87" t="s">
        <v>17</v>
      </c>
      <c r="AA216" s="87"/>
      <c r="AB216" s="87"/>
      <c r="AC216" s="87"/>
      <c r="AD216" s="87"/>
      <c r="AE216" s="87"/>
      <c r="AF216" s="87"/>
      <c r="AG216" s="87"/>
      <c r="AH216" s="87"/>
      <c r="AI216" s="87"/>
      <c r="AJ216" s="13" t="s">
        <v>232</v>
      </c>
      <c r="AK216" s="284"/>
      <c r="AL216" s="285"/>
      <c r="AM216" s="285"/>
      <c r="AN216" s="286"/>
      <c r="AO216" s="7"/>
      <c r="AP216" s="7"/>
      <c r="AQ216" s="7"/>
      <c r="AR216" s="7"/>
      <c r="AS216" s="7"/>
      <c r="AU216" s="340"/>
      <c r="BA216" s="2"/>
    </row>
    <row r="217" spans="2:53" x14ac:dyDescent="0.25">
      <c r="B217" s="341"/>
      <c r="AU217" s="340"/>
      <c r="BA217" s="2"/>
    </row>
    <row r="218" spans="2:53" ht="16.5" customHeight="1" x14ac:dyDescent="0.25">
      <c r="B218" s="341"/>
      <c r="AU218" s="340"/>
      <c r="BA218" s="2"/>
    </row>
    <row r="219" spans="2:53" x14ac:dyDescent="0.3">
      <c r="B219" s="341"/>
      <c r="C219" s="265" t="s">
        <v>76</v>
      </c>
      <c r="D219" s="90" t="s">
        <v>76</v>
      </c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327" t="s">
        <v>49</v>
      </c>
      <c r="P219" s="328"/>
      <c r="Q219" s="328"/>
      <c r="R219" s="329"/>
      <c r="S219" s="7"/>
      <c r="T219" s="90" t="s">
        <v>75</v>
      </c>
      <c r="U219" s="232" t="s">
        <v>50</v>
      </c>
      <c r="V219" s="232"/>
      <c r="W219" s="232"/>
      <c r="Y219" s="265" t="s">
        <v>76</v>
      </c>
      <c r="Z219" s="90" t="s">
        <v>75</v>
      </c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327" t="s">
        <v>49</v>
      </c>
      <c r="AL219" s="328"/>
      <c r="AM219" s="328"/>
      <c r="AN219" s="329"/>
      <c r="AO219" s="7"/>
      <c r="AP219" s="90" t="s">
        <v>75</v>
      </c>
      <c r="AQ219" s="232" t="s">
        <v>50</v>
      </c>
      <c r="AR219" s="232"/>
      <c r="AS219" s="232"/>
      <c r="AU219" s="340"/>
      <c r="AV219" s="265" t="s">
        <v>75</v>
      </c>
      <c r="AW219" s="268" t="s">
        <v>5</v>
      </c>
      <c r="AX219" s="268"/>
      <c r="AY219" s="265" t="s">
        <v>75</v>
      </c>
      <c r="AZ219" s="268" t="s">
        <v>6</v>
      </c>
      <c r="BA219" s="268"/>
    </row>
    <row r="220" spans="2:53" x14ac:dyDescent="0.3">
      <c r="B220" s="341"/>
      <c r="C220" s="265"/>
      <c r="D220" s="90" t="s">
        <v>2</v>
      </c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42" t="s">
        <v>3</v>
      </c>
      <c r="P220" s="42" t="s">
        <v>4</v>
      </c>
      <c r="Q220" s="42" t="s">
        <v>191</v>
      </c>
      <c r="R220" s="42" t="s">
        <v>192</v>
      </c>
      <c r="S220" s="7"/>
      <c r="T220" s="90" t="s">
        <v>2</v>
      </c>
      <c r="U220" s="92" t="s">
        <v>5</v>
      </c>
      <c r="V220" s="92" t="s">
        <v>6</v>
      </c>
      <c r="W220" s="8" t="s">
        <v>7</v>
      </c>
      <c r="Y220" s="265"/>
      <c r="Z220" s="90" t="s">
        <v>0</v>
      </c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42" t="s">
        <v>3</v>
      </c>
      <c r="AL220" s="42" t="s">
        <v>4</v>
      </c>
      <c r="AM220" s="42" t="s">
        <v>191</v>
      </c>
      <c r="AN220" s="42" t="s">
        <v>192</v>
      </c>
      <c r="AO220" s="7"/>
      <c r="AP220" s="90" t="s">
        <v>0</v>
      </c>
      <c r="AQ220" s="92" t="s">
        <v>5</v>
      </c>
      <c r="AR220" s="92" t="s">
        <v>6</v>
      </c>
      <c r="AS220" s="8" t="s">
        <v>7</v>
      </c>
      <c r="AU220" s="340"/>
      <c r="AV220" s="265"/>
      <c r="AW220" s="146" t="s">
        <v>2</v>
      </c>
      <c r="AX220" s="146" t="s">
        <v>54</v>
      </c>
      <c r="AY220" s="265"/>
      <c r="AZ220" s="146" t="s">
        <v>2</v>
      </c>
      <c r="BA220" s="146" t="s">
        <v>54</v>
      </c>
    </row>
    <row r="221" spans="2:53" x14ac:dyDescent="0.3">
      <c r="B221" s="341"/>
      <c r="C221" s="265"/>
      <c r="D221" s="25" t="s">
        <v>8</v>
      </c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95">
        <f>ROUND(AVERAGE(O223, O227,O231), 3)</f>
        <v>75.703999999999994</v>
      </c>
      <c r="P221" s="43">
        <f>ROUND(AVERAGE(P223, P227,P231), 3)</f>
        <v>7.57</v>
      </c>
      <c r="Q221" s="43">
        <f>ROUND(AVERAGE(Q223, Q227,Q231), 3)</f>
        <v>6.5990000000000002</v>
      </c>
      <c r="R221" s="43">
        <f>ROUND(AVERAGE(R223, R227,R231), 3)</f>
        <v>4.1900000000000004</v>
      </c>
      <c r="S221" s="7"/>
      <c r="T221" s="9" t="s">
        <v>9</v>
      </c>
      <c r="U221" s="32">
        <v>80</v>
      </c>
      <c r="V221" s="32">
        <v>61.335000000000001</v>
      </c>
      <c r="W221" s="8">
        <f>ROUND(V221/60, 3)</f>
        <v>1.022</v>
      </c>
      <c r="Y221" s="265"/>
      <c r="Z221" s="25" t="s">
        <v>8</v>
      </c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95">
        <f>ROUND(AVERAGE(AK223, AK227,AK231), 3)</f>
        <v>91.147999999999996</v>
      </c>
      <c r="AL221" s="43">
        <f>ROUND(AVERAGE(AL223, AL227,AL231), 3)</f>
        <v>9.1150000000000002</v>
      </c>
      <c r="AM221" s="43">
        <f>ROUND(AVERAGE(AM223, AM227,AM231), 3)</f>
        <v>7.77</v>
      </c>
      <c r="AN221" s="43">
        <f>ROUND(AVERAGE(AN223, AN227,AN231), 3)</f>
        <v>4.375</v>
      </c>
      <c r="AO221" s="7"/>
      <c r="AP221" s="9" t="s">
        <v>9</v>
      </c>
      <c r="AQ221" s="32">
        <v>100</v>
      </c>
      <c r="AR221" s="32">
        <v>84.504000000000005</v>
      </c>
      <c r="AS221" s="8">
        <f>ROUND(AR221/60, 3)</f>
        <v>1.4079999999999999</v>
      </c>
      <c r="AU221" s="340"/>
      <c r="AV221" s="147" t="s">
        <v>9</v>
      </c>
      <c r="AW221" s="28">
        <f>U221</f>
        <v>80</v>
      </c>
      <c r="AX221" s="28">
        <f>AQ221</f>
        <v>100</v>
      </c>
      <c r="AY221" s="147" t="s">
        <v>9</v>
      </c>
      <c r="AZ221" s="28">
        <f>V221</f>
        <v>61.335000000000001</v>
      </c>
      <c r="BA221" s="28">
        <f>AR221</f>
        <v>84.504000000000005</v>
      </c>
    </row>
    <row r="222" spans="2:53" ht="16.5" customHeight="1" x14ac:dyDescent="0.3">
      <c r="B222" s="341"/>
      <c r="C222" s="265"/>
      <c r="D222" s="92" t="s">
        <v>10</v>
      </c>
      <c r="E222" s="292" t="s">
        <v>89</v>
      </c>
      <c r="F222" s="293"/>
      <c r="G222" s="293"/>
      <c r="H222" s="293"/>
      <c r="I222" s="293"/>
      <c r="J222" s="293"/>
      <c r="K222" s="293"/>
      <c r="L222" s="293"/>
      <c r="M222" s="293"/>
      <c r="N222" s="293"/>
      <c r="O222" s="88" t="s">
        <v>11</v>
      </c>
      <c r="P222" s="88" t="s">
        <v>12</v>
      </c>
      <c r="Q222" s="88" t="s">
        <v>81</v>
      </c>
      <c r="R222" s="88" t="s">
        <v>80</v>
      </c>
      <c r="S222" s="7"/>
      <c r="T222" s="9" t="s">
        <v>13</v>
      </c>
      <c r="U222" s="32">
        <v>100</v>
      </c>
      <c r="V222" s="32">
        <v>77.504000000000005</v>
      </c>
      <c r="W222" s="8">
        <f>ROUND(V222/60, 3)</f>
        <v>1.292</v>
      </c>
      <c r="Y222" s="265"/>
      <c r="Z222" s="92" t="s">
        <v>10</v>
      </c>
      <c r="AA222" s="292" t="s">
        <v>94</v>
      </c>
      <c r="AB222" s="293"/>
      <c r="AC222" s="293"/>
      <c r="AD222" s="293"/>
      <c r="AE222" s="293"/>
      <c r="AF222" s="293"/>
      <c r="AG222" s="293"/>
      <c r="AH222" s="293"/>
      <c r="AI222" s="293"/>
      <c r="AJ222" s="293"/>
      <c r="AK222" s="88" t="s">
        <v>11</v>
      </c>
      <c r="AL222" s="88" t="s">
        <v>12</v>
      </c>
      <c r="AM222" s="88" t="s">
        <v>81</v>
      </c>
      <c r="AN222" s="88" t="s">
        <v>80</v>
      </c>
      <c r="AO222" s="7"/>
      <c r="AP222" s="9" t="s">
        <v>13</v>
      </c>
      <c r="AQ222" s="32">
        <v>90</v>
      </c>
      <c r="AR222" s="32">
        <v>100.51900000000001</v>
      </c>
      <c r="AS222" s="8">
        <f>ROUND(AR222/60, 3)</f>
        <v>1.675</v>
      </c>
      <c r="AU222" s="340"/>
      <c r="AV222" s="147" t="s">
        <v>13</v>
      </c>
      <c r="AW222" s="28">
        <f t="shared" ref="AW222:AW224" si="42">U222</f>
        <v>100</v>
      </c>
      <c r="AX222" s="28">
        <f t="shared" ref="AX222:AX224" si="43">AQ222</f>
        <v>90</v>
      </c>
      <c r="AY222" s="147" t="s">
        <v>13</v>
      </c>
      <c r="AZ222" s="28">
        <f t="shared" ref="AZ222:AZ224" si="44">V222</f>
        <v>77.504000000000005</v>
      </c>
      <c r="BA222" s="28">
        <f t="shared" ref="BA222:BA224" si="45">AR222</f>
        <v>100.51900000000001</v>
      </c>
    </row>
    <row r="223" spans="2:53" x14ac:dyDescent="0.3">
      <c r="B223" s="341"/>
      <c r="C223" s="265"/>
      <c r="D223" s="87" t="s">
        <v>14</v>
      </c>
      <c r="E223" s="94">
        <v>5.484</v>
      </c>
      <c r="F223" s="94">
        <v>4.0030000000000001</v>
      </c>
      <c r="G223" s="94">
        <v>3.47</v>
      </c>
      <c r="H223" s="94">
        <v>8.3030000000000008</v>
      </c>
      <c r="I223" s="94">
        <v>10.061999999999999</v>
      </c>
      <c r="J223" s="94">
        <v>5.673</v>
      </c>
      <c r="K223" s="94">
        <v>6.274</v>
      </c>
      <c r="L223" s="94">
        <v>4.9119999999999999</v>
      </c>
      <c r="M223" s="94">
        <v>3.2320000000000002</v>
      </c>
      <c r="N223" s="26">
        <v>9.9179999999999993</v>
      </c>
      <c r="O223" s="87">
        <f>SUM(E223:N223)</f>
        <v>61.331000000000003</v>
      </c>
      <c r="P223" s="26">
        <f>ROUND(AVERAGE(E223:N223),3)</f>
        <v>6.133</v>
      </c>
      <c r="Q223" s="87">
        <f>ROUND(MEDIAN(E223:N223), 3)</f>
        <v>5.5789999999999997</v>
      </c>
      <c r="R223" s="87">
        <f>ROUND(_xlfn.STDEV.S(E223:N223), 3)</f>
        <v>2.5089999999999999</v>
      </c>
      <c r="S223" s="7"/>
      <c r="T223" s="9" t="s">
        <v>15</v>
      </c>
      <c r="U223" s="32">
        <v>90</v>
      </c>
      <c r="V223" s="32">
        <v>88.278999999999996</v>
      </c>
      <c r="W223" s="8">
        <f>ROUND(V223/60, 3)</f>
        <v>1.4710000000000001</v>
      </c>
      <c r="Y223" s="265"/>
      <c r="Z223" s="87" t="s">
        <v>14</v>
      </c>
      <c r="AA223" s="94">
        <v>6.0439999999999996</v>
      </c>
      <c r="AB223" s="94">
        <v>4.6120000000000001</v>
      </c>
      <c r="AC223" s="94">
        <v>12.164999999999999</v>
      </c>
      <c r="AD223" s="94">
        <v>21.821999999999999</v>
      </c>
      <c r="AE223" s="94">
        <v>8.18</v>
      </c>
      <c r="AF223" s="94">
        <v>6.758</v>
      </c>
      <c r="AG223" s="94">
        <v>9.3930000000000007</v>
      </c>
      <c r="AH223" s="94">
        <v>5.7539999999999996</v>
      </c>
      <c r="AI223" s="94">
        <v>4.0060000000000002</v>
      </c>
      <c r="AJ223" s="26">
        <v>5.7629999999999999</v>
      </c>
      <c r="AK223" s="87">
        <f>SUM(AA223:AJ223)</f>
        <v>84.497000000000014</v>
      </c>
      <c r="AL223" s="26">
        <f>ROUND(AVERAGE(AA223:AJ223),3)</f>
        <v>8.4499999999999993</v>
      </c>
      <c r="AM223" s="87">
        <f>ROUND(MEDIAN(AA223:AJ223), 3)</f>
        <v>6.4009999999999998</v>
      </c>
      <c r="AN223" s="87">
        <f>ROUND(_xlfn.STDEV.S(AA223:AJ223), 3)</f>
        <v>5.2830000000000004</v>
      </c>
      <c r="AO223" s="7"/>
      <c r="AP223" s="9" t="s">
        <v>15</v>
      </c>
      <c r="AQ223" s="32">
        <v>70</v>
      </c>
      <c r="AR223" s="32">
        <v>88.429000000000002</v>
      </c>
      <c r="AS223" s="8">
        <f>ROUND(AR223/60, 3)</f>
        <v>1.474</v>
      </c>
      <c r="AU223" s="340"/>
      <c r="AV223" s="147" t="s">
        <v>15</v>
      </c>
      <c r="AW223" s="28">
        <f t="shared" si="42"/>
        <v>90</v>
      </c>
      <c r="AX223" s="28">
        <f t="shared" si="43"/>
        <v>70</v>
      </c>
      <c r="AY223" s="147" t="s">
        <v>15</v>
      </c>
      <c r="AZ223" s="28">
        <f t="shared" si="44"/>
        <v>88.278999999999996</v>
      </c>
      <c r="BA223" s="28">
        <f t="shared" si="45"/>
        <v>88.429000000000002</v>
      </c>
    </row>
    <row r="224" spans="2:53" x14ac:dyDescent="0.3">
      <c r="B224" s="341"/>
      <c r="C224" s="265"/>
      <c r="D224" s="87" t="b">
        <v>1</v>
      </c>
      <c r="E224" s="94" t="s">
        <v>160</v>
      </c>
      <c r="F224" s="94">
        <v>4</v>
      </c>
      <c r="G224" s="13" t="s">
        <v>139</v>
      </c>
      <c r="H224" s="13" t="s">
        <v>163</v>
      </c>
      <c r="I224" s="94" t="s">
        <v>129</v>
      </c>
      <c r="J224" s="94">
        <v>6</v>
      </c>
      <c r="K224" s="94">
        <v>7</v>
      </c>
      <c r="L224" s="94">
        <v>2</v>
      </c>
      <c r="M224" s="94">
        <v>5</v>
      </c>
      <c r="N224" s="26" t="s">
        <v>136</v>
      </c>
      <c r="O224" s="281"/>
      <c r="P224" s="282"/>
      <c r="Q224" s="282"/>
      <c r="R224" s="283"/>
      <c r="S224" s="7"/>
      <c r="T224" s="14" t="s">
        <v>3</v>
      </c>
      <c r="U224" s="44">
        <f>ROUND(AVERAGE(U221:U223), 3)</f>
        <v>90</v>
      </c>
      <c r="V224" s="45">
        <f>ROUND(AVERAGE(V221:V223), 3)</f>
        <v>75.706000000000003</v>
      </c>
      <c r="W224" s="15">
        <f>ROUND(AVERAGE(W221:W223), 3)</f>
        <v>1.262</v>
      </c>
      <c r="Y224" s="265"/>
      <c r="Z224" s="87" t="b">
        <v>1</v>
      </c>
      <c r="AA224" s="94">
        <v>6</v>
      </c>
      <c r="AB224" s="94">
        <v>2</v>
      </c>
      <c r="AC224" s="94" t="s">
        <v>138</v>
      </c>
      <c r="AD224" s="94" t="s">
        <v>131</v>
      </c>
      <c r="AE224" s="94" t="s">
        <v>144</v>
      </c>
      <c r="AF224" s="94" t="s">
        <v>135</v>
      </c>
      <c r="AG224" s="94" t="s">
        <v>162</v>
      </c>
      <c r="AH224" s="94" t="s">
        <v>129</v>
      </c>
      <c r="AI224" s="94" t="s">
        <v>147</v>
      </c>
      <c r="AJ224" s="26">
        <v>5</v>
      </c>
      <c r="AK224" s="281"/>
      <c r="AL224" s="282"/>
      <c r="AM224" s="282"/>
      <c r="AN224" s="283"/>
      <c r="AO224" s="7"/>
      <c r="AP224" s="14" t="s">
        <v>3</v>
      </c>
      <c r="AQ224" s="44">
        <f>ROUND(AVERAGE(AQ221:AQ223), 3)</f>
        <v>86.667000000000002</v>
      </c>
      <c r="AR224" s="45">
        <f>ROUND(AVERAGE(AR221:AR223), 3)</f>
        <v>91.150999999999996</v>
      </c>
      <c r="AS224" s="15">
        <f>ROUND(AVERAGE(AS221:AS223), 3)</f>
        <v>1.5189999999999999</v>
      </c>
      <c r="AU224" s="340"/>
      <c r="AV224" s="148" t="s">
        <v>3</v>
      </c>
      <c r="AW224" s="44">
        <f t="shared" si="42"/>
        <v>90</v>
      </c>
      <c r="AX224" s="44">
        <f t="shared" si="43"/>
        <v>86.667000000000002</v>
      </c>
      <c r="AY224" s="148" t="s">
        <v>3</v>
      </c>
      <c r="AZ224" s="45">
        <f t="shared" si="44"/>
        <v>75.706000000000003</v>
      </c>
      <c r="BA224" s="45">
        <f t="shared" si="45"/>
        <v>91.150999999999996</v>
      </c>
    </row>
    <row r="225" spans="2:45" x14ac:dyDescent="0.25">
      <c r="B225" s="341"/>
      <c r="C225" s="265"/>
      <c r="D225" s="87" t="s">
        <v>17</v>
      </c>
      <c r="E225" s="87"/>
      <c r="F225" s="87"/>
      <c r="G225" s="13" t="s">
        <v>216</v>
      </c>
      <c r="H225" s="13" t="s">
        <v>214</v>
      </c>
      <c r="I225" s="87"/>
      <c r="J225" s="87"/>
      <c r="K225" s="87"/>
      <c r="L225" s="87"/>
      <c r="M225" s="87"/>
      <c r="N225" s="26"/>
      <c r="O225" s="284"/>
      <c r="P225" s="285"/>
      <c r="Q225" s="285"/>
      <c r="R225" s="286"/>
      <c r="S225" s="7"/>
      <c r="T225" s="7"/>
      <c r="U225" s="7"/>
      <c r="V225" s="7"/>
      <c r="W225" s="7"/>
      <c r="Y225" s="265"/>
      <c r="Z225" s="87" t="s">
        <v>17</v>
      </c>
      <c r="AA225" s="87"/>
      <c r="AB225" s="87"/>
      <c r="AC225" s="87"/>
      <c r="AD225" s="87"/>
      <c r="AE225" s="87"/>
      <c r="AF225" s="87"/>
      <c r="AG225" s="87"/>
      <c r="AH225" s="87"/>
      <c r="AI225" s="87"/>
      <c r="AJ225" s="26"/>
      <c r="AK225" s="284"/>
      <c r="AL225" s="285"/>
      <c r="AM225" s="285"/>
      <c r="AN225" s="286"/>
      <c r="AO225" s="7"/>
      <c r="AP225" s="7"/>
      <c r="AQ225" s="7"/>
      <c r="AR225" s="7"/>
      <c r="AS225" s="7"/>
    </row>
    <row r="226" spans="2:45" ht="16.5" customHeight="1" x14ac:dyDescent="0.25">
      <c r="B226" s="341"/>
      <c r="C226" s="265"/>
      <c r="D226" s="92" t="s">
        <v>19</v>
      </c>
      <c r="E226" s="292" t="s">
        <v>94</v>
      </c>
      <c r="F226" s="293"/>
      <c r="G226" s="293"/>
      <c r="H226" s="293"/>
      <c r="I226" s="293"/>
      <c r="J226" s="293"/>
      <c r="K226" s="293"/>
      <c r="L226" s="293"/>
      <c r="M226" s="293"/>
      <c r="N226" s="293"/>
      <c r="O226" s="88" t="s">
        <v>11</v>
      </c>
      <c r="P226" s="88" t="s">
        <v>12</v>
      </c>
      <c r="Q226" s="88" t="s">
        <v>81</v>
      </c>
      <c r="R226" s="88" t="s">
        <v>80</v>
      </c>
      <c r="S226" s="7"/>
      <c r="T226" s="31"/>
      <c r="U226" s="31"/>
      <c r="V226" s="31"/>
      <c r="W226" s="31"/>
      <c r="Y226" s="265"/>
      <c r="Z226" s="92" t="s">
        <v>19</v>
      </c>
      <c r="AA226" s="292" t="s">
        <v>90</v>
      </c>
      <c r="AB226" s="293"/>
      <c r="AC226" s="293"/>
      <c r="AD226" s="293"/>
      <c r="AE226" s="293"/>
      <c r="AF226" s="293"/>
      <c r="AG226" s="293"/>
      <c r="AH226" s="293"/>
      <c r="AI226" s="293"/>
      <c r="AJ226" s="293"/>
      <c r="AK226" s="88" t="s">
        <v>11</v>
      </c>
      <c r="AL226" s="88" t="s">
        <v>12</v>
      </c>
      <c r="AM226" s="88" t="s">
        <v>81</v>
      </c>
      <c r="AN226" s="88" t="s">
        <v>80</v>
      </c>
      <c r="AO226" s="7"/>
      <c r="AP226" s="31"/>
      <c r="AQ226" s="31"/>
      <c r="AR226" s="31"/>
      <c r="AS226" s="31"/>
    </row>
    <row r="227" spans="2:45" x14ac:dyDescent="0.25">
      <c r="B227" s="341"/>
      <c r="C227" s="265"/>
      <c r="D227" s="87" t="s">
        <v>20</v>
      </c>
      <c r="E227" s="94">
        <v>6.9720000000000004</v>
      </c>
      <c r="F227" s="94">
        <v>13.163</v>
      </c>
      <c r="G227" s="94">
        <v>10.949</v>
      </c>
      <c r="H227" s="94">
        <v>5.3209999999999997</v>
      </c>
      <c r="I227" s="94">
        <v>5.9459999999999997</v>
      </c>
      <c r="J227" s="94">
        <v>6.0460000000000003</v>
      </c>
      <c r="K227" s="94">
        <v>5.3579999999999997</v>
      </c>
      <c r="L227" s="94">
        <v>7.101</v>
      </c>
      <c r="M227" s="94">
        <v>7.2990000000000004</v>
      </c>
      <c r="N227" s="26">
        <v>9.3469999999999995</v>
      </c>
      <c r="O227" s="87">
        <f>SUM(E227:N227)</f>
        <v>77.501999999999995</v>
      </c>
      <c r="P227" s="26">
        <f>ROUND(AVERAGE(E227:N227),3)</f>
        <v>7.75</v>
      </c>
      <c r="Q227" s="87">
        <f>ROUND(MEDIAN(E227:N227), 3)</f>
        <v>7.0369999999999999</v>
      </c>
      <c r="R227" s="87">
        <f>ROUND(_xlfn.STDEV.S(E227:N227), 3)</f>
        <v>2.605</v>
      </c>
      <c r="S227" s="7"/>
      <c r="T227" s="7"/>
      <c r="U227" s="7"/>
      <c r="V227" s="7"/>
      <c r="W227" s="7"/>
      <c r="Y227" s="265"/>
      <c r="Z227" s="87" t="s">
        <v>20</v>
      </c>
      <c r="AA227" s="94">
        <v>10.704000000000001</v>
      </c>
      <c r="AB227" s="94">
        <v>5.87</v>
      </c>
      <c r="AC227" s="94">
        <v>4.2809999999999997</v>
      </c>
      <c r="AD227" s="94">
        <v>14.535</v>
      </c>
      <c r="AE227" s="94">
        <v>8.8800000000000008</v>
      </c>
      <c r="AF227" s="94">
        <v>6.9749999999999996</v>
      </c>
      <c r="AG227" s="94">
        <v>13.071</v>
      </c>
      <c r="AH227" s="94">
        <v>16.402000000000001</v>
      </c>
      <c r="AI227" s="94">
        <v>9.86</v>
      </c>
      <c r="AJ227" s="26">
        <v>9.9410000000000007</v>
      </c>
      <c r="AK227" s="87">
        <f>SUM(AA227:AJ227)</f>
        <v>100.51900000000001</v>
      </c>
      <c r="AL227" s="26">
        <f>ROUND(AVERAGE(AA227:AJ227),3)</f>
        <v>10.052</v>
      </c>
      <c r="AM227" s="87">
        <f>ROUND(MEDIAN(AA227:AJ227), 3)</f>
        <v>9.9009999999999998</v>
      </c>
      <c r="AN227" s="87">
        <f>ROUND(_xlfn.STDEV.S(AA227:AJ227), 3)</f>
        <v>3.8250000000000002</v>
      </c>
      <c r="AO227" s="7"/>
      <c r="AP227" s="7"/>
      <c r="AQ227" s="7"/>
      <c r="AR227" s="7"/>
      <c r="AS227" s="7"/>
    </row>
    <row r="228" spans="2:45" x14ac:dyDescent="0.25">
      <c r="B228" s="341"/>
      <c r="C228" s="265"/>
      <c r="D228" s="87" t="b">
        <v>1</v>
      </c>
      <c r="E228" s="94" t="s">
        <v>155</v>
      </c>
      <c r="F228" s="94" t="s">
        <v>137</v>
      </c>
      <c r="G228" s="94" t="s">
        <v>152</v>
      </c>
      <c r="H228" s="94" t="s">
        <v>138</v>
      </c>
      <c r="I228" s="94">
        <v>8</v>
      </c>
      <c r="J228" s="94" t="s">
        <v>133</v>
      </c>
      <c r="K228" s="94" t="s">
        <v>158</v>
      </c>
      <c r="L228" s="94" t="s">
        <v>143</v>
      </c>
      <c r="M228" s="94" t="s">
        <v>141</v>
      </c>
      <c r="N228" s="26">
        <v>0</v>
      </c>
      <c r="O228" s="281"/>
      <c r="P228" s="282"/>
      <c r="Q228" s="282"/>
      <c r="R228" s="283"/>
      <c r="S228" s="7"/>
      <c r="T228" s="7"/>
      <c r="U228" s="7"/>
      <c r="V228" s="7"/>
      <c r="W228" s="7"/>
      <c r="Y228" s="265"/>
      <c r="Z228" s="87" t="b">
        <v>1</v>
      </c>
      <c r="AA228" s="94" t="s">
        <v>156</v>
      </c>
      <c r="AB228" s="94">
        <v>8</v>
      </c>
      <c r="AC228" s="94">
        <v>3</v>
      </c>
      <c r="AD228" s="94" t="s">
        <v>161</v>
      </c>
      <c r="AE228" s="94" t="s">
        <v>133</v>
      </c>
      <c r="AF228" s="94" t="s">
        <v>137</v>
      </c>
      <c r="AG228" s="94" t="s">
        <v>148</v>
      </c>
      <c r="AH228" s="94" t="s">
        <v>160</v>
      </c>
      <c r="AI228" s="94" t="s">
        <v>139</v>
      </c>
      <c r="AJ228" s="96" t="s">
        <v>158</v>
      </c>
      <c r="AK228" s="281"/>
      <c r="AL228" s="282"/>
      <c r="AM228" s="282"/>
      <c r="AN228" s="283"/>
      <c r="AO228" s="7"/>
      <c r="AP228" s="7"/>
      <c r="AQ228" s="7"/>
      <c r="AR228" s="7"/>
      <c r="AS228" s="7"/>
    </row>
    <row r="229" spans="2:45" x14ac:dyDescent="0.25">
      <c r="B229" s="341"/>
      <c r="C229" s="265"/>
      <c r="D229" s="87" t="s">
        <v>17</v>
      </c>
      <c r="E229" s="87"/>
      <c r="F229" s="87"/>
      <c r="G229" s="87"/>
      <c r="H229" s="87"/>
      <c r="I229" s="87"/>
      <c r="J229" s="87"/>
      <c r="K229" s="87"/>
      <c r="L229" s="87"/>
      <c r="M229" s="87"/>
      <c r="N229" s="26"/>
      <c r="O229" s="284"/>
      <c r="P229" s="285"/>
      <c r="Q229" s="285"/>
      <c r="R229" s="286"/>
      <c r="S229" s="7"/>
      <c r="T229" s="7"/>
      <c r="U229" s="7"/>
      <c r="V229" s="7"/>
      <c r="W229" s="7"/>
      <c r="Y229" s="265"/>
      <c r="Z229" s="87" t="s">
        <v>17</v>
      </c>
      <c r="AA229" s="87"/>
      <c r="AB229" s="87"/>
      <c r="AC229" s="87"/>
      <c r="AD229" s="87"/>
      <c r="AE229" s="87"/>
      <c r="AF229" s="87"/>
      <c r="AG229" s="87"/>
      <c r="AH229" s="87"/>
      <c r="AI229" s="87"/>
      <c r="AJ229" s="96" t="s">
        <v>227</v>
      </c>
      <c r="AK229" s="284"/>
      <c r="AL229" s="285"/>
      <c r="AM229" s="285"/>
      <c r="AN229" s="286"/>
      <c r="AO229" s="7"/>
      <c r="AP229" s="7"/>
      <c r="AQ229" s="7"/>
      <c r="AR229" s="7"/>
      <c r="AS229" s="7"/>
    </row>
    <row r="230" spans="2:45" ht="16.5" customHeight="1" x14ac:dyDescent="0.25">
      <c r="B230" s="341"/>
      <c r="C230" s="265"/>
      <c r="D230" s="92" t="s">
        <v>21</v>
      </c>
      <c r="E230" s="292" t="s">
        <v>90</v>
      </c>
      <c r="F230" s="293"/>
      <c r="G230" s="293"/>
      <c r="H230" s="293"/>
      <c r="I230" s="293"/>
      <c r="J230" s="293"/>
      <c r="K230" s="293"/>
      <c r="L230" s="293"/>
      <c r="M230" s="293"/>
      <c r="N230" s="293"/>
      <c r="O230" s="88" t="s">
        <v>11</v>
      </c>
      <c r="P230" s="88" t="s">
        <v>12</v>
      </c>
      <c r="Q230" s="88" t="s">
        <v>81</v>
      </c>
      <c r="R230" s="88" t="s">
        <v>80</v>
      </c>
      <c r="S230" s="7"/>
      <c r="T230" s="7"/>
      <c r="U230" s="7"/>
      <c r="V230" s="7"/>
      <c r="W230" s="7"/>
      <c r="Y230" s="265"/>
      <c r="Z230" s="92" t="s">
        <v>21</v>
      </c>
      <c r="AA230" s="292" t="s">
        <v>88</v>
      </c>
      <c r="AB230" s="293"/>
      <c r="AC230" s="293"/>
      <c r="AD230" s="293"/>
      <c r="AE230" s="293"/>
      <c r="AF230" s="293"/>
      <c r="AG230" s="293"/>
      <c r="AH230" s="293"/>
      <c r="AI230" s="293"/>
      <c r="AJ230" s="293"/>
      <c r="AK230" s="88" t="s">
        <v>11</v>
      </c>
      <c r="AL230" s="88" t="s">
        <v>12</v>
      </c>
      <c r="AM230" s="88" t="s">
        <v>81</v>
      </c>
      <c r="AN230" s="88" t="s">
        <v>80</v>
      </c>
      <c r="AO230" s="7"/>
      <c r="AP230" s="7"/>
      <c r="AQ230" s="7"/>
      <c r="AR230" s="7"/>
      <c r="AS230" s="7"/>
    </row>
    <row r="231" spans="2:45" x14ac:dyDescent="0.25">
      <c r="B231" s="341"/>
      <c r="C231" s="265"/>
      <c r="D231" s="87" t="s">
        <v>22</v>
      </c>
      <c r="E231" s="94">
        <v>7.8390000000000004</v>
      </c>
      <c r="F231" s="94">
        <v>7.157</v>
      </c>
      <c r="G231" s="94">
        <v>5.4909999999999997</v>
      </c>
      <c r="H231" s="94">
        <v>5.9909999999999997</v>
      </c>
      <c r="I231" s="94">
        <v>4.01</v>
      </c>
      <c r="J231" s="94">
        <v>7.2069999999999999</v>
      </c>
      <c r="K231" s="94">
        <v>5.1550000000000002</v>
      </c>
      <c r="L231" s="94">
        <v>7.319</v>
      </c>
      <c r="M231" s="94">
        <v>29.702999999999999</v>
      </c>
      <c r="N231" s="26">
        <v>8.4060000000000006</v>
      </c>
      <c r="O231" s="87">
        <f>SUM(E231:N231)</f>
        <v>88.278000000000006</v>
      </c>
      <c r="P231" s="26">
        <f>ROUND(AVERAGE(E231:N231),3)</f>
        <v>8.8279999999999994</v>
      </c>
      <c r="Q231" s="87">
        <f>ROUND(MEDIAN(E231:N231), 3)</f>
        <v>7.1820000000000004</v>
      </c>
      <c r="R231" s="87">
        <f>ROUND(_xlfn.STDEV.S(E231:N231), 3)</f>
        <v>7.4569999999999999</v>
      </c>
      <c r="S231" s="7"/>
      <c r="T231" s="7"/>
      <c r="U231" s="7"/>
      <c r="V231" s="7"/>
      <c r="W231" s="7"/>
      <c r="Y231" s="265"/>
      <c r="Z231" s="87" t="s">
        <v>22</v>
      </c>
      <c r="AA231" s="94">
        <v>15.66</v>
      </c>
      <c r="AB231" s="94">
        <v>14.003</v>
      </c>
      <c r="AC231" s="94">
        <v>6.5739999999999998</v>
      </c>
      <c r="AD231" s="94">
        <v>6.5410000000000004</v>
      </c>
      <c r="AE231" s="94">
        <v>5.8159999999999998</v>
      </c>
      <c r="AF231" s="94">
        <v>7.444</v>
      </c>
      <c r="AG231" s="94">
        <v>5.6059999999999999</v>
      </c>
      <c r="AH231" s="94">
        <v>4.5030000000000001</v>
      </c>
      <c r="AI231" s="94">
        <v>13.462999999999999</v>
      </c>
      <c r="AJ231" s="26">
        <v>8.8179999999999996</v>
      </c>
      <c r="AK231" s="87">
        <f>SUM(AA231:AJ231)</f>
        <v>88.428000000000011</v>
      </c>
      <c r="AL231" s="26">
        <f>ROUND(AVERAGE(AA231:AJ231),3)</f>
        <v>8.843</v>
      </c>
      <c r="AM231" s="87">
        <f>ROUND(MEDIAN(AA231:AJ231), 3)</f>
        <v>7.0090000000000003</v>
      </c>
      <c r="AN231" s="87">
        <f>ROUND(_xlfn.STDEV.S(AA231:AJ231), 3)</f>
        <v>4.0179999999999998</v>
      </c>
      <c r="AO231" s="7"/>
      <c r="AP231" s="7"/>
      <c r="AQ231" s="7"/>
      <c r="AR231" s="7"/>
      <c r="AS231" s="7"/>
    </row>
    <row r="232" spans="2:45" x14ac:dyDescent="0.25">
      <c r="B232" s="341"/>
      <c r="C232" s="265"/>
      <c r="D232" s="87" t="b">
        <v>1</v>
      </c>
      <c r="E232" s="94" t="s">
        <v>162</v>
      </c>
      <c r="F232" s="94" t="s">
        <v>130</v>
      </c>
      <c r="G232" s="94" t="s">
        <v>148</v>
      </c>
      <c r="H232" s="94">
        <v>9</v>
      </c>
      <c r="I232" s="94" t="s">
        <v>146</v>
      </c>
      <c r="J232" s="94" t="s">
        <v>144</v>
      </c>
      <c r="K232" s="94">
        <v>3</v>
      </c>
      <c r="L232" s="94">
        <v>1</v>
      </c>
      <c r="M232" s="13" t="s">
        <v>161</v>
      </c>
      <c r="N232" s="26" t="s">
        <v>156</v>
      </c>
      <c r="O232" s="281"/>
      <c r="P232" s="282"/>
      <c r="Q232" s="282"/>
      <c r="R232" s="283"/>
      <c r="S232" s="7"/>
      <c r="T232" s="7"/>
      <c r="U232" s="7"/>
      <c r="V232" s="7"/>
      <c r="W232" s="7"/>
      <c r="Y232" s="265"/>
      <c r="Z232" s="87" t="b">
        <v>1</v>
      </c>
      <c r="AA232" s="13" t="s">
        <v>159</v>
      </c>
      <c r="AB232" s="13" t="s">
        <v>132</v>
      </c>
      <c r="AC232" s="94" t="s">
        <v>163</v>
      </c>
      <c r="AD232" s="94" t="s">
        <v>136</v>
      </c>
      <c r="AE232" s="94" t="s">
        <v>146</v>
      </c>
      <c r="AF232" s="13" t="s">
        <v>143</v>
      </c>
      <c r="AG232" s="94" t="s">
        <v>157</v>
      </c>
      <c r="AH232" s="94">
        <v>4</v>
      </c>
      <c r="AI232" s="94" t="s">
        <v>141</v>
      </c>
      <c r="AJ232" s="26" t="s">
        <v>152</v>
      </c>
      <c r="AK232" s="281"/>
      <c r="AL232" s="282"/>
      <c r="AM232" s="282"/>
      <c r="AN232" s="283"/>
      <c r="AO232" s="7"/>
      <c r="AP232" s="7"/>
      <c r="AQ232" s="7"/>
      <c r="AR232" s="7"/>
      <c r="AS232" s="7"/>
    </row>
    <row r="233" spans="2:45" x14ac:dyDescent="0.25">
      <c r="B233" s="341"/>
      <c r="C233" s="265"/>
      <c r="D233" s="87" t="s">
        <v>17</v>
      </c>
      <c r="E233" s="87"/>
      <c r="F233" s="87"/>
      <c r="G233" s="87"/>
      <c r="H233" s="87"/>
      <c r="I233" s="87"/>
      <c r="J233" s="87"/>
      <c r="K233" s="87"/>
      <c r="L233" s="87"/>
      <c r="M233" s="13" t="s">
        <v>220</v>
      </c>
      <c r="N233" s="87"/>
      <c r="O233" s="284"/>
      <c r="P233" s="285"/>
      <c r="Q233" s="285"/>
      <c r="R233" s="286"/>
      <c r="S233" s="7"/>
      <c r="T233" s="7"/>
      <c r="U233" s="7"/>
      <c r="V233" s="7"/>
      <c r="W233" s="7"/>
      <c r="Y233" s="265"/>
      <c r="Z233" s="87" t="s">
        <v>17</v>
      </c>
      <c r="AA233" s="13" t="s">
        <v>231</v>
      </c>
      <c r="AB233" s="13" t="s">
        <v>225</v>
      </c>
      <c r="AC233" s="87"/>
      <c r="AD233" s="87"/>
      <c r="AE233" s="87"/>
      <c r="AF233" s="13" t="s">
        <v>216</v>
      </c>
      <c r="AG233" s="87"/>
      <c r="AH233" s="87"/>
      <c r="AI233" s="87"/>
      <c r="AJ233" s="87"/>
      <c r="AK233" s="284"/>
      <c r="AL233" s="285"/>
      <c r="AM233" s="285"/>
      <c r="AN233" s="286"/>
      <c r="AO233" s="7"/>
      <c r="AP233" s="7"/>
      <c r="AQ233" s="7"/>
      <c r="AR233" s="7"/>
      <c r="AS233" s="7"/>
    </row>
  </sheetData>
  <mergeCells count="309">
    <mergeCell ref="C183:BA183"/>
    <mergeCell ref="C65:BA65"/>
    <mergeCell ref="C4:BA4"/>
    <mergeCell ref="B3:BA3"/>
    <mergeCell ref="AU184:BA184"/>
    <mergeCell ref="AU185:AU224"/>
    <mergeCell ref="AV185:AV186"/>
    <mergeCell ref="AW185:AX185"/>
    <mergeCell ref="AY185:AY186"/>
    <mergeCell ref="AZ185:BA185"/>
    <mergeCell ref="AV202:AV203"/>
    <mergeCell ref="AW202:AX202"/>
    <mergeCell ref="AY202:AY203"/>
    <mergeCell ref="AZ202:BA202"/>
    <mergeCell ref="AV219:AV220"/>
    <mergeCell ref="AW219:AX219"/>
    <mergeCell ref="AY219:AY220"/>
    <mergeCell ref="AZ219:BA219"/>
    <mergeCell ref="AQ219:AS219"/>
    <mergeCell ref="E222:N222"/>
    <mergeCell ref="AA222:AJ222"/>
    <mergeCell ref="O224:R225"/>
    <mergeCell ref="AK224:AN225"/>
    <mergeCell ref="C202:C216"/>
    <mergeCell ref="E226:N226"/>
    <mergeCell ref="AA226:AJ226"/>
    <mergeCell ref="C219:C233"/>
    <mergeCell ref="O219:R219"/>
    <mergeCell ref="U219:W219"/>
    <mergeCell ref="Y219:Y233"/>
    <mergeCell ref="AK219:AN219"/>
    <mergeCell ref="O228:R229"/>
    <mergeCell ref="AK228:AN229"/>
    <mergeCell ref="E230:N230"/>
    <mergeCell ref="AA230:AJ230"/>
    <mergeCell ref="O232:R233"/>
    <mergeCell ref="AK232:AN233"/>
    <mergeCell ref="AA188:AJ188"/>
    <mergeCell ref="O190:R191"/>
    <mergeCell ref="AK190:AN191"/>
    <mergeCell ref="AQ202:AS202"/>
    <mergeCell ref="E205:N205"/>
    <mergeCell ref="AA205:AJ205"/>
    <mergeCell ref="O207:R208"/>
    <mergeCell ref="AK207:AN208"/>
    <mergeCell ref="E209:N209"/>
    <mergeCell ref="AA209:AJ209"/>
    <mergeCell ref="O198:R199"/>
    <mergeCell ref="AK198:AN199"/>
    <mergeCell ref="O202:R202"/>
    <mergeCell ref="U202:W202"/>
    <mergeCell ref="Y202:Y216"/>
    <mergeCell ref="AK202:AN202"/>
    <mergeCell ref="O211:R212"/>
    <mergeCell ref="AK211:AN212"/>
    <mergeCell ref="E213:N213"/>
    <mergeCell ref="AA213:AJ213"/>
    <mergeCell ref="O215:R216"/>
    <mergeCell ref="AK215:AN216"/>
    <mergeCell ref="E169:I169"/>
    <mergeCell ref="AA169:AE169"/>
    <mergeCell ref="J171:M172"/>
    <mergeCell ref="AF171:AI172"/>
    <mergeCell ref="J179:M180"/>
    <mergeCell ref="AF179:AI180"/>
    <mergeCell ref="B183:B233"/>
    <mergeCell ref="C184:W184"/>
    <mergeCell ref="Y184:AS184"/>
    <mergeCell ref="C185:C199"/>
    <mergeCell ref="O185:R185"/>
    <mergeCell ref="U185:W185"/>
    <mergeCell ref="Y185:Y199"/>
    <mergeCell ref="C154:C180"/>
    <mergeCell ref="E192:N192"/>
    <mergeCell ref="AA192:AJ192"/>
    <mergeCell ref="O194:R195"/>
    <mergeCell ref="AK194:AN195"/>
    <mergeCell ref="E196:N196"/>
    <mergeCell ref="AA196:AJ196"/>
    <mergeCell ref="AK185:AN185"/>
    <mergeCell ref="AQ185:AS185"/>
    <mergeCell ref="AQ154:AS154"/>
    <mergeCell ref="E188:N188"/>
    <mergeCell ref="E157:I157"/>
    <mergeCell ref="AA157:AE157"/>
    <mergeCell ref="J159:M160"/>
    <mergeCell ref="AF159:AI160"/>
    <mergeCell ref="E161:I161"/>
    <mergeCell ref="AA161:AE161"/>
    <mergeCell ref="J150:M151"/>
    <mergeCell ref="AF150:AI151"/>
    <mergeCell ref="J154:M154"/>
    <mergeCell ref="U154:W154"/>
    <mergeCell ref="Y154:Y180"/>
    <mergeCell ref="AF154:AI154"/>
    <mergeCell ref="J163:M164"/>
    <mergeCell ref="AF163:AI164"/>
    <mergeCell ref="E165:I165"/>
    <mergeCell ref="E173:I173"/>
    <mergeCell ref="AA173:AE173"/>
    <mergeCell ref="J175:M176"/>
    <mergeCell ref="AF175:AI176"/>
    <mergeCell ref="E177:I177"/>
    <mergeCell ref="AA177:AE177"/>
    <mergeCell ref="AA165:AE165"/>
    <mergeCell ref="J167:M168"/>
    <mergeCell ref="AF167:AI168"/>
    <mergeCell ref="J146:M147"/>
    <mergeCell ref="AF146:AI147"/>
    <mergeCell ref="E148:I148"/>
    <mergeCell ref="AA148:AE148"/>
    <mergeCell ref="AA136:AE136"/>
    <mergeCell ref="J138:M139"/>
    <mergeCell ref="AF138:AI139"/>
    <mergeCell ref="E140:I140"/>
    <mergeCell ref="AA140:AE140"/>
    <mergeCell ref="J142:M143"/>
    <mergeCell ref="AF142:AI143"/>
    <mergeCell ref="C125:C151"/>
    <mergeCell ref="J125:M125"/>
    <mergeCell ref="U125:W125"/>
    <mergeCell ref="Y125:Y151"/>
    <mergeCell ref="AF125:AI125"/>
    <mergeCell ref="J134:M135"/>
    <mergeCell ref="AF134:AI135"/>
    <mergeCell ref="E136:I136"/>
    <mergeCell ref="E115:I115"/>
    <mergeCell ref="AA115:AE115"/>
    <mergeCell ref="J117:M118"/>
    <mergeCell ref="AF117:AI118"/>
    <mergeCell ref="E119:I119"/>
    <mergeCell ref="AA119:AE119"/>
    <mergeCell ref="E128:I128"/>
    <mergeCell ref="AA128:AE128"/>
    <mergeCell ref="J130:M131"/>
    <mergeCell ref="AF130:AI131"/>
    <mergeCell ref="E132:I132"/>
    <mergeCell ref="AA132:AE132"/>
    <mergeCell ref="J121:M122"/>
    <mergeCell ref="AF121:AI122"/>
    <mergeCell ref="E144:I144"/>
    <mergeCell ref="AA144:AE144"/>
    <mergeCell ref="C96:C122"/>
    <mergeCell ref="J96:M96"/>
    <mergeCell ref="U96:W96"/>
    <mergeCell ref="Y96:Y122"/>
    <mergeCell ref="AF96:AI96"/>
    <mergeCell ref="J105:M106"/>
    <mergeCell ref="AF105:AI106"/>
    <mergeCell ref="E107:I107"/>
    <mergeCell ref="AA107:AE107"/>
    <mergeCell ref="J109:M110"/>
    <mergeCell ref="AF109:AI110"/>
    <mergeCell ref="E111:I111"/>
    <mergeCell ref="AA111:AE111"/>
    <mergeCell ref="J113:M114"/>
    <mergeCell ref="AF113:AI114"/>
    <mergeCell ref="E99:I99"/>
    <mergeCell ref="AA99:AE99"/>
    <mergeCell ref="J101:M102"/>
    <mergeCell ref="AF101:AI102"/>
    <mergeCell ref="E103:I103"/>
    <mergeCell ref="AA103:AE103"/>
    <mergeCell ref="J80:M81"/>
    <mergeCell ref="AF80:AI81"/>
    <mergeCell ref="J84:M85"/>
    <mergeCell ref="AF84:AI85"/>
    <mergeCell ref="J88:M89"/>
    <mergeCell ref="AF88:AI89"/>
    <mergeCell ref="C67:C93"/>
    <mergeCell ref="J67:M67"/>
    <mergeCell ref="U67:W67"/>
    <mergeCell ref="Y67:Y93"/>
    <mergeCell ref="AF67:AI67"/>
    <mergeCell ref="J92:M93"/>
    <mergeCell ref="AF92:AI93"/>
    <mergeCell ref="J76:M77"/>
    <mergeCell ref="AF76:AI77"/>
    <mergeCell ref="E74:I74"/>
    <mergeCell ref="AA74:AE74"/>
    <mergeCell ref="E78:I78"/>
    <mergeCell ref="AA78:AE78"/>
    <mergeCell ref="E82:I82"/>
    <mergeCell ref="AA82:AE82"/>
    <mergeCell ref="E86:I86"/>
    <mergeCell ref="AA86:AE86"/>
    <mergeCell ref="E90:I90"/>
    <mergeCell ref="E59:N59"/>
    <mergeCell ref="AA59:AJ59"/>
    <mergeCell ref="O61:R62"/>
    <mergeCell ref="AK61:AN62"/>
    <mergeCell ref="C66:W66"/>
    <mergeCell ref="Y66:AS66"/>
    <mergeCell ref="E47:N47"/>
    <mergeCell ref="AA47:AJ47"/>
    <mergeCell ref="O49:R50"/>
    <mergeCell ref="AK49:AN50"/>
    <mergeCell ref="E51:N51"/>
    <mergeCell ref="AA51:AJ51"/>
    <mergeCell ref="AA55:AJ55"/>
    <mergeCell ref="O57:R58"/>
    <mergeCell ref="AK57:AN58"/>
    <mergeCell ref="AQ67:AS67"/>
    <mergeCell ref="J72:M73"/>
    <mergeCell ref="AF72:AI73"/>
    <mergeCell ref="C32:C62"/>
    <mergeCell ref="O32:R32"/>
    <mergeCell ref="U32:W32"/>
    <mergeCell ref="Y32:Y62"/>
    <mergeCell ref="AK32:AN32"/>
    <mergeCell ref="AQ32:AS32"/>
    <mergeCell ref="O41:R42"/>
    <mergeCell ref="AK41:AN42"/>
    <mergeCell ref="E43:N43"/>
    <mergeCell ref="AA43:AJ43"/>
    <mergeCell ref="O45:R46"/>
    <mergeCell ref="AK45:AN46"/>
    <mergeCell ref="E35:N35"/>
    <mergeCell ref="AA35:AJ35"/>
    <mergeCell ref="O37:R38"/>
    <mergeCell ref="AK37:AN38"/>
    <mergeCell ref="E39:N39"/>
    <mergeCell ref="AA39:AJ39"/>
    <mergeCell ref="O53:R54"/>
    <mergeCell ref="AK53:AN54"/>
    <mergeCell ref="E55:N55"/>
    <mergeCell ref="AK15:AN16"/>
    <mergeCell ref="E17:N17"/>
    <mergeCell ref="AA17:AJ17"/>
    <mergeCell ref="O19:R20"/>
    <mergeCell ref="AK19:AN20"/>
    <mergeCell ref="O27:R28"/>
    <mergeCell ref="AK27:AN28"/>
    <mergeCell ref="C31:W31"/>
    <mergeCell ref="Y31:AS31"/>
    <mergeCell ref="E9:N9"/>
    <mergeCell ref="AA9:AJ9"/>
    <mergeCell ref="O11:R12"/>
    <mergeCell ref="AK11:AN12"/>
    <mergeCell ref="E13:N13"/>
    <mergeCell ref="AA13:AJ13"/>
    <mergeCell ref="B4:B180"/>
    <mergeCell ref="C5:W5"/>
    <mergeCell ref="Y5:AS5"/>
    <mergeCell ref="C6:C28"/>
    <mergeCell ref="O6:R6"/>
    <mergeCell ref="U6:W6"/>
    <mergeCell ref="Y6:Y28"/>
    <mergeCell ref="AK6:AN6"/>
    <mergeCell ref="AQ6:AS6"/>
    <mergeCell ref="E21:N21"/>
    <mergeCell ref="AA21:AJ21"/>
    <mergeCell ref="O23:R24"/>
    <mergeCell ref="AK23:AN24"/>
    <mergeCell ref="E25:N25"/>
    <mergeCell ref="AA25:AJ25"/>
    <mergeCell ref="O15:R16"/>
    <mergeCell ref="E70:I70"/>
    <mergeCell ref="AA70:AE70"/>
    <mergeCell ref="AU5:BA5"/>
    <mergeCell ref="AU6:AU53"/>
    <mergeCell ref="AV6:AV7"/>
    <mergeCell ref="AW6:AX6"/>
    <mergeCell ref="AY6:AY7"/>
    <mergeCell ref="AZ6:BA6"/>
    <mergeCell ref="AY17:AY18"/>
    <mergeCell ref="AZ17:BA17"/>
    <mergeCell ref="AV32:AV33"/>
    <mergeCell ref="AW32:AX32"/>
    <mergeCell ref="AY32:AY33"/>
    <mergeCell ref="AZ32:BA32"/>
    <mergeCell ref="AW41:AX43"/>
    <mergeCell ref="AY48:AY49"/>
    <mergeCell ref="AZ48:BA48"/>
    <mergeCell ref="AU66:BA66"/>
    <mergeCell ref="AU67:AU171"/>
    <mergeCell ref="AV67:AV68"/>
    <mergeCell ref="AW67:AX67"/>
    <mergeCell ref="AY67:AY68"/>
    <mergeCell ref="AZ67:BA67"/>
    <mergeCell ref="AY79:AY80"/>
    <mergeCell ref="AZ79:BA79"/>
    <mergeCell ref="AV96:AV97"/>
    <mergeCell ref="AW96:AX96"/>
    <mergeCell ref="AY96:AY97"/>
    <mergeCell ref="AZ96:BA96"/>
    <mergeCell ref="AY108:AY109"/>
    <mergeCell ref="AZ108:BA108"/>
    <mergeCell ref="AV125:AV126"/>
    <mergeCell ref="AW125:AX125"/>
    <mergeCell ref="AY125:AY126"/>
    <mergeCell ref="AZ125:BA125"/>
    <mergeCell ref="AY137:AY138"/>
    <mergeCell ref="AZ137:BA137"/>
    <mergeCell ref="AV154:AV155"/>
    <mergeCell ref="AW154:AX154"/>
    <mergeCell ref="AY154:AY155"/>
    <mergeCell ref="AZ154:BA154"/>
    <mergeCell ref="AA90:AE90"/>
    <mergeCell ref="S69:S70"/>
    <mergeCell ref="S71:S72"/>
    <mergeCell ref="S73:S74"/>
    <mergeCell ref="AO69:AO70"/>
    <mergeCell ref="AO71:AO72"/>
    <mergeCell ref="AO73:AO74"/>
    <mergeCell ref="AY166:AY167"/>
    <mergeCell ref="AZ166:BA166"/>
    <mergeCell ref="AQ96:AS96"/>
    <mergeCell ref="AQ125:AS125"/>
  </mergeCells>
  <phoneticPr fontId="1" type="noConversion"/>
  <pageMargins left="0.25" right="0.25" top="0.75" bottom="0.75" header="0.3" footer="0.3"/>
  <pageSetup paperSize="9" scale="2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0220-D36A-42B4-9EC5-B5A0825E5E0E}">
  <sheetPr>
    <pageSetUpPr fitToPage="1"/>
  </sheetPr>
  <dimension ref="A3:AY232"/>
  <sheetViews>
    <sheetView zoomScale="50" zoomScaleNormal="50" workbookViewId="0">
      <selection activeCell="AD272" sqref="AD272"/>
    </sheetView>
  </sheetViews>
  <sheetFormatPr defaultRowHeight="16.5" x14ac:dyDescent="0.25"/>
  <cols>
    <col min="1" max="1" width="20.125" style="2" customWidth="1"/>
    <col min="2" max="2" width="9" style="2"/>
    <col min="3" max="3" width="13.625" style="2" customWidth="1"/>
    <col min="4" max="13" width="9.125" style="1" customWidth="1"/>
    <col min="14" max="17" width="9.125" style="2" customWidth="1"/>
    <col min="18" max="18" width="9" style="2"/>
    <col min="19" max="19" width="13.625" style="2" customWidth="1"/>
    <col min="20" max="22" width="11.625" style="2" customWidth="1"/>
    <col min="23" max="24" width="9" style="2"/>
    <col min="25" max="25" width="13.625" style="2" customWidth="1"/>
    <col min="26" max="35" width="9.125" style="1" customWidth="1"/>
    <col min="36" max="39" width="9.125" style="2" customWidth="1"/>
    <col min="40" max="40" width="9" style="2"/>
    <col min="41" max="41" width="13.625" style="2" customWidth="1"/>
    <col min="42" max="44" width="11.625" style="2" customWidth="1"/>
    <col min="45" max="51" width="9" style="24"/>
  </cols>
  <sheetData>
    <row r="3" spans="1:44" ht="37.5" customHeight="1" x14ac:dyDescent="0.25">
      <c r="A3" s="342" t="s">
        <v>77</v>
      </c>
      <c r="B3" s="343" t="s">
        <v>82</v>
      </c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  <c r="U3" s="343"/>
      <c r="V3" s="343"/>
      <c r="W3" s="343"/>
      <c r="X3" s="343"/>
      <c r="Y3" s="343"/>
      <c r="Z3" s="343"/>
      <c r="AA3" s="343"/>
      <c r="AB3" s="343"/>
      <c r="AC3" s="343"/>
      <c r="AD3" s="343"/>
      <c r="AE3" s="343"/>
      <c r="AF3" s="343"/>
      <c r="AG3" s="343"/>
      <c r="AH3" s="343"/>
      <c r="AI3" s="343"/>
      <c r="AJ3" s="343"/>
      <c r="AK3" s="343"/>
      <c r="AL3" s="343"/>
      <c r="AM3" s="343"/>
      <c r="AN3" s="343"/>
      <c r="AO3" s="343"/>
      <c r="AP3" s="343"/>
      <c r="AQ3" s="343"/>
      <c r="AR3" s="343"/>
    </row>
    <row r="4" spans="1:44" ht="39" customHeight="1" x14ac:dyDescent="0.25">
      <c r="A4" s="342"/>
      <c r="B4" s="296" t="s">
        <v>79</v>
      </c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5"/>
      <c r="X4" s="297" t="s">
        <v>53</v>
      </c>
      <c r="Y4" s="297"/>
      <c r="Z4" s="297"/>
      <c r="AA4" s="297"/>
      <c r="AB4" s="297"/>
      <c r="AC4" s="297"/>
      <c r="AD4" s="297"/>
      <c r="AE4" s="297"/>
      <c r="AF4" s="297"/>
      <c r="AG4" s="297"/>
      <c r="AH4" s="297"/>
      <c r="AI4" s="297"/>
      <c r="AJ4" s="297"/>
      <c r="AK4" s="297"/>
      <c r="AL4" s="297"/>
      <c r="AM4" s="297"/>
      <c r="AN4" s="297"/>
      <c r="AO4" s="297"/>
      <c r="AP4" s="297"/>
      <c r="AQ4" s="297"/>
      <c r="AR4" s="297"/>
    </row>
    <row r="5" spans="1:44" ht="16.5" customHeight="1" x14ac:dyDescent="0.25">
      <c r="A5" s="342"/>
      <c r="B5" s="265" t="s">
        <v>1</v>
      </c>
      <c r="C5" s="90" t="s">
        <v>1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327" t="s">
        <v>49</v>
      </c>
      <c r="O5" s="328"/>
      <c r="P5" s="328"/>
      <c r="Q5" s="329"/>
      <c r="R5" s="7"/>
      <c r="S5" s="90" t="s">
        <v>1</v>
      </c>
      <c r="T5" s="232" t="s">
        <v>50</v>
      </c>
      <c r="U5" s="232"/>
      <c r="V5" s="232"/>
      <c r="W5" s="4"/>
      <c r="X5" s="265" t="s">
        <v>1</v>
      </c>
      <c r="Y5" s="90" t="s">
        <v>1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327" t="s">
        <v>49</v>
      </c>
      <c r="AK5" s="328"/>
      <c r="AL5" s="328"/>
      <c r="AM5" s="329"/>
      <c r="AN5" s="7"/>
      <c r="AO5" s="90" t="s">
        <v>1</v>
      </c>
      <c r="AP5" s="232" t="s">
        <v>50</v>
      </c>
      <c r="AQ5" s="232"/>
      <c r="AR5" s="232"/>
    </row>
    <row r="6" spans="1:44" ht="16.5" customHeight="1" x14ac:dyDescent="0.25">
      <c r="A6" s="342"/>
      <c r="B6" s="265"/>
      <c r="C6" s="90" t="s">
        <v>2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42" t="s">
        <v>3</v>
      </c>
      <c r="O6" s="42" t="s">
        <v>4</v>
      </c>
      <c r="P6" s="42" t="s">
        <v>191</v>
      </c>
      <c r="Q6" s="42" t="s">
        <v>192</v>
      </c>
      <c r="R6" s="7"/>
      <c r="S6" s="90" t="s">
        <v>2</v>
      </c>
      <c r="T6" s="92" t="s">
        <v>5</v>
      </c>
      <c r="U6" s="92" t="s">
        <v>6</v>
      </c>
      <c r="V6" s="8" t="s">
        <v>7</v>
      </c>
      <c r="W6" s="4"/>
      <c r="X6" s="265"/>
      <c r="Y6" s="90" t="s">
        <v>0</v>
      </c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42" t="s">
        <v>3</v>
      </c>
      <c r="AK6" s="42" t="s">
        <v>4</v>
      </c>
      <c r="AL6" s="42" t="s">
        <v>191</v>
      </c>
      <c r="AM6" s="42" t="s">
        <v>192</v>
      </c>
      <c r="AN6" s="7"/>
      <c r="AO6" s="90" t="s">
        <v>54</v>
      </c>
      <c r="AP6" s="92" t="s">
        <v>5</v>
      </c>
      <c r="AQ6" s="92" t="s">
        <v>6</v>
      </c>
      <c r="AR6" s="8" t="s">
        <v>7</v>
      </c>
    </row>
    <row r="7" spans="1:44" ht="16.5" customHeight="1" x14ac:dyDescent="0.25">
      <c r="A7" s="342"/>
      <c r="B7" s="265"/>
      <c r="C7" s="9" t="s">
        <v>8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57">
        <f>ROUND(AVERAGE(N9, N13,N17,N21,N25), 3)</f>
        <v>0</v>
      </c>
      <c r="O7" s="43" t="e">
        <f>ROUND(AVERAGE(O9, O13,O17,O21,O25), 3)</f>
        <v>#DIV/0!</v>
      </c>
      <c r="P7" s="43" t="e">
        <f>ROUND(AVERAGE(P9, P13,P17,P21,P25), 3)</f>
        <v>#NUM!</v>
      </c>
      <c r="Q7" s="43" t="e">
        <f>ROUND(AVERAGE(Q9, Q13,Q17,Q21,Q25), 3)</f>
        <v>#DIV/0!</v>
      </c>
      <c r="R7" s="7"/>
      <c r="S7" s="9" t="s">
        <v>9</v>
      </c>
      <c r="T7" s="8"/>
      <c r="U7" s="8"/>
      <c r="V7" s="8">
        <f>ROUND(U7/60, 3)</f>
        <v>0</v>
      </c>
      <c r="W7" s="4"/>
      <c r="X7" s="265"/>
      <c r="Y7" s="25" t="s">
        <v>8</v>
      </c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57">
        <f>ROUND(AVERAGE(AJ9, AJ13,AJ17,AJ21,AJ25), 3)</f>
        <v>0</v>
      </c>
      <c r="AK7" s="43" t="e">
        <f>ROUND(AVERAGE(AK9, AK13,AK17,AK21,AK25), 3)</f>
        <v>#DIV/0!</v>
      </c>
      <c r="AL7" s="43" t="e">
        <f>ROUND(AVERAGE(AL9, AL13,AL17,AL21,AL25), 3)</f>
        <v>#NUM!</v>
      </c>
      <c r="AM7" s="43" t="e">
        <f>ROUND(AVERAGE(AM9, AM13,AM17,AM21,AM25), 3)</f>
        <v>#DIV/0!</v>
      </c>
      <c r="AN7" s="7"/>
      <c r="AO7" s="9" t="s">
        <v>9</v>
      </c>
      <c r="AP7" s="8"/>
      <c r="AQ7" s="8"/>
      <c r="AR7" s="8">
        <f>ROUND(AQ7/60, 3)</f>
        <v>0</v>
      </c>
    </row>
    <row r="8" spans="1:44" ht="16.5" customHeight="1" x14ac:dyDescent="0.25">
      <c r="A8" s="342"/>
      <c r="B8" s="265"/>
      <c r="C8" s="92" t="s">
        <v>10</v>
      </c>
      <c r="D8" s="292" t="s">
        <v>90</v>
      </c>
      <c r="E8" s="293"/>
      <c r="F8" s="293"/>
      <c r="G8" s="293"/>
      <c r="H8" s="293"/>
      <c r="I8" s="293"/>
      <c r="J8" s="293"/>
      <c r="K8" s="293"/>
      <c r="L8" s="293"/>
      <c r="M8" s="293"/>
      <c r="N8" s="88" t="s">
        <v>11</v>
      </c>
      <c r="O8" s="91" t="s">
        <v>12</v>
      </c>
      <c r="P8" s="88" t="s">
        <v>81</v>
      </c>
      <c r="Q8" s="88" t="s">
        <v>80</v>
      </c>
      <c r="R8" s="7"/>
      <c r="S8" s="9" t="s">
        <v>13</v>
      </c>
      <c r="T8" s="8"/>
      <c r="U8" s="8"/>
      <c r="V8" s="8">
        <f>ROUND(U8/60, 3)</f>
        <v>0</v>
      </c>
      <c r="W8" s="4"/>
      <c r="X8" s="265"/>
      <c r="Y8" s="88" t="s">
        <v>10</v>
      </c>
      <c r="Z8" s="292" t="s">
        <v>94</v>
      </c>
      <c r="AA8" s="293"/>
      <c r="AB8" s="293"/>
      <c r="AC8" s="293"/>
      <c r="AD8" s="293"/>
      <c r="AE8" s="293"/>
      <c r="AF8" s="293"/>
      <c r="AG8" s="293"/>
      <c r="AH8" s="293"/>
      <c r="AI8" s="293"/>
      <c r="AJ8" s="88" t="s">
        <v>11</v>
      </c>
      <c r="AK8" s="91" t="s">
        <v>12</v>
      </c>
      <c r="AL8" s="88" t="s">
        <v>81</v>
      </c>
      <c r="AM8" s="88" t="s">
        <v>80</v>
      </c>
      <c r="AN8" s="7"/>
      <c r="AO8" s="9" t="s">
        <v>13</v>
      </c>
      <c r="AP8" s="8"/>
      <c r="AQ8" s="8"/>
      <c r="AR8" s="8">
        <f>ROUND(AQ8/60, 3)</f>
        <v>0</v>
      </c>
    </row>
    <row r="9" spans="1:44" ht="16.5" customHeight="1" x14ac:dyDescent="0.25">
      <c r="A9" s="342"/>
      <c r="B9" s="265"/>
      <c r="C9" s="87" t="s">
        <v>14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7">
        <f>SUM(D9:M9)</f>
        <v>0</v>
      </c>
      <c r="O9" s="26" t="e">
        <f>ROUND(AVERAGE(D9:M9),3)</f>
        <v>#DIV/0!</v>
      </c>
      <c r="P9" s="87" t="e">
        <f>ROUND(MEDIAN(D9:M9), 3)</f>
        <v>#NUM!</v>
      </c>
      <c r="Q9" s="87" t="e">
        <f>ROUND(_xlfn.STDEV.S(D9:M9), 3)</f>
        <v>#DIV/0!</v>
      </c>
      <c r="R9" s="7"/>
      <c r="S9" s="9" t="s">
        <v>15</v>
      </c>
      <c r="T9" s="8"/>
      <c r="U9" s="8"/>
      <c r="V9" s="8">
        <f>ROUND(U9/60, 3)</f>
        <v>0</v>
      </c>
      <c r="W9" s="4"/>
      <c r="X9" s="265"/>
      <c r="Y9" s="89" t="s">
        <v>14</v>
      </c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87">
        <f>SUM(Z9:AI9)</f>
        <v>0</v>
      </c>
      <c r="AK9" s="26" t="e">
        <f>ROUND(AVERAGE(Z9:AI9),3)</f>
        <v>#DIV/0!</v>
      </c>
      <c r="AL9" s="87" t="e">
        <f>ROUND(MEDIAN(Z9:AI9), 3)</f>
        <v>#NUM!</v>
      </c>
      <c r="AM9" s="87" t="e">
        <f>ROUND(_xlfn.STDEV.S(Z9:AI9), 3)</f>
        <v>#DIV/0!</v>
      </c>
      <c r="AN9" s="7"/>
      <c r="AO9" s="9" t="s">
        <v>15</v>
      </c>
      <c r="AP9" s="8"/>
      <c r="AQ9" s="8"/>
      <c r="AR9" s="8">
        <f>ROUND(AQ9/60, 3)</f>
        <v>0</v>
      </c>
    </row>
    <row r="10" spans="1:44" ht="16.5" customHeight="1" x14ac:dyDescent="0.25">
      <c r="A10" s="342"/>
      <c r="B10" s="265"/>
      <c r="C10" s="87" t="b">
        <v>1</v>
      </c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281"/>
      <c r="O10" s="282"/>
      <c r="P10" s="282"/>
      <c r="Q10" s="283"/>
      <c r="R10" s="7"/>
      <c r="S10" s="9" t="s">
        <v>16</v>
      </c>
      <c r="T10" s="8"/>
      <c r="U10" s="8"/>
      <c r="V10" s="8">
        <f>ROUND(U10/60, 3)</f>
        <v>0</v>
      </c>
      <c r="W10" s="4"/>
      <c r="X10" s="265"/>
      <c r="Y10" s="89" t="b">
        <v>1</v>
      </c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281"/>
      <c r="AK10" s="282"/>
      <c r="AL10" s="282"/>
      <c r="AM10" s="283"/>
      <c r="AN10" s="7"/>
      <c r="AO10" s="9" t="s">
        <v>16</v>
      </c>
      <c r="AP10" s="8"/>
      <c r="AQ10" s="8"/>
      <c r="AR10" s="8">
        <f>ROUND(AQ10/60, 3)</f>
        <v>0</v>
      </c>
    </row>
    <row r="11" spans="1:44" ht="16.5" customHeight="1" x14ac:dyDescent="0.25">
      <c r="A11" s="342"/>
      <c r="B11" s="265"/>
      <c r="C11" s="87" t="s">
        <v>17</v>
      </c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284"/>
      <c r="O11" s="285"/>
      <c r="P11" s="285"/>
      <c r="Q11" s="286"/>
      <c r="R11" s="7"/>
      <c r="S11" s="9" t="s">
        <v>18</v>
      </c>
      <c r="T11" s="8"/>
      <c r="U11" s="8"/>
      <c r="V11" s="8">
        <f>ROUND(U11/60, 3)</f>
        <v>0</v>
      </c>
      <c r="W11" s="4"/>
      <c r="X11" s="265"/>
      <c r="Y11" s="89" t="s">
        <v>17</v>
      </c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284"/>
      <c r="AK11" s="285"/>
      <c r="AL11" s="285"/>
      <c r="AM11" s="286"/>
      <c r="AN11" s="7"/>
      <c r="AO11" s="9" t="s">
        <v>18</v>
      </c>
      <c r="AP11" s="8"/>
      <c r="AQ11" s="8"/>
      <c r="AR11" s="8">
        <f>ROUND(AQ11/60, 3)</f>
        <v>0</v>
      </c>
    </row>
    <row r="12" spans="1:44" ht="16.5" customHeight="1" x14ac:dyDescent="0.3">
      <c r="A12" s="342"/>
      <c r="B12" s="265"/>
      <c r="C12" s="92" t="s">
        <v>19</v>
      </c>
      <c r="D12" s="292" t="s">
        <v>90</v>
      </c>
      <c r="E12" s="293"/>
      <c r="F12" s="293"/>
      <c r="G12" s="293"/>
      <c r="H12" s="293"/>
      <c r="I12" s="293"/>
      <c r="J12" s="293"/>
      <c r="K12" s="293"/>
      <c r="L12" s="293"/>
      <c r="M12" s="293"/>
      <c r="N12" s="88" t="s">
        <v>11</v>
      </c>
      <c r="O12" s="91" t="s">
        <v>12</v>
      </c>
      <c r="P12" s="88" t="s">
        <v>81</v>
      </c>
      <c r="Q12" s="88" t="s">
        <v>80</v>
      </c>
      <c r="R12" s="7"/>
      <c r="S12" s="14" t="s">
        <v>3</v>
      </c>
      <c r="T12" s="44" t="e">
        <f>ROUND(AVERAGE(T7:T11), 3)</f>
        <v>#DIV/0!</v>
      </c>
      <c r="U12" s="45" t="e">
        <f>ROUND(AVERAGE(U7:U11), 3)</f>
        <v>#DIV/0!</v>
      </c>
      <c r="V12" s="15">
        <f>ROUND(AVERAGE(V7:V11), 3)</f>
        <v>0</v>
      </c>
      <c r="W12" s="4"/>
      <c r="X12" s="265"/>
      <c r="Y12" s="92" t="s">
        <v>19</v>
      </c>
      <c r="Z12" s="292" t="s">
        <v>90</v>
      </c>
      <c r="AA12" s="293"/>
      <c r="AB12" s="293"/>
      <c r="AC12" s="293"/>
      <c r="AD12" s="293"/>
      <c r="AE12" s="293"/>
      <c r="AF12" s="293"/>
      <c r="AG12" s="293"/>
      <c r="AH12" s="293"/>
      <c r="AI12" s="293"/>
      <c r="AJ12" s="88" t="s">
        <v>11</v>
      </c>
      <c r="AK12" s="91" t="s">
        <v>12</v>
      </c>
      <c r="AL12" s="88" t="s">
        <v>81</v>
      </c>
      <c r="AM12" s="88" t="s">
        <v>80</v>
      </c>
      <c r="AN12" s="7"/>
      <c r="AO12" s="14" t="s">
        <v>3</v>
      </c>
      <c r="AP12" s="44" t="e">
        <f>ROUND(AVERAGE(AP7:AP11), 3)</f>
        <v>#DIV/0!</v>
      </c>
      <c r="AQ12" s="45" t="e">
        <f>ROUND(AVERAGE(AQ7:AQ11), 3)</f>
        <v>#DIV/0!</v>
      </c>
      <c r="AR12" s="15">
        <f>ROUND(AVERAGE(AR7:AR11), 3)</f>
        <v>0</v>
      </c>
    </row>
    <row r="13" spans="1:44" ht="16.5" customHeight="1" x14ac:dyDescent="0.25">
      <c r="A13" s="342"/>
      <c r="B13" s="265"/>
      <c r="C13" s="89" t="s">
        <v>20</v>
      </c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7">
        <f>SUM(D13:M13)</f>
        <v>0</v>
      </c>
      <c r="O13" s="49">
        <v>10.290900000000001</v>
      </c>
      <c r="P13" s="87" t="e">
        <f>ROUND(MEDIAN(D13:M13), 3)</f>
        <v>#NUM!</v>
      </c>
      <c r="Q13" s="87" t="e">
        <f>ROUND(_xlfn.STDEV.S(D13:M13), 3)</f>
        <v>#DIV/0!</v>
      </c>
      <c r="R13" s="7"/>
      <c r="S13" s="7"/>
      <c r="T13" s="7"/>
      <c r="U13" s="7"/>
      <c r="V13" s="7"/>
      <c r="W13" s="4"/>
      <c r="X13" s="265"/>
      <c r="Y13" s="89" t="s">
        <v>20</v>
      </c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7">
        <f>SUM(Z13:AI13)</f>
        <v>0</v>
      </c>
      <c r="AK13" s="49">
        <v>10.290900000000001</v>
      </c>
      <c r="AL13" s="87" t="e">
        <f>ROUND(MEDIAN(Z13:AI13), 3)</f>
        <v>#NUM!</v>
      </c>
      <c r="AM13" s="87" t="e">
        <f>ROUND(_xlfn.STDEV.S(Z13:AI13), 3)</f>
        <v>#DIV/0!</v>
      </c>
      <c r="AN13" s="7"/>
      <c r="AO13" s="7"/>
      <c r="AP13" s="7"/>
      <c r="AQ13" s="7"/>
      <c r="AR13" s="7"/>
    </row>
    <row r="14" spans="1:44" ht="16.5" customHeight="1" x14ac:dyDescent="0.25">
      <c r="A14" s="342"/>
      <c r="B14" s="265"/>
      <c r="C14" s="87" t="b">
        <v>1</v>
      </c>
      <c r="D14" s="83"/>
      <c r="E14" s="83"/>
      <c r="F14" s="83"/>
      <c r="G14" s="83"/>
      <c r="H14" s="83"/>
      <c r="I14" s="83"/>
      <c r="J14" s="86"/>
      <c r="K14" s="83"/>
      <c r="L14" s="83"/>
      <c r="M14" s="83"/>
      <c r="N14" s="281"/>
      <c r="O14" s="282"/>
      <c r="P14" s="282"/>
      <c r="Q14" s="283"/>
      <c r="R14" s="7"/>
      <c r="S14" s="7"/>
      <c r="T14" s="7"/>
      <c r="U14" s="7"/>
      <c r="V14" s="7"/>
      <c r="W14" s="4"/>
      <c r="X14" s="265"/>
      <c r="Y14" s="89" t="b">
        <v>1</v>
      </c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281"/>
      <c r="AK14" s="282"/>
      <c r="AL14" s="282"/>
      <c r="AM14" s="283"/>
      <c r="AN14" s="7"/>
      <c r="AO14" s="7"/>
      <c r="AP14" s="7"/>
      <c r="AQ14" s="7"/>
      <c r="AR14" s="7"/>
    </row>
    <row r="15" spans="1:44" ht="16.5" customHeight="1" x14ac:dyDescent="0.25">
      <c r="A15" s="342"/>
      <c r="B15" s="265"/>
      <c r="C15" s="87" t="s">
        <v>17</v>
      </c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284"/>
      <c r="O15" s="285"/>
      <c r="P15" s="285"/>
      <c r="Q15" s="286"/>
      <c r="R15" s="7"/>
      <c r="S15" s="52"/>
      <c r="T15" s="21"/>
      <c r="U15" s="21"/>
      <c r="V15" s="21"/>
      <c r="W15" s="4"/>
      <c r="X15" s="265"/>
      <c r="Y15" s="89" t="s">
        <v>17</v>
      </c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284"/>
      <c r="AK15" s="285"/>
      <c r="AL15" s="285"/>
      <c r="AM15" s="286"/>
      <c r="AN15" s="7"/>
      <c r="AO15" s="7"/>
      <c r="AP15" s="7"/>
      <c r="AQ15" s="7"/>
      <c r="AR15" s="7"/>
    </row>
    <row r="16" spans="1:44" ht="16.5" customHeight="1" x14ac:dyDescent="0.25">
      <c r="A16" s="342"/>
      <c r="B16" s="265"/>
      <c r="C16" s="92" t="s">
        <v>21</v>
      </c>
      <c r="D16" s="292" t="s">
        <v>90</v>
      </c>
      <c r="E16" s="293"/>
      <c r="F16" s="293"/>
      <c r="G16" s="293"/>
      <c r="H16" s="293"/>
      <c r="I16" s="293"/>
      <c r="J16" s="293"/>
      <c r="K16" s="293"/>
      <c r="L16" s="293"/>
      <c r="M16" s="293"/>
      <c r="N16" s="88" t="s">
        <v>11</v>
      </c>
      <c r="O16" s="91" t="s">
        <v>12</v>
      </c>
      <c r="P16" s="88" t="s">
        <v>81</v>
      </c>
      <c r="Q16" s="88" t="s">
        <v>80</v>
      </c>
      <c r="R16" s="7"/>
      <c r="S16" s="52"/>
      <c r="T16" s="21"/>
      <c r="U16" s="21"/>
      <c r="V16" s="21"/>
      <c r="W16" s="4"/>
      <c r="X16" s="265"/>
      <c r="Y16" s="92" t="s">
        <v>21</v>
      </c>
      <c r="Z16" s="292" t="s">
        <v>94</v>
      </c>
      <c r="AA16" s="293"/>
      <c r="AB16" s="293"/>
      <c r="AC16" s="293"/>
      <c r="AD16" s="293"/>
      <c r="AE16" s="293"/>
      <c r="AF16" s="293"/>
      <c r="AG16" s="293"/>
      <c r="AH16" s="293"/>
      <c r="AI16" s="293"/>
      <c r="AJ16" s="88" t="s">
        <v>11</v>
      </c>
      <c r="AK16" s="91" t="s">
        <v>12</v>
      </c>
      <c r="AL16" s="88" t="s">
        <v>81</v>
      </c>
      <c r="AM16" s="88" t="s">
        <v>80</v>
      </c>
      <c r="AN16" s="7"/>
      <c r="AO16" s="7"/>
      <c r="AP16" s="7"/>
      <c r="AQ16" s="7"/>
      <c r="AR16" s="7"/>
    </row>
    <row r="17" spans="1:44" ht="16.5" customHeight="1" x14ac:dyDescent="0.25">
      <c r="A17" s="342"/>
      <c r="B17" s="265"/>
      <c r="C17" s="89" t="s">
        <v>22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7">
        <f>SUM(D17:M17)</f>
        <v>0</v>
      </c>
      <c r="O17" s="50">
        <v>8.5540000000000003</v>
      </c>
      <c r="P17" s="87" t="e">
        <f>ROUND(MEDIAN(D17:M17), 3)</f>
        <v>#NUM!</v>
      </c>
      <c r="Q17" s="87" t="e">
        <f>ROUND(_xlfn.STDEV.S(D17:M17), 3)</f>
        <v>#DIV/0!</v>
      </c>
      <c r="R17" s="7"/>
      <c r="S17" s="52"/>
      <c r="T17" s="21"/>
      <c r="U17" s="21"/>
      <c r="V17" s="21"/>
      <c r="W17" s="4"/>
      <c r="X17" s="265"/>
      <c r="Y17" s="89" t="s">
        <v>22</v>
      </c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87">
        <f>SUM(Z17:AI17)</f>
        <v>0</v>
      </c>
      <c r="AK17" s="50">
        <v>8.5540000000000003</v>
      </c>
      <c r="AL17" s="87" t="e">
        <f>ROUND(MEDIAN(Z17:AI17), 3)</f>
        <v>#NUM!</v>
      </c>
      <c r="AM17" s="87" t="e">
        <f>ROUND(_xlfn.STDEV.S(Z17:AI17), 3)</f>
        <v>#DIV/0!</v>
      </c>
      <c r="AN17" s="7"/>
      <c r="AO17" s="7"/>
      <c r="AP17" s="7"/>
      <c r="AQ17" s="7"/>
      <c r="AR17" s="7"/>
    </row>
    <row r="18" spans="1:44" ht="16.5" customHeight="1" x14ac:dyDescent="0.25">
      <c r="A18" s="342"/>
      <c r="B18" s="265"/>
      <c r="C18" s="89" t="b">
        <v>1</v>
      </c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281"/>
      <c r="O18" s="282"/>
      <c r="P18" s="282"/>
      <c r="Q18" s="283"/>
      <c r="R18" s="7"/>
      <c r="S18" s="52"/>
      <c r="T18" s="21"/>
      <c r="U18" s="21"/>
      <c r="V18" s="21"/>
      <c r="W18" s="4"/>
      <c r="X18" s="265"/>
      <c r="Y18" s="89" t="b">
        <v>1</v>
      </c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281"/>
      <c r="AK18" s="282"/>
      <c r="AL18" s="282"/>
      <c r="AM18" s="283"/>
      <c r="AN18" s="7"/>
      <c r="AO18" s="7"/>
      <c r="AP18" s="7"/>
      <c r="AQ18" s="7"/>
      <c r="AR18" s="7"/>
    </row>
    <row r="19" spans="1:44" ht="16.5" customHeight="1" x14ac:dyDescent="0.25">
      <c r="A19" s="342"/>
      <c r="B19" s="265"/>
      <c r="C19" s="89" t="s">
        <v>17</v>
      </c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284"/>
      <c r="O19" s="285"/>
      <c r="P19" s="285"/>
      <c r="Q19" s="286"/>
      <c r="R19" s="7"/>
      <c r="S19" s="52"/>
      <c r="T19" s="21"/>
      <c r="U19" s="21"/>
      <c r="V19" s="21"/>
      <c r="W19" s="4"/>
      <c r="X19" s="265"/>
      <c r="Y19" s="89" t="s">
        <v>17</v>
      </c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284"/>
      <c r="AK19" s="285"/>
      <c r="AL19" s="285"/>
      <c r="AM19" s="286"/>
      <c r="AN19" s="7"/>
      <c r="AO19" s="7"/>
      <c r="AP19" s="7"/>
      <c r="AQ19" s="7"/>
      <c r="AR19" s="7"/>
    </row>
    <row r="20" spans="1:44" ht="16.5" customHeight="1" x14ac:dyDescent="0.25">
      <c r="A20" s="342"/>
      <c r="B20" s="265"/>
      <c r="C20" s="92" t="s">
        <v>23</v>
      </c>
      <c r="D20" s="292" t="s">
        <v>94</v>
      </c>
      <c r="E20" s="293"/>
      <c r="F20" s="293"/>
      <c r="G20" s="293"/>
      <c r="H20" s="293"/>
      <c r="I20" s="293"/>
      <c r="J20" s="293"/>
      <c r="K20" s="293"/>
      <c r="L20" s="293"/>
      <c r="M20" s="293"/>
      <c r="N20" s="88" t="s">
        <v>11</v>
      </c>
      <c r="O20" s="91" t="s">
        <v>12</v>
      </c>
      <c r="P20" s="88" t="s">
        <v>81</v>
      </c>
      <c r="Q20" s="88" t="s">
        <v>80</v>
      </c>
      <c r="R20" s="7"/>
      <c r="S20" s="52"/>
      <c r="T20" s="21"/>
      <c r="U20" s="21"/>
      <c r="V20" s="21"/>
      <c r="W20" s="4"/>
      <c r="X20" s="265"/>
      <c r="Y20" s="92" t="s">
        <v>23</v>
      </c>
      <c r="Z20" s="292" t="s">
        <v>94</v>
      </c>
      <c r="AA20" s="293"/>
      <c r="AB20" s="293"/>
      <c r="AC20" s="293"/>
      <c r="AD20" s="293"/>
      <c r="AE20" s="293"/>
      <c r="AF20" s="293"/>
      <c r="AG20" s="293"/>
      <c r="AH20" s="293"/>
      <c r="AI20" s="293"/>
      <c r="AJ20" s="88" t="s">
        <v>11</v>
      </c>
      <c r="AK20" s="91" t="s">
        <v>12</v>
      </c>
      <c r="AL20" s="88" t="s">
        <v>81</v>
      </c>
      <c r="AM20" s="88" t="s">
        <v>80</v>
      </c>
      <c r="AN20" s="7"/>
      <c r="AO20" s="7"/>
      <c r="AP20" s="7"/>
      <c r="AQ20" s="7"/>
      <c r="AR20" s="7"/>
    </row>
    <row r="21" spans="1:44" ht="16.5" customHeight="1" x14ac:dyDescent="0.25">
      <c r="A21" s="342"/>
      <c r="B21" s="265"/>
      <c r="C21" s="87" t="s">
        <v>24</v>
      </c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7">
        <f>SUM(D21:M21)</f>
        <v>0</v>
      </c>
      <c r="O21" s="26">
        <v>8.6963000000000008</v>
      </c>
      <c r="P21" s="87" t="e">
        <f>ROUND(MEDIAN(D21:M21), 3)</f>
        <v>#NUM!</v>
      </c>
      <c r="Q21" s="87" t="e">
        <f>ROUND(_xlfn.STDEV.S(D21:M21), 3)</f>
        <v>#DIV/0!</v>
      </c>
      <c r="R21" s="7"/>
      <c r="S21" s="52"/>
      <c r="T21" s="21"/>
      <c r="U21" s="21"/>
      <c r="V21" s="21"/>
      <c r="W21" s="4"/>
      <c r="X21" s="265"/>
      <c r="Y21" s="89" t="s">
        <v>24</v>
      </c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87">
        <f>SUM(Z21:AI21)</f>
        <v>0</v>
      </c>
      <c r="AK21" s="26">
        <v>8.6963000000000008</v>
      </c>
      <c r="AL21" s="87" t="e">
        <f>ROUND(MEDIAN(Z21:AI21), 3)</f>
        <v>#NUM!</v>
      </c>
      <c r="AM21" s="87" t="e">
        <f>ROUND(_xlfn.STDEV.S(Z21:AI21), 3)</f>
        <v>#DIV/0!</v>
      </c>
      <c r="AN21" s="7"/>
      <c r="AO21" s="7"/>
      <c r="AP21" s="7"/>
      <c r="AQ21" s="7"/>
      <c r="AR21" s="7"/>
    </row>
    <row r="22" spans="1:44" ht="16.5" customHeight="1" x14ac:dyDescent="0.25">
      <c r="A22" s="342"/>
      <c r="B22" s="265"/>
      <c r="C22" s="87" t="b">
        <v>1</v>
      </c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281"/>
      <c r="O22" s="282"/>
      <c r="P22" s="282"/>
      <c r="Q22" s="283"/>
      <c r="R22" s="7"/>
      <c r="S22" s="52"/>
      <c r="T22" s="21"/>
      <c r="U22" s="21"/>
      <c r="V22" s="21"/>
      <c r="W22" s="4"/>
      <c r="X22" s="265"/>
      <c r="Y22" s="89" t="b">
        <v>1</v>
      </c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281"/>
      <c r="AK22" s="282"/>
      <c r="AL22" s="282"/>
      <c r="AM22" s="283"/>
      <c r="AN22" s="7"/>
      <c r="AO22" s="7"/>
      <c r="AP22" s="7"/>
      <c r="AQ22" s="7"/>
      <c r="AR22" s="7"/>
    </row>
    <row r="23" spans="1:44" ht="16.5" customHeight="1" x14ac:dyDescent="0.25">
      <c r="A23" s="342"/>
      <c r="B23" s="265"/>
      <c r="C23" s="87" t="s">
        <v>17</v>
      </c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284"/>
      <c r="O23" s="285"/>
      <c r="P23" s="285"/>
      <c r="Q23" s="286"/>
      <c r="R23" s="7"/>
      <c r="S23" s="21"/>
      <c r="T23" s="21"/>
      <c r="U23" s="21"/>
      <c r="V23" s="21"/>
      <c r="W23" s="4"/>
      <c r="X23" s="265"/>
      <c r="Y23" s="89" t="s">
        <v>17</v>
      </c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284"/>
      <c r="AK23" s="285"/>
      <c r="AL23" s="285"/>
      <c r="AM23" s="286"/>
      <c r="AN23" s="7"/>
      <c r="AO23" s="7"/>
      <c r="AP23" s="7"/>
      <c r="AQ23" s="7"/>
      <c r="AR23" s="7"/>
    </row>
    <row r="24" spans="1:44" ht="16.5" customHeight="1" x14ac:dyDescent="0.25">
      <c r="A24" s="342"/>
      <c r="B24" s="265"/>
      <c r="C24" s="92" t="s">
        <v>25</v>
      </c>
      <c r="D24" s="292" t="s">
        <v>94</v>
      </c>
      <c r="E24" s="293"/>
      <c r="F24" s="293"/>
      <c r="G24" s="293"/>
      <c r="H24" s="293"/>
      <c r="I24" s="293"/>
      <c r="J24" s="293"/>
      <c r="K24" s="293"/>
      <c r="L24" s="293"/>
      <c r="M24" s="293"/>
      <c r="N24" s="88" t="s">
        <v>11</v>
      </c>
      <c r="O24" s="91" t="s">
        <v>12</v>
      </c>
      <c r="P24" s="88" t="s">
        <v>81</v>
      </c>
      <c r="Q24" s="88" t="s">
        <v>80</v>
      </c>
      <c r="R24" s="7"/>
      <c r="S24" s="7"/>
      <c r="T24" s="7"/>
      <c r="U24" s="7"/>
      <c r="V24" s="7"/>
      <c r="W24" s="4"/>
      <c r="X24" s="265"/>
      <c r="Y24" s="92" t="s">
        <v>25</v>
      </c>
      <c r="Z24" s="292" t="s">
        <v>94</v>
      </c>
      <c r="AA24" s="293"/>
      <c r="AB24" s="293"/>
      <c r="AC24" s="293"/>
      <c r="AD24" s="293"/>
      <c r="AE24" s="293"/>
      <c r="AF24" s="293"/>
      <c r="AG24" s="293"/>
      <c r="AH24" s="293"/>
      <c r="AI24" s="293"/>
      <c r="AJ24" s="88" t="s">
        <v>11</v>
      </c>
      <c r="AK24" s="91" t="s">
        <v>12</v>
      </c>
      <c r="AL24" s="88" t="s">
        <v>81</v>
      </c>
      <c r="AM24" s="88" t="s">
        <v>80</v>
      </c>
      <c r="AN24" s="7"/>
      <c r="AO24" s="7"/>
      <c r="AP24" s="7"/>
      <c r="AQ24" s="7"/>
      <c r="AR24" s="7"/>
    </row>
    <row r="25" spans="1:44" ht="16.5" customHeight="1" x14ac:dyDescent="0.25">
      <c r="A25" s="342"/>
      <c r="B25" s="265"/>
      <c r="C25" s="87" t="s">
        <v>26</v>
      </c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7">
        <f>SUM(D25:M25)</f>
        <v>0</v>
      </c>
      <c r="O25" s="87">
        <v>9.9117999999999995</v>
      </c>
      <c r="P25" s="87" t="e">
        <f>ROUND(MEDIAN(D25:M25), 3)</f>
        <v>#NUM!</v>
      </c>
      <c r="Q25" s="87" t="e">
        <f>ROUND(_xlfn.STDEV.S(D25:M25), 3)</f>
        <v>#DIV/0!</v>
      </c>
      <c r="R25" s="7"/>
      <c r="S25" s="7"/>
      <c r="T25" s="7"/>
      <c r="U25" s="7"/>
      <c r="V25" s="7"/>
      <c r="W25" s="4"/>
      <c r="X25" s="265"/>
      <c r="Y25" s="89" t="s">
        <v>26</v>
      </c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87">
        <f>SUM(Z25:AI25)</f>
        <v>0</v>
      </c>
      <c r="AK25" s="87">
        <v>9.9117999999999995</v>
      </c>
      <c r="AL25" s="87" t="e">
        <f>ROUND(MEDIAN(Z25:AI25), 3)</f>
        <v>#NUM!</v>
      </c>
      <c r="AM25" s="87" t="e">
        <f>ROUND(_xlfn.STDEV.S(Z25:AI25), 3)</f>
        <v>#DIV/0!</v>
      </c>
      <c r="AN25" s="21"/>
      <c r="AO25" s="7"/>
      <c r="AP25" s="7"/>
      <c r="AQ25" s="7"/>
      <c r="AR25" s="7"/>
    </row>
    <row r="26" spans="1:44" ht="16.5" customHeight="1" x14ac:dyDescent="0.25">
      <c r="A26" s="342"/>
      <c r="B26" s="265"/>
      <c r="C26" s="87" t="b">
        <v>1</v>
      </c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298"/>
      <c r="O26" s="298"/>
      <c r="P26" s="298"/>
      <c r="Q26" s="298"/>
      <c r="R26" s="7"/>
      <c r="S26" s="7"/>
      <c r="T26" s="7"/>
      <c r="U26" s="7"/>
      <c r="V26" s="7"/>
      <c r="W26" s="4"/>
      <c r="X26" s="265"/>
      <c r="Y26" s="89" t="b">
        <v>1</v>
      </c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298"/>
      <c r="AK26" s="298"/>
      <c r="AL26" s="298"/>
      <c r="AM26" s="298"/>
      <c r="AN26" s="21"/>
      <c r="AO26" s="7"/>
      <c r="AP26" s="7"/>
      <c r="AQ26" s="7"/>
      <c r="AR26" s="7"/>
    </row>
    <row r="27" spans="1:44" ht="16.5" customHeight="1" x14ac:dyDescent="0.25">
      <c r="A27" s="342"/>
      <c r="B27" s="265"/>
      <c r="C27" s="87" t="s">
        <v>17</v>
      </c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298"/>
      <c r="O27" s="298"/>
      <c r="P27" s="298"/>
      <c r="Q27" s="298"/>
      <c r="R27" s="7"/>
      <c r="S27" s="7"/>
      <c r="T27" s="7"/>
      <c r="U27" s="7"/>
      <c r="V27" s="7"/>
      <c r="W27" s="4"/>
      <c r="X27" s="265"/>
      <c r="Y27" s="89" t="s">
        <v>17</v>
      </c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298"/>
      <c r="AK27" s="298"/>
      <c r="AL27" s="298"/>
      <c r="AM27" s="298"/>
      <c r="AN27" s="21"/>
      <c r="AO27" s="7"/>
      <c r="AP27" s="7"/>
      <c r="AQ27" s="7"/>
      <c r="AR27" s="7"/>
    </row>
    <row r="28" spans="1:44" ht="16.5" customHeight="1" x14ac:dyDescent="0.25">
      <c r="A28" s="342"/>
    </row>
    <row r="29" spans="1:44" ht="16.5" customHeight="1" x14ac:dyDescent="0.25">
      <c r="A29" s="342"/>
    </row>
    <row r="30" spans="1:44" ht="37.5" customHeight="1" x14ac:dyDescent="0.25">
      <c r="A30" s="342"/>
      <c r="B30" s="296" t="s">
        <v>63</v>
      </c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6"/>
      <c r="R30" s="296"/>
      <c r="S30" s="296"/>
      <c r="T30" s="296"/>
      <c r="U30" s="296"/>
      <c r="V30" s="296"/>
      <c r="W30" s="30"/>
      <c r="X30" s="297" t="s">
        <v>64</v>
      </c>
      <c r="Y30" s="297"/>
      <c r="Z30" s="297"/>
      <c r="AA30" s="297"/>
      <c r="AB30" s="297"/>
      <c r="AC30" s="297"/>
      <c r="AD30" s="297"/>
      <c r="AE30" s="297"/>
      <c r="AF30" s="297"/>
      <c r="AG30" s="297"/>
      <c r="AH30" s="297"/>
      <c r="AI30" s="297"/>
      <c r="AJ30" s="297"/>
      <c r="AK30" s="297"/>
      <c r="AL30" s="297"/>
      <c r="AM30" s="297"/>
      <c r="AN30" s="297"/>
      <c r="AO30" s="297"/>
      <c r="AP30" s="297"/>
      <c r="AQ30" s="297"/>
      <c r="AR30" s="297"/>
    </row>
    <row r="31" spans="1:44" ht="16.5" customHeight="1" x14ac:dyDescent="0.25">
      <c r="A31" s="342"/>
      <c r="B31" s="265" t="s">
        <v>55</v>
      </c>
      <c r="C31" s="90" t="s">
        <v>55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326" t="s">
        <v>49</v>
      </c>
      <c r="O31" s="326"/>
      <c r="P31" s="326"/>
      <c r="Q31" s="326"/>
      <c r="R31" s="7"/>
      <c r="S31" s="90" t="s">
        <v>55</v>
      </c>
      <c r="T31" s="232" t="s">
        <v>50</v>
      </c>
      <c r="U31" s="232"/>
      <c r="V31" s="232"/>
      <c r="W31" s="3"/>
      <c r="X31" s="265" t="s">
        <v>55</v>
      </c>
      <c r="Y31" s="90" t="s">
        <v>55</v>
      </c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326" t="s">
        <v>49</v>
      </c>
      <c r="AK31" s="326"/>
      <c r="AL31" s="326"/>
      <c r="AM31" s="326"/>
      <c r="AN31" s="7"/>
      <c r="AO31" s="90" t="s">
        <v>55</v>
      </c>
      <c r="AP31" s="232" t="s">
        <v>50</v>
      </c>
      <c r="AQ31" s="232"/>
      <c r="AR31" s="232"/>
    </row>
    <row r="32" spans="1:44" ht="16.5" customHeight="1" x14ac:dyDescent="0.25">
      <c r="A32" s="342"/>
      <c r="B32" s="265"/>
      <c r="C32" s="90" t="s">
        <v>2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42" t="s">
        <v>3</v>
      </c>
      <c r="O32" s="42" t="s">
        <v>4</v>
      </c>
      <c r="P32" s="42" t="s">
        <v>191</v>
      </c>
      <c r="Q32" s="42" t="s">
        <v>192</v>
      </c>
      <c r="R32" s="7"/>
      <c r="S32" s="90" t="s">
        <v>2</v>
      </c>
      <c r="T32" s="92" t="s">
        <v>5</v>
      </c>
      <c r="U32" s="92" t="s">
        <v>6</v>
      </c>
      <c r="V32" s="8" t="s">
        <v>7</v>
      </c>
      <c r="W32" s="3"/>
      <c r="X32" s="265"/>
      <c r="Y32" s="90" t="s">
        <v>0</v>
      </c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42" t="s">
        <v>3</v>
      </c>
      <c r="AK32" s="42" t="s">
        <v>4</v>
      </c>
      <c r="AL32" s="42" t="s">
        <v>191</v>
      </c>
      <c r="AM32" s="42" t="s">
        <v>192</v>
      </c>
      <c r="AN32" s="7"/>
      <c r="AO32" s="90" t="s">
        <v>0</v>
      </c>
      <c r="AP32" s="92" t="s">
        <v>5</v>
      </c>
      <c r="AQ32" s="92" t="s">
        <v>6</v>
      </c>
      <c r="AR32" s="8" t="s">
        <v>7</v>
      </c>
    </row>
    <row r="33" spans="1:44" ht="16.5" customHeight="1" x14ac:dyDescent="0.25">
      <c r="A33" s="342"/>
      <c r="B33" s="265"/>
      <c r="C33" s="25" t="s">
        <v>8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57">
        <f>ROUND(AVERAGE(N35, N39,N43,N47,N51,N55,N59), 3)</f>
        <v>0</v>
      </c>
      <c r="O33" s="43" t="e">
        <f>ROUND(AVERAGE(O35, O39,O43,O47,O51,O55,O59), 3)</f>
        <v>#DIV/0!</v>
      </c>
      <c r="P33" s="43" t="e">
        <f>ROUND(AVERAGE(P35, P39,P43,P47,P51,P55,P59), 3)</f>
        <v>#NUM!</v>
      </c>
      <c r="Q33" s="43" t="e">
        <f>ROUND(AVERAGE(Q35, Q39,Q43,Q47,Q51,Q55,Q59), 3)</f>
        <v>#DIV/0!</v>
      </c>
      <c r="R33" s="7"/>
      <c r="S33" s="9" t="s">
        <v>9</v>
      </c>
      <c r="T33" s="8"/>
      <c r="U33" s="8"/>
      <c r="V33" s="8">
        <f t="shared" ref="V33:V39" si="0">ROUND(U33/60, 3)</f>
        <v>0</v>
      </c>
      <c r="W33" s="3"/>
      <c r="X33" s="265"/>
      <c r="Y33" s="25" t="s">
        <v>8</v>
      </c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57">
        <f>ROUND(AVERAGE(AJ35, AJ39,AJ43,AJ47,AJ51,AJ55,AJ59), 3)</f>
        <v>0</v>
      </c>
      <c r="AK33" s="43" t="e">
        <f>ROUND(AVERAGE(AK35, AK39,AK43,AK47,AK51,AK55,AK59), 3)</f>
        <v>#DIV/0!</v>
      </c>
      <c r="AL33" s="43" t="e">
        <f>ROUND(AVERAGE(AL35, AL39,AL43,AL47,AL51,AL55,AL59), 3)</f>
        <v>#NUM!</v>
      </c>
      <c r="AM33" s="43" t="e">
        <f>ROUND(AVERAGE(AM35, AM39,AM43,AM47,AM51,AM55,AM59), 3)</f>
        <v>#DIV/0!</v>
      </c>
      <c r="AN33" s="7"/>
      <c r="AO33" s="9" t="s">
        <v>9</v>
      </c>
      <c r="AP33" s="8"/>
      <c r="AQ33" s="8"/>
      <c r="AR33" s="8">
        <f t="shared" ref="AR33:AR39" si="1">ROUND(AQ33/60, 3)</f>
        <v>0</v>
      </c>
    </row>
    <row r="34" spans="1:44" ht="16.5" customHeight="1" x14ac:dyDescent="0.25">
      <c r="A34" s="342"/>
      <c r="B34" s="265"/>
      <c r="C34" s="92" t="s">
        <v>10</v>
      </c>
      <c r="D34" s="292" t="s">
        <v>95</v>
      </c>
      <c r="E34" s="293"/>
      <c r="F34" s="293"/>
      <c r="G34" s="293"/>
      <c r="H34" s="293"/>
      <c r="I34" s="293"/>
      <c r="J34" s="293"/>
      <c r="K34" s="293"/>
      <c r="L34" s="293"/>
      <c r="M34" s="293"/>
      <c r="N34" s="88" t="s">
        <v>11</v>
      </c>
      <c r="O34" s="88" t="s">
        <v>12</v>
      </c>
      <c r="P34" s="88" t="s">
        <v>81</v>
      </c>
      <c r="Q34" s="88" t="s">
        <v>80</v>
      </c>
      <c r="R34" s="7"/>
      <c r="S34" s="9" t="s">
        <v>13</v>
      </c>
      <c r="T34" s="8"/>
      <c r="U34" s="8"/>
      <c r="V34" s="8">
        <f t="shared" si="0"/>
        <v>0</v>
      </c>
      <c r="W34" s="3"/>
      <c r="X34" s="265"/>
      <c r="Y34" s="92" t="s">
        <v>10</v>
      </c>
      <c r="Z34" s="292" t="s">
        <v>94</v>
      </c>
      <c r="AA34" s="293"/>
      <c r="AB34" s="293"/>
      <c r="AC34" s="293"/>
      <c r="AD34" s="293"/>
      <c r="AE34" s="293"/>
      <c r="AF34" s="293"/>
      <c r="AG34" s="293"/>
      <c r="AH34" s="293"/>
      <c r="AI34" s="293"/>
      <c r="AJ34" s="88" t="s">
        <v>11</v>
      </c>
      <c r="AK34" s="88" t="s">
        <v>12</v>
      </c>
      <c r="AL34" s="88" t="s">
        <v>81</v>
      </c>
      <c r="AM34" s="88" t="s">
        <v>80</v>
      </c>
      <c r="AN34" s="7"/>
      <c r="AO34" s="9" t="s">
        <v>13</v>
      </c>
      <c r="AP34" s="8"/>
      <c r="AQ34" s="8"/>
      <c r="AR34" s="8">
        <f t="shared" si="1"/>
        <v>0</v>
      </c>
    </row>
    <row r="35" spans="1:44" ht="16.5" customHeight="1" x14ac:dyDescent="0.25">
      <c r="A35" s="342"/>
      <c r="B35" s="265"/>
      <c r="C35" s="89" t="s">
        <v>14</v>
      </c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7">
        <f>SUM(D39:M39)</f>
        <v>0</v>
      </c>
      <c r="O35" s="26" t="e">
        <f>ROUND(AVERAGE(D39:M39),3)</f>
        <v>#DIV/0!</v>
      </c>
      <c r="P35" s="87" t="e">
        <f>ROUND(MEDIAN(D39:M39), 3)</f>
        <v>#NUM!</v>
      </c>
      <c r="Q35" s="87" t="e">
        <f>ROUND(_xlfn.STDEV.S(D39:M39), 3)</f>
        <v>#DIV/0!</v>
      </c>
      <c r="R35" s="7"/>
      <c r="S35" s="9" t="s">
        <v>15</v>
      </c>
      <c r="T35" s="8"/>
      <c r="U35" s="32"/>
      <c r="V35" s="8">
        <f t="shared" si="0"/>
        <v>0</v>
      </c>
      <c r="W35" s="3"/>
      <c r="X35" s="265"/>
      <c r="Y35" s="89" t="s">
        <v>14</v>
      </c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7">
        <f>SUM(Z39:AI39)</f>
        <v>0</v>
      </c>
      <c r="AK35" s="26" t="e">
        <f>ROUND(AVERAGE(Z39:AI39),3)</f>
        <v>#DIV/0!</v>
      </c>
      <c r="AL35" s="87" t="e">
        <f>ROUND(MEDIAN(Z39:AI39), 3)</f>
        <v>#NUM!</v>
      </c>
      <c r="AM35" s="87" t="e">
        <f>ROUND(_xlfn.STDEV.S(Z39:AI39), 3)</f>
        <v>#DIV/0!</v>
      </c>
      <c r="AN35" s="7"/>
      <c r="AO35" s="9" t="s">
        <v>15</v>
      </c>
      <c r="AP35" s="32"/>
      <c r="AQ35" s="32"/>
      <c r="AR35" s="8">
        <f t="shared" si="1"/>
        <v>0</v>
      </c>
    </row>
    <row r="36" spans="1:44" ht="16.5" customHeight="1" x14ac:dyDescent="0.25">
      <c r="A36" s="342"/>
      <c r="B36" s="265"/>
      <c r="C36" s="89" t="b">
        <v>1</v>
      </c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281"/>
      <c r="O36" s="282"/>
      <c r="P36" s="282"/>
      <c r="Q36" s="283"/>
      <c r="R36" s="7"/>
      <c r="S36" s="9" t="s">
        <v>16</v>
      </c>
      <c r="T36" s="8"/>
      <c r="U36" s="32"/>
      <c r="V36" s="8">
        <f t="shared" si="0"/>
        <v>0</v>
      </c>
      <c r="W36" s="3"/>
      <c r="X36" s="265"/>
      <c r="Y36" s="89" t="b">
        <v>1</v>
      </c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281"/>
      <c r="AK36" s="282"/>
      <c r="AL36" s="282"/>
      <c r="AM36" s="283"/>
      <c r="AN36" s="7"/>
      <c r="AO36" s="9" t="s">
        <v>16</v>
      </c>
      <c r="AP36" s="32"/>
      <c r="AQ36" s="32"/>
      <c r="AR36" s="8">
        <f t="shared" si="1"/>
        <v>0</v>
      </c>
    </row>
    <row r="37" spans="1:44" ht="16.5" customHeight="1" x14ac:dyDescent="0.25">
      <c r="A37" s="342"/>
      <c r="B37" s="265"/>
      <c r="C37" s="89" t="s">
        <v>17</v>
      </c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284"/>
      <c r="O37" s="285"/>
      <c r="P37" s="285"/>
      <c r="Q37" s="286"/>
      <c r="R37" s="7"/>
      <c r="S37" s="9" t="s">
        <v>18</v>
      </c>
      <c r="T37" s="8"/>
      <c r="U37" s="32"/>
      <c r="V37" s="8">
        <f t="shared" si="0"/>
        <v>0</v>
      </c>
      <c r="W37" s="3"/>
      <c r="X37" s="265"/>
      <c r="Y37" s="89" t="s">
        <v>17</v>
      </c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284"/>
      <c r="AK37" s="285"/>
      <c r="AL37" s="285"/>
      <c r="AM37" s="286"/>
      <c r="AN37" s="7"/>
      <c r="AO37" s="9" t="s">
        <v>18</v>
      </c>
      <c r="AP37" s="32"/>
      <c r="AQ37" s="32"/>
      <c r="AR37" s="8">
        <f t="shared" si="1"/>
        <v>0</v>
      </c>
    </row>
    <row r="38" spans="1:44" ht="16.5" customHeight="1" x14ac:dyDescent="0.25">
      <c r="A38" s="342"/>
      <c r="B38" s="265"/>
      <c r="C38" s="92" t="s">
        <v>19</v>
      </c>
      <c r="D38" s="292" t="s">
        <v>89</v>
      </c>
      <c r="E38" s="293"/>
      <c r="F38" s="293"/>
      <c r="G38" s="293"/>
      <c r="H38" s="293"/>
      <c r="I38" s="293"/>
      <c r="J38" s="293"/>
      <c r="K38" s="293"/>
      <c r="L38" s="293"/>
      <c r="M38" s="293"/>
      <c r="N38" s="88" t="s">
        <v>11</v>
      </c>
      <c r="O38" s="88" t="s">
        <v>12</v>
      </c>
      <c r="P38" s="88" t="s">
        <v>81</v>
      </c>
      <c r="Q38" s="88" t="s">
        <v>80</v>
      </c>
      <c r="R38" s="7"/>
      <c r="S38" s="9" t="s">
        <v>56</v>
      </c>
      <c r="T38" s="8"/>
      <c r="U38" s="32"/>
      <c r="V38" s="8">
        <f t="shared" si="0"/>
        <v>0</v>
      </c>
      <c r="W38" s="3"/>
      <c r="X38" s="265"/>
      <c r="Y38" s="92" t="s">
        <v>19</v>
      </c>
      <c r="Z38" s="292" t="s">
        <v>94</v>
      </c>
      <c r="AA38" s="293"/>
      <c r="AB38" s="293"/>
      <c r="AC38" s="293"/>
      <c r="AD38" s="293"/>
      <c r="AE38" s="293"/>
      <c r="AF38" s="293"/>
      <c r="AG38" s="293"/>
      <c r="AH38" s="293"/>
      <c r="AI38" s="293"/>
      <c r="AJ38" s="88" t="s">
        <v>11</v>
      </c>
      <c r="AK38" s="88" t="s">
        <v>12</v>
      </c>
      <c r="AL38" s="88" t="s">
        <v>81</v>
      </c>
      <c r="AM38" s="88" t="s">
        <v>80</v>
      </c>
      <c r="AN38" s="7"/>
      <c r="AO38" s="9" t="s">
        <v>56</v>
      </c>
      <c r="AP38" s="32"/>
      <c r="AQ38" s="32"/>
      <c r="AR38" s="8">
        <f t="shared" si="1"/>
        <v>0</v>
      </c>
    </row>
    <row r="39" spans="1:44" ht="16.5" customHeight="1" x14ac:dyDescent="0.25">
      <c r="A39" s="342"/>
      <c r="B39" s="265"/>
      <c r="C39" s="89" t="s">
        <v>20</v>
      </c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7">
        <f>SUM(D35:M35)</f>
        <v>0</v>
      </c>
      <c r="O39" s="26" t="e">
        <f>ROUND(AVERAGE(D35:M35),3)</f>
        <v>#DIV/0!</v>
      </c>
      <c r="P39" s="87" t="e">
        <f>ROUND(MEDIAN(D35:M35), 3)</f>
        <v>#NUM!</v>
      </c>
      <c r="Q39" s="87" t="e">
        <f>ROUND(_xlfn.STDEV.S(D35:M35), 3)</f>
        <v>#DIV/0!</v>
      </c>
      <c r="R39" s="7"/>
      <c r="S39" s="9" t="s">
        <v>57</v>
      </c>
      <c r="T39" s="8"/>
      <c r="U39" s="32"/>
      <c r="V39" s="8">
        <f t="shared" si="0"/>
        <v>0</v>
      </c>
      <c r="W39" s="3"/>
      <c r="X39" s="265"/>
      <c r="Y39" s="89" t="s">
        <v>20</v>
      </c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7">
        <f>SUM(Z35:AI35)</f>
        <v>0</v>
      </c>
      <c r="AK39" s="26" t="e">
        <f>ROUND(AVERAGE(Z35:AI35),3)</f>
        <v>#DIV/0!</v>
      </c>
      <c r="AL39" s="87" t="e">
        <f>ROUND(MEDIAN(Z35:AI35), 3)</f>
        <v>#NUM!</v>
      </c>
      <c r="AM39" s="87" t="e">
        <f>ROUND(_xlfn.STDEV.S(Z35:AI35), 3)</f>
        <v>#DIV/0!</v>
      </c>
      <c r="AN39" s="7"/>
      <c r="AO39" s="9" t="s">
        <v>57</v>
      </c>
      <c r="AP39" s="32"/>
      <c r="AQ39" s="32"/>
      <c r="AR39" s="8">
        <f t="shared" si="1"/>
        <v>0</v>
      </c>
    </row>
    <row r="40" spans="1:44" ht="16.5" customHeight="1" x14ac:dyDescent="0.3">
      <c r="A40" s="342"/>
      <c r="B40" s="265"/>
      <c r="C40" s="89" t="b">
        <v>1</v>
      </c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281"/>
      <c r="O40" s="282"/>
      <c r="P40" s="282"/>
      <c r="Q40" s="283"/>
      <c r="R40" s="7"/>
      <c r="S40" s="14" t="s">
        <v>3</v>
      </c>
      <c r="T40" s="44" t="e">
        <f>ROUND(AVERAGE(T33:T39), 3)</f>
        <v>#DIV/0!</v>
      </c>
      <c r="U40" s="45" t="e">
        <f>ROUND(AVERAGE(U33:U39), 3)</f>
        <v>#DIV/0!</v>
      </c>
      <c r="V40" s="15">
        <f>ROUND(AVERAGE(V33:V39), 3)</f>
        <v>0</v>
      </c>
      <c r="W40" s="3"/>
      <c r="X40" s="265"/>
      <c r="Y40" s="89" t="b">
        <v>1</v>
      </c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281"/>
      <c r="AK40" s="282"/>
      <c r="AL40" s="282"/>
      <c r="AM40" s="283"/>
      <c r="AN40" s="7"/>
      <c r="AO40" s="14" t="s">
        <v>3</v>
      </c>
      <c r="AP40" s="44" t="e">
        <f>ROUND(AVERAGE(AP33:AP39), 3)</f>
        <v>#DIV/0!</v>
      </c>
      <c r="AQ40" s="45" t="e">
        <f>ROUND(AVERAGE(AQ33:AQ39), 3)</f>
        <v>#DIV/0!</v>
      </c>
      <c r="AR40" s="15">
        <f>ROUND(AVERAGE(AR33:AR39), 3)</f>
        <v>0</v>
      </c>
    </row>
    <row r="41" spans="1:44" ht="16.5" customHeight="1" x14ac:dyDescent="0.25">
      <c r="A41" s="342"/>
      <c r="B41" s="265"/>
      <c r="C41" s="89" t="s">
        <v>17</v>
      </c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284"/>
      <c r="O41" s="285"/>
      <c r="P41" s="285"/>
      <c r="Q41" s="286"/>
      <c r="R41" s="7"/>
      <c r="S41" s="31"/>
      <c r="T41" s="31"/>
      <c r="U41" s="31"/>
      <c r="V41" s="31"/>
      <c r="W41" s="3"/>
      <c r="X41" s="265"/>
      <c r="Y41" s="89" t="s">
        <v>17</v>
      </c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284"/>
      <c r="AK41" s="285"/>
      <c r="AL41" s="285"/>
      <c r="AM41" s="286"/>
      <c r="AN41" s="7"/>
      <c r="AO41" s="31"/>
      <c r="AP41" s="31"/>
      <c r="AQ41" s="31"/>
      <c r="AR41" s="31"/>
    </row>
    <row r="42" spans="1:44" ht="16.5" customHeight="1" x14ac:dyDescent="0.25">
      <c r="A42" s="342"/>
      <c r="B42" s="265"/>
      <c r="C42" s="92" t="s">
        <v>21</v>
      </c>
      <c r="D42" s="292" t="s">
        <v>95</v>
      </c>
      <c r="E42" s="293"/>
      <c r="F42" s="293"/>
      <c r="G42" s="293"/>
      <c r="H42" s="293"/>
      <c r="I42" s="293"/>
      <c r="J42" s="293"/>
      <c r="K42" s="293"/>
      <c r="L42" s="293"/>
      <c r="M42" s="293"/>
      <c r="N42" s="88" t="s">
        <v>11</v>
      </c>
      <c r="O42" s="88" t="s">
        <v>12</v>
      </c>
      <c r="P42" s="88" t="s">
        <v>81</v>
      </c>
      <c r="Q42" s="88" t="s">
        <v>80</v>
      </c>
      <c r="R42" s="7"/>
      <c r="S42" s="7"/>
      <c r="T42" s="7"/>
      <c r="U42" s="7"/>
      <c r="V42" s="7"/>
      <c r="W42" s="3"/>
      <c r="X42" s="265"/>
      <c r="Y42" s="92" t="s">
        <v>21</v>
      </c>
      <c r="Z42" s="292" t="s">
        <v>90</v>
      </c>
      <c r="AA42" s="293"/>
      <c r="AB42" s="293"/>
      <c r="AC42" s="293"/>
      <c r="AD42" s="293"/>
      <c r="AE42" s="293"/>
      <c r="AF42" s="293"/>
      <c r="AG42" s="293"/>
      <c r="AH42" s="293"/>
      <c r="AI42" s="293"/>
      <c r="AJ42" s="88" t="s">
        <v>11</v>
      </c>
      <c r="AK42" s="88" t="s">
        <v>12</v>
      </c>
      <c r="AL42" s="88" t="s">
        <v>81</v>
      </c>
      <c r="AM42" s="88" t="s">
        <v>80</v>
      </c>
      <c r="AN42" s="7"/>
      <c r="AO42" s="7"/>
      <c r="AP42" s="7"/>
      <c r="AQ42" s="7"/>
      <c r="AR42" s="7"/>
    </row>
    <row r="43" spans="1:44" ht="16.5" customHeight="1" x14ac:dyDescent="0.25">
      <c r="A43" s="342"/>
      <c r="B43" s="265"/>
      <c r="C43" s="89" t="s">
        <v>22</v>
      </c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7">
        <f>SUM(D43:M43)</f>
        <v>0</v>
      </c>
      <c r="O43" s="26" t="e">
        <f>ROUND(AVERAGE(D43:M43),3)</f>
        <v>#DIV/0!</v>
      </c>
      <c r="P43" s="87" t="e">
        <f>ROUND(MEDIAN(D43:M43), 3)</f>
        <v>#NUM!</v>
      </c>
      <c r="Q43" s="87" t="e">
        <f>ROUND(_xlfn.STDEV.S(D43:M43), 3)</f>
        <v>#DIV/0!</v>
      </c>
      <c r="R43" s="7"/>
      <c r="S43" s="7"/>
      <c r="T43" s="7"/>
      <c r="U43" s="7"/>
      <c r="V43" s="7"/>
      <c r="W43" s="3"/>
      <c r="X43" s="265"/>
      <c r="Y43" s="89" t="s">
        <v>22</v>
      </c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7">
        <f>SUM(Z43:AI43)</f>
        <v>0</v>
      </c>
      <c r="AK43" s="26" t="e">
        <f>ROUND(AVERAGE(Z43:AI43),3)</f>
        <v>#DIV/0!</v>
      </c>
      <c r="AL43" s="87" t="e">
        <f>ROUND(MEDIAN(Z43:AI43), 3)</f>
        <v>#NUM!</v>
      </c>
      <c r="AM43" s="87" t="e">
        <f>ROUND(_xlfn.STDEV.S(Z43:AI43), 3)</f>
        <v>#DIV/0!</v>
      </c>
      <c r="AN43" s="7"/>
      <c r="AO43" s="7"/>
      <c r="AP43" s="7"/>
      <c r="AQ43" s="7"/>
      <c r="AR43" s="7"/>
    </row>
    <row r="44" spans="1:44" ht="16.5" customHeight="1" x14ac:dyDescent="0.25">
      <c r="A44" s="342"/>
      <c r="B44" s="265"/>
      <c r="C44" s="89" t="b">
        <v>1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281"/>
      <c r="O44" s="282"/>
      <c r="P44" s="282"/>
      <c r="Q44" s="283"/>
      <c r="R44" s="7"/>
      <c r="S44" s="7"/>
      <c r="T44" s="7"/>
      <c r="U44" s="7"/>
      <c r="V44" s="7"/>
      <c r="W44" s="3"/>
      <c r="X44" s="265"/>
      <c r="Y44" s="89" t="b">
        <v>1</v>
      </c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281"/>
      <c r="AK44" s="282"/>
      <c r="AL44" s="282"/>
      <c r="AM44" s="283"/>
      <c r="AN44" s="7"/>
      <c r="AO44" s="7"/>
      <c r="AP44" s="7"/>
      <c r="AQ44" s="7"/>
      <c r="AR44" s="7"/>
    </row>
    <row r="45" spans="1:44" ht="16.5" customHeight="1" x14ac:dyDescent="0.25">
      <c r="A45" s="342"/>
      <c r="B45" s="265"/>
      <c r="C45" s="89" t="s">
        <v>17</v>
      </c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284"/>
      <c r="O45" s="285"/>
      <c r="P45" s="285"/>
      <c r="Q45" s="286"/>
      <c r="R45" s="7"/>
      <c r="S45" s="7"/>
      <c r="T45" s="7"/>
      <c r="U45" s="7"/>
      <c r="V45" s="7"/>
      <c r="W45" s="3"/>
      <c r="X45" s="265"/>
      <c r="Y45" s="89" t="s">
        <v>17</v>
      </c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284"/>
      <c r="AK45" s="285"/>
      <c r="AL45" s="285"/>
      <c r="AM45" s="286"/>
      <c r="AN45" s="7"/>
      <c r="AO45" s="7"/>
      <c r="AP45" s="7"/>
      <c r="AQ45" s="7"/>
      <c r="AR45" s="7"/>
    </row>
    <row r="46" spans="1:44" ht="16.5" customHeight="1" x14ac:dyDescent="0.25">
      <c r="A46" s="342"/>
      <c r="B46" s="265"/>
      <c r="C46" s="92" t="s">
        <v>23</v>
      </c>
      <c r="D46" s="292" t="s">
        <v>95</v>
      </c>
      <c r="E46" s="293"/>
      <c r="F46" s="293"/>
      <c r="G46" s="293"/>
      <c r="H46" s="293"/>
      <c r="I46" s="293"/>
      <c r="J46" s="293"/>
      <c r="K46" s="293"/>
      <c r="L46" s="293"/>
      <c r="M46" s="293"/>
      <c r="N46" s="88" t="s">
        <v>11</v>
      </c>
      <c r="O46" s="88" t="s">
        <v>12</v>
      </c>
      <c r="P46" s="88" t="s">
        <v>81</v>
      </c>
      <c r="Q46" s="88" t="s">
        <v>80</v>
      </c>
      <c r="R46" s="7"/>
      <c r="S46" s="7"/>
      <c r="T46" s="7"/>
      <c r="U46" s="7"/>
      <c r="V46" s="7"/>
      <c r="W46" s="3"/>
      <c r="X46" s="265"/>
      <c r="Y46" s="92" t="s">
        <v>23</v>
      </c>
      <c r="Z46" s="292" t="s">
        <v>94</v>
      </c>
      <c r="AA46" s="293"/>
      <c r="AB46" s="293"/>
      <c r="AC46" s="293"/>
      <c r="AD46" s="293"/>
      <c r="AE46" s="293"/>
      <c r="AF46" s="293"/>
      <c r="AG46" s="293"/>
      <c r="AH46" s="293"/>
      <c r="AI46" s="293"/>
      <c r="AJ46" s="88" t="s">
        <v>11</v>
      </c>
      <c r="AK46" s="88" t="s">
        <v>12</v>
      </c>
      <c r="AL46" s="88" t="s">
        <v>81</v>
      </c>
      <c r="AM46" s="88" t="s">
        <v>80</v>
      </c>
      <c r="AN46" s="7"/>
      <c r="AO46" s="7"/>
      <c r="AP46" s="7"/>
      <c r="AQ46" s="7"/>
      <c r="AR46" s="7"/>
    </row>
    <row r="47" spans="1:44" ht="16.5" customHeight="1" x14ac:dyDescent="0.25">
      <c r="A47" s="342"/>
      <c r="B47" s="265"/>
      <c r="C47" s="87" t="s">
        <v>24</v>
      </c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7">
        <f>SUM(D47:M47)</f>
        <v>0</v>
      </c>
      <c r="O47" s="26" t="e">
        <f>ROUND(AVERAGE(D47:M47),3)</f>
        <v>#DIV/0!</v>
      </c>
      <c r="P47" s="87" t="e">
        <f>ROUND(MEDIAN(D47:M47), 3)</f>
        <v>#NUM!</v>
      </c>
      <c r="Q47" s="87" t="e">
        <f>ROUND(_xlfn.STDEV.S(D47:M47), 3)</f>
        <v>#DIV/0!</v>
      </c>
      <c r="R47" s="7"/>
      <c r="S47" s="7"/>
      <c r="T47" s="7"/>
      <c r="U47" s="7"/>
      <c r="V47" s="7"/>
      <c r="W47" s="3"/>
      <c r="X47" s="265"/>
      <c r="Y47" s="87" t="s">
        <v>24</v>
      </c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7">
        <f>SUM(Z47:AI47)</f>
        <v>0</v>
      </c>
      <c r="AK47" s="26" t="e">
        <f>ROUND(AVERAGE(Z47:AI47),3)</f>
        <v>#DIV/0!</v>
      </c>
      <c r="AL47" s="87" t="e">
        <f>ROUND(MEDIAN(Z47:AI47), 3)</f>
        <v>#NUM!</v>
      </c>
      <c r="AM47" s="87" t="e">
        <f>ROUND(_xlfn.STDEV.S(Z47:AI47), 3)</f>
        <v>#DIV/0!</v>
      </c>
      <c r="AN47" s="7"/>
      <c r="AO47" s="7"/>
      <c r="AP47" s="7"/>
      <c r="AQ47" s="7"/>
      <c r="AR47" s="7"/>
    </row>
    <row r="48" spans="1:44" ht="16.5" customHeight="1" x14ac:dyDescent="0.25">
      <c r="A48" s="342"/>
      <c r="B48" s="265"/>
      <c r="C48" s="87" t="b">
        <v>1</v>
      </c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281"/>
      <c r="O48" s="282"/>
      <c r="P48" s="282"/>
      <c r="Q48" s="283"/>
      <c r="R48" s="7"/>
      <c r="S48" s="7"/>
      <c r="T48" s="7"/>
      <c r="U48" s="7"/>
      <c r="V48" s="7"/>
      <c r="W48" s="3"/>
      <c r="X48" s="265"/>
      <c r="Y48" s="87" t="b">
        <v>1</v>
      </c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281"/>
      <c r="AK48" s="282"/>
      <c r="AL48" s="282"/>
      <c r="AM48" s="283"/>
      <c r="AN48" s="7"/>
      <c r="AO48" s="7"/>
      <c r="AP48" s="7"/>
      <c r="AQ48" s="7"/>
      <c r="AR48" s="7"/>
    </row>
    <row r="49" spans="1:44" ht="16.5" customHeight="1" x14ac:dyDescent="0.25">
      <c r="A49" s="342"/>
      <c r="B49" s="265"/>
      <c r="C49" s="87" t="s">
        <v>17</v>
      </c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284"/>
      <c r="O49" s="285"/>
      <c r="P49" s="285"/>
      <c r="Q49" s="286"/>
      <c r="R49" s="7"/>
      <c r="S49" s="7"/>
      <c r="T49" s="7"/>
      <c r="U49" s="7"/>
      <c r="V49" s="7"/>
      <c r="W49" s="3"/>
      <c r="X49" s="265"/>
      <c r="Y49" s="87" t="s">
        <v>17</v>
      </c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284"/>
      <c r="AK49" s="285"/>
      <c r="AL49" s="285"/>
      <c r="AM49" s="286"/>
      <c r="AN49" s="7"/>
      <c r="AO49" s="7"/>
      <c r="AP49" s="7"/>
      <c r="AQ49" s="7"/>
      <c r="AR49" s="7"/>
    </row>
    <row r="50" spans="1:44" ht="16.5" customHeight="1" x14ac:dyDescent="0.25">
      <c r="A50" s="342"/>
      <c r="B50" s="265"/>
      <c r="C50" s="92" t="s">
        <v>25</v>
      </c>
      <c r="D50" s="292" t="s">
        <v>90</v>
      </c>
      <c r="E50" s="293"/>
      <c r="F50" s="293"/>
      <c r="G50" s="293"/>
      <c r="H50" s="293"/>
      <c r="I50" s="293"/>
      <c r="J50" s="293"/>
      <c r="K50" s="293"/>
      <c r="L50" s="293"/>
      <c r="M50" s="293"/>
      <c r="N50" s="88" t="s">
        <v>11</v>
      </c>
      <c r="O50" s="88" t="s">
        <v>12</v>
      </c>
      <c r="P50" s="88" t="s">
        <v>81</v>
      </c>
      <c r="Q50" s="88" t="s">
        <v>80</v>
      </c>
      <c r="R50" s="7"/>
      <c r="S50" s="7"/>
      <c r="T50" s="7"/>
      <c r="U50" s="7"/>
      <c r="V50" s="7"/>
      <c r="W50" s="3"/>
      <c r="X50" s="265"/>
      <c r="Y50" s="92" t="s">
        <v>25</v>
      </c>
      <c r="Z50" s="292" t="s">
        <v>94</v>
      </c>
      <c r="AA50" s="293"/>
      <c r="AB50" s="293"/>
      <c r="AC50" s="293"/>
      <c r="AD50" s="293"/>
      <c r="AE50" s="293"/>
      <c r="AF50" s="293"/>
      <c r="AG50" s="293"/>
      <c r="AH50" s="293"/>
      <c r="AI50" s="293"/>
      <c r="AJ50" s="88" t="s">
        <v>11</v>
      </c>
      <c r="AK50" s="88" t="s">
        <v>12</v>
      </c>
      <c r="AL50" s="88" t="s">
        <v>81</v>
      </c>
      <c r="AM50" s="88" t="s">
        <v>80</v>
      </c>
      <c r="AN50" s="7"/>
      <c r="AO50" s="7"/>
      <c r="AP50" s="7"/>
      <c r="AQ50" s="7"/>
      <c r="AR50" s="7"/>
    </row>
    <row r="51" spans="1:44" ht="16.5" customHeight="1" x14ac:dyDescent="0.25">
      <c r="A51" s="342"/>
      <c r="B51" s="265"/>
      <c r="C51" s="89" t="s">
        <v>26</v>
      </c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7">
        <f>SUM(D51:M51)</f>
        <v>0</v>
      </c>
      <c r="O51" s="26" t="e">
        <f>ROUND(AVERAGE(D51:M51),3)</f>
        <v>#DIV/0!</v>
      </c>
      <c r="P51" s="87" t="e">
        <f>ROUND(MEDIAN(D51:M51), 3)</f>
        <v>#NUM!</v>
      </c>
      <c r="Q51" s="87" t="e">
        <f>ROUND(_xlfn.STDEV.S(D51:M51), 3)</f>
        <v>#DIV/0!</v>
      </c>
      <c r="R51" s="7"/>
      <c r="S51" s="7"/>
      <c r="T51" s="7"/>
      <c r="U51" s="7"/>
      <c r="V51" s="7"/>
      <c r="W51" s="3"/>
      <c r="X51" s="265"/>
      <c r="Y51" s="89" t="s">
        <v>26</v>
      </c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7">
        <f>SUM(Z51:AI51)</f>
        <v>0</v>
      </c>
      <c r="AK51" s="26" t="e">
        <f>ROUND(AVERAGE(Z51:AI51),3)</f>
        <v>#DIV/0!</v>
      </c>
      <c r="AL51" s="87" t="e">
        <f>ROUND(MEDIAN(Z51:AI51), 3)</f>
        <v>#NUM!</v>
      </c>
      <c r="AM51" s="87" t="e">
        <f>ROUND(_xlfn.STDEV.S(Z51:AI51), 3)</f>
        <v>#DIV/0!</v>
      </c>
      <c r="AN51" s="7"/>
      <c r="AO51" s="7"/>
      <c r="AP51" s="7"/>
      <c r="AQ51" s="7"/>
      <c r="AR51" s="7"/>
    </row>
    <row r="52" spans="1:44" ht="16.5" customHeight="1" x14ac:dyDescent="0.25">
      <c r="A52" s="342"/>
      <c r="B52" s="265"/>
      <c r="C52" s="89" t="b">
        <v>1</v>
      </c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281"/>
      <c r="O52" s="282"/>
      <c r="P52" s="282"/>
      <c r="Q52" s="283"/>
      <c r="R52" s="7"/>
      <c r="S52" s="7"/>
      <c r="T52" s="7"/>
      <c r="U52" s="7"/>
      <c r="V52" s="7"/>
      <c r="W52" s="3"/>
      <c r="X52" s="265"/>
      <c r="Y52" s="89" t="b">
        <v>1</v>
      </c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281"/>
      <c r="AK52" s="282"/>
      <c r="AL52" s="282"/>
      <c r="AM52" s="283"/>
      <c r="AN52" s="7"/>
      <c r="AO52" s="7"/>
      <c r="AP52" s="7"/>
      <c r="AQ52" s="7"/>
      <c r="AR52" s="7"/>
    </row>
    <row r="53" spans="1:44" ht="16.5" customHeight="1" x14ac:dyDescent="0.25">
      <c r="A53" s="342"/>
      <c r="B53" s="265"/>
      <c r="C53" s="89" t="s">
        <v>17</v>
      </c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284"/>
      <c r="O53" s="285"/>
      <c r="P53" s="285"/>
      <c r="Q53" s="286"/>
      <c r="R53" s="7"/>
      <c r="S53" s="7"/>
      <c r="T53" s="7"/>
      <c r="U53" s="7"/>
      <c r="V53" s="7"/>
      <c r="W53" s="3"/>
      <c r="X53" s="265"/>
      <c r="Y53" s="89" t="s">
        <v>17</v>
      </c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284"/>
      <c r="AK53" s="285"/>
      <c r="AL53" s="285"/>
      <c r="AM53" s="286"/>
      <c r="AN53" s="7"/>
      <c r="AO53" s="7"/>
      <c r="AP53" s="7"/>
      <c r="AQ53" s="7"/>
      <c r="AR53" s="7"/>
    </row>
    <row r="54" spans="1:44" ht="16.5" customHeight="1" x14ac:dyDescent="0.25">
      <c r="A54" s="342"/>
      <c r="B54" s="265"/>
      <c r="C54" s="92" t="s">
        <v>58</v>
      </c>
      <c r="D54" s="292" t="s">
        <v>90</v>
      </c>
      <c r="E54" s="293"/>
      <c r="F54" s="293"/>
      <c r="G54" s="293"/>
      <c r="H54" s="293"/>
      <c r="I54" s="293"/>
      <c r="J54" s="293"/>
      <c r="K54" s="293"/>
      <c r="L54" s="293"/>
      <c r="M54" s="293"/>
      <c r="N54" s="88" t="s">
        <v>11</v>
      </c>
      <c r="O54" s="88" t="s">
        <v>12</v>
      </c>
      <c r="P54" s="88" t="s">
        <v>81</v>
      </c>
      <c r="Q54" s="88" t="s">
        <v>80</v>
      </c>
      <c r="R54" s="7"/>
      <c r="S54" s="7"/>
      <c r="T54" s="7"/>
      <c r="U54" s="7"/>
      <c r="V54" s="7"/>
      <c r="W54" s="3"/>
      <c r="X54" s="265"/>
      <c r="Y54" s="92" t="s">
        <v>58</v>
      </c>
      <c r="Z54" s="292" t="s">
        <v>90</v>
      </c>
      <c r="AA54" s="293"/>
      <c r="AB54" s="293"/>
      <c r="AC54" s="293"/>
      <c r="AD54" s="293"/>
      <c r="AE54" s="293"/>
      <c r="AF54" s="293"/>
      <c r="AG54" s="293"/>
      <c r="AH54" s="293"/>
      <c r="AI54" s="293"/>
      <c r="AJ54" s="88" t="s">
        <v>11</v>
      </c>
      <c r="AK54" s="88" t="s">
        <v>12</v>
      </c>
      <c r="AL54" s="88" t="s">
        <v>81</v>
      </c>
      <c r="AM54" s="88" t="s">
        <v>80</v>
      </c>
      <c r="AN54" s="7"/>
      <c r="AO54" s="7"/>
      <c r="AP54" s="7"/>
      <c r="AQ54" s="7"/>
      <c r="AR54" s="7"/>
    </row>
    <row r="55" spans="1:44" ht="16.5" customHeight="1" x14ac:dyDescent="0.25">
      <c r="A55" s="342"/>
      <c r="B55" s="265"/>
      <c r="C55" s="87" t="s">
        <v>59</v>
      </c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7">
        <f>SUM(D55:M55)</f>
        <v>0</v>
      </c>
      <c r="O55" s="26" t="e">
        <f>ROUND(AVERAGE(D55:M55),3)</f>
        <v>#DIV/0!</v>
      </c>
      <c r="P55" s="87" t="e">
        <f>ROUND(MEDIAN(D55:M55), 3)</f>
        <v>#NUM!</v>
      </c>
      <c r="Q55" s="87" t="e">
        <f>ROUND(_xlfn.STDEV.S(D55:M55), 3)</f>
        <v>#DIV/0!</v>
      </c>
      <c r="R55" s="7"/>
      <c r="S55" s="7"/>
      <c r="T55" s="7"/>
      <c r="U55" s="7"/>
      <c r="V55" s="7"/>
      <c r="W55" s="3"/>
      <c r="X55" s="265"/>
      <c r="Y55" s="87" t="s">
        <v>59</v>
      </c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7">
        <f>SUM(Z55:AI55)</f>
        <v>0</v>
      </c>
      <c r="AK55" s="26" t="e">
        <f>ROUND(AVERAGE(Z55:AI55),3)</f>
        <v>#DIV/0!</v>
      </c>
      <c r="AL55" s="87" t="e">
        <f>ROUND(MEDIAN(Z55:AI55), 3)</f>
        <v>#NUM!</v>
      </c>
      <c r="AM55" s="87" t="e">
        <f>ROUND(_xlfn.STDEV.S(Z55:AI55), 3)</f>
        <v>#DIV/0!</v>
      </c>
      <c r="AN55" s="7"/>
      <c r="AO55" s="7"/>
      <c r="AP55" s="7"/>
      <c r="AQ55" s="7"/>
      <c r="AR55" s="7"/>
    </row>
    <row r="56" spans="1:44" ht="16.5" customHeight="1" x14ac:dyDescent="0.25">
      <c r="A56" s="342"/>
      <c r="B56" s="265"/>
      <c r="C56" s="87" t="b">
        <v>1</v>
      </c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281"/>
      <c r="O56" s="282"/>
      <c r="P56" s="282"/>
      <c r="Q56" s="283"/>
      <c r="R56" s="7"/>
      <c r="S56" s="7"/>
      <c r="T56" s="7"/>
      <c r="U56" s="7"/>
      <c r="V56" s="7"/>
      <c r="W56" s="3"/>
      <c r="X56" s="265"/>
      <c r="Y56" s="87" t="b">
        <v>1</v>
      </c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281"/>
      <c r="AK56" s="282"/>
      <c r="AL56" s="282"/>
      <c r="AM56" s="283"/>
      <c r="AN56" s="7"/>
      <c r="AO56" s="7"/>
      <c r="AP56" s="7"/>
      <c r="AQ56" s="7"/>
      <c r="AR56" s="7"/>
    </row>
    <row r="57" spans="1:44" ht="16.5" customHeight="1" x14ac:dyDescent="0.25">
      <c r="A57" s="342"/>
      <c r="B57" s="265"/>
      <c r="C57" s="87" t="s">
        <v>17</v>
      </c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284"/>
      <c r="O57" s="285"/>
      <c r="P57" s="285"/>
      <c r="Q57" s="286"/>
      <c r="R57" s="7"/>
      <c r="S57" s="7"/>
      <c r="T57" s="7"/>
      <c r="U57" s="7"/>
      <c r="V57" s="7"/>
      <c r="W57" s="3"/>
      <c r="X57" s="265"/>
      <c r="Y57" s="87" t="s">
        <v>17</v>
      </c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284"/>
      <c r="AK57" s="285"/>
      <c r="AL57" s="285"/>
      <c r="AM57" s="286"/>
      <c r="AN57" s="7"/>
      <c r="AO57" s="7"/>
      <c r="AP57" s="7"/>
      <c r="AQ57" s="7"/>
      <c r="AR57" s="7"/>
    </row>
    <row r="58" spans="1:44" ht="16.5" customHeight="1" x14ac:dyDescent="0.25">
      <c r="A58" s="342"/>
      <c r="B58" s="265"/>
      <c r="C58" s="92" t="s">
        <v>60</v>
      </c>
      <c r="D58" s="292" t="s">
        <v>94</v>
      </c>
      <c r="E58" s="293"/>
      <c r="F58" s="293"/>
      <c r="G58" s="293"/>
      <c r="H58" s="293"/>
      <c r="I58" s="293"/>
      <c r="J58" s="293"/>
      <c r="K58" s="293"/>
      <c r="L58" s="293"/>
      <c r="M58" s="293"/>
      <c r="N58" s="88" t="s">
        <v>11</v>
      </c>
      <c r="O58" s="88" t="s">
        <v>12</v>
      </c>
      <c r="P58" s="88" t="s">
        <v>81</v>
      </c>
      <c r="Q58" s="88" t="s">
        <v>80</v>
      </c>
      <c r="R58" s="7"/>
      <c r="S58" s="7"/>
      <c r="T58" s="7"/>
      <c r="U58" s="7"/>
      <c r="V58" s="7"/>
      <c r="W58" s="3"/>
      <c r="X58" s="265"/>
      <c r="Y58" s="92" t="s">
        <v>60</v>
      </c>
      <c r="Z58" s="292" t="s">
        <v>94</v>
      </c>
      <c r="AA58" s="293"/>
      <c r="AB58" s="293"/>
      <c r="AC58" s="293"/>
      <c r="AD58" s="293"/>
      <c r="AE58" s="293"/>
      <c r="AF58" s="293"/>
      <c r="AG58" s="293"/>
      <c r="AH58" s="293"/>
      <c r="AI58" s="293"/>
      <c r="AJ58" s="88" t="s">
        <v>11</v>
      </c>
      <c r="AK58" s="88" t="s">
        <v>12</v>
      </c>
      <c r="AL58" s="88" t="s">
        <v>81</v>
      </c>
      <c r="AM58" s="88" t="s">
        <v>80</v>
      </c>
      <c r="AN58" s="7"/>
      <c r="AO58" s="7"/>
      <c r="AP58" s="7"/>
      <c r="AQ58" s="7"/>
      <c r="AR58" s="7"/>
    </row>
    <row r="59" spans="1:44" ht="16.5" customHeight="1" x14ac:dyDescent="0.25">
      <c r="A59" s="342"/>
      <c r="B59" s="265"/>
      <c r="C59" s="87" t="s">
        <v>61</v>
      </c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7">
        <f>SUM(D59:M59)</f>
        <v>0</v>
      </c>
      <c r="O59" s="26" t="e">
        <f>ROUND(AVERAGE(D59:M59),3)</f>
        <v>#DIV/0!</v>
      </c>
      <c r="P59" s="87" t="e">
        <f>ROUND(MEDIAN(D59:M59), 3)</f>
        <v>#NUM!</v>
      </c>
      <c r="Q59" s="87" t="e">
        <f>ROUND(_xlfn.STDEV.S(D59:M59), 3)</f>
        <v>#DIV/0!</v>
      </c>
      <c r="R59" s="7"/>
      <c r="S59" s="7"/>
      <c r="T59" s="7"/>
      <c r="U59" s="7"/>
      <c r="V59" s="7"/>
      <c r="W59" s="3"/>
      <c r="X59" s="265"/>
      <c r="Y59" s="87" t="s">
        <v>61</v>
      </c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7">
        <f>SUM(Z59:AI59)</f>
        <v>0</v>
      </c>
      <c r="AK59" s="26" t="e">
        <f>ROUND(AVERAGE(Z59:AI59),3)</f>
        <v>#DIV/0!</v>
      </c>
      <c r="AL59" s="87" t="e">
        <f>ROUND(MEDIAN(Z59:AI59), 3)</f>
        <v>#NUM!</v>
      </c>
      <c r="AM59" s="87" t="e">
        <f>ROUND(_xlfn.STDEV.S(Z59:AI59), 3)</f>
        <v>#DIV/0!</v>
      </c>
      <c r="AN59" s="7"/>
      <c r="AO59" s="7"/>
      <c r="AP59" s="7"/>
      <c r="AQ59" s="7"/>
      <c r="AR59" s="7"/>
    </row>
    <row r="60" spans="1:44" ht="16.5" customHeight="1" x14ac:dyDescent="0.25">
      <c r="A60" s="342"/>
      <c r="B60" s="265"/>
      <c r="C60" s="89" t="b">
        <v>1</v>
      </c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281"/>
      <c r="O60" s="282"/>
      <c r="P60" s="282"/>
      <c r="Q60" s="283"/>
      <c r="R60" s="7"/>
      <c r="S60" s="7"/>
      <c r="T60" s="7"/>
      <c r="U60" s="7"/>
      <c r="V60" s="7"/>
      <c r="W60" s="3"/>
      <c r="X60" s="265"/>
      <c r="Y60" s="87" t="b">
        <v>1</v>
      </c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281"/>
      <c r="AK60" s="282"/>
      <c r="AL60" s="282"/>
      <c r="AM60" s="283"/>
      <c r="AN60" s="7"/>
      <c r="AO60" s="7"/>
      <c r="AP60" s="7"/>
      <c r="AQ60" s="7"/>
      <c r="AR60" s="7"/>
    </row>
    <row r="61" spans="1:44" ht="16.5" customHeight="1" x14ac:dyDescent="0.25">
      <c r="A61" s="342"/>
      <c r="B61" s="265"/>
      <c r="C61" s="87" t="s">
        <v>17</v>
      </c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284"/>
      <c r="O61" s="285"/>
      <c r="P61" s="285"/>
      <c r="Q61" s="286"/>
      <c r="R61" s="7"/>
      <c r="S61" s="7"/>
      <c r="T61" s="7"/>
      <c r="U61" s="7"/>
      <c r="V61" s="7"/>
      <c r="W61" s="3"/>
      <c r="X61" s="265"/>
      <c r="Y61" s="87" t="s">
        <v>17</v>
      </c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284"/>
      <c r="AK61" s="285"/>
      <c r="AL61" s="285"/>
      <c r="AM61" s="286"/>
      <c r="AN61" s="7"/>
      <c r="AO61" s="7"/>
      <c r="AP61" s="7"/>
      <c r="AQ61" s="7"/>
      <c r="AR61" s="7"/>
    </row>
    <row r="62" spans="1:44" ht="16.5" customHeight="1" x14ac:dyDescent="0.25">
      <c r="A62" s="342"/>
    </row>
    <row r="63" spans="1:44" ht="16.5" customHeight="1" x14ac:dyDescent="0.25">
      <c r="A63" s="342"/>
    </row>
    <row r="64" spans="1:44" ht="37.5" customHeight="1" x14ac:dyDescent="0.25">
      <c r="A64" s="342"/>
      <c r="B64" s="343" t="s">
        <v>84</v>
      </c>
      <c r="C64" s="343"/>
      <c r="D64" s="343"/>
      <c r="E64" s="343"/>
      <c r="F64" s="343"/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  <c r="T64" s="343"/>
      <c r="U64" s="343"/>
      <c r="V64" s="343"/>
      <c r="W64" s="343"/>
      <c r="X64" s="343"/>
      <c r="Y64" s="343"/>
      <c r="Z64" s="343"/>
      <c r="AA64" s="343"/>
      <c r="AB64" s="343"/>
      <c r="AC64" s="343"/>
      <c r="AD64" s="343"/>
      <c r="AE64" s="343"/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</row>
    <row r="65" spans="1:44" ht="37.5" customHeight="1" x14ac:dyDescent="0.25">
      <c r="A65" s="342"/>
      <c r="B65" s="296" t="s">
        <v>65</v>
      </c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6"/>
      <c r="P65" s="296"/>
      <c r="Q65" s="296"/>
      <c r="R65" s="296"/>
      <c r="S65" s="296"/>
      <c r="T65" s="296"/>
      <c r="U65" s="296"/>
      <c r="V65" s="296"/>
      <c r="W65" s="30"/>
      <c r="X65" s="297" t="s">
        <v>66</v>
      </c>
      <c r="Y65" s="297"/>
      <c r="Z65" s="297"/>
      <c r="AA65" s="297"/>
      <c r="AB65" s="297"/>
      <c r="AC65" s="297"/>
      <c r="AD65" s="297"/>
      <c r="AE65" s="297"/>
      <c r="AF65" s="297"/>
      <c r="AG65" s="297"/>
      <c r="AH65" s="297"/>
      <c r="AI65" s="297"/>
      <c r="AJ65" s="297"/>
      <c r="AK65" s="297"/>
      <c r="AL65" s="297"/>
      <c r="AM65" s="297"/>
      <c r="AN65" s="297"/>
      <c r="AO65" s="297"/>
      <c r="AP65" s="297"/>
      <c r="AQ65" s="297"/>
      <c r="AR65" s="297"/>
    </row>
    <row r="66" spans="1:44" ht="16.5" customHeight="1" x14ac:dyDescent="0.25">
      <c r="A66" s="342"/>
      <c r="B66" s="265" t="s">
        <v>62</v>
      </c>
      <c r="C66" s="90" t="s">
        <v>62</v>
      </c>
      <c r="D66" s="7"/>
      <c r="E66" s="7"/>
      <c r="F66" s="7"/>
      <c r="G66" s="7"/>
      <c r="H66" s="7"/>
      <c r="I66" s="327" t="s">
        <v>49</v>
      </c>
      <c r="J66" s="328"/>
      <c r="K66" s="328"/>
      <c r="L66" s="329"/>
      <c r="M66" s="7"/>
      <c r="N66" s="7"/>
      <c r="O66" s="7"/>
      <c r="P66" s="7"/>
      <c r="Q66" s="7"/>
      <c r="R66" s="7"/>
      <c r="S66" s="90" t="s">
        <v>62</v>
      </c>
      <c r="T66" s="232" t="s">
        <v>50</v>
      </c>
      <c r="U66" s="232"/>
      <c r="V66" s="232"/>
      <c r="W66" s="3"/>
      <c r="X66" s="265" t="s">
        <v>62</v>
      </c>
      <c r="Y66" s="90" t="s">
        <v>62</v>
      </c>
      <c r="Z66" s="19"/>
      <c r="AA66" s="19"/>
      <c r="AB66" s="19"/>
      <c r="AC66" s="19"/>
      <c r="AD66" s="19"/>
      <c r="AE66" s="327" t="s">
        <v>49</v>
      </c>
      <c r="AF66" s="328"/>
      <c r="AG66" s="328"/>
      <c r="AH66" s="329"/>
      <c r="AI66" s="19"/>
      <c r="AJ66" s="7"/>
      <c r="AK66" s="7"/>
      <c r="AL66" s="7"/>
      <c r="AM66" s="7"/>
      <c r="AN66" s="7"/>
      <c r="AO66" s="90" t="s">
        <v>62</v>
      </c>
      <c r="AP66" s="232" t="s">
        <v>50</v>
      </c>
      <c r="AQ66" s="232"/>
      <c r="AR66" s="232"/>
    </row>
    <row r="67" spans="1:44" ht="16.5" customHeight="1" x14ac:dyDescent="0.25">
      <c r="A67" s="342"/>
      <c r="B67" s="265"/>
      <c r="C67" s="90" t="s">
        <v>2</v>
      </c>
      <c r="D67" s="7"/>
      <c r="E67" s="7"/>
      <c r="F67" s="7"/>
      <c r="G67" s="7"/>
      <c r="H67" s="7"/>
      <c r="I67" s="42" t="s">
        <v>3</v>
      </c>
      <c r="J67" s="42" t="s">
        <v>4</v>
      </c>
      <c r="K67" s="42" t="s">
        <v>191</v>
      </c>
      <c r="L67" s="42" t="s">
        <v>192</v>
      </c>
      <c r="M67" s="7"/>
      <c r="N67" s="7"/>
      <c r="O67" s="7"/>
      <c r="P67" s="7"/>
      <c r="Q67" s="7"/>
      <c r="R67" s="31"/>
      <c r="S67" s="90" t="s">
        <v>2</v>
      </c>
      <c r="T67" s="92" t="s">
        <v>5</v>
      </c>
      <c r="U67" s="92" t="s">
        <v>6</v>
      </c>
      <c r="V67" s="8" t="s">
        <v>7</v>
      </c>
      <c r="W67" s="29"/>
      <c r="X67" s="265"/>
      <c r="Y67" s="90" t="s">
        <v>0</v>
      </c>
      <c r="Z67" s="19"/>
      <c r="AA67" s="19"/>
      <c r="AB67" s="19"/>
      <c r="AC67" s="19"/>
      <c r="AD67" s="19"/>
      <c r="AE67" s="42" t="s">
        <v>3</v>
      </c>
      <c r="AF67" s="42" t="s">
        <v>4</v>
      </c>
      <c r="AG67" s="42" t="s">
        <v>191</v>
      </c>
      <c r="AH67" s="42" t="s">
        <v>192</v>
      </c>
      <c r="AI67" s="19"/>
      <c r="AJ67" s="7"/>
      <c r="AK67" s="7"/>
      <c r="AL67" s="7"/>
      <c r="AM67" s="7"/>
      <c r="AN67" s="31"/>
      <c r="AO67" s="90" t="s">
        <v>0</v>
      </c>
      <c r="AP67" s="92" t="s">
        <v>5</v>
      </c>
      <c r="AQ67" s="92" t="s">
        <v>6</v>
      </c>
      <c r="AR67" s="8" t="s">
        <v>7</v>
      </c>
    </row>
    <row r="68" spans="1:44" ht="16.5" customHeight="1" x14ac:dyDescent="0.25">
      <c r="A68" s="342"/>
      <c r="B68" s="265"/>
      <c r="C68" s="9" t="s">
        <v>8</v>
      </c>
      <c r="D68" s="7"/>
      <c r="E68" s="7"/>
      <c r="F68" s="7"/>
      <c r="G68" s="7"/>
      <c r="H68" s="7"/>
      <c r="I68" s="57" t="e">
        <f>ROUND(AVERAGE(I70, I74,I78,I82,I86,I90), 3)</f>
        <v>#DIV/0!</v>
      </c>
      <c r="J68" s="43" t="e">
        <f>ROUND(AVERAGE(J70, J74,J78,J82,J86,J90), 3)</f>
        <v>#DIV/0!</v>
      </c>
      <c r="K68" s="43" t="e">
        <f>ROUND(AVERAGE(K70, K74,K78,K82,K86,K90), 3)</f>
        <v>#DIV/0!</v>
      </c>
      <c r="L68" s="43" t="e">
        <f>ROUND(AVERAGE(L70, L74,L78,L82,L86,L90), 3)</f>
        <v>#DIV/0!</v>
      </c>
      <c r="M68" s="7"/>
      <c r="N68" s="7"/>
      <c r="O68" s="7"/>
      <c r="P68" s="7"/>
      <c r="Q68" s="7"/>
      <c r="R68" s="31"/>
      <c r="S68" s="9" t="s">
        <v>9</v>
      </c>
      <c r="T68" s="33"/>
      <c r="U68" s="33"/>
      <c r="V68" s="28"/>
      <c r="W68" s="29"/>
      <c r="X68" s="265"/>
      <c r="Y68" s="9" t="s">
        <v>8</v>
      </c>
      <c r="Z68" s="19"/>
      <c r="AA68" s="19"/>
      <c r="AB68" s="19"/>
      <c r="AC68" s="19"/>
      <c r="AD68" s="19"/>
      <c r="AE68" s="57" t="e">
        <f>ROUND(AVERAGE(AE70, AE74,AE78,AE82,AE86,AE90), 3)</f>
        <v>#DIV/0!</v>
      </c>
      <c r="AF68" s="43" t="e">
        <f>ROUND(AVERAGE(AF70, AF74,AF78,AF82,AF86,AF90), 3)</f>
        <v>#DIV/0!</v>
      </c>
      <c r="AG68" s="43" t="e">
        <f>ROUND(AVERAGE(AG70, AG74,AG78,AG82,AG86,AG90), 3)</f>
        <v>#DIV/0!</v>
      </c>
      <c r="AH68" s="43" t="e">
        <f>ROUND(AVERAGE(AH70, AH74,AH78,AH82,AH86,AH90), 3)</f>
        <v>#DIV/0!</v>
      </c>
      <c r="AI68" s="19"/>
      <c r="AJ68" s="7"/>
      <c r="AK68" s="7"/>
      <c r="AL68" s="7"/>
      <c r="AM68" s="7"/>
      <c r="AN68" s="31"/>
      <c r="AO68" s="9" t="s">
        <v>9</v>
      </c>
      <c r="AP68" s="33"/>
      <c r="AQ68" s="33"/>
      <c r="AR68" s="28"/>
    </row>
    <row r="69" spans="1:44" ht="16.5" customHeight="1" x14ac:dyDescent="0.25">
      <c r="A69" s="342"/>
      <c r="B69" s="265"/>
      <c r="C69" s="92" t="s">
        <v>10</v>
      </c>
      <c r="D69" s="10"/>
      <c r="E69" s="10"/>
      <c r="F69" s="10"/>
      <c r="G69" s="10"/>
      <c r="H69" s="10"/>
      <c r="I69" s="88" t="s">
        <v>11</v>
      </c>
      <c r="J69" s="88" t="s">
        <v>12</v>
      </c>
      <c r="K69" s="88" t="s">
        <v>81</v>
      </c>
      <c r="L69" s="88" t="s">
        <v>80</v>
      </c>
      <c r="M69" s="7"/>
      <c r="N69" s="31"/>
      <c r="O69" s="31"/>
      <c r="P69" s="31"/>
      <c r="Q69" s="31"/>
      <c r="R69" s="31"/>
      <c r="S69" s="9" t="s">
        <v>13</v>
      </c>
      <c r="T69" s="33"/>
      <c r="U69" s="33"/>
      <c r="V69" s="28"/>
      <c r="W69" s="29"/>
      <c r="X69" s="265"/>
      <c r="Y69" s="92" t="s">
        <v>10</v>
      </c>
      <c r="Z69" s="88"/>
      <c r="AA69" s="88"/>
      <c r="AB69" s="88"/>
      <c r="AC69" s="88"/>
      <c r="AD69" s="88"/>
      <c r="AE69" s="88" t="s">
        <v>11</v>
      </c>
      <c r="AF69" s="88" t="s">
        <v>12</v>
      </c>
      <c r="AG69" s="88" t="s">
        <v>81</v>
      </c>
      <c r="AH69" s="88" t="s">
        <v>80</v>
      </c>
      <c r="AI69" s="19"/>
      <c r="AJ69" s="31"/>
      <c r="AK69" s="31"/>
      <c r="AL69" s="31"/>
      <c r="AM69" s="31"/>
      <c r="AN69" s="31"/>
      <c r="AO69" s="9" t="s">
        <v>13</v>
      </c>
      <c r="AP69" s="33"/>
      <c r="AQ69" s="33"/>
      <c r="AR69" s="28"/>
    </row>
    <row r="70" spans="1:44" ht="16.5" customHeight="1" x14ac:dyDescent="0.25">
      <c r="A70" s="342"/>
      <c r="B70" s="265"/>
      <c r="C70" s="35" t="s">
        <v>14</v>
      </c>
      <c r="D70" s="35"/>
      <c r="E70" s="35"/>
      <c r="F70" s="35"/>
      <c r="G70" s="35"/>
      <c r="H70" s="35"/>
      <c r="I70" s="35"/>
      <c r="J70" s="35"/>
      <c r="K70" s="36"/>
      <c r="L70" s="36"/>
      <c r="M70" s="7"/>
      <c r="N70" s="31"/>
      <c r="O70" s="31"/>
      <c r="P70" s="31"/>
      <c r="Q70" s="31"/>
      <c r="R70" s="31"/>
      <c r="S70" s="9" t="s">
        <v>15</v>
      </c>
      <c r="T70" s="33"/>
      <c r="U70" s="33"/>
      <c r="V70" s="28"/>
      <c r="W70" s="29"/>
      <c r="X70" s="265"/>
      <c r="Y70" s="35" t="s">
        <v>14</v>
      </c>
      <c r="Z70" s="35"/>
      <c r="AA70" s="35"/>
      <c r="AB70" s="35"/>
      <c r="AC70" s="35"/>
      <c r="AD70" s="35"/>
      <c r="AE70" s="35"/>
      <c r="AF70" s="35"/>
      <c r="AG70" s="36"/>
      <c r="AH70" s="36"/>
      <c r="AI70" s="19"/>
      <c r="AJ70" s="31"/>
      <c r="AK70" s="31"/>
      <c r="AL70" s="31"/>
      <c r="AM70" s="31"/>
      <c r="AN70" s="31"/>
      <c r="AO70" s="9" t="s">
        <v>15</v>
      </c>
      <c r="AP70" s="33"/>
      <c r="AQ70" s="33"/>
      <c r="AR70" s="28"/>
    </row>
    <row r="71" spans="1:44" ht="16.5" customHeight="1" x14ac:dyDescent="0.25">
      <c r="A71" s="342"/>
      <c r="B71" s="265"/>
      <c r="C71" s="35" t="b">
        <v>1</v>
      </c>
      <c r="D71" s="35"/>
      <c r="E71" s="35"/>
      <c r="F71" s="35"/>
      <c r="G71" s="35"/>
      <c r="H71" s="35"/>
      <c r="I71" s="303"/>
      <c r="J71" s="304"/>
      <c r="K71" s="304"/>
      <c r="L71" s="330"/>
      <c r="M71" s="7"/>
      <c r="N71" s="31"/>
      <c r="O71" s="31"/>
      <c r="P71" s="31"/>
      <c r="Q71" s="31"/>
      <c r="R71" s="31"/>
      <c r="S71" s="9" t="s">
        <v>16</v>
      </c>
      <c r="T71" s="33"/>
      <c r="U71" s="33"/>
      <c r="V71" s="28"/>
      <c r="W71" s="29"/>
      <c r="X71" s="265"/>
      <c r="Y71" s="35" t="b">
        <v>1</v>
      </c>
      <c r="Z71" s="35"/>
      <c r="AA71" s="35"/>
      <c r="AB71" s="35"/>
      <c r="AC71" s="35"/>
      <c r="AD71" s="35"/>
      <c r="AE71" s="303"/>
      <c r="AF71" s="304"/>
      <c r="AG71" s="304"/>
      <c r="AH71" s="330"/>
      <c r="AI71" s="19"/>
      <c r="AJ71" s="31"/>
      <c r="AK71" s="31"/>
      <c r="AL71" s="31"/>
      <c r="AM71" s="31"/>
      <c r="AN71" s="31"/>
      <c r="AO71" s="9" t="s">
        <v>16</v>
      </c>
      <c r="AP71" s="33"/>
      <c r="AQ71" s="33"/>
      <c r="AR71" s="28"/>
    </row>
    <row r="72" spans="1:44" ht="16.5" customHeight="1" x14ac:dyDescent="0.25">
      <c r="A72" s="342"/>
      <c r="B72" s="265"/>
      <c r="C72" s="35" t="s">
        <v>17</v>
      </c>
      <c r="D72" s="36"/>
      <c r="E72" s="36"/>
      <c r="F72" s="36"/>
      <c r="G72" s="36"/>
      <c r="H72" s="36"/>
      <c r="I72" s="311"/>
      <c r="J72" s="312"/>
      <c r="K72" s="312"/>
      <c r="L72" s="331"/>
      <c r="M72" s="7"/>
      <c r="N72" s="31"/>
      <c r="O72" s="31"/>
      <c r="P72" s="31"/>
      <c r="Q72" s="31"/>
      <c r="R72" s="31"/>
      <c r="S72" s="9" t="s">
        <v>18</v>
      </c>
      <c r="T72" s="33"/>
      <c r="U72" s="33"/>
      <c r="V72" s="28"/>
      <c r="W72" s="29"/>
      <c r="X72" s="265"/>
      <c r="Y72" s="35" t="s">
        <v>17</v>
      </c>
      <c r="Z72" s="35"/>
      <c r="AA72" s="35"/>
      <c r="AB72" s="35"/>
      <c r="AC72" s="35"/>
      <c r="AD72" s="35"/>
      <c r="AE72" s="311"/>
      <c r="AF72" s="312"/>
      <c r="AG72" s="312"/>
      <c r="AH72" s="331"/>
      <c r="AI72" s="19"/>
      <c r="AJ72" s="31"/>
      <c r="AK72" s="31"/>
      <c r="AL72" s="31"/>
      <c r="AM72" s="31"/>
      <c r="AN72" s="31"/>
      <c r="AO72" s="9" t="s">
        <v>18</v>
      </c>
      <c r="AP72" s="33"/>
      <c r="AQ72" s="33"/>
      <c r="AR72" s="28"/>
    </row>
    <row r="73" spans="1:44" ht="16.5" customHeight="1" x14ac:dyDescent="0.25">
      <c r="A73" s="342"/>
      <c r="B73" s="265"/>
      <c r="C73" s="92" t="s">
        <v>19</v>
      </c>
      <c r="D73" s="10"/>
      <c r="E73" s="10"/>
      <c r="F73" s="10"/>
      <c r="G73" s="10"/>
      <c r="H73" s="10"/>
      <c r="I73" s="88" t="s">
        <v>11</v>
      </c>
      <c r="J73" s="88" t="s">
        <v>12</v>
      </c>
      <c r="K73" s="88" t="s">
        <v>81</v>
      </c>
      <c r="L73" s="88" t="s">
        <v>80</v>
      </c>
      <c r="M73" s="7"/>
      <c r="N73" s="31"/>
      <c r="O73" s="31"/>
      <c r="P73" s="31"/>
      <c r="Q73" s="31"/>
      <c r="R73" s="31"/>
      <c r="S73" s="9" t="s">
        <v>56</v>
      </c>
      <c r="T73" s="34"/>
      <c r="U73" s="33"/>
      <c r="V73" s="28"/>
      <c r="W73" s="3"/>
      <c r="X73" s="265"/>
      <c r="Y73" s="92" t="s">
        <v>19</v>
      </c>
      <c r="Z73" s="88"/>
      <c r="AA73" s="88"/>
      <c r="AB73" s="88"/>
      <c r="AC73" s="88"/>
      <c r="AD73" s="88"/>
      <c r="AE73" s="88" t="s">
        <v>11</v>
      </c>
      <c r="AF73" s="88" t="s">
        <v>12</v>
      </c>
      <c r="AG73" s="88" t="s">
        <v>81</v>
      </c>
      <c r="AH73" s="88" t="s">
        <v>80</v>
      </c>
      <c r="AI73" s="19"/>
      <c r="AJ73" s="31"/>
      <c r="AK73" s="31"/>
      <c r="AL73" s="31"/>
      <c r="AM73" s="31"/>
      <c r="AN73" s="31"/>
      <c r="AO73" s="9" t="s">
        <v>56</v>
      </c>
      <c r="AP73" s="34"/>
      <c r="AQ73" s="33"/>
      <c r="AR73" s="28"/>
    </row>
    <row r="74" spans="1:44" ht="16.5" customHeight="1" x14ac:dyDescent="0.3">
      <c r="A74" s="342"/>
      <c r="B74" s="265"/>
      <c r="C74" s="35" t="s">
        <v>20</v>
      </c>
      <c r="D74" s="35"/>
      <c r="E74" s="35"/>
      <c r="F74" s="35"/>
      <c r="G74" s="35"/>
      <c r="H74" s="35"/>
      <c r="I74" s="35"/>
      <c r="J74" s="35"/>
      <c r="K74" s="36"/>
      <c r="L74" s="36"/>
      <c r="M74" s="7"/>
      <c r="N74" s="31"/>
      <c r="O74" s="31"/>
      <c r="P74" s="31"/>
      <c r="Q74" s="31"/>
      <c r="R74" s="31"/>
      <c r="S74" s="14" t="s">
        <v>3</v>
      </c>
      <c r="T74" s="44"/>
      <c r="U74" s="45"/>
      <c r="V74" s="28"/>
      <c r="W74" s="29"/>
      <c r="X74" s="265"/>
      <c r="Y74" s="35" t="s">
        <v>20</v>
      </c>
      <c r="Z74" s="35"/>
      <c r="AA74" s="35"/>
      <c r="AB74" s="35"/>
      <c r="AC74" s="35"/>
      <c r="AD74" s="35"/>
      <c r="AE74" s="35"/>
      <c r="AF74" s="35"/>
      <c r="AG74" s="36"/>
      <c r="AH74" s="36"/>
      <c r="AI74" s="19"/>
      <c r="AJ74" s="31"/>
      <c r="AK74" s="31"/>
      <c r="AL74" s="31"/>
      <c r="AM74" s="31"/>
      <c r="AN74" s="31"/>
      <c r="AO74" s="14" t="s">
        <v>3</v>
      </c>
      <c r="AP74" s="44"/>
      <c r="AQ74" s="45"/>
      <c r="AR74" s="28"/>
    </row>
    <row r="75" spans="1:44" ht="16.5" customHeight="1" x14ac:dyDescent="0.25">
      <c r="A75" s="342"/>
      <c r="B75" s="265"/>
      <c r="C75" s="35" t="b">
        <v>1</v>
      </c>
      <c r="D75" s="35"/>
      <c r="E75" s="35"/>
      <c r="F75" s="35"/>
      <c r="G75" s="35"/>
      <c r="H75" s="35"/>
      <c r="I75" s="303"/>
      <c r="J75" s="304"/>
      <c r="K75" s="304"/>
      <c r="L75" s="330"/>
      <c r="M75" s="7"/>
      <c r="N75" s="7"/>
      <c r="O75" s="7"/>
      <c r="P75" s="7"/>
      <c r="Q75" s="7"/>
      <c r="R75" s="31"/>
      <c r="S75" s="31"/>
      <c r="T75" s="31"/>
      <c r="U75" s="31"/>
      <c r="V75" s="31"/>
      <c r="W75" s="29"/>
      <c r="X75" s="265"/>
      <c r="Y75" s="35" t="b">
        <v>1</v>
      </c>
      <c r="Z75" s="35"/>
      <c r="AA75" s="35"/>
      <c r="AB75" s="35"/>
      <c r="AC75" s="35"/>
      <c r="AD75" s="35"/>
      <c r="AE75" s="303"/>
      <c r="AF75" s="304"/>
      <c r="AG75" s="304"/>
      <c r="AH75" s="330"/>
      <c r="AI75" s="19"/>
      <c r="AJ75" s="7"/>
      <c r="AK75" s="7"/>
      <c r="AL75" s="7"/>
      <c r="AM75" s="7"/>
      <c r="AN75" s="31"/>
      <c r="AO75" s="31"/>
      <c r="AP75" s="31"/>
      <c r="AQ75" s="31"/>
      <c r="AR75" s="31"/>
    </row>
    <row r="76" spans="1:44" ht="16.5" customHeight="1" x14ac:dyDescent="0.25">
      <c r="A76" s="342"/>
      <c r="B76" s="265"/>
      <c r="C76" s="35" t="s">
        <v>17</v>
      </c>
      <c r="D76" s="36"/>
      <c r="E76" s="35"/>
      <c r="F76" s="36"/>
      <c r="G76" s="36"/>
      <c r="H76" s="36"/>
      <c r="I76" s="311"/>
      <c r="J76" s="312"/>
      <c r="K76" s="312"/>
      <c r="L76" s="331"/>
      <c r="M76" s="7"/>
      <c r="N76" s="7"/>
      <c r="O76" s="7"/>
      <c r="P76" s="7"/>
      <c r="Q76" s="7"/>
      <c r="R76" s="31"/>
      <c r="S76" s="31"/>
      <c r="T76" s="31"/>
      <c r="U76" s="31"/>
      <c r="V76" s="31"/>
      <c r="W76" s="29"/>
      <c r="X76" s="265"/>
      <c r="Y76" s="35" t="s">
        <v>17</v>
      </c>
      <c r="Z76" s="35"/>
      <c r="AA76" s="35"/>
      <c r="AB76" s="35"/>
      <c r="AC76" s="35"/>
      <c r="AD76" s="35"/>
      <c r="AE76" s="311"/>
      <c r="AF76" s="312"/>
      <c r="AG76" s="312"/>
      <c r="AH76" s="331"/>
      <c r="AI76" s="19"/>
      <c r="AJ76" s="7"/>
      <c r="AK76" s="7"/>
      <c r="AL76" s="7"/>
      <c r="AM76" s="7"/>
      <c r="AN76" s="31"/>
      <c r="AO76" s="31"/>
      <c r="AP76" s="31"/>
      <c r="AQ76" s="31"/>
      <c r="AR76" s="31"/>
    </row>
    <row r="77" spans="1:44" ht="16.5" customHeight="1" x14ac:dyDescent="0.25">
      <c r="A77" s="342"/>
      <c r="B77" s="265"/>
      <c r="C77" s="92" t="s">
        <v>21</v>
      </c>
      <c r="D77" s="10"/>
      <c r="E77" s="10"/>
      <c r="F77" s="10"/>
      <c r="G77" s="10"/>
      <c r="H77" s="10"/>
      <c r="I77" s="88" t="s">
        <v>11</v>
      </c>
      <c r="J77" s="88" t="s">
        <v>12</v>
      </c>
      <c r="K77" s="88" t="s">
        <v>81</v>
      </c>
      <c r="L77" s="88" t="s">
        <v>80</v>
      </c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29"/>
      <c r="X77" s="265"/>
      <c r="Y77" s="92" t="s">
        <v>21</v>
      </c>
      <c r="Z77" s="88"/>
      <c r="AA77" s="88"/>
      <c r="AB77" s="88"/>
      <c r="AC77" s="88"/>
      <c r="AD77" s="88"/>
      <c r="AE77" s="88" t="s">
        <v>11</v>
      </c>
      <c r="AF77" s="88" t="s">
        <v>12</v>
      </c>
      <c r="AG77" s="88" t="s">
        <v>81</v>
      </c>
      <c r="AH77" s="88" t="s">
        <v>80</v>
      </c>
      <c r="AI77" s="55"/>
      <c r="AJ77" s="31"/>
      <c r="AK77" s="31"/>
      <c r="AL77" s="31"/>
      <c r="AM77" s="31"/>
      <c r="AN77" s="31"/>
      <c r="AO77" s="31"/>
      <c r="AP77" s="31"/>
      <c r="AQ77" s="31"/>
      <c r="AR77" s="31"/>
    </row>
    <row r="78" spans="1:44" ht="16.5" customHeight="1" x14ac:dyDescent="0.25">
      <c r="A78" s="342"/>
      <c r="B78" s="265"/>
      <c r="C78" s="35" t="s">
        <v>22</v>
      </c>
      <c r="D78" s="35"/>
      <c r="E78" s="35"/>
      <c r="F78" s="35"/>
      <c r="G78" s="35"/>
      <c r="H78" s="35"/>
      <c r="I78" s="35"/>
      <c r="J78" s="35"/>
      <c r="K78" s="82"/>
      <c r="L78" s="82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29"/>
      <c r="X78" s="265"/>
      <c r="Y78" s="35" t="s">
        <v>22</v>
      </c>
      <c r="Z78" s="35"/>
      <c r="AA78" s="35"/>
      <c r="AB78" s="35"/>
      <c r="AC78" s="35"/>
      <c r="AD78" s="35"/>
      <c r="AE78" s="35"/>
      <c r="AF78" s="35"/>
      <c r="AG78" s="82"/>
      <c r="AH78" s="82"/>
      <c r="AI78" s="55"/>
      <c r="AJ78" s="31"/>
      <c r="AK78" s="31"/>
      <c r="AL78" s="31"/>
      <c r="AM78" s="31"/>
      <c r="AN78" s="31"/>
      <c r="AO78" s="31"/>
      <c r="AP78" s="31"/>
      <c r="AQ78" s="31"/>
      <c r="AR78" s="31"/>
    </row>
    <row r="79" spans="1:44" ht="16.5" customHeight="1" x14ac:dyDescent="0.25">
      <c r="A79" s="342"/>
      <c r="B79" s="265"/>
      <c r="C79" s="35" t="b">
        <v>1</v>
      </c>
      <c r="D79" s="35"/>
      <c r="E79" s="35"/>
      <c r="F79" s="35"/>
      <c r="G79" s="35"/>
      <c r="H79" s="35"/>
      <c r="I79" s="303"/>
      <c r="J79" s="304"/>
      <c r="K79" s="304"/>
      <c r="L79" s="330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29"/>
      <c r="X79" s="265"/>
      <c r="Y79" s="35" t="b">
        <v>1</v>
      </c>
      <c r="Z79" s="35"/>
      <c r="AA79" s="35"/>
      <c r="AB79" s="35"/>
      <c r="AC79" s="35"/>
      <c r="AD79" s="35"/>
      <c r="AE79" s="303"/>
      <c r="AF79" s="304"/>
      <c r="AG79" s="304"/>
      <c r="AH79" s="330"/>
      <c r="AI79" s="55"/>
      <c r="AJ79" s="31"/>
      <c r="AK79" s="31"/>
      <c r="AL79" s="31"/>
      <c r="AM79" s="31"/>
      <c r="AN79" s="31"/>
      <c r="AO79" s="31"/>
      <c r="AP79" s="31"/>
      <c r="AQ79" s="31"/>
      <c r="AR79" s="31"/>
    </row>
    <row r="80" spans="1:44" ht="16.5" customHeight="1" x14ac:dyDescent="0.25">
      <c r="A80" s="342"/>
      <c r="B80" s="265"/>
      <c r="C80" s="35" t="s">
        <v>17</v>
      </c>
      <c r="D80" s="36"/>
      <c r="E80" s="36"/>
      <c r="F80" s="36"/>
      <c r="G80" s="36"/>
      <c r="H80" s="36"/>
      <c r="I80" s="311"/>
      <c r="J80" s="312"/>
      <c r="K80" s="312"/>
      <c r="L80" s="3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29"/>
      <c r="X80" s="265"/>
      <c r="Y80" s="35" t="s">
        <v>17</v>
      </c>
      <c r="Z80" s="35"/>
      <c r="AA80" s="35"/>
      <c r="AB80" s="35"/>
      <c r="AC80" s="35"/>
      <c r="AD80" s="35"/>
      <c r="AE80" s="311"/>
      <c r="AF80" s="312"/>
      <c r="AG80" s="312"/>
      <c r="AH80" s="331"/>
      <c r="AI80" s="55"/>
      <c r="AJ80" s="31"/>
      <c r="AK80" s="31"/>
      <c r="AL80" s="31"/>
      <c r="AM80" s="31"/>
      <c r="AN80" s="31"/>
      <c r="AO80" s="31"/>
      <c r="AP80" s="31"/>
      <c r="AQ80" s="31"/>
      <c r="AR80" s="31"/>
    </row>
    <row r="81" spans="1:44" ht="16.5" customHeight="1" x14ac:dyDescent="0.25">
      <c r="A81" s="342"/>
      <c r="B81" s="265"/>
      <c r="C81" s="92" t="s">
        <v>23</v>
      </c>
      <c r="D81" s="10"/>
      <c r="E81" s="10"/>
      <c r="F81" s="10"/>
      <c r="G81" s="10"/>
      <c r="H81" s="10"/>
      <c r="I81" s="88" t="s">
        <v>11</v>
      </c>
      <c r="J81" s="88" t="s">
        <v>12</v>
      </c>
      <c r="K81" s="88" t="s">
        <v>81</v>
      </c>
      <c r="L81" s="88" t="s">
        <v>80</v>
      </c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29"/>
      <c r="X81" s="265"/>
      <c r="Y81" s="92" t="s">
        <v>23</v>
      </c>
      <c r="Z81" s="88"/>
      <c r="AA81" s="88"/>
      <c r="AB81" s="88"/>
      <c r="AC81" s="88"/>
      <c r="AD81" s="88"/>
      <c r="AE81" s="88" t="s">
        <v>11</v>
      </c>
      <c r="AF81" s="88" t="s">
        <v>12</v>
      </c>
      <c r="AG81" s="88" t="s">
        <v>81</v>
      </c>
      <c r="AH81" s="88" t="s">
        <v>80</v>
      </c>
      <c r="AI81" s="55"/>
      <c r="AJ81" s="31"/>
      <c r="AK81" s="31"/>
      <c r="AL81" s="31"/>
      <c r="AM81" s="31"/>
      <c r="AN81" s="31"/>
      <c r="AO81" s="31"/>
      <c r="AP81" s="31"/>
      <c r="AQ81" s="31"/>
      <c r="AR81" s="31"/>
    </row>
    <row r="82" spans="1:44" ht="16.5" customHeight="1" x14ac:dyDescent="0.25">
      <c r="A82" s="342"/>
      <c r="B82" s="265"/>
      <c r="C82" s="35" t="s">
        <v>24</v>
      </c>
      <c r="D82" s="35"/>
      <c r="E82" s="35"/>
      <c r="F82" s="35"/>
      <c r="G82" s="35"/>
      <c r="H82" s="35"/>
      <c r="I82" s="35"/>
      <c r="J82" s="35"/>
      <c r="K82" s="82"/>
      <c r="L82" s="82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29"/>
      <c r="X82" s="265"/>
      <c r="Y82" s="35" t="s">
        <v>24</v>
      </c>
      <c r="Z82" s="35"/>
      <c r="AA82" s="35"/>
      <c r="AB82" s="35"/>
      <c r="AC82" s="35"/>
      <c r="AD82" s="35"/>
      <c r="AE82" s="35"/>
      <c r="AF82" s="35"/>
      <c r="AG82" s="82"/>
      <c r="AH82" s="82"/>
      <c r="AI82" s="55"/>
      <c r="AJ82" s="31"/>
      <c r="AK82" s="31"/>
      <c r="AL82" s="31"/>
      <c r="AM82" s="31"/>
      <c r="AN82" s="31"/>
      <c r="AO82" s="31"/>
      <c r="AP82" s="31"/>
      <c r="AQ82" s="31"/>
      <c r="AR82" s="31"/>
    </row>
    <row r="83" spans="1:44" ht="16.5" customHeight="1" x14ac:dyDescent="0.25">
      <c r="A83" s="342"/>
      <c r="B83" s="265"/>
      <c r="C83" s="35" t="b">
        <v>1</v>
      </c>
      <c r="D83" s="35"/>
      <c r="E83" s="35"/>
      <c r="F83" s="35"/>
      <c r="G83" s="35"/>
      <c r="H83" s="35"/>
      <c r="I83" s="303"/>
      <c r="J83" s="304"/>
      <c r="K83" s="304"/>
      <c r="L83" s="330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29"/>
      <c r="X83" s="265"/>
      <c r="Y83" s="35" t="b">
        <v>1</v>
      </c>
      <c r="Z83" s="35"/>
      <c r="AA83" s="35"/>
      <c r="AB83" s="35"/>
      <c r="AC83" s="35"/>
      <c r="AD83" s="35"/>
      <c r="AE83" s="303"/>
      <c r="AF83" s="304"/>
      <c r="AG83" s="304"/>
      <c r="AH83" s="330"/>
      <c r="AI83" s="55"/>
      <c r="AJ83" s="31"/>
      <c r="AK83" s="31"/>
      <c r="AL83" s="31"/>
      <c r="AM83" s="31"/>
      <c r="AN83" s="31"/>
      <c r="AO83" s="31"/>
      <c r="AP83" s="31"/>
      <c r="AQ83" s="31"/>
      <c r="AR83" s="31"/>
    </row>
    <row r="84" spans="1:44" ht="16.5" customHeight="1" x14ac:dyDescent="0.25">
      <c r="A84" s="342"/>
      <c r="B84" s="265"/>
      <c r="C84" s="35" t="s">
        <v>17</v>
      </c>
      <c r="D84" s="36"/>
      <c r="E84" s="36"/>
      <c r="F84" s="36"/>
      <c r="G84" s="36"/>
      <c r="H84" s="36"/>
      <c r="I84" s="311"/>
      <c r="J84" s="312"/>
      <c r="K84" s="312"/>
      <c r="L84" s="3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29"/>
      <c r="X84" s="265"/>
      <c r="Y84" s="35" t="s">
        <v>17</v>
      </c>
      <c r="Z84" s="35"/>
      <c r="AA84" s="35"/>
      <c r="AB84" s="35"/>
      <c r="AC84" s="35"/>
      <c r="AD84" s="35"/>
      <c r="AE84" s="311"/>
      <c r="AF84" s="312"/>
      <c r="AG84" s="312"/>
      <c r="AH84" s="331"/>
      <c r="AI84" s="55"/>
      <c r="AJ84" s="31"/>
      <c r="AK84" s="31"/>
      <c r="AL84" s="31"/>
      <c r="AM84" s="31"/>
      <c r="AN84" s="31"/>
      <c r="AO84" s="31"/>
      <c r="AP84" s="31"/>
      <c r="AQ84" s="31"/>
      <c r="AR84" s="31"/>
    </row>
    <row r="85" spans="1:44" ht="16.5" customHeight="1" x14ac:dyDescent="0.25">
      <c r="A85" s="342"/>
      <c r="B85" s="265"/>
      <c r="C85" s="92" t="s">
        <v>25</v>
      </c>
      <c r="D85" s="10"/>
      <c r="E85" s="10"/>
      <c r="F85" s="10"/>
      <c r="G85" s="10"/>
      <c r="H85" s="10"/>
      <c r="I85" s="88" t="s">
        <v>11</v>
      </c>
      <c r="J85" s="88" t="s">
        <v>12</v>
      </c>
      <c r="K85" s="88" t="s">
        <v>81</v>
      </c>
      <c r="L85" s="88" t="s">
        <v>80</v>
      </c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29"/>
      <c r="X85" s="265"/>
      <c r="Y85" s="92" t="s">
        <v>25</v>
      </c>
      <c r="Z85" s="88"/>
      <c r="AA85" s="88"/>
      <c r="AB85" s="88"/>
      <c r="AC85" s="88"/>
      <c r="AD85" s="88"/>
      <c r="AE85" s="88" t="s">
        <v>11</v>
      </c>
      <c r="AF85" s="88" t="s">
        <v>12</v>
      </c>
      <c r="AG85" s="88" t="s">
        <v>81</v>
      </c>
      <c r="AH85" s="88" t="s">
        <v>80</v>
      </c>
      <c r="AI85" s="55"/>
      <c r="AJ85" s="31"/>
      <c r="AK85" s="31"/>
      <c r="AL85" s="31"/>
      <c r="AM85" s="31"/>
      <c r="AN85" s="31"/>
      <c r="AO85" s="31"/>
      <c r="AP85" s="31"/>
      <c r="AQ85" s="31"/>
      <c r="AR85" s="31"/>
    </row>
    <row r="86" spans="1:44" ht="16.5" customHeight="1" x14ac:dyDescent="0.25">
      <c r="A86" s="342"/>
      <c r="B86" s="265"/>
      <c r="C86" s="35" t="s">
        <v>26</v>
      </c>
      <c r="D86" s="35"/>
      <c r="E86" s="35"/>
      <c r="F86" s="35"/>
      <c r="G86" s="35"/>
      <c r="H86" s="35"/>
      <c r="I86" s="35"/>
      <c r="J86" s="35"/>
      <c r="K86" s="82"/>
      <c r="L86" s="82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29"/>
      <c r="X86" s="265"/>
      <c r="Y86" s="35" t="s">
        <v>26</v>
      </c>
      <c r="Z86" s="35"/>
      <c r="AA86" s="35"/>
      <c r="AB86" s="35"/>
      <c r="AC86" s="35"/>
      <c r="AD86" s="35"/>
      <c r="AE86" s="35"/>
      <c r="AF86" s="35"/>
      <c r="AG86" s="82"/>
      <c r="AH86" s="82"/>
      <c r="AI86" s="55"/>
      <c r="AJ86" s="31"/>
      <c r="AK86" s="31"/>
      <c r="AL86" s="31"/>
      <c r="AM86" s="31"/>
      <c r="AN86" s="31"/>
      <c r="AO86" s="31"/>
      <c r="AP86" s="31"/>
      <c r="AQ86" s="31"/>
      <c r="AR86" s="31"/>
    </row>
    <row r="87" spans="1:44" ht="16.5" customHeight="1" x14ac:dyDescent="0.25">
      <c r="A87" s="342"/>
      <c r="B87" s="265"/>
      <c r="C87" s="35" t="b">
        <v>1</v>
      </c>
      <c r="D87" s="35"/>
      <c r="E87" s="35"/>
      <c r="F87" s="35"/>
      <c r="G87" s="35"/>
      <c r="H87" s="35"/>
      <c r="I87" s="303"/>
      <c r="J87" s="304"/>
      <c r="K87" s="304"/>
      <c r="L87" s="330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29"/>
      <c r="X87" s="265"/>
      <c r="Y87" s="35" t="b">
        <v>1</v>
      </c>
      <c r="Z87" s="35"/>
      <c r="AA87" s="35"/>
      <c r="AB87" s="35"/>
      <c r="AC87" s="35"/>
      <c r="AD87" s="35"/>
      <c r="AE87" s="303"/>
      <c r="AF87" s="304"/>
      <c r="AG87" s="304"/>
      <c r="AH87" s="330"/>
      <c r="AI87" s="55"/>
      <c r="AJ87" s="31"/>
      <c r="AK87" s="31"/>
      <c r="AL87" s="31"/>
      <c r="AM87" s="31"/>
      <c r="AN87" s="31"/>
      <c r="AO87" s="31"/>
      <c r="AP87" s="31"/>
      <c r="AQ87" s="31"/>
      <c r="AR87" s="31"/>
    </row>
    <row r="88" spans="1:44" ht="16.5" customHeight="1" x14ac:dyDescent="0.25">
      <c r="A88" s="342"/>
      <c r="B88" s="265"/>
      <c r="C88" s="35" t="s">
        <v>17</v>
      </c>
      <c r="D88" s="36"/>
      <c r="E88" s="36"/>
      <c r="F88" s="36"/>
      <c r="G88" s="36"/>
      <c r="H88" s="36"/>
      <c r="I88" s="311"/>
      <c r="J88" s="312"/>
      <c r="K88" s="312"/>
      <c r="L88" s="3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29"/>
      <c r="X88" s="265"/>
      <c r="Y88" s="35" t="s">
        <v>17</v>
      </c>
      <c r="Z88" s="35"/>
      <c r="AA88" s="35"/>
      <c r="AB88" s="35"/>
      <c r="AC88" s="35"/>
      <c r="AD88" s="35"/>
      <c r="AE88" s="311"/>
      <c r="AF88" s="312"/>
      <c r="AG88" s="312"/>
      <c r="AH88" s="331"/>
      <c r="AI88" s="55"/>
      <c r="AJ88" s="31"/>
      <c r="AK88" s="31"/>
      <c r="AL88" s="31"/>
      <c r="AM88" s="31"/>
      <c r="AN88" s="31"/>
      <c r="AO88" s="31"/>
      <c r="AP88" s="31"/>
      <c r="AQ88" s="31"/>
      <c r="AR88" s="31"/>
    </row>
    <row r="89" spans="1:44" ht="16.5" customHeight="1" x14ac:dyDescent="0.25">
      <c r="A89" s="342"/>
      <c r="B89" s="265"/>
      <c r="C89" s="92" t="s">
        <v>58</v>
      </c>
      <c r="D89" s="10"/>
      <c r="E89" s="10"/>
      <c r="F89" s="10"/>
      <c r="G89" s="10"/>
      <c r="H89" s="10"/>
      <c r="I89" s="88" t="s">
        <v>11</v>
      </c>
      <c r="J89" s="88" t="s">
        <v>12</v>
      </c>
      <c r="K89" s="88" t="s">
        <v>81</v>
      </c>
      <c r="L89" s="88" t="s">
        <v>80</v>
      </c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29"/>
      <c r="X89" s="265"/>
      <c r="Y89" s="92" t="s">
        <v>58</v>
      </c>
      <c r="Z89" s="88"/>
      <c r="AA89" s="88"/>
      <c r="AB89" s="88"/>
      <c r="AC89" s="88"/>
      <c r="AD89" s="88"/>
      <c r="AE89" s="88" t="s">
        <v>11</v>
      </c>
      <c r="AF89" s="88" t="s">
        <v>12</v>
      </c>
      <c r="AG89" s="88" t="s">
        <v>81</v>
      </c>
      <c r="AH89" s="88" t="s">
        <v>80</v>
      </c>
      <c r="AI89" s="55"/>
      <c r="AJ89" s="31"/>
      <c r="AK89" s="31"/>
      <c r="AL89" s="31"/>
      <c r="AM89" s="31"/>
      <c r="AN89" s="31"/>
      <c r="AO89" s="31"/>
      <c r="AP89" s="31"/>
      <c r="AQ89" s="31"/>
      <c r="AR89" s="31"/>
    </row>
    <row r="90" spans="1:44" ht="16.5" customHeight="1" x14ac:dyDescent="0.25">
      <c r="A90" s="342"/>
      <c r="B90" s="265"/>
      <c r="C90" s="35" t="s">
        <v>59</v>
      </c>
      <c r="D90" s="35"/>
      <c r="E90" s="35"/>
      <c r="F90" s="35"/>
      <c r="G90" s="35"/>
      <c r="H90" s="35"/>
      <c r="I90" s="35"/>
      <c r="J90" s="35"/>
      <c r="K90" s="82"/>
      <c r="L90" s="82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29"/>
      <c r="X90" s="265"/>
      <c r="Y90" s="35" t="s">
        <v>59</v>
      </c>
      <c r="Z90" s="35"/>
      <c r="AA90" s="35"/>
      <c r="AB90" s="35"/>
      <c r="AC90" s="35"/>
      <c r="AD90" s="35"/>
      <c r="AE90" s="35"/>
      <c r="AF90" s="35"/>
      <c r="AG90" s="82"/>
      <c r="AH90" s="82"/>
      <c r="AI90" s="55"/>
      <c r="AJ90" s="31"/>
      <c r="AK90" s="31"/>
      <c r="AL90" s="31"/>
      <c r="AM90" s="31"/>
      <c r="AN90" s="31"/>
      <c r="AO90" s="31"/>
      <c r="AP90" s="31"/>
      <c r="AQ90" s="31"/>
      <c r="AR90" s="31"/>
    </row>
    <row r="91" spans="1:44" ht="16.5" customHeight="1" x14ac:dyDescent="0.25">
      <c r="A91" s="342"/>
      <c r="B91" s="265"/>
      <c r="C91" s="35" t="b">
        <v>1</v>
      </c>
      <c r="D91" s="35"/>
      <c r="E91" s="35"/>
      <c r="F91" s="35"/>
      <c r="G91" s="35"/>
      <c r="H91" s="35"/>
      <c r="I91" s="303"/>
      <c r="J91" s="304"/>
      <c r="K91" s="304"/>
      <c r="L91" s="330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29"/>
      <c r="X91" s="265"/>
      <c r="Y91" s="35" t="b">
        <v>1</v>
      </c>
      <c r="Z91" s="35"/>
      <c r="AA91" s="35"/>
      <c r="AB91" s="35"/>
      <c r="AC91" s="35"/>
      <c r="AD91" s="35"/>
      <c r="AE91" s="303"/>
      <c r="AF91" s="304"/>
      <c r="AG91" s="304"/>
      <c r="AH91" s="330"/>
      <c r="AI91" s="55"/>
      <c r="AJ91" s="31"/>
      <c r="AK91" s="31"/>
      <c r="AL91" s="31"/>
      <c r="AM91" s="31"/>
      <c r="AN91" s="31"/>
      <c r="AO91" s="31"/>
      <c r="AP91" s="31"/>
      <c r="AQ91" s="31"/>
      <c r="AR91" s="31"/>
    </row>
    <row r="92" spans="1:44" ht="16.5" customHeight="1" x14ac:dyDescent="0.25">
      <c r="A92" s="342"/>
      <c r="B92" s="265"/>
      <c r="C92" s="35" t="s">
        <v>17</v>
      </c>
      <c r="D92" s="36"/>
      <c r="E92" s="36"/>
      <c r="F92" s="36"/>
      <c r="G92" s="36"/>
      <c r="H92" s="36"/>
      <c r="I92" s="311"/>
      <c r="J92" s="312"/>
      <c r="K92" s="312"/>
      <c r="L92" s="3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29"/>
      <c r="X92" s="265"/>
      <c r="Y92" s="35" t="s">
        <v>17</v>
      </c>
      <c r="Z92" s="35"/>
      <c r="AA92" s="35"/>
      <c r="AB92" s="35"/>
      <c r="AC92" s="35"/>
      <c r="AD92" s="35"/>
      <c r="AE92" s="311"/>
      <c r="AF92" s="312"/>
      <c r="AG92" s="312"/>
      <c r="AH92" s="331"/>
      <c r="AI92" s="55"/>
      <c r="AJ92" s="31"/>
      <c r="AK92" s="31"/>
      <c r="AL92" s="31"/>
      <c r="AM92" s="31"/>
      <c r="AN92" s="31"/>
      <c r="AO92" s="31"/>
      <c r="AP92" s="31"/>
      <c r="AQ92" s="31"/>
      <c r="AR92" s="31"/>
    </row>
    <row r="93" spans="1:44" ht="16.5" customHeight="1" x14ac:dyDescent="0.25">
      <c r="A93" s="342"/>
    </row>
    <row r="94" spans="1:44" ht="16.5" customHeight="1" x14ac:dyDescent="0.25">
      <c r="A94" s="342"/>
    </row>
    <row r="95" spans="1:44" x14ac:dyDescent="0.25">
      <c r="A95" s="342"/>
      <c r="B95" s="265" t="s">
        <v>67</v>
      </c>
      <c r="C95" s="90" t="s">
        <v>67</v>
      </c>
      <c r="D95" s="7"/>
      <c r="E95" s="7"/>
      <c r="F95" s="7"/>
      <c r="G95" s="7"/>
      <c r="H95" s="7"/>
      <c r="I95" s="326" t="s">
        <v>49</v>
      </c>
      <c r="J95" s="326"/>
      <c r="K95" s="326"/>
      <c r="L95" s="326"/>
      <c r="M95" s="7"/>
      <c r="N95" s="7"/>
      <c r="O95" s="7"/>
      <c r="P95" s="7"/>
      <c r="Q95" s="7"/>
      <c r="R95" s="7"/>
      <c r="S95" s="90" t="s">
        <v>67</v>
      </c>
      <c r="T95" s="232" t="s">
        <v>50</v>
      </c>
      <c r="U95" s="232"/>
      <c r="V95" s="232"/>
      <c r="W95" s="3"/>
      <c r="X95" s="325" t="s">
        <v>67</v>
      </c>
      <c r="Y95" s="90" t="s">
        <v>67</v>
      </c>
      <c r="Z95" s="19"/>
      <c r="AA95" s="19"/>
      <c r="AB95" s="19"/>
      <c r="AC95" s="19"/>
      <c r="AD95" s="19"/>
      <c r="AE95" s="326" t="s">
        <v>49</v>
      </c>
      <c r="AF95" s="326"/>
      <c r="AG95" s="326"/>
      <c r="AH95" s="326"/>
      <c r="AI95" s="19"/>
      <c r="AJ95" s="7"/>
      <c r="AK95" s="7"/>
      <c r="AL95" s="7"/>
      <c r="AM95" s="7"/>
      <c r="AN95" s="7"/>
      <c r="AO95" s="90" t="s">
        <v>67</v>
      </c>
      <c r="AP95" s="232" t="s">
        <v>50</v>
      </c>
      <c r="AQ95" s="232"/>
      <c r="AR95" s="232"/>
    </row>
    <row r="96" spans="1:44" x14ac:dyDescent="0.25">
      <c r="A96" s="342"/>
      <c r="B96" s="265"/>
      <c r="C96" s="90" t="s">
        <v>2</v>
      </c>
      <c r="D96" s="7"/>
      <c r="E96" s="7"/>
      <c r="F96" s="7"/>
      <c r="G96" s="7"/>
      <c r="H96" s="7"/>
      <c r="I96" s="42" t="s">
        <v>3</v>
      </c>
      <c r="J96" s="42" t="s">
        <v>4</v>
      </c>
      <c r="K96" s="42" t="s">
        <v>191</v>
      </c>
      <c r="L96" s="42" t="s">
        <v>192</v>
      </c>
      <c r="M96" s="7"/>
      <c r="N96" s="7"/>
      <c r="O96" s="7"/>
      <c r="P96" s="7"/>
      <c r="Q96" s="7"/>
      <c r="R96" s="31"/>
      <c r="S96" s="90" t="s">
        <v>2</v>
      </c>
      <c r="T96" s="92" t="s">
        <v>5</v>
      </c>
      <c r="U96" s="92" t="s">
        <v>6</v>
      </c>
      <c r="V96" s="8" t="s">
        <v>7</v>
      </c>
      <c r="W96" s="29"/>
      <c r="X96" s="325"/>
      <c r="Y96" s="90" t="s">
        <v>0</v>
      </c>
      <c r="Z96" s="19"/>
      <c r="AA96" s="19"/>
      <c r="AB96" s="19"/>
      <c r="AC96" s="19"/>
      <c r="AD96" s="19"/>
      <c r="AE96" s="42" t="s">
        <v>3</v>
      </c>
      <c r="AF96" s="42" t="s">
        <v>4</v>
      </c>
      <c r="AG96" s="42" t="s">
        <v>191</v>
      </c>
      <c r="AH96" s="42" t="s">
        <v>192</v>
      </c>
      <c r="AI96" s="19"/>
      <c r="AJ96" s="7"/>
      <c r="AK96" s="7"/>
      <c r="AL96" s="7"/>
      <c r="AM96" s="7"/>
      <c r="AN96" s="31"/>
      <c r="AO96" s="90" t="s">
        <v>0</v>
      </c>
      <c r="AP96" s="92" t="s">
        <v>5</v>
      </c>
      <c r="AQ96" s="92" t="s">
        <v>6</v>
      </c>
      <c r="AR96" s="8" t="s">
        <v>7</v>
      </c>
    </row>
    <row r="97" spans="1:44" x14ac:dyDescent="0.25">
      <c r="A97" s="342"/>
      <c r="B97" s="265"/>
      <c r="C97" s="9" t="s">
        <v>8</v>
      </c>
      <c r="D97" s="7"/>
      <c r="E97" s="7"/>
      <c r="F97" s="7"/>
      <c r="G97" s="7"/>
      <c r="H97" s="7"/>
      <c r="I97" s="57">
        <f>ROUND(AVERAGE(I99, I103,I107,I111,I115,I119), 3)</f>
        <v>0</v>
      </c>
      <c r="J97" s="43" t="e">
        <f>ROUND(AVERAGE(J99, J103,J107,J111,J115,J119), 3)</f>
        <v>#DIV/0!</v>
      </c>
      <c r="K97" s="43" t="e">
        <f>ROUND(AVERAGE(K99, K103,K107,K111,K115,K119), 3)</f>
        <v>#NUM!</v>
      </c>
      <c r="L97" s="43" t="e">
        <f>ROUND(AVERAGE(L99, L103,L107,L111,L115,L119), 3)</f>
        <v>#DIV/0!</v>
      </c>
      <c r="M97" s="7"/>
      <c r="N97" s="7"/>
      <c r="O97" s="7"/>
      <c r="P97" s="7"/>
      <c r="Q97" s="7"/>
      <c r="R97" s="31"/>
      <c r="S97" s="9" t="s">
        <v>9</v>
      </c>
      <c r="T97" s="32"/>
      <c r="U97" s="32"/>
      <c r="V97" s="8">
        <f t="shared" ref="V97:V102" si="2">ROUND(U97/60, 3)</f>
        <v>0</v>
      </c>
      <c r="W97" s="29"/>
      <c r="X97" s="325"/>
      <c r="Y97" s="9" t="s">
        <v>8</v>
      </c>
      <c r="Z97" s="19"/>
      <c r="AA97" s="19"/>
      <c r="AB97" s="19"/>
      <c r="AC97" s="19"/>
      <c r="AD97" s="19"/>
      <c r="AE97" s="57">
        <f>ROUND(AVERAGE(AE99, AE103,AE107,AE111,AE115,AE119), 3)</f>
        <v>0</v>
      </c>
      <c r="AF97" s="43" t="e">
        <f>ROUND(AVERAGE(AF99, AF103,AF107,AF111,AF115,AF119), 3)</f>
        <v>#DIV/0!</v>
      </c>
      <c r="AG97" s="43" t="e">
        <f>ROUND(AVERAGE(AG99, AG103,AG107,AG111,AG115,AG119), 3)</f>
        <v>#NUM!</v>
      </c>
      <c r="AH97" s="43" t="e">
        <f>ROUND(AVERAGE(AH99, AH103,AH107,AH111,AH115,AH119), 3)</f>
        <v>#DIV/0!</v>
      </c>
      <c r="AI97" s="19"/>
      <c r="AJ97" s="7"/>
      <c r="AK97" s="7"/>
      <c r="AL97" s="7"/>
      <c r="AM97" s="7"/>
      <c r="AN97" s="31"/>
      <c r="AO97" s="9" t="s">
        <v>9</v>
      </c>
      <c r="AP97" s="32"/>
      <c r="AQ97" s="32"/>
      <c r="AR97" s="8">
        <f t="shared" ref="AR97:AR102" si="3">ROUND(AQ97/60, 3)</f>
        <v>0</v>
      </c>
    </row>
    <row r="98" spans="1:44" ht="16.5" customHeight="1" x14ac:dyDescent="0.25">
      <c r="A98" s="342"/>
      <c r="B98" s="265"/>
      <c r="C98" s="92" t="s">
        <v>10</v>
      </c>
      <c r="D98" s="324" t="s">
        <v>94</v>
      </c>
      <c r="E98" s="288"/>
      <c r="F98" s="288"/>
      <c r="G98" s="288"/>
      <c r="H98" s="289"/>
      <c r="I98" s="88" t="s">
        <v>11</v>
      </c>
      <c r="J98" s="88" t="s">
        <v>12</v>
      </c>
      <c r="K98" s="88" t="s">
        <v>81</v>
      </c>
      <c r="L98" s="88" t="s">
        <v>80</v>
      </c>
      <c r="M98" s="7"/>
      <c r="N98" s="31"/>
      <c r="O98" s="31"/>
      <c r="P98" s="31"/>
      <c r="Q98" s="31"/>
      <c r="R98" s="31"/>
      <c r="S98" s="9" t="s">
        <v>13</v>
      </c>
      <c r="T98" s="32"/>
      <c r="U98" s="32"/>
      <c r="V98" s="8">
        <f t="shared" si="2"/>
        <v>0</v>
      </c>
      <c r="W98" s="29"/>
      <c r="X98" s="325"/>
      <c r="Y98" s="92" t="s">
        <v>10</v>
      </c>
      <c r="Z98" s="324" t="s">
        <v>94</v>
      </c>
      <c r="AA98" s="288"/>
      <c r="AB98" s="288"/>
      <c r="AC98" s="288"/>
      <c r="AD98" s="289"/>
      <c r="AE98" s="88" t="s">
        <v>11</v>
      </c>
      <c r="AF98" s="88" t="s">
        <v>12</v>
      </c>
      <c r="AG98" s="88" t="s">
        <v>81</v>
      </c>
      <c r="AH98" s="88" t="s">
        <v>80</v>
      </c>
      <c r="AI98" s="19"/>
      <c r="AJ98" s="31"/>
      <c r="AK98" s="31"/>
      <c r="AL98" s="31"/>
      <c r="AM98" s="31"/>
      <c r="AN98" s="31"/>
      <c r="AO98" s="9" t="s">
        <v>13</v>
      </c>
      <c r="AP98" s="32"/>
      <c r="AQ98" s="32"/>
      <c r="AR98" s="8">
        <f t="shared" si="3"/>
        <v>0</v>
      </c>
    </row>
    <row r="99" spans="1:44" ht="16.5" customHeight="1" x14ac:dyDescent="0.25">
      <c r="A99" s="342"/>
      <c r="B99" s="265"/>
      <c r="C99" s="87" t="s">
        <v>14</v>
      </c>
      <c r="D99" s="78"/>
      <c r="E99" s="78"/>
      <c r="F99" s="78"/>
      <c r="G99" s="78"/>
      <c r="H99" s="78"/>
      <c r="I99" s="87">
        <f>SUM(D99:H99)</f>
        <v>0</v>
      </c>
      <c r="J99" s="26" t="e">
        <f>ROUND(AVERAGE(D99:H99),3)</f>
        <v>#DIV/0!</v>
      </c>
      <c r="K99" s="87" t="e">
        <f>ROUND(MEDIAN(D99:H99), 3)</f>
        <v>#NUM!</v>
      </c>
      <c r="L99" s="87" t="e">
        <f>ROUND(_xlfn.STDEV.S(D99:H99), 3)</f>
        <v>#DIV/0!</v>
      </c>
      <c r="M99" s="7"/>
      <c r="N99" s="31"/>
      <c r="O99" s="31"/>
      <c r="P99" s="31"/>
      <c r="Q99" s="31"/>
      <c r="R99" s="31"/>
      <c r="S99" s="9" t="s">
        <v>15</v>
      </c>
      <c r="T99" s="32"/>
      <c r="U99" s="32"/>
      <c r="V99" s="8">
        <f t="shared" si="2"/>
        <v>0</v>
      </c>
      <c r="W99" s="29"/>
      <c r="X99" s="325"/>
      <c r="Y99" s="87" t="s">
        <v>14</v>
      </c>
      <c r="Z99" s="58"/>
      <c r="AA99" s="58"/>
      <c r="AB99" s="58"/>
      <c r="AC99" s="58"/>
      <c r="AD99" s="58"/>
      <c r="AE99" s="87">
        <f>SUM(Z99:AD99)</f>
        <v>0</v>
      </c>
      <c r="AF99" s="26" t="e">
        <f>ROUND(AVERAGE(Z99:AD99),3)</f>
        <v>#DIV/0!</v>
      </c>
      <c r="AG99" s="87" t="e">
        <f>ROUND(MEDIAN(Z99:AD99), 3)</f>
        <v>#NUM!</v>
      </c>
      <c r="AH99" s="87" t="e">
        <f>ROUND(_xlfn.STDEV.S(Z99:AD99), 3)</f>
        <v>#DIV/0!</v>
      </c>
      <c r="AI99" s="19"/>
      <c r="AJ99" s="31"/>
      <c r="AK99" s="31"/>
      <c r="AL99" s="31"/>
      <c r="AM99" s="31"/>
      <c r="AN99" s="31"/>
      <c r="AO99" s="9" t="s">
        <v>15</v>
      </c>
      <c r="AP99" s="32"/>
      <c r="AQ99" s="32"/>
      <c r="AR99" s="8">
        <f t="shared" si="3"/>
        <v>0</v>
      </c>
    </row>
    <row r="100" spans="1:44" x14ac:dyDescent="0.25">
      <c r="A100" s="342"/>
      <c r="B100" s="265"/>
      <c r="C100" s="87" t="b">
        <v>1</v>
      </c>
      <c r="D100" s="78"/>
      <c r="E100" s="78"/>
      <c r="F100" s="78"/>
      <c r="G100" s="78"/>
      <c r="H100" s="78"/>
      <c r="I100" s="281"/>
      <c r="J100" s="282"/>
      <c r="K100" s="282"/>
      <c r="L100" s="283"/>
      <c r="M100" s="7"/>
      <c r="N100" s="31"/>
      <c r="O100" s="31"/>
      <c r="P100" s="31"/>
      <c r="Q100" s="31"/>
      <c r="R100" s="31"/>
      <c r="S100" s="9" t="s">
        <v>16</v>
      </c>
      <c r="T100" s="32"/>
      <c r="U100" s="32"/>
      <c r="V100" s="8">
        <f t="shared" si="2"/>
        <v>0</v>
      </c>
      <c r="W100" s="29"/>
      <c r="X100" s="325"/>
      <c r="Y100" s="87" t="b">
        <v>1</v>
      </c>
      <c r="Z100" s="87"/>
      <c r="AA100" s="87"/>
      <c r="AB100" s="87"/>
      <c r="AC100" s="87"/>
      <c r="AD100" s="87"/>
      <c r="AE100" s="281"/>
      <c r="AF100" s="282"/>
      <c r="AG100" s="282"/>
      <c r="AH100" s="283"/>
      <c r="AI100" s="19"/>
      <c r="AJ100" s="31"/>
      <c r="AK100" s="31"/>
      <c r="AL100" s="31"/>
      <c r="AM100" s="31"/>
      <c r="AN100" s="31"/>
      <c r="AO100" s="9" t="s">
        <v>16</v>
      </c>
      <c r="AP100" s="32"/>
      <c r="AQ100" s="32"/>
      <c r="AR100" s="8">
        <f t="shared" si="3"/>
        <v>0</v>
      </c>
    </row>
    <row r="101" spans="1:44" x14ac:dyDescent="0.25">
      <c r="A101" s="342"/>
      <c r="B101" s="265"/>
      <c r="C101" s="87" t="s">
        <v>17</v>
      </c>
      <c r="D101" s="87"/>
      <c r="E101" s="87"/>
      <c r="F101" s="87"/>
      <c r="G101" s="87"/>
      <c r="H101" s="87"/>
      <c r="I101" s="284"/>
      <c r="J101" s="285"/>
      <c r="K101" s="285"/>
      <c r="L101" s="286"/>
      <c r="M101" s="7"/>
      <c r="N101" s="31"/>
      <c r="O101" s="31"/>
      <c r="P101" s="31"/>
      <c r="Q101" s="31"/>
      <c r="R101" s="31"/>
      <c r="S101" s="9" t="s">
        <v>18</v>
      </c>
      <c r="T101" s="32"/>
      <c r="U101" s="32"/>
      <c r="V101" s="8">
        <f t="shared" si="2"/>
        <v>0</v>
      </c>
      <c r="W101" s="29"/>
      <c r="X101" s="325"/>
      <c r="Y101" s="87" t="s">
        <v>17</v>
      </c>
      <c r="Z101" s="87"/>
      <c r="AA101" s="87"/>
      <c r="AB101" s="87"/>
      <c r="AC101" s="87"/>
      <c r="AD101" s="87"/>
      <c r="AE101" s="284"/>
      <c r="AF101" s="285"/>
      <c r="AG101" s="285"/>
      <c r="AH101" s="286"/>
      <c r="AI101" s="19"/>
      <c r="AJ101" s="31"/>
      <c r="AK101" s="31"/>
      <c r="AL101" s="31"/>
      <c r="AM101" s="31"/>
      <c r="AN101" s="31"/>
      <c r="AO101" s="9" t="s">
        <v>18</v>
      </c>
      <c r="AP101" s="32"/>
      <c r="AQ101" s="32"/>
      <c r="AR101" s="8">
        <f t="shared" si="3"/>
        <v>0</v>
      </c>
    </row>
    <row r="102" spans="1:44" ht="16.5" customHeight="1" x14ac:dyDescent="0.25">
      <c r="A102" s="342"/>
      <c r="B102" s="265"/>
      <c r="C102" s="92" t="s">
        <v>19</v>
      </c>
      <c r="D102" s="293" t="s">
        <v>94</v>
      </c>
      <c r="E102" s="293"/>
      <c r="F102" s="293"/>
      <c r="G102" s="293"/>
      <c r="H102" s="293"/>
      <c r="I102" s="88" t="s">
        <v>11</v>
      </c>
      <c r="J102" s="88" t="s">
        <v>12</v>
      </c>
      <c r="K102" s="88" t="s">
        <v>81</v>
      </c>
      <c r="L102" s="88" t="s">
        <v>80</v>
      </c>
      <c r="M102" s="7"/>
      <c r="N102" s="31"/>
      <c r="O102" s="31"/>
      <c r="P102" s="31"/>
      <c r="Q102" s="31"/>
      <c r="R102" s="31"/>
      <c r="S102" s="9" t="s">
        <v>56</v>
      </c>
      <c r="T102" s="37"/>
      <c r="U102" s="32"/>
      <c r="V102" s="8">
        <f t="shared" si="2"/>
        <v>0</v>
      </c>
      <c r="W102" s="3"/>
      <c r="X102" s="325"/>
      <c r="Y102" s="92" t="s">
        <v>19</v>
      </c>
      <c r="Z102" s="324" t="s">
        <v>94</v>
      </c>
      <c r="AA102" s="288"/>
      <c r="AB102" s="288"/>
      <c r="AC102" s="288"/>
      <c r="AD102" s="289"/>
      <c r="AE102" s="88" t="s">
        <v>11</v>
      </c>
      <c r="AF102" s="88" t="s">
        <v>12</v>
      </c>
      <c r="AG102" s="88" t="s">
        <v>81</v>
      </c>
      <c r="AH102" s="88" t="s">
        <v>80</v>
      </c>
      <c r="AI102" s="19"/>
      <c r="AJ102" s="31"/>
      <c r="AK102" s="31"/>
      <c r="AL102" s="31"/>
      <c r="AM102" s="31"/>
      <c r="AN102" s="31"/>
      <c r="AO102" s="9" t="s">
        <v>56</v>
      </c>
      <c r="AP102" s="32"/>
      <c r="AQ102" s="32"/>
      <c r="AR102" s="8">
        <f t="shared" si="3"/>
        <v>0</v>
      </c>
    </row>
    <row r="103" spans="1:44" ht="16.5" customHeight="1" x14ac:dyDescent="0.3">
      <c r="A103" s="342"/>
      <c r="B103" s="265"/>
      <c r="C103" s="87" t="s">
        <v>20</v>
      </c>
      <c r="D103" s="78"/>
      <c r="E103" s="78"/>
      <c r="F103" s="78"/>
      <c r="G103" s="78"/>
      <c r="H103" s="78"/>
      <c r="I103" s="87">
        <f>SUM(D103:H103)</f>
        <v>0</v>
      </c>
      <c r="J103" s="26" t="e">
        <f>ROUND(AVERAGE(D103:H103),3)</f>
        <v>#DIV/0!</v>
      </c>
      <c r="K103" s="87" t="e">
        <f>ROUND(MEDIAN(D103:H103), 3)</f>
        <v>#NUM!</v>
      </c>
      <c r="L103" s="87" t="e">
        <f>ROUND(_xlfn.STDEV.S(D103:H103), 3)</f>
        <v>#DIV/0!</v>
      </c>
      <c r="M103" s="7"/>
      <c r="N103" s="31"/>
      <c r="O103" s="31"/>
      <c r="P103" s="31"/>
      <c r="Q103" s="31"/>
      <c r="R103" s="31"/>
      <c r="S103" s="14" t="s">
        <v>3</v>
      </c>
      <c r="T103" s="44" t="e">
        <f>ROUND(AVERAGE(T97:T102), 3)</f>
        <v>#DIV/0!</v>
      </c>
      <c r="U103" s="45" t="e">
        <f>ROUND(AVERAGE(U97:U102), 3)</f>
        <v>#DIV/0!</v>
      </c>
      <c r="V103" s="15">
        <f>ROUND(AVERAGE(V97:V102), 3)</f>
        <v>0</v>
      </c>
      <c r="W103" s="29"/>
      <c r="X103" s="325"/>
      <c r="Y103" s="87" t="s">
        <v>20</v>
      </c>
      <c r="Z103" s="58"/>
      <c r="AA103" s="58"/>
      <c r="AB103" s="58"/>
      <c r="AC103" s="58"/>
      <c r="AD103" s="58"/>
      <c r="AE103" s="87">
        <f>SUM(Z103:AD103)</f>
        <v>0</v>
      </c>
      <c r="AF103" s="26" t="e">
        <f>ROUND(AVERAGE(Z103:AD103),3)</f>
        <v>#DIV/0!</v>
      </c>
      <c r="AG103" s="87" t="e">
        <f>ROUND(MEDIAN(Z103:AD103), 3)</f>
        <v>#NUM!</v>
      </c>
      <c r="AH103" s="87" t="e">
        <f>ROUND(_xlfn.STDEV.S(Z103:AD103), 3)</f>
        <v>#DIV/0!</v>
      </c>
      <c r="AI103" s="19"/>
      <c r="AJ103" s="31"/>
      <c r="AK103" s="31"/>
      <c r="AL103" s="31"/>
      <c r="AM103" s="31"/>
      <c r="AN103" s="31"/>
      <c r="AO103" s="14" t="s">
        <v>3</v>
      </c>
      <c r="AP103" s="44" t="e">
        <f>ROUND(AVERAGE(AP97:AP102), 3)</f>
        <v>#DIV/0!</v>
      </c>
      <c r="AQ103" s="45" t="e">
        <f>ROUND(AVERAGE(AQ97:AQ102), 3)</f>
        <v>#DIV/0!</v>
      </c>
      <c r="AR103" s="15">
        <f>ROUND(AVERAGE(AR97:AR102), 3)</f>
        <v>0</v>
      </c>
    </row>
    <row r="104" spans="1:44" x14ac:dyDescent="0.25">
      <c r="A104" s="342"/>
      <c r="B104" s="265"/>
      <c r="C104" s="87" t="b">
        <v>1</v>
      </c>
      <c r="D104" s="78"/>
      <c r="E104" s="78"/>
      <c r="F104" s="78"/>
      <c r="G104" s="78"/>
      <c r="H104" s="78"/>
      <c r="I104" s="281"/>
      <c r="J104" s="282"/>
      <c r="K104" s="282"/>
      <c r="L104" s="283"/>
      <c r="M104" s="7"/>
      <c r="N104" s="7"/>
      <c r="O104" s="7"/>
      <c r="P104" s="7"/>
      <c r="Q104" s="7"/>
      <c r="R104" s="31"/>
      <c r="S104" s="31"/>
      <c r="T104" s="31"/>
      <c r="U104" s="31"/>
      <c r="V104" s="31"/>
      <c r="W104" s="29"/>
      <c r="X104" s="325"/>
      <c r="Y104" s="87" t="b">
        <v>1</v>
      </c>
      <c r="Z104" s="87"/>
      <c r="AA104" s="87"/>
      <c r="AB104" s="87"/>
      <c r="AC104" s="87"/>
      <c r="AD104" s="87"/>
      <c r="AE104" s="281"/>
      <c r="AF104" s="282"/>
      <c r="AG104" s="282"/>
      <c r="AH104" s="283"/>
      <c r="AI104" s="19"/>
      <c r="AJ104" s="7"/>
      <c r="AK104" s="7"/>
      <c r="AL104" s="7"/>
      <c r="AM104" s="7"/>
      <c r="AN104" s="31"/>
      <c r="AO104" s="31"/>
      <c r="AP104" s="31"/>
      <c r="AQ104" s="31"/>
      <c r="AR104" s="31"/>
    </row>
    <row r="105" spans="1:44" x14ac:dyDescent="0.25">
      <c r="A105" s="342"/>
      <c r="B105" s="265"/>
      <c r="C105" s="87" t="s">
        <v>17</v>
      </c>
      <c r="D105" s="87"/>
      <c r="E105" s="87"/>
      <c r="F105" s="87"/>
      <c r="G105" s="87"/>
      <c r="H105" s="87"/>
      <c r="I105" s="284"/>
      <c r="J105" s="285"/>
      <c r="K105" s="285"/>
      <c r="L105" s="286"/>
      <c r="M105" s="7"/>
      <c r="N105" s="7"/>
      <c r="O105" s="7"/>
      <c r="P105" s="7"/>
      <c r="Q105" s="7"/>
      <c r="R105" s="31"/>
      <c r="S105" s="31"/>
      <c r="T105" s="31"/>
      <c r="U105" s="31"/>
      <c r="V105" s="31"/>
      <c r="W105" s="29"/>
      <c r="X105" s="325"/>
      <c r="Y105" s="87" t="s">
        <v>17</v>
      </c>
      <c r="Z105" s="87"/>
      <c r="AA105" s="87"/>
      <c r="AB105" s="87"/>
      <c r="AC105" s="87"/>
      <c r="AD105" s="87"/>
      <c r="AE105" s="284"/>
      <c r="AF105" s="285"/>
      <c r="AG105" s="285"/>
      <c r="AH105" s="286"/>
      <c r="AI105" s="19"/>
      <c r="AJ105" s="7"/>
      <c r="AK105" s="7"/>
      <c r="AL105" s="7"/>
      <c r="AM105" s="7"/>
      <c r="AN105" s="31"/>
      <c r="AO105" s="31"/>
      <c r="AP105" s="31"/>
      <c r="AQ105" s="31"/>
      <c r="AR105" s="31"/>
    </row>
    <row r="106" spans="1:44" ht="16.5" customHeight="1" x14ac:dyDescent="0.25">
      <c r="A106" s="342"/>
      <c r="B106" s="265"/>
      <c r="C106" s="92" t="s">
        <v>21</v>
      </c>
      <c r="D106" s="293" t="s">
        <v>94</v>
      </c>
      <c r="E106" s="293"/>
      <c r="F106" s="293"/>
      <c r="G106" s="293"/>
      <c r="H106" s="293"/>
      <c r="I106" s="88" t="s">
        <v>11</v>
      </c>
      <c r="J106" s="88" t="s">
        <v>12</v>
      </c>
      <c r="K106" s="88" t="s">
        <v>81</v>
      </c>
      <c r="L106" s="88" t="s">
        <v>80</v>
      </c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29"/>
      <c r="X106" s="325"/>
      <c r="Y106" s="92" t="s">
        <v>21</v>
      </c>
      <c r="Z106" s="324" t="s">
        <v>94</v>
      </c>
      <c r="AA106" s="288"/>
      <c r="AB106" s="288"/>
      <c r="AC106" s="288"/>
      <c r="AD106" s="289"/>
      <c r="AE106" s="88" t="s">
        <v>11</v>
      </c>
      <c r="AF106" s="88" t="s">
        <v>12</v>
      </c>
      <c r="AG106" s="88" t="s">
        <v>81</v>
      </c>
      <c r="AH106" s="88" t="s">
        <v>80</v>
      </c>
      <c r="AI106" s="55"/>
      <c r="AJ106" s="31"/>
      <c r="AK106" s="31"/>
      <c r="AL106" s="31"/>
      <c r="AM106" s="31"/>
      <c r="AN106" s="31"/>
      <c r="AO106" s="31"/>
      <c r="AP106" s="31"/>
      <c r="AQ106" s="31"/>
      <c r="AR106" s="31"/>
    </row>
    <row r="107" spans="1:44" ht="16.5" customHeight="1" x14ac:dyDescent="0.25">
      <c r="A107" s="342"/>
      <c r="B107" s="265"/>
      <c r="C107" s="87" t="s">
        <v>22</v>
      </c>
      <c r="D107" s="78"/>
      <c r="E107" s="78"/>
      <c r="F107" s="78"/>
      <c r="G107" s="78"/>
      <c r="H107" s="78"/>
      <c r="I107" s="87">
        <f>SUM(D107:H107)</f>
        <v>0</v>
      </c>
      <c r="J107" s="26" t="e">
        <f>ROUND(AVERAGE(D107:H107),3)</f>
        <v>#DIV/0!</v>
      </c>
      <c r="K107" s="87" t="e">
        <f>ROUND(MEDIAN(D107:H107), 3)</f>
        <v>#NUM!</v>
      </c>
      <c r="L107" s="87" t="e">
        <f>ROUND(_xlfn.STDEV.S(D107:H107), 3)</f>
        <v>#DIV/0!</v>
      </c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29"/>
      <c r="X107" s="325"/>
      <c r="Y107" s="87" t="s">
        <v>22</v>
      </c>
      <c r="Z107" s="58"/>
      <c r="AA107" s="58"/>
      <c r="AB107" s="58"/>
      <c r="AC107" s="58"/>
      <c r="AD107" s="58"/>
      <c r="AE107" s="87">
        <f>SUM(Z107:AD107)</f>
        <v>0</v>
      </c>
      <c r="AF107" s="26" t="e">
        <f>ROUND(AVERAGE(Z107:AD107),3)</f>
        <v>#DIV/0!</v>
      </c>
      <c r="AG107" s="87" t="e">
        <f>ROUND(MEDIAN(Z107:AD107), 3)</f>
        <v>#NUM!</v>
      </c>
      <c r="AH107" s="87" t="e">
        <f>ROUND(_xlfn.STDEV.S(Z107:AD107), 3)</f>
        <v>#DIV/0!</v>
      </c>
      <c r="AI107" s="55"/>
      <c r="AJ107" s="31"/>
      <c r="AK107" s="31"/>
      <c r="AL107" s="31"/>
      <c r="AM107" s="31"/>
      <c r="AN107" s="31"/>
      <c r="AO107" s="31"/>
      <c r="AP107" s="31"/>
      <c r="AQ107" s="31"/>
      <c r="AR107" s="31"/>
    </row>
    <row r="108" spans="1:44" x14ac:dyDescent="0.25">
      <c r="A108" s="342"/>
      <c r="B108" s="265"/>
      <c r="C108" s="87" t="b">
        <v>1</v>
      </c>
      <c r="D108" s="78"/>
      <c r="E108" s="78"/>
      <c r="F108" s="78"/>
      <c r="G108" s="78"/>
      <c r="H108" s="78"/>
      <c r="I108" s="281"/>
      <c r="J108" s="282"/>
      <c r="K108" s="282"/>
      <c r="L108" s="283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29"/>
      <c r="X108" s="325"/>
      <c r="Y108" s="87" t="b">
        <v>1</v>
      </c>
      <c r="Z108" s="87"/>
      <c r="AA108" s="87"/>
      <c r="AB108" s="87"/>
      <c r="AC108" s="87"/>
      <c r="AD108" s="87"/>
      <c r="AE108" s="281"/>
      <c r="AF108" s="282"/>
      <c r="AG108" s="282"/>
      <c r="AH108" s="283"/>
      <c r="AI108" s="55"/>
      <c r="AJ108" s="31"/>
      <c r="AK108" s="31"/>
      <c r="AL108" s="31"/>
      <c r="AM108" s="31"/>
      <c r="AN108" s="31"/>
      <c r="AO108" s="31"/>
      <c r="AP108" s="31"/>
      <c r="AQ108" s="31"/>
      <c r="AR108" s="31"/>
    </row>
    <row r="109" spans="1:44" x14ac:dyDescent="0.25">
      <c r="A109" s="342"/>
      <c r="B109" s="265"/>
      <c r="C109" s="87" t="s">
        <v>17</v>
      </c>
      <c r="D109" s="87"/>
      <c r="E109" s="87"/>
      <c r="F109" s="87"/>
      <c r="G109" s="87"/>
      <c r="H109" s="87"/>
      <c r="I109" s="284"/>
      <c r="J109" s="285"/>
      <c r="K109" s="285"/>
      <c r="L109" s="286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29"/>
      <c r="X109" s="325"/>
      <c r="Y109" s="87" t="s">
        <v>17</v>
      </c>
      <c r="Z109" s="87"/>
      <c r="AA109" s="87"/>
      <c r="AB109" s="87"/>
      <c r="AC109" s="87"/>
      <c r="AD109" s="87"/>
      <c r="AE109" s="284"/>
      <c r="AF109" s="285"/>
      <c r="AG109" s="285"/>
      <c r="AH109" s="286"/>
      <c r="AI109" s="55"/>
      <c r="AJ109" s="31"/>
      <c r="AK109" s="31"/>
      <c r="AL109" s="31"/>
      <c r="AM109" s="31"/>
      <c r="AN109" s="31"/>
      <c r="AO109" s="31"/>
      <c r="AP109" s="31"/>
      <c r="AQ109" s="31"/>
      <c r="AR109" s="31"/>
    </row>
    <row r="110" spans="1:44" ht="16.5" customHeight="1" x14ac:dyDescent="0.25">
      <c r="A110" s="342"/>
      <c r="B110" s="265"/>
      <c r="C110" s="92" t="s">
        <v>23</v>
      </c>
      <c r="D110" s="293" t="s">
        <v>89</v>
      </c>
      <c r="E110" s="293"/>
      <c r="F110" s="293"/>
      <c r="G110" s="293"/>
      <c r="H110" s="293"/>
      <c r="I110" s="88" t="s">
        <v>11</v>
      </c>
      <c r="J110" s="88" t="s">
        <v>12</v>
      </c>
      <c r="K110" s="88" t="s">
        <v>81</v>
      </c>
      <c r="L110" s="88" t="s">
        <v>80</v>
      </c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29"/>
      <c r="X110" s="325"/>
      <c r="Y110" s="92" t="s">
        <v>23</v>
      </c>
      <c r="Z110" s="324" t="s">
        <v>94</v>
      </c>
      <c r="AA110" s="288"/>
      <c r="AB110" s="288"/>
      <c r="AC110" s="288"/>
      <c r="AD110" s="289"/>
      <c r="AE110" s="88" t="s">
        <v>11</v>
      </c>
      <c r="AF110" s="88" t="s">
        <v>12</v>
      </c>
      <c r="AG110" s="88" t="s">
        <v>81</v>
      </c>
      <c r="AH110" s="88" t="s">
        <v>80</v>
      </c>
      <c r="AI110" s="55"/>
      <c r="AJ110" s="31"/>
      <c r="AK110" s="31"/>
      <c r="AL110" s="31"/>
      <c r="AM110" s="31"/>
      <c r="AN110" s="31"/>
      <c r="AO110" s="31"/>
      <c r="AP110" s="31"/>
      <c r="AQ110" s="31"/>
      <c r="AR110" s="31"/>
    </row>
    <row r="111" spans="1:44" ht="16.5" customHeight="1" x14ac:dyDescent="0.25">
      <c r="A111" s="342"/>
      <c r="B111" s="265"/>
      <c r="C111" s="87" t="s">
        <v>24</v>
      </c>
      <c r="D111" s="85"/>
      <c r="E111" s="85"/>
      <c r="F111" s="85"/>
      <c r="G111" s="85"/>
      <c r="H111" s="85"/>
      <c r="I111" s="87">
        <f>SUM(D111:H111)</f>
        <v>0</v>
      </c>
      <c r="J111" s="26" t="e">
        <f>ROUND(AVERAGE(D111:H111),3)</f>
        <v>#DIV/0!</v>
      </c>
      <c r="K111" s="87" t="e">
        <f>ROUND(MEDIAN(D111:H111), 3)</f>
        <v>#NUM!</v>
      </c>
      <c r="L111" s="87" t="e">
        <f>ROUND(_xlfn.STDEV.S(D111:H111), 3)</f>
        <v>#DIV/0!</v>
      </c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29"/>
      <c r="X111" s="325"/>
      <c r="Y111" s="87" t="s">
        <v>24</v>
      </c>
      <c r="Z111" s="58"/>
      <c r="AA111" s="58"/>
      <c r="AB111" s="58"/>
      <c r="AC111" s="58"/>
      <c r="AD111" s="58"/>
      <c r="AE111" s="87">
        <f>SUM(Z111:AD111)</f>
        <v>0</v>
      </c>
      <c r="AF111" s="26" t="e">
        <f>ROUND(AVERAGE(Z111:AD111),3)</f>
        <v>#DIV/0!</v>
      </c>
      <c r="AG111" s="87" t="e">
        <f>ROUND(MEDIAN(Z111:AD111), 3)</f>
        <v>#NUM!</v>
      </c>
      <c r="AH111" s="87" t="e">
        <f>ROUND(_xlfn.STDEV.S(Z111:AD111), 3)</f>
        <v>#DIV/0!</v>
      </c>
      <c r="AI111" s="55"/>
      <c r="AJ111" s="31"/>
      <c r="AK111" s="31"/>
      <c r="AL111" s="31"/>
      <c r="AM111" s="31"/>
      <c r="AN111" s="31"/>
      <c r="AO111" s="31"/>
      <c r="AP111" s="31"/>
      <c r="AQ111" s="31"/>
      <c r="AR111" s="31"/>
    </row>
    <row r="112" spans="1:44" x14ac:dyDescent="0.25">
      <c r="A112" s="342"/>
      <c r="B112" s="265"/>
      <c r="C112" s="87" t="b">
        <v>1</v>
      </c>
      <c r="D112" s="85"/>
      <c r="E112" s="85"/>
      <c r="F112" s="85"/>
      <c r="G112" s="85"/>
      <c r="H112" s="85"/>
      <c r="I112" s="281"/>
      <c r="J112" s="282"/>
      <c r="K112" s="282"/>
      <c r="L112" s="283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29"/>
      <c r="X112" s="325"/>
      <c r="Y112" s="87" t="b">
        <v>1</v>
      </c>
      <c r="Z112" s="87"/>
      <c r="AA112" s="87"/>
      <c r="AB112" s="87"/>
      <c r="AC112" s="87"/>
      <c r="AD112" s="87"/>
      <c r="AE112" s="281"/>
      <c r="AF112" s="282"/>
      <c r="AG112" s="282"/>
      <c r="AH112" s="283"/>
      <c r="AI112" s="55"/>
      <c r="AJ112" s="31"/>
      <c r="AK112" s="31"/>
      <c r="AL112" s="31"/>
      <c r="AM112" s="31"/>
      <c r="AN112" s="31"/>
      <c r="AO112" s="31"/>
      <c r="AP112" s="31"/>
      <c r="AQ112" s="31"/>
      <c r="AR112" s="31"/>
    </row>
    <row r="113" spans="1:44" x14ac:dyDescent="0.25">
      <c r="A113" s="342"/>
      <c r="B113" s="265"/>
      <c r="C113" s="87" t="s">
        <v>17</v>
      </c>
      <c r="D113" s="87"/>
      <c r="E113" s="87"/>
      <c r="F113" s="87"/>
      <c r="G113" s="87"/>
      <c r="H113" s="87"/>
      <c r="I113" s="284"/>
      <c r="J113" s="285"/>
      <c r="K113" s="285"/>
      <c r="L113" s="286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29"/>
      <c r="X113" s="325"/>
      <c r="Y113" s="87" t="s">
        <v>17</v>
      </c>
      <c r="Z113" s="87"/>
      <c r="AA113" s="87"/>
      <c r="AB113" s="87"/>
      <c r="AC113" s="87"/>
      <c r="AD113" s="87"/>
      <c r="AE113" s="284"/>
      <c r="AF113" s="285"/>
      <c r="AG113" s="285"/>
      <c r="AH113" s="286"/>
      <c r="AI113" s="55"/>
      <c r="AJ113" s="31"/>
      <c r="AK113" s="31"/>
      <c r="AL113" s="31"/>
      <c r="AM113" s="31"/>
      <c r="AN113" s="31"/>
      <c r="AO113" s="31"/>
      <c r="AP113" s="31"/>
      <c r="AQ113" s="31"/>
      <c r="AR113" s="31"/>
    </row>
    <row r="114" spans="1:44" ht="16.5" customHeight="1" x14ac:dyDescent="0.25">
      <c r="A114" s="342"/>
      <c r="B114" s="265"/>
      <c r="C114" s="92" t="s">
        <v>25</v>
      </c>
      <c r="D114" s="293" t="s">
        <v>94</v>
      </c>
      <c r="E114" s="293"/>
      <c r="F114" s="293"/>
      <c r="G114" s="293"/>
      <c r="H114" s="293"/>
      <c r="I114" s="88" t="s">
        <v>11</v>
      </c>
      <c r="J114" s="88" t="s">
        <v>12</v>
      </c>
      <c r="K114" s="88" t="s">
        <v>81</v>
      </c>
      <c r="L114" s="88" t="s">
        <v>80</v>
      </c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29"/>
      <c r="X114" s="325"/>
      <c r="Y114" s="92" t="s">
        <v>25</v>
      </c>
      <c r="Z114" s="324" t="s">
        <v>94</v>
      </c>
      <c r="AA114" s="288"/>
      <c r="AB114" s="288"/>
      <c r="AC114" s="288"/>
      <c r="AD114" s="289"/>
      <c r="AE114" s="88" t="s">
        <v>11</v>
      </c>
      <c r="AF114" s="88" t="s">
        <v>12</v>
      </c>
      <c r="AG114" s="88" t="s">
        <v>81</v>
      </c>
      <c r="AH114" s="88" t="s">
        <v>80</v>
      </c>
      <c r="AI114" s="55"/>
      <c r="AJ114" s="31"/>
      <c r="AK114" s="31"/>
      <c r="AL114" s="31"/>
      <c r="AM114" s="31"/>
      <c r="AN114" s="31"/>
      <c r="AO114" s="31"/>
      <c r="AP114" s="31"/>
      <c r="AQ114" s="31"/>
      <c r="AR114" s="31"/>
    </row>
    <row r="115" spans="1:44" ht="16.5" customHeight="1" x14ac:dyDescent="0.25">
      <c r="A115" s="342"/>
      <c r="B115" s="265"/>
      <c r="C115" s="87" t="s">
        <v>26</v>
      </c>
      <c r="D115" s="78"/>
      <c r="E115" s="78"/>
      <c r="F115" s="78"/>
      <c r="G115" s="78"/>
      <c r="H115" s="78"/>
      <c r="I115" s="87">
        <f>SUM(D115:H115)</f>
        <v>0</v>
      </c>
      <c r="J115" s="26" t="e">
        <f>ROUND(AVERAGE(D115:H115),3)</f>
        <v>#DIV/0!</v>
      </c>
      <c r="K115" s="87" t="e">
        <f>ROUND(MEDIAN(D115:H115), 3)</f>
        <v>#NUM!</v>
      </c>
      <c r="L115" s="87" t="e">
        <f>ROUND(_xlfn.STDEV.S(D115:H115), 3)</f>
        <v>#DIV/0!</v>
      </c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29"/>
      <c r="X115" s="325"/>
      <c r="Y115" s="87" t="s">
        <v>26</v>
      </c>
      <c r="Z115" s="58"/>
      <c r="AA115" s="58"/>
      <c r="AB115" s="58"/>
      <c r="AC115" s="58"/>
      <c r="AD115" s="58"/>
      <c r="AE115" s="87">
        <f>SUM(Z115:AD115)</f>
        <v>0</v>
      </c>
      <c r="AF115" s="26" t="e">
        <f>ROUND(AVERAGE(Z115:AD115),3)</f>
        <v>#DIV/0!</v>
      </c>
      <c r="AG115" s="87" t="e">
        <f>ROUND(MEDIAN(Z115:AD115), 3)</f>
        <v>#NUM!</v>
      </c>
      <c r="AH115" s="87" t="e">
        <f>ROUND(_xlfn.STDEV.S(Z115:AD115), 3)</f>
        <v>#DIV/0!</v>
      </c>
      <c r="AI115" s="55"/>
      <c r="AJ115" s="31"/>
      <c r="AK115" s="31"/>
      <c r="AL115" s="31"/>
      <c r="AM115" s="31"/>
      <c r="AN115" s="31"/>
      <c r="AO115" s="31"/>
      <c r="AP115" s="31"/>
      <c r="AQ115" s="31"/>
      <c r="AR115" s="31"/>
    </row>
    <row r="116" spans="1:44" x14ac:dyDescent="0.25">
      <c r="A116" s="342"/>
      <c r="B116" s="265"/>
      <c r="C116" s="87" t="b">
        <v>1</v>
      </c>
      <c r="D116" s="78"/>
      <c r="E116" s="78"/>
      <c r="F116" s="78"/>
      <c r="G116" s="78"/>
      <c r="H116" s="78"/>
      <c r="I116" s="281"/>
      <c r="J116" s="282"/>
      <c r="K116" s="282"/>
      <c r="L116" s="283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29"/>
      <c r="X116" s="325"/>
      <c r="Y116" s="87" t="b">
        <v>1</v>
      </c>
      <c r="Z116" s="87"/>
      <c r="AA116" s="87"/>
      <c r="AB116" s="87"/>
      <c r="AC116" s="87"/>
      <c r="AD116" s="87"/>
      <c r="AE116" s="281"/>
      <c r="AF116" s="282"/>
      <c r="AG116" s="282"/>
      <c r="AH116" s="283"/>
      <c r="AI116" s="55"/>
      <c r="AJ116" s="31"/>
      <c r="AK116" s="31"/>
      <c r="AL116" s="31"/>
      <c r="AM116" s="31"/>
      <c r="AN116" s="31"/>
      <c r="AO116" s="31"/>
      <c r="AP116" s="31"/>
      <c r="AQ116" s="31"/>
      <c r="AR116" s="31"/>
    </row>
    <row r="117" spans="1:44" x14ac:dyDescent="0.25">
      <c r="A117" s="342"/>
      <c r="B117" s="265"/>
      <c r="C117" s="87" t="s">
        <v>17</v>
      </c>
      <c r="D117" s="87"/>
      <c r="E117" s="87"/>
      <c r="F117" s="87"/>
      <c r="G117" s="87"/>
      <c r="H117" s="87"/>
      <c r="I117" s="284"/>
      <c r="J117" s="285"/>
      <c r="K117" s="285"/>
      <c r="L117" s="286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29"/>
      <c r="X117" s="325"/>
      <c r="Y117" s="87" t="s">
        <v>17</v>
      </c>
      <c r="Z117" s="87"/>
      <c r="AA117" s="87"/>
      <c r="AB117" s="87"/>
      <c r="AC117" s="87"/>
      <c r="AD117" s="87"/>
      <c r="AE117" s="284"/>
      <c r="AF117" s="285"/>
      <c r="AG117" s="285"/>
      <c r="AH117" s="286"/>
      <c r="AI117" s="55"/>
      <c r="AJ117" s="31"/>
      <c r="AK117" s="31"/>
      <c r="AL117" s="31"/>
      <c r="AM117" s="31"/>
      <c r="AN117" s="31"/>
      <c r="AO117" s="31"/>
      <c r="AP117" s="31"/>
      <c r="AQ117" s="31"/>
      <c r="AR117" s="31"/>
    </row>
    <row r="118" spans="1:44" ht="16.5" customHeight="1" x14ac:dyDescent="0.25">
      <c r="A118" s="342"/>
      <c r="B118" s="265"/>
      <c r="C118" s="92" t="s">
        <v>58</v>
      </c>
      <c r="D118" s="293" t="s">
        <v>94</v>
      </c>
      <c r="E118" s="293"/>
      <c r="F118" s="293"/>
      <c r="G118" s="293"/>
      <c r="H118" s="293"/>
      <c r="I118" s="88" t="s">
        <v>11</v>
      </c>
      <c r="J118" s="88" t="s">
        <v>12</v>
      </c>
      <c r="K118" s="88" t="s">
        <v>81</v>
      </c>
      <c r="L118" s="88" t="s">
        <v>80</v>
      </c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29"/>
      <c r="X118" s="325"/>
      <c r="Y118" s="92" t="s">
        <v>58</v>
      </c>
      <c r="Z118" s="324" t="s">
        <v>94</v>
      </c>
      <c r="AA118" s="288"/>
      <c r="AB118" s="288"/>
      <c r="AC118" s="288"/>
      <c r="AD118" s="289"/>
      <c r="AE118" s="88" t="s">
        <v>11</v>
      </c>
      <c r="AF118" s="88" t="s">
        <v>12</v>
      </c>
      <c r="AG118" s="88" t="s">
        <v>81</v>
      </c>
      <c r="AH118" s="88" t="s">
        <v>80</v>
      </c>
      <c r="AI118" s="55"/>
      <c r="AJ118" s="31"/>
      <c r="AK118" s="31"/>
      <c r="AL118" s="31"/>
      <c r="AM118" s="31"/>
      <c r="AN118" s="31"/>
      <c r="AO118" s="31"/>
      <c r="AP118" s="31"/>
      <c r="AQ118" s="31"/>
      <c r="AR118" s="31"/>
    </row>
    <row r="119" spans="1:44" ht="16.5" customHeight="1" x14ac:dyDescent="0.25">
      <c r="A119" s="342"/>
      <c r="B119" s="265"/>
      <c r="C119" s="87" t="s">
        <v>59</v>
      </c>
      <c r="D119" s="78"/>
      <c r="E119" s="78"/>
      <c r="F119" s="78"/>
      <c r="G119" s="78"/>
      <c r="H119" s="78"/>
      <c r="I119" s="87">
        <f>SUM(D119:H119)</f>
        <v>0</v>
      </c>
      <c r="J119" s="26" t="e">
        <f>ROUND(AVERAGE(D119:H119),3)</f>
        <v>#DIV/0!</v>
      </c>
      <c r="K119" s="87" t="e">
        <f>ROUND(MEDIAN(D119:H119), 3)</f>
        <v>#NUM!</v>
      </c>
      <c r="L119" s="87" t="e">
        <f>ROUND(_xlfn.STDEV.S(D119:H119), 3)</f>
        <v>#DIV/0!</v>
      </c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29"/>
      <c r="X119" s="325"/>
      <c r="Y119" s="87" t="s">
        <v>59</v>
      </c>
      <c r="Z119" s="58"/>
      <c r="AA119" s="58"/>
      <c r="AB119" s="58"/>
      <c r="AC119" s="58"/>
      <c r="AD119" s="58"/>
      <c r="AE119" s="87">
        <f>SUM(Z119:AD119)</f>
        <v>0</v>
      </c>
      <c r="AF119" s="26" t="e">
        <f>ROUND(AVERAGE(Z119:AD119),3)</f>
        <v>#DIV/0!</v>
      </c>
      <c r="AG119" s="87" t="e">
        <f>ROUND(MEDIAN(Z119:AD119), 3)</f>
        <v>#NUM!</v>
      </c>
      <c r="AH119" s="87" t="e">
        <f>ROUND(_xlfn.STDEV.S(Z119:AD119), 3)</f>
        <v>#DIV/0!</v>
      </c>
      <c r="AI119" s="55"/>
      <c r="AJ119" s="31"/>
      <c r="AK119" s="31"/>
      <c r="AL119" s="31"/>
      <c r="AM119" s="31"/>
      <c r="AN119" s="31"/>
      <c r="AO119" s="31"/>
      <c r="AP119" s="31"/>
      <c r="AQ119" s="31"/>
      <c r="AR119" s="31"/>
    </row>
    <row r="120" spans="1:44" x14ac:dyDescent="0.25">
      <c r="A120" s="342"/>
      <c r="B120" s="265"/>
      <c r="C120" s="87" t="b">
        <v>1</v>
      </c>
      <c r="D120" s="78"/>
      <c r="E120" s="78"/>
      <c r="F120" s="78"/>
      <c r="G120" s="78"/>
      <c r="H120" s="78"/>
      <c r="I120" s="281"/>
      <c r="J120" s="282"/>
      <c r="K120" s="282"/>
      <c r="L120" s="283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29"/>
      <c r="X120" s="325"/>
      <c r="Y120" s="87" t="b">
        <v>1</v>
      </c>
      <c r="Z120" s="87"/>
      <c r="AA120" s="87"/>
      <c r="AB120" s="87"/>
      <c r="AC120" s="87"/>
      <c r="AD120" s="87"/>
      <c r="AE120" s="281"/>
      <c r="AF120" s="282"/>
      <c r="AG120" s="282"/>
      <c r="AH120" s="283"/>
      <c r="AI120" s="55"/>
      <c r="AJ120" s="31"/>
      <c r="AK120" s="31"/>
      <c r="AL120" s="31"/>
      <c r="AM120" s="31"/>
      <c r="AN120" s="31"/>
      <c r="AO120" s="31"/>
      <c r="AP120" s="31"/>
      <c r="AQ120" s="31"/>
      <c r="AR120" s="31"/>
    </row>
    <row r="121" spans="1:44" x14ac:dyDescent="0.25">
      <c r="A121" s="342"/>
      <c r="B121" s="265"/>
      <c r="C121" s="87" t="s">
        <v>17</v>
      </c>
      <c r="D121" s="87"/>
      <c r="E121" s="87"/>
      <c r="F121" s="87"/>
      <c r="G121" s="87"/>
      <c r="H121" s="87"/>
      <c r="I121" s="284"/>
      <c r="J121" s="285"/>
      <c r="K121" s="285"/>
      <c r="L121" s="286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29"/>
      <c r="X121" s="325"/>
      <c r="Y121" s="87" t="s">
        <v>17</v>
      </c>
      <c r="Z121" s="87"/>
      <c r="AA121" s="87"/>
      <c r="AB121" s="87"/>
      <c r="AC121" s="87"/>
      <c r="AD121" s="87"/>
      <c r="AE121" s="284"/>
      <c r="AF121" s="285"/>
      <c r="AG121" s="285"/>
      <c r="AH121" s="286"/>
      <c r="AI121" s="55"/>
      <c r="AJ121" s="31"/>
      <c r="AK121" s="31"/>
      <c r="AL121" s="31"/>
      <c r="AM121" s="31"/>
      <c r="AN121" s="31"/>
      <c r="AO121" s="31"/>
      <c r="AP121" s="31"/>
      <c r="AQ121" s="31"/>
      <c r="AR121" s="31"/>
    </row>
    <row r="122" spans="1:44" x14ac:dyDescent="0.25">
      <c r="A122" s="342"/>
      <c r="Y122" s="22"/>
      <c r="Z122" s="23"/>
      <c r="AA122" s="23"/>
      <c r="AB122" s="23"/>
      <c r="AC122" s="23"/>
      <c r="AD122" s="23"/>
      <c r="AE122" s="23"/>
      <c r="AF122" s="23"/>
      <c r="AG122" s="23"/>
    </row>
    <row r="123" spans="1:44" ht="16.5" customHeight="1" x14ac:dyDescent="0.25">
      <c r="A123" s="342"/>
    </row>
    <row r="124" spans="1:44" ht="16.5" customHeight="1" x14ac:dyDescent="0.25">
      <c r="A124" s="342"/>
      <c r="B124" s="325" t="s">
        <v>68</v>
      </c>
      <c r="C124" s="90" t="s">
        <v>69</v>
      </c>
      <c r="D124" s="7"/>
      <c r="E124" s="7"/>
      <c r="F124" s="7"/>
      <c r="G124" s="7"/>
      <c r="H124" s="7"/>
      <c r="I124" s="326" t="s">
        <v>49</v>
      </c>
      <c r="J124" s="326"/>
      <c r="K124" s="326"/>
      <c r="L124" s="326"/>
      <c r="M124" s="7"/>
      <c r="N124" s="7"/>
      <c r="O124" s="7"/>
      <c r="P124" s="7"/>
      <c r="Q124" s="7"/>
      <c r="R124" s="7"/>
      <c r="S124" s="90" t="s">
        <v>69</v>
      </c>
      <c r="T124" s="232" t="s">
        <v>50</v>
      </c>
      <c r="U124" s="232"/>
      <c r="V124" s="232"/>
      <c r="W124" s="3"/>
      <c r="X124" s="325" t="s">
        <v>68</v>
      </c>
      <c r="Y124" s="90" t="s">
        <v>69</v>
      </c>
      <c r="Z124" s="7"/>
      <c r="AA124" s="7"/>
      <c r="AB124" s="7"/>
      <c r="AC124" s="7"/>
      <c r="AD124" s="7"/>
      <c r="AE124" s="326" t="s">
        <v>49</v>
      </c>
      <c r="AF124" s="326"/>
      <c r="AG124" s="326"/>
      <c r="AH124" s="326"/>
      <c r="AI124" s="7"/>
      <c r="AJ124" s="7"/>
      <c r="AK124" s="7"/>
      <c r="AL124" s="7"/>
      <c r="AM124" s="7"/>
      <c r="AN124" s="7"/>
      <c r="AO124" s="90" t="s">
        <v>69</v>
      </c>
      <c r="AP124" s="232" t="s">
        <v>50</v>
      </c>
      <c r="AQ124" s="232"/>
      <c r="AR124" s="232"/>
    </row>
    <row r="125" spans="1:44" ht="16.5" customHeight="1" x14ac:dyDescent="0.25">
      <c r="A125" s="342"/>
      <c r="B125" s="325"/>
      <c r="C125" s="90" t="s">
        <v>2</v>
      </c>
      <c r="D125" s="7"/>
      <c r="E125" s="7"/>
      <c r="F125" s="7"/>
      <c r="G125" s="7"/>
      <c r="H125" s="7"/>
      <c r="I125" s="42" t="s">
        <v>3</v>
      </c>
      <c r="J125" s="42" t="s">
        <v>4</v>
      </c>
      <c r="K125" s="42" t="s">
        <v>191</v>
      </c>
      <c r="L125" s="42" t="s">
        <v>192</v>
      </c>
      <c r="M125" s="7"/>
      <c r="N125" s="7"/>
      <c r="O125" s="7"/>
      <c r="P125" s="7"/>
      <c r="Q125" s="7"/>
      <c r="R125" s="31"/>
      <c r="S125" s="90" t="s">
        <v>2</v>
      </c>
      <c r="T125" s="92" t="s">
        <v>5</v>
      </c>
      <c r="U125" s="92" t="s">
        <v>6</v>
      </c>
      <c r="V125" s="8" t="s">
        <v>7</v>
      </c>
      <c r="W125" s="29"/>
      <c r="X125" s="325"/>
      <c r="Y125" s="90" t="s">
        <v>0</v>
      </c>
      <c r="Z125" s="7"/>
      <c r="AA125" s="7"/>
      <c r="AB125" s="7"/>
      <c r="AC125" s="7"/>
      <c r="AD125" s="7"/>
      <c r="AE125" s="42" t="s">
        <v>3</v>
      </c>
      <c r="AF125" s="42" t="s">
        <v>4</v>
      </c>
      <c r="AG125" s="42" t="s">
        <v>191</v>
      </c>
      <c r="AH125" s="42" t="s">
        <v>192</v>
      </c>
      <c r="AI125" s="7"/>
      <c r="AJ125" s="7"/>
      <c r="AK125" s="7"/>
      <c r="AL125" s="7"/>
      <c r="AM125" s="7"/>
      <c r="AN125" s="31"/>
      <c r="AO125" s="90" t="s">
        <v>0</v>
      </c>
      <c r="AP125" s="92" t="s">
        <v>5</v>
      </c>
      <c r="AQ125" s="92" t="s">
        <v>6</v>
      </c>
      <c r="AR125" s="8" t="s">
        <v>7</v>
      </c>
    </row>
    <row r="126" spans="1:44" ht="16.5" customHeight="1" x14ac:dyDescent="0.25">
      <c r="A126" s="342"/>
      <c r="B126" s="325"/>
      <c r="C126" s="9" t="s">
        <v>8</v>
      </c>
      <c r="D126" s="7"/>
      <c r="E126" s="7"/>
      <c r="F126" s="7"/>
      <c r="G126" s="7"/>
      <c r="H126" s="7"/>
      <c r="I126" s="57">
        <f>ROUND(AVERAGE(I128, I132,I136,I140,I144,I148), 3)</f>
        <v>0</v>
      </c>
      <c r="J126" s="43" t="e">
        <f>ROUND(AVERAGE(J128, J132,J136,J140,J144,J148), 3)</f>
        <v>#DIV/0!</v>
      </c>
      <c r="K126" s="43" t="e">
        <f>ROUND(AVERAGE(K128, K132,K136,K140,K144,K148), 3)</f>
        <v>#NUM!</v>
      </c>
      <c r="L126" s="43" t="e">
        <f>ROUND(AVERAGE(L128, L132,L136,L140,L144,L148), 3)</f>
        <v>#DIV/0!</v>
      </c>
      <c r="M126" s="7"/>
      <c r="N126" s="7"/>
      <c r="O126" s="7"/>
      <c r="P126" s="7"/>
      <c r="Q126" s="7"/>
      <c r="R126" s="31"/>
      <c r="S126" s="9" t="s">
        <v>9</v>
      </c>
      <c r="T126" s="32"/>
      <c r="U126" s="32"/>
      <c r="V126" s="8">
        <f t="shared" ref="V126:V131" si="4">ROUND(U126/60, 3)</f>
        <v>0</v>
      </c>
      <c r="W126" s="29"/>
      <c r="X126" s="325"/>
      <c r="Y126" s="9" t="s">
        <v>8</v>
      </c>
      <c r="Z126" s="7"/>
      <c r="AA126" s="7"/>
      <c r="AB126" s="7"/>
      <c r="AC126" s="7"/>
      <c r="AD126" s="7"/>
      <c r="AE126" s="57">
        <f>ROUND(AVERAGE(AE128, AE132,AE136,AE140,AE144,AE148), 3)</f>
        <v>0</v>
      </c>
      <c r="AF126" s="43" t="e">
        <f>ROUND(AVERAGE(AF128, AF132,AF136,AF140,AF144,AF148), 3)</f>
        <v>#DIV/0!</v>
      </c>
      <c r="AG126" s="43" t="e">
        <f>ROUND(AVERAGE(AG128, AG132,AG136,AG140,AG144,AG148), 3)</f>
        <v>#NUM!</v>
      </c>
      <c r="AH126" s="43" t="e">
        <f>ROUND(AVERAGE(AH128, AH132,AH136,AH140,AH144,AH148), 3)</f>
        <v>#DIV/0!</v>
      </c>
      <c r="AI126" s="7"/>
      <c r="AJ126" s="7"/>
      <c r="AK126" s="7"/>
      <c r="AL126" s="7"/>
      <c r="AM126" s="7"/>
      <c r="AN126" s="31"/>
      <c r="AO126" s="9" t="s">
        <v>9</v>
      </c>
      <c r="AP126" s="32"/>
      <c r="AQ126" s="32"/>
      <c r="AR126" s="8">
        <f t="shared" ref="AR126:AR131" si="5">ROUND(AQ126/60, 3)</f>
        <v>0</v>
      </c>
    </row>
    <row r="127" spans="1:44" ht="16.5" customHeight="1" x14ac:dyDescent="0.25">
      <c r="A127" s="342"/>
      <c r="B127" s="325"/>
      <c r="C127" s="92" t="s">
        <v>10</v>
      </c>
      <c r="D127" s="293" t="s">
        <v>93</v>
      </c>
      <c r="E127" s="293"/>
      <c r="F127" s="293"/>
      <c r="G127" s="293"/>
      <c r="H127" s="293"/>
      <c r="I127" s="88" t="s">
        <v>11</v>
      </c>
      <c r="J127" s="88" t="s">
        <v>12</v>
      </c>
      <c r="K127" s="88" t="s">
        <v>81</v>
      </c>
      <c r="L127" s="88" t="s">
        <v>80</v>
      </c>
      <c r="M127" s="7"/>
      <c r="N127" s="31"/>
      <c r="O127" s="31"/>
      <c r="P127" s="31"/>
      <c r="Q127" s="31"/>
      <c r="R127" s="31"/>
      <c r="S127" s="9" t="s">
        <v>13</v>
      </c>
      <c r="T127" s="32"/>
      <c r="U127" s="32"/>
      <c r="V127" s="8">
        <f t="shared" si="4"/>
        <v>0</v>
      </c>
      <c r="W127" s="29"/>
      <c r="X127" s="325"/>
      <c r="Y127" s="92" t="s">
        <v>10</v>
      </c>
      <c r="Z127" s="293" t="s">
        <v>89</v>
      </c>
      <c r="AA127" s="293"/>
      <c r="AB127" s="293"/>
      <c r="AC127" s="293"/>
      <c r="AD127" s="293"/>
      <c r="AE127" s="88" t="s">
        <v>11</v>
      </c>
      <c r="AF127" s="88" t="s">
        <v>12</v>
      </c>
      <c r="AG127" s="88" t="s">
        <v>81</v>
      </c>
      <c r="AH127" s="88" t="s">
        <v>80</v>
      </c>
      <c r="AI127" s="7"/>
      <c r="AJ127" s="31"/>
      <c r="AK127" s="31"/>
      <c r="AL127" s="31"/>
      <c r="AM127" s="31"/>
      <c r="AN127" s="31"/>
      <c r="AO127" s="9" t="s">
        <v>13</v>
      </c>
      <c r="AP127" s="32"/>
      <c r="AQ127" s="32"/>
      <c r="AR127" s="8">
        <f t="shared" si="5"/>
        <v>0</v>
      </c>
    </row>
    <row r="128" spans="1:44" ht="16.5" customHeight="1" x14ac:dyDescent="0.25">
      <c r="A128" s="342"/>
      <c r="B128" s="325"/>
      <c r="C128" s="87" t="s">
        <v>14</v>
      </c>
      <c r="D128" s="86"/>
      <c r="E128" s="86"/>
      <c r="F128" s="86"/>
      <c r="G128" s="86"/>
      <c r="H128" s="86"/>
      <c r="I128" s="87">
        <f>SUM(D128:H128)</f>
        <v>0</v>
      </c>
      <c r="J128" s="26" t="e">
        <f>ROUND(AVERAGE(D128:H128),3)</f>
        <v>#DIV/0!</v>
      </c>
      <c r="K128" s="87" t="e">
        <f>ROUND(MEDIAN(D128:H128), 3)</f>
        <v>#NUM!</v>
      </c>
      <c r="L128" s="87" t="e">
        <f>ROUND(_xlfn.STDEV.S(D128:H128), 3)</f>
        <v>#DIV/0!</v>
      </c>
      <c r="M128" s="7"/>
      <c r="N128" s="31"/>
      <c r="O128" s="31"/>
      <c r="P128" s="31"/>
      <c r="Q128" s="31"/>
      <c r="R128" s="31"/>
      <c r="S128" s="9" t="s">
        <v>15</v>
      </c>
      <c r="T128" s="32"/>
      <c r="U128" s="32"/>
      <c r="V128" s="8">
        <f t="shared" si="4"/>
        <v>0</v>
      </c>
      <c r="W128" s="29"/>
      <c r="X128" s="325"/>
      <c r="Y128" s="87" t="s">
        <v>14</v>
      </c>
      <c r="Z128" s="62"/>
      <c r="AA128" s="62"/>
      <c r="AB128" s="62"/>
      <c r="AC128" s="62"/>
      <c r="AD128" s="62"/>
      <c r="AE128" s="87">
        <f>SUM(Z128:AD128)</f>
        <v>0</v>
      </c>
      <c r="AF128" s="26" t="e">
        <f>ROUND(AVERAGE(Z128:AD128),3)</f>
        <v>#DIV/0!</v>
      </c>
      <c r="AG128" s="87" t="e">
        <f>ROUND(MEDIAN(Z128:AD128), 3)</f>
        <v>#NUM!</v>
      </c>
      <c r="AH128" s="87" t="e">
        <f>ROUND(_xlfn.STDEV.S(Z128:AD128), 3)</f>
        <v>#DIV/0!</v>
      </c>
      <c r="AI128" s="7"/>
      <c r="AJ128" s="31"/>
      <c r="AK128" s="31"/>
      <c r="AL128" s="31"/>
      <c r="AM128" s="31"/>
      <c r="AN128" s="31"/>
      <c r="AO128" s="9" t="s">
        <v>15</v>
      </c>
      <c r="AP128" s="32"/>
      <c r="AQ128" s="32"/>
      <c r="AR128" s="8">
        <f t="shared" si="5"/>
        <v>0</v>
      </c>
    </row>
    <row r="129" spans="1:44" ht="16.5" customHeight="1" x14ac:dyDescent="0.25">
      <c r="A129" s="342"/>
      <c r="B129" s="325"/>
      <c r="C129" s="87" t="b">
        <v>1</v>
      </c>
      <c r="D129" s="86"/>
      <c r="E129" s="86"/>
      <c r="F129" s="86"/>
      <c r="G129" s="86"/>
      <c r="H129" s="86"/>
      <c r="I129" s="281"/>
      <c r="J129" s="282"/>
      <c r="K129" s="282"/>
      <c r="L129" s="283"/>
      <c r="M129" s="7"/>
      <c r="N129" s="31"/>
      <c r="O129" s="31"/>
      <c r="P129" s="31"/>
      <c r="Q129" s="31"/>
      <c r="R129" s="31"/>
      <c r="S129" s="9" t="s">
        <v>16</v>
      </c>
      <c r="T129" s="32"/>
      <c r="U129" s="32"/>
      <c r="V129" s="8">
        <f t="shared" si="4"/>
        <v>0</v>
      </c>
      <c r="W129" s="29"/>
      <c r="X129" s="325"/>
      <c r="Y129" s="87" t="b">
        <v>1</v>
      </c>
      <c r="Z129" s="87"/>
      <c r="AA129" s="87"/>
      <c r="AB129" s="87"/>
      <c r="AC129" s="87"/>
      <c r="AD129" s="87"/>
      <c r="AE129" s="281"/>
      <c r="AF129" s="282"/>
      <c r="AG129" s="282"/>
      <c r="AH129" s="283"/>
      <c r="AI129" s="7"/>
      <c r="AJ129" s="31"/>
      <c r="AK129" s="31"/>
      <c r="AL129" s="31"/>
      <c r="AM129" s="31"/>
      <c r="AN129" s="31"/>
      <c r="AO129" s="9" t="s">
        <v>16</v>
      </c>
      <c r="AP129" s="32"/>
      <c r="AQ129" s="32"/>
      <c r="AR129" s="8">
        <f t="shared" si="5"/>
        <v>0</v>
      </c>
    </row>
    <row r="130" spans="1:44" ht="16.5" customHeight="1" x14ac:dyDescent="0.25">
      <c r="A130" s="342"/>
      <c r="B130" s="325"/>
      <c r="C130" s="87" t="s">
        <v>17</v>
      </c>
      <c r="D130" s="87"/>
      <c r="E130" s="87"/>
      <c r="F130" s="87"/>
      <c r="G130" s="87"/>
      <c r="H130" s="87"/>
      <c r="I130" s="284"/>
      <c r="J130" s="285"/>
      <c r="K130" s="285"/>
      <c r="L130" s="286"/>
      <c r="M130" s="7"/>
      <c r="N130" s="31"/>
      <c r="O130" s="31"/>
      <c r="P130" s="31"/>
      <c r="Q130" s="31"/>
      <c r="R130" s="31"/>
      <c r="S130" s="9" t="s">
        <v>18</v>
      </c>
      <c r="T130" s="32"/>
      <c r="U130" s="32"/>
      <c r="V130" s="8">
        <f t="shared" si="4"/>
        <v>0</v>
      </c>
      <c r="W130" s="29"/>
      <c r="X130" s="325"/>
      <c r="Y130" s="87" t="s">
        <v>17</v>
      </c>
      <c r="Z130" s="87"/>
      <c r="AA130" s="87"/>
      <c r="AB130" s="87"/>
      <c r="AC130" s="87"/>
      <c r="AD130" s="87"/>
      <c r="AE130" s="284"/>
      <c r="AF130" s="285"/>
      <c r="AG130" s="285"/>
      <c r="AH130" s="286"/>
      <c r="AI130" s="7"/>
      <c r="AJ130" s="31"/>
      <c r="AK130" s="31"/>
      <c r="AL130" s="31"/>
      <c r="AM130" s="31"/>
      <c r="AN130" s="31"/>
      <c r="AO130" s="9" t="s">
        <v>18</v>
      </c>
      <c r="AP130" s="32"/>
      <c r="AQ130" s="32"/>
      <c r="AR130" s="8">
        <f t="shared" si="5"/>
        <v>0</v>
      </c>
    </row>
    <row r="131" spans="1:44" ht="16.5" customHeight="1" x14ac:dyDescent="0.25">
      <c r="A131" s="342"/>
      <c r="B131" s="325"/>
      <c r="C131" s="92" t="s">
        <v>19</v>
      </c>
      <c r="D131" s="293" t="s">
        <v>95</v>
      </c>
      <c r="E131" s="293"/>
      <c r="F131" s="293"/>
      <c r="G131" s="293"/>
      <c r="H131" s="293"/>
      <c r="I131" s="88" t="s">
        <v>11</v>
      </c>
      <c r="J131" s="88" t="s">
        <v>12</v>
      </c>
      <c r="K131" s="88" t="s">
        <v>81</v>
      </c>
      <c r="L131" s="88" t="s">
        <v>80</v>
      </c>
      <c r="M131" s="7"/>
      <c r="N131" s="31"/>
      <c r="O131" s="31"/>
      <c r="P131" s="31"/>
      <c r="Q131" s="31"/>
      <c r="R131" s="31"/>
      <c r="S131" s="9" t="s">
        <v>56</v>
      </c>
      <c r="T131" s="37"/>
      <c r="U131" s="32"/>
      <c r="V131" s="8">
        <f t="shared" si="4"/>
        <v>0</v>
      </c>
      <c r="W131" s="3"/>
      <c r="X131" s="325"/>
      <c r="Y131" s="92" t="s">
        <v>19</v>
      </c>
      <c r="Z131" s="293" t="s">
        <v>89</v>
      </c>
      <c r="AA131" s="293"/>
      <c r="AB131" s="293"/>
      <c r="AC131" s="293"/>
      <c r="AD131" s="293"/>
      <c r="AE131" s="88" t="s">
        <v>11</v>
      </c>
      <c r="AF131" s="88" t="s">
        <v>12</v>
      </c>
      <c r="AG131" s="88" t="s">
        <v>81</v>
      </c>
      <c r="AH131" s="88" t="s">
        <v>80</v>
      </c>
      <c r="AI131" s="7"/>
      <c r="AJ131" s="31"/>
      <c r="AK131" s="31"/>
      <c r="AL131" s="31"/>
      <c r="AM131" s="31"/>
      <c r="AN131" s="31"/>
      <c r="AO131" s="9" t="s">
        <v>56</v>
      </c>
      <c r="AP131" s="32"/>
      <c r="AQ131" s="32"/>
      <c r="AR131" s="8">
        <f t="shared" si="5"/>
        <v>0</v>
      </c>
    </row>
    <row r="132" spans="1:44" ht="16.5" customHeight="1" x14ac:dyDescent="0.3">
      <c r="A132" s="342"/>
      <c r="B132" s="325"/>
      <c r="C132" s="87" t="s">
        <v>20</v>
      </c>
      <c r="D132" s="86"/>
      <c r="E132" s="86"/>
      <c r="F132" s="86"/>
      <c r="G132" s="86"/>
      <c r="H132" s="86"/>
      <c r="I132" s="87">
        <f>SUM(D132:H132)</f>
        <v>0</v>
      </c>
      <c r="J132" s="26" t="e">
        <f>ROUND(AVERAGE(D132:H132),3)</f>
        <v>#DIV/0!</v>
      </c>
      <c r="K132" s="87" t="e">
        <f>ROUND(MEDIAN(D132:H132), 3)</f>
        <v>#NUM!</v>
      </c>
      <c r="L132" s="87" t="e">
        <f>ROUND(_xlfn.STDEV.S(D132:H132), 3)</f>
        <v>#DIV/0!</v>
      </c>
      <c r="M132" s="7"/>
      <c r="N132" s="31"/>
      <c r="O132" s="31"/>
      <c r="P132" s="31"/>
      <c r="Q132" s="31"/>
      <c r="R132" s="31"/>
      <c r="S132" s="14" t="s">
        <v>3</v>
      </c>
      <c r="T132" s="44" t="e">
        <f>ROUND(AVERAGE(T126:T131), 3)</f>
        <v>#DIV/0!</v>
      </c>
      <c r="U132" s="45" t="e">
        <f>ROUND(AVERAGE(U126:U131), 3)</f>
        <v>#DIV/0!</v>
      </c>
      <c r="V132" s="15">
        <f>ROUND(AVERAGE(V126:V131), 3)</f>
        <v>0</v>
      </c>
      <c r="W132" s="29"/>
      <c r="X132" s="325"/>
      <c r="Y132" s="87" t="s">
        <v>20</v>
      </c>
      <c r="Z132" s="62"/>
      <c r="AA132" s="62"/>
      <c r="AB132" s="62"/>
      <c r="AC132" s="62"/>
      <c r="AD132" s="62"/>
      <c r="AE132" s="87">
        <f>SUM(Z132:AD132)</f>
        <v>0</v>
      </c>
      <c r="AF132" s="26" t="e">
        <f>ROUND(AVERAGE(Z132:AD132),3)</f>
        <v>#DIV/0!</v>
      </c>
      <c r="AG132" s="87" t="e">
        <f>ROUND(MEDIAN(Z132:AD132), 3)</f>
        <v>#NUM!</v>
      </c>
      <c r="AH132" s="87" t="e">
        <f>ROUND(_xlfn.STDEV.S(Z132:AD132), 3)</f>
        <v>#DIV/0!</v>
      </c>
      <c r="AI132" s="7"/>
      <c r="AJ132" s="31"/>
      <c r="AK132" s="31"/>
      <c r="AL132" s="31"/>
      <c r="AM132" s="31"/>
      <c r="AN132" s="31"/>
      <c r="AO132" s="14" t="s">
        <v>3</v>
      </c>
      <c r="AP132" s="44" t="e">
        <f>ROUND(AVERAGE(AP126:AP131), 3)</f>
        <v>#DIV/0!</v>
      </c>
      <c r="AQ132" s="45" t="e">
        <f>ROUND(AVERAGE(AQ126:AQ131), 3)</f>
        <v>#DIV/0!</v>
      </c>
      <c r="AR132" s="15">
        <f>ROUND(AVERAGE(AR126:AR131), 3)</f>
        <v>0</v>
      </c>
    </row>
    <row r="133" spans="1:44" ht="16.5" customHeight="1" x14ac:dyDescent="0.25">
      <c r="A133" s="342"/>
      <c r="B133" s="325"/>
      <c r="C133" s="87" t="b">
        <v>1</v>
      </c>
      <c r="D133" s="86"/>
      <c r="E133" s="86"/>
      <c r="F133" s="86"/>
      <c r="G133" s="86"/>
      <c r="H133" s="86"/>
      <c r="I133" s="281"/>
      <c r="J133" s="282"/>
      <c r="K133" s="282"/>
      <c r="L133" s="283"/>
      <c r="M133" s="7"/>
      <c r="N133" s="7"/>
      <c r="O133" s="7"/>
      <c r="P133" s="7"/>
      <c r="Q133" s="7"/>
      <c r="R133" s="31"/>
      <c r="S133" s="31"/>
      <c r="T133" s="31"/>
      <c r="U133" s="31"/>
      <c r="V133" s="31"/>
      <c r="W133" s="29"/>
      <c r="X133" s="325"/>
      <c r="Y133" s="87" t="b">
        <v>1</v>
      </c>
      <c r="Z133" s="87"/>
      <c r="AA133" s="87"/>
      <c r="AB133" s="87"/>
      <c r="AC133" s="87"/>
      <c r="AD133" s="87"/>
      <c r="AE133" s="281"/>
      <c r="AF133" s="282"/>
      <c r="AG133" s="282"/>
      <c r="AH133" s="283"/>
      <c r="AI133" s="7"/>
      <c r="AJ133" s="7"/>
      <c r="AK133" s="7"/>
      <c r="AL133" s="7"/>
      <c r="AM133" s="7"/>
      <c r="AN133" s="31"/>
      <c r="AO133" s="31"/>
      <c r="AP133" s="31"/>
      <c r="AQ133" s="31"/>
      <c r="AR133" s="31"/>
    </row>
    <row r="134" spans="1:44" ht="16.5" customHeight="1" x14ac:dyDescent="0.25">
      <c r="A134" s="342"/>
      <c r="B134" s="325"/>
      <c r="C134" s="87" t="s">
        <v>17</v>
      </c>
      <c r="D134" s="87"/>
      <c r="E134" s="87"/>
      <c r="F134" s="87"/>
      <c r="G134" s="87"/>
      <c r="H134" s="87"/>
      <c r="I134" s="284"/>
      <c r="J134" s="285"/>
      <c r="K134" s="285"/>
      <c r="L134" s="286"/>
      <c r="M134" s="7"/>
      <c r="N134" s="7"/>
      <c r="O134" s="7"/>
      <c r="P134" s="7"/>
      <c r="Q134" s="7"/>
      <c r="R134" s="31"/>
      <c r="S134" s="31"/>
      <c r="T134" s="31"/>
      <c r="U134" s="31"/>
      <c r="V134" s="31"/>
      <c r="W134" s="29"/>
      <c r="X134" s="325"/>
      <c r="Y134" s="87" t="s">
        <v>17</v>
      </c>
      <c r="Z134" s="87"/>
      <c r="AA134" s="87"/>
      <c r="AB134" s="87"/>
      <c r="AC134" s="87"/>
      <c r="AD134" s="87"/>
      <c r="AE134" s="284"/>
      <c r="AF134" s="285"/>
      <c r="AG134" s="285"/>
      <c r="AH134" s="286"/>
      <c r="AI134" s="7"/>
      <c r="AJ134" s="7"/>
      <c r="AK134" s="7"/>
      <c r="AL134" s="7"/>
      <c r="AM134" s="7"/>
      <c r="AN134" s="31"/>
      <c r="AO134" s="31"/>
      <c r="AP134" s="31"/>
      <c r="AQ134" s="31"/>
      <c r="AR134" s="31"/>
    </row>
    <row r="135" spans="1:44" ht="16.5" customHeight="1" x14ac:dyDescent="0.25">
      <c r="A135" s="342"/>
      <c r="B135" s="325"/>
      <c r="C135" s="92" t="s">
        <v>21</v>
      </c>
      <c r="D135" s="293" t="s">
        <v>95</v>
      </c>
      <c r="E135" s="293"/>
      <c r="F135" s="293"/>
      <c r="G135" s="293"/>
      <c r="H135" s="293"/>
      <c r="I135" s="88" t="s">
        <v>11</v>
      </c>
      <c r="J135" s="88" t="s">
        <v>12</v>
      </c>
      <c r="K135" s="88" t="s">
        <v>81</v>
      </c>
      <c r="L135" s="88" t="s">
        <v>80</v>
      </c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29"/>
      <c r="X135" s="325"/>
      <c r="Y135" s="92" t="s">
        <v>21</v>
      </c>
      <c r="Z135" s="293" t="s">
        <v>94</v>
      </c>
      <c r="AA135" s="293"/>
      <c r="AB135" s="293"/>
      <c r="AC135" s="293"/>
      <c r="AD135" s="293"/>
      <c r="AE135" s="88" t="s">
        <v>11</v>
      </c>
      <c r="AF135" s="88" t="s">
        <v>12</v>
      </c>
      <c r="AG135" s="88" t="s">
        <v>81</v>
      </c>
      <c r="AH135" s="88" t="s">
        <v>80</v>
      </c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</row>
    <row r="136" spans="1:44" ht="16.5" customHeight="1" x14ac:dyDescent="0.25">
      <c r="A136" s="342"/>
      <c r="B136" s="325"/>
      <c r="C136" s="87" t="s">
        <v>22</v>
      </c>
      <c r="D136" s="86"/>
      <c r="E136" s="86"/>
      <c r="F136" s="86"/>
      <c r="G136" s="86"/>
      <c r="H136" s="86"/>
      <c r="I136" s="87">
        <f>SUM(D136:H136)</f>
        <v>0</v>
      </c>
      <c r="J136" s="26" t="e">
        <f>ROUND(AVERAGE(D136:H136),3)</f>
        <v>#DIV/0!</v>
      </c>
      <c r="K136" s="87" t="e">
        <f>ROUND(MEDIAN(D136:H136), 3)</f>
        <v>#NUM!</v>
      </c>
      <c r="L136" s="87" t="e">
        <f>ROUND(_xlfn.STDEV.S(D136:H136), 3)</f>
        <v>#DIV/0!</v>
      </c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29"/>
      <c r="X136" s="325"/>
      <c r="Y136" s="87" t="s">
        <v>22</v>
      </c>
      <c r="Z136" s="62"/>
      <c r="AA136" s="62"/>
      <c r="AB136" s="62"/>
      <c r="AC136" s="62"/>
      <c r="AD136" s="62"/>
      <c r="AE136" s="87">
        <f>SUM(Z136:AD136)</f>
        <v>0</v>
      </c>
      <c r="AF136" s="26" t="e">
        <f>ROUND(AVERAGE(Z136:AD136),3)</f>
        <v>#DIV/0!</v>
      </c>
      <c r="AG136" s="87" t="e">
        <f>ROUND(MEDIAN(Z136:AD136), 3)</f>
        <v>#NUM!</v>
      </c>
      <c r="AH136" s="87" t="e">
        <f>ROUND(_xlfn.STDEV.S(Z136:AD136), 3)</f>
        <v>#DIV/0!</v>
      </c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</row>
    <row r="137" spans="1:44" ht="16.5" customHeight="1" x14ac:dyDescent="0.25">
      <c r="A137" s="342"/>
      <c r="B137" s="325"/>
      <c r="C137" s="87" t="b">
        <v>1</v>
      </c>
      <c r="D137" s="86"/>
      <c r="E137" s="86"/>
      <c r="F137" s="86"/>
      <c r="G137" s="86"/>
      <c r="H137" s="86"/>
      <c r="I137" s="281"/>
      <c r="J137" s="282"/>
      <c r="K137" s="282"/>
      <c r="L137" s="283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29"/>
      <c r="X137" s="325"/>
      <c r="Y137" s="87" t="b">
        <v>1</v>
      </c>
      <c r="Z137" s="87"/>
      <c r="AA137" s="87"/>
      <c r="AB137" s="87"/>
      <c r="AC137" s="87"/>
      <c r="AD137" s="87"/>
      <c r="AE137" s="281"/>
      <c r="AF137" s="282"/>
      <c r="AG137" s="282"/>
      <c r="AH137" s="283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</row>
    <row r="138" spans="1:44" ht="16.5" customHeight="1" x14ac:dyDescent="0.25">
      <c r="A138" s="342"/>
      <c r="B138" s="325"/>
      <c r="C138" s="87" t="s">
        <v>17</v>
      </c>
      <c r="D138" s="87"/>
      <c r="E138" s="87"/>
      <c r="F138" s="87"/>
      <c r="G138" s="87"/>
      <c r="H138" s="87"/>
      <c r="I138" s="284"/>
      <c r="J138" s="285"/>
      <c r="K138" s="285"/>
      <c r="L138" s="286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29"/>
      <c r="X138" s="325"/>
      <c r="Y138" s="87" t="s">
        <v>17</v>
      </c>
      <c r="Z138" s="87"/>
      <c r="AA138" s="87"/>
      <c r="AB138" s="87"/>
      <c r="AC138" s="87"/>
      <c r="AD138" s="87"/>
      <c r="AE138" s="284"/>
      <c r="AF138" s="285"/>
      <c r="AG138" s="285"/>
      <c r="AH138" s="286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</row>
    <row r="139" spans="1:44" ht="16.5" customHeight="1" x14ac:dyDescent="0.25">
      <c r="A139" s="342"/>
      <c r="B139" s="325"/>
      <c r="C139" s="92" t="s">
        <v>23</v>
      </c>
      <c r="D139" s="293" t="s">
        <v>95</v>
      </c>
      <c r="E139" s="293"/>
      <c r="F139" s="293"/>
      <c r="G139" s="293"/>
      <c r="H139" s="293"/>
      <c r="I139" s="88" t="s">
        <v>11</v>
      </c>
      <c r="J139" s="88" t="s">
        <v>12</v>
      </c>
      <c r="K139" s="88" t="s">
        <v>81</v>
      </c>
      <c r="L139" s="88" t="s">
        <v>80</v>
      </c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29"/>
      <c r="X139" s="325"/>
      <c r="Y139" s="92" t="s">
        <v>23</v>
      </c>
      <c r="Z139" s="293" t="s">
        <v>94</v>
      </c>
      <c r="AA139" s="293"/>
      <c r="AB139" s="293"/>
      <c r="AC139" s="293"/>
      <c r="AD139" s="293"/>
      <c r="AE139" s="88" t="s">
        <v>11</v>
      </c>
      <c r="AF139" s="88" t="s">
        <v>12</v>
      </c>
      <c r="AG139" s="88" t="s">
        <v>81</v>
      </c>
      <c r="AH139" s="88" t="s">
        <v>80</v>
      </c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</row>
    <row r="140" spans="1:44" ht="16.5" customHeight="1" x14ac:dyDescent="0.25">
      <c r="A140" s="342"/>
      <c r="B140" s="325"/>
      <c r="C140" s="87" t="s">
        <v>24</v>
      </c>
      <c r="D140" s="86"/>
      <c r="E140" s="86"/>
      <c r="F140" s="86"/>
      <c r="G140" s="86"/>
      <c r="H140" s="86"/>
      <c r="I140" s="87">
        <f>SUM(D140:H140)</f>
        <v>0</v>
      </c>
      <c r="J140" s="26" t="e">
        <f>ROUND(AVERAGE(D140:H140),3)</f>
        <v>#DIV/0!</v>
      </c>
      <c r="K140" s="87" t="e">
        <f>ROUND(MEDIAN(D140:H140), 3)</f>
        <v>#NUM!</v>
      </c>
      <c r="L140" s="87" t="e">
        <f>ROUND(_xlfn.STDEV.S(D140:H140), 3)</f>
        <v>#DIV/0!</v>
      </c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29"/>
      <c r="X140" s="325"/>
      <c r="Y140" s="87" t="s">
        <v>24</v>
      </c>
      <c r="Z140" s="62"/>
      <c r="AA140" s="62"/>
      <c r="AB140" s="62"/>
      <c r="AC140" s="62"/>
      <c r="AD140" s="62"/>
      <c r="AE140" s="87">
        <f>SUM(Z140:AD140)</f>
        <v>0</v>
      </c>
      <c r="AF140" s="26" t="e">
        <f>ROUND(AVERAGE(Z140:AD140),3)</f>
        <v>#DIV/0!</v>
      </c>
      <c r="AG140" s="87" t="e">
        <f>ROUND(MEDIAN(Z140:AD140), 3)</f>
        <v>#NUM!</v>
      </c>
      <c r="AH140" s="87" t="e">
        <f>ROUND(_xlfn.STDEV.S(Z140:AD140), 3)</f>
        <v>#DIV/0!</v>
      </c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</row>
    <row r="141" spans="1:44" ht="16.5" customHeight="1" x14ac:dyDescent="0.25">
      <c r="A141" s="342"/>
      <c r="B141" s="325"/>
      <c r="C141" s="87" t="b">
        <v>1</v>
      </c>
      <c r="D141" s="87"/>
      <c r="E141" s="87"/>
      <c r="F141" s="87"/>
      <c r="G141" s="87"/>
      <c r="H141" s="87"/>
      <c r="I141" s="281"/>
      <c r="J141" s="282"/>
      <c r="K141" s="282"/>
      <c r="L141" s="283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29"/>
      <c r="X141" s="325"/>
      <c r="Y141" s="87" t="b">
        <v>1</v>
      </c>
      <c r="Z141" s="87"/>
      <c r="AA141" s="87"/>
      <c r="AB141" s="87"/>
      <c r="AC141" s="87"/>
      <c r="AD141" s="87"/>
      <c r="AE141" s="281"/>
      <c r="AF141" s="282"/>
      <c r="AG141" s="282"/>
      <c r="AH141" s="283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</row>
    <row r="142" spans="1:44" ht="16.5" customHeight="1" x14ac:dyDescent="0.25">
      <c r="A142" s="342"/>
      <c r="B142" s="325"/>
      <c r="C142" s="87" t="s">
        <v>17</v>
      </c>
      <c r="D142" s="87"/>
      <c r="E142" s="87"/>
      <c r="F142" s="87"/>
      <c r="G142" s="87"/>
      <c r="H142" s="87"/>
      <c r="I142" s="284"/>
      <c r="J142" s="285"/>
      <c r="K142" s="285"/>
      <c r="L142" s="286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29"/>
      <c r="X142" s="325"/>
      <c r="Y142" s="87" t="s">
        <v>17</v>
      </c>
      <c r="Z142" s="87"/>
      <c r="AA142" s="87"/>
      <c r="AB142" s="87"/>
      <c r="AC142" s="87"/>
      <c r="AD142" s="87"/>
      <c r="AE142" s="284"/>
      <c r="AF142" s="285"/>
      <c r="AG142" s="285"/>
      <c r="AH142" s="286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</row>
    <row r="143" spans="1:44" ht="16.5" customHeight="1" x14ac:dyDescent="0.25">
      <c r="A143" s="342"/>
      <c r="B143" s="325"/>
      <c r="C143" s="92" t="s">
        <v>25</v>
      </c>
      <c r="D143" s="293" t="s">
        <v>94</v>
      </c>
      <c r="E143" s="293"/>
      <c r="F143" s="293"/>
      <c r="G143" s="293"/>
      <c r="H143" s="293"/>
      <c r="I143" s="88" t="s">
        <v>11</v>
      </c>
      <c r="J143" s="88" t="s">
        <v>12</v>
      </c>
      <c r="K143" s="88" t="s">
        <v>81</v>
      </c>
      <c r="L143" s="88" t="s">
        <v>80</v>
      </c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29"/>
      <c r="X143" s="325"/>
      <c r="Y143" s="92" t="s">
        <v>25</v>
      </c>
      <c r="Z143" s="293" t="s">
        <v>95</v>
      </c>
      <c r="AA143" s="293"/>
      <c r="AB143" s="293"/>
      <c r="AC143" s="293"/>
      <c r="AD143" s="293"/>
      <c r="AE143" s="88" t="s">
        <v>11</v>
      </c>
      <c r="AF143" s="88" t="s">
        <v>12</v>
      </c>
      <c r="AG143" s="88" t="s">
        <v>81</v>
      </c>
      <c r="AH143" s="88" t="s">
        <v>80</v>
      </c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</row>
    <row r="144" spans="1:44" ht="16.5" customHeight="1" x14ac:dyDescent="0.25">
      <c r="A144" s="342"/>
      <c r="B144" s="325"/>
      <c r="C144" s="87" t="s">
        <v>26</v>
      </c>
      <c r="D144" s="83"/>
      <c r="E144" s="83"/>
      <c r="F144" s="83"/>
      <c r="G144" s="83"/>
      <c r="H144" s="83"/>
      <c r="I144" s="87">
        <f>SUM(D144:H144)</f>
        <v>0</v>
      </c>
      <c r="J144" s="26" t="e">
        <f>ROUND(AVERAGE(D144:H144),3)</f>
        <v>#DIV/0!</v>
      </c>
      <c r="K144" s="87" t="e">
        <f>ROUND(MEDIAN(D144:H144), 3)</f>
        <v>#NUM!</v>
      </c>
      <c r="L144" s="87" t="e">
        <f>ROUND(_xlfn.STDEV.S(D144:H144), 3)</f>
        <v>#DIV/0!</v>
      </c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29"/>
      <c r="X144" s="325"/>
      <c r="Y144" s="87" t="s">
        <v>26</v>
      </c>
      <c r="Z144" s="62"/>
      <c r="AA144" s="62"/>
      <c r="AB144" s="62"/>
      <c r="AC144" s="62"/>
      <c r="AD144" s="62"/>
      <c r="AE144" s="87">
        <f>SUM(Z144:AD144)</f>
        <v>0</v>
      </c>
      <c r="AF144" s="26" t="e">
        <f>ROUND(AVERAGE(Z144:AD144),3)</f>
        <v>#DIV/0!</v>
      </c>
      <c r="AG144" s="87" t="e">
        <f>ROUND(MEDIAN(Z144:AD144), 3)</f>
        <v>#NUM!</v>
      </c>
      <c r="AH144" s="87" t="e">
        <f>ROUND(_xlfn.STDEV.S(Z144:AD144), 3)</f>
        <v>#DIV/0!</v>
      </c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</row>
    <row r="145" spans="1:44" ht="16.5" customHeight="1" x14ac:dyDescent="0.25">
      <c r="A145" s="342"/>
      <c r="B145" s="325"/>
      <c r="C145" s="87" t="b">
        <v>1</v>
      </c>
      <c r="D145" s="87"/>
      <c r="E145" s="87"/>
      <c r="F145" s="87"/>
      <c r="G145" s="87"/>
      <c r="H145" s="87"/>
      <c r="I145" s="281"/>
      <c r="J145" s="282"/>
      <c r="K145" s="282"/>
      <c r="L145" s="283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29"/>
      <c r="X145" s="325"/>
      <c r="Y145" s="87" t="b">
        <v>1</v>
      </c>
      <c r="Z145" s="87"/>
      <c r="AA145" s="87"/>
      <c r="AB145" s="87"/>
      <c r="AC145" s="87"/>
      <c r="AD145" s="87"/>
      <c r="AE145" s="281"/>
      <c r="AF145" s="282"/>
      <c r="AG145" s="282"/>
      <c r="AH145" s="283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</row>
    <row r="146" spans="1:44" ht="16.5" customHeight="1" x14ac:dyDescent="0.25">
      <c r="A146" s="342"/>
      <c r="B146" s="325"/>
      <c r="C146" s="87" t="s">
        <v>17</v>
      </c>
      <c r="D146" s="87"/>
      <c r="E146" s="87"/>
      <c r="F146" s="87"/>
      <c r="G146" s="87"/>
      <c r="H146" s="87"/>
      <c r="I146" s="284"/>
      <c r="J146" s="285"/>
      <c r="K146" s="285"/>
      <c r="L146" s="286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29"/>
      <c r="X146" s="325"/>
      <c r="Y146" s="87" t="s">
        <v>17</v>
      </c>
      <c r="Z146" s="87"/>
      <c r="AA146" s="87"/>
      <c r="AB146" s="87"/>
      <c r="AC146" s="87"/>
      <c r="AD146" s="87"/>
      <c r="AE146" s="284"/>
      <c r="AF146" s="285"/>
      <c r="AG146" s="285"/>
      <c r="AH146" s="286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</row>
    <row r="147" spans="1:44" ht="16.5" customHeight="1" x14ac:dyDescent="0.25">
      <c r="A147" s="342"/>
      <c r="B147" s="325"/>
      <c r="C147" s="92" t="s">
        <v>58</v>
      </c>
      <c r="D147" s="293" t="s">
        <v>95</v>
      </c>
      <c r="E147" s="293"/>
      <c r="F147" s="293"/>
      <c r="G147" s="293"/>
      <c r="H147" s="293"/>
      <c r="I147" s="88" t="s">
        <v>11</v>
      </c>
      <c r="J147" s="88" t="s">
        <v>12</v>
      </c>
      <c r="K147" s="88" t="s">
        <v>81</v>
      </c>
      <c r="L147" s="88" t="s">
        <v>80</v>
      </c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29"/>
      <c r="X147" s="325"/>
      <c r="Y147" s="92" t="s">
        <v>58</v>
      </c>
      <c r="Z147" s="293" t="s">
        <v>95</v>
      </c>
      <c r="AA147" s="293"/>
      <c r="AB147" s="293"/>
      <c r="AC147" s="293"/>
      <c r="AD147" s="293"/>
      <c r="AE147" s="88" t="s">
        <v>11</v>
      </c>
      <c r="AF147" s="88" t="s">
        <v>12</v>
      </c>
      <c r="AG147" s="88" t="s">
        <v>81</v>
      </c>
      <c r="AH147" s="88" t="s">
        <v>80</v>
      </c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</row>
    <row r="148" spans="1:44" ht="16.5" customHeight="1" x14ac:dyDescent="0.25">
      <c r="A148" s="342"/>
      <c r="B148" s="325"/>
      <c r="C148" s="87" t="s">
        <v>59</v>
      </c>
      <c r="D148" s="86"/>
      <c r="E148" s="86"/>
      <c r="F148" s="86"/>
      <c r="G148" s="86"/>
      <c r="H148" s="86"/>
      <c r="I148" s="87">
        <f>SUM(D148:H148)</f>
        <v>0</v>
      </c>
      <c r="J148" s="26" t="e">
        <f>ROUND(AVERAGE(D148:H148),3)</f>
        <v>#DIV/0!</v>
      </c>
      <c r="K148" s="87" t="e">
        <f>ROUND(MEDIAN(D148:H148), 3)</f>
        <v>#NUM!</v>
      </c>
      <c r="L148" s="87" t="e">
        <f>ROUND(_xlfn.STDEV.S(D148:H148), 3)</f>
        <v>#DIV/0!</v>
      </c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29"/>
      <c r="X148" s="325"/>
      <c r="Y148" s="87" t="s">
        <v>59</v>
      </c>
      <c r="Z148" s="62"/>
      <c r="AA148" s="62"/>
      <c r="AB148" s="62"/>
      <c r="AC148" s="62"/>
      <c r="AD148" s="62"/>
      <c r="AE148" s="87">
        <f>SUM(Z148:AD148)</f>
        <v>0</v>
      </c>
      <c r="AF148" s="26" t="e">
        <f>ROUND(AVERAGE(Z148:AD148),3)</f>
        <v>#DIV/0!</v>
      </c>
      <c r="AG148" s="87" t="e">
        <f>ROUND(MEDIAN(Z148:AD148), 3)</f>
        <v>#NUM!</v>
      </c>
      <c r="AH148" s="87" t="e">
        <f>ROUND(_xlfn.STDEV.S(Z148:AD148), 3)</f>
        <v>#DIV/0!</v>
      </c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</row>
    <row r="149" spans="1:44" ht="16.5" customHeight="1" x14ac:dyDescent="0.25">
      <c r="A149" s="342"/>
      <c r="B149" s="325"/>
      <c r="C149" s="87" t="b">
        <v>1</v>
      </c>
      <c r="D149" s="87"/>
      <c r="E149" s="87"/>
      <c r="F149" s="87"/>
      <c r="G149" s="87"/>
      <c r="H149" s="87"/>
      <c r="I149" s="281"/>
      <c r="J149" s="282"/>
      <c r="K149" s="282"/>
      <c r="L149" s="283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29"/>
      <c r="X149" s="325"/>
      <c r="Y149" s="87" t="b">
        <v>1</v>
      </c>
      <c r="Z149" s="87"/>
      <c r="AA149" s="87"/>
      <c r="AB149" s="87"/>
      <c r="AC149" s="87"/>
      <c r="AD149" s="87"/>
      <c r="AE149" s="281"/>
      <c r="AF149" s="282"/>
      <c r="AG149" s="282"/>
      <c r="AH149" s="283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</row>
    <row r="150" spans="1:44" ht="16.5" customHeight="1" x14ac:dyDescent="0.25">
      <c r="A150" s="342"/>
      <c r="B150" s="325"/>
      <c r="C150" s="87" t="s">
        <v>17</v>
      </c>
      <c r="D150" s="87"/>
      <c r="E150" s="87"/>
      <c r="F150" s="87"/>
      <c r="G150" s="87"/>
      <c r="H150" s="87"/>
      <c r="I150" s="284"/>
      <c r="J150" s="285"/>
      <c r="K150" s="285"/>
      <c r="L150" s="286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29"/>
      <c r="X150" s="325"/>
      <c r="Y150" s="87" t="s">
        <v>17</v>
      </c>
      <c r="Z150" s="87"/>
      <c r="AA150" s="87"/>
      <c r="AB150" s="87"/>
      <c r="AC150" s="87"/>
      <c r="AD150" s="87"/>
      <c r="AE150" s="284"/>
      <c r="AF150" s="285"/>
      <c r="AG150" s="285"/>
      <c r="AH150" s="286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</row>
    <row r="151" spans="1:44" ht="16.5" customHeight="1" x14ac:dyDescent="0.25">
      <c r="A151" s="342"/>
    </row>
    <row r="152" spans="1:44" ht="16.5" customHeight="1" x14ac:dyDescent="0.25">
      <c r="A152" s="342"/>
    </row>
    <row r="153" spans="1:44" ht="16.5" customHeight="1" x14ac:dyDescent="0.25">
      <c r="A153" s="342"/>
      <c r="B153" s="325" t="s">
        <v>70</v>
      </c>
      <c r="C153" s="90" t="s">
        <v>70</v>
      </c>
      <c r="D153" s="7"/>
      <c r="E153" s="7"/>
      <c r="F153" s="7"/>
      <c r="G153" s="7"/>
      <c r="H153" s="7"/>
      <c r="I153" s="326" t="s">
        <v>49</v>
      </c>
      <c r="J153" s="326"/>
      <c r="K153" s="326"/>
      <c r="L153" s="326"/>
      <c r="M153" s="7"/>
      <c r="N153" s="7"/>
      <c r="O153" s="7"/>
      <c r="P153" s="7"/>
      <c r="Q153" s="7"/>
      <c r="R153" s="7"/>
      <c r="S153" s="90" t="s">
        <v>70</v>
      </c>
      <c r="T153" s="232" t="s">
        <v>50</v>
      </c>
      <c r="U153" s="232"/>
      <c r="V153" s="232"/>
      <c r="W153" s="3"/>
      <c r="X153" s="325" t="s">
        <v>70</v>
      </c>
      <c r="Y153" s="90" t="s">
        <v>70</v>
      </c>
      <c r="Z153" s="7"/>
      <c r="AA153" s="7"/>
      <c r="AB153" s="7"/>
      <c r="AC153" s="7"/>
      <c r="AD153" s="7"/>
      <c r="AE153" s="326" t="s">
        <v>49</v>
      </c>
      <c r="AF153" s="326"/>
      <c r="AG153" s="326"/>
      <c r="AH153" s="326"/>
      <c r="AI153" s="7"/>
      <c r="AJ153" s="7"/>
      <c r="AK153" s="7"/>
      <c r="AL153" s="7"/>
      <c r="AM153" s="7"/>
      <c r="AN153" s="7"/>
      <c r="AO153" s="90" t="s">
        <v>70</v>
      </c>
      <c r="AP153" s="232" t="s">
        <v>50</v>
      </c>
      <c r="AQ153" s="232"/>
      <c r="AR153" s="232"/>
    </row>
    <row r="154" spans="1:44" ht="16.5" customHeight="1" x14ac:dyDescent="0.25">
      <c r="A154" s="342"/>
      <c r="B154" s="325"/>
      <c r="C154" s="90" t="s">
        <v>2</v>
      </c>
      <c r="D154" s="7"/>
      <c r="E154" s="7"/>
      <c r="F154" s="7"/>
      <c r="G154" s="7"/>
      <c r="H154" s="7"/>
      <c r="I154" s="42" t="s">
        <v>3</v>
      </c>
      <c r="J154" s="42" t="s">
        <v>4</v>
      </c>
      <c r="K154" s="42" t="s">
        <v>191</v>
      </c>
      <c r="L154" s="42" t="s">
        <v>192</v>
      </c>
      <c r="M154" s="7"/>
      <c r="N154" s="7"/>
      <c r="O154" s="7"/>
      <c r="P154" s="7"/>
      <c r="Q154" s="7"/>
      <c r="R154" s="31"/>
      <c r="S154" s="90" t="s">
        <v>2</v>
      </c>
      <c r="T154" s="92" t="s">
        <v>5</v>
      </c>
      <c r="U154" s="92" t="s">
        <v>6</v>
      </c>
      <c r="V154" s="8" t="s">
        <v>7</v>
      </c>
      <c r="W154" s="29"/>
      <c r="X154" s="325"/>
      <c r="Y154" s="90" t="s">
        <v>0</v>
      </c>
      <c r="Z154" s="7"/>
      <c r="AA154" s="7"/>
      <c r="AB154" s="7"/>
      <c r="AC154" s="7"/>
      <c r="AD154" s="7"/>
      <c r="AE154" s="42" t="s">
        <v>3</v>
      </c>
      <c r="AF154" s="42" t="s">
        <v>4</v>
      </c>
      <c r="AG154" s="42" t="s">
        <v>191</v>
      </c>
      <c r="AH154" s="42" t="s">
        <v>192</v>
      </c>
      <c r="AI154" s="7"/>
      <c r="AJ154" s="7"/>
      <c r="AK154" s="7"/>
      <c r="AL154" s="7"/>
      <c r="AM154" s="7"/>
      <c r="AN154" s="31"/>
      <c r="AO154" s="90" t="s">
        <v>0</v>
      </c>
      <c r="AP154" s="92" t="s">
        <v>5</v>
      </c>
      <c r="AQ154" s="92" t="s">
        <v>6</v>
      </c>
      <c r="AR154" s="8" t="s">
        <v>7</v>
      </c>
    </row>
    <row r="155" spans="1:44" ht="16.5" customHeight="1" x14ac:dyDescent="0.25">
      <c r="A155" s="342"/>
      <c r="B155" s="325"/>
      <c r="C155" s="9" t="s">
        <v>8</v>
      </c>
      <c r="D155" s="19"/>
      <c r="E155" s="19"/>
      <c r="F155" s="19"/>
      <c r="G155" s="19"/>
      <c r="H155" s="19"/>
      <c r="I155" s="57">
        <f>ROUND(AVERAGE(I157, I161,I165,I169,I173,I177), 3)</f>
        <v>0</v>
      </c>
      <c r="J155" s="43" t="e">
        <f>ROUND(AVERAGE(J157, J161,J165,J169,J173,J177), 3)</f>
        <v>#DIV/0!</v>
      </c>
      <c r="K155" s="43" t="e">
        <f>ROUND(AVERAGE(K157, K161,K165,K169,K173,K177), 3)</f>
        <v>#NUM!</v>
      </c>
      <c r="L155" s="43" t="e">
        <f>ROUND(AVERAGE(L157, L161,L165,L169,L173,L177), 3)</f>
        <v>#DIV/0!</v>
      </c>
      <c r="M155" s="7"/>
      <c r="N155" s="7"/>
      <c r="O155" s="7"/>
      <c r="P155" s="7"/>
      <c r="Q155" s="7"/>
      <c r="R155" s="31"/>
      <c r="S155" s="9" t="s">
        <v>9</v>
      </c>
      <c r="T155" s="32"/>
      <c r="U155" s="32"/>
      <c r="V155" s="8">
        <f t="shared" ref="V155:V160" si="6">ROUND(U155/60, 3)</f>
        <v>0</v>
      </c>
      <c r="W155" s="29"/>
      <c r="X155" s="325"/>
      <c r="Y155" s="9" t="s">
        <v>8</v>
      </c>
      <c r="Z155" s="19"/>
      <c r="AA155" s="19"/>
      <c r="AB155" s="19"/>
      <c r="AC155" s="19"/>
      <c r="AD155" s="19"/>
      <c r="AE155" s="57">
        <f>ROUND(AVERAGE(AE157, AE161,AE165,AE169,AE173,AE177), 3)</f>
        <v>0</v>
      </c>
      <c r="AF155" s="43" t="e">
        <f>ROUND(AVERAGE(AF157, AF161,AF165,AF169,AF173,AF177), 3)</f>
        <v>#DIV/0!</v>
      </c>
      <c r="AG155" s="43" t="e">
        <f>ROUND(AVERAGE(AG157, AG161,AG165,AG169,AG173,AG177), 3)</f>
        <v>#NUM!</v>
      </c>
      <c r="AH155" s="43" t="e">
        <f>ROUND(AVERAGE(AH157, AH161,AH165,AH169,AH173,AH177), 3)</f>
        <v>#DIV/0!</v>
      </c>
      <c r="AI155" s="7"/>
      <c r="AJ155" s="7"/>
      <c r="AK155" s="7"/>
      <c r="AL155" s="7"/>
      <c r="AM155" s="7"/>
      <c r="AN155" s="31"/>
      <c r="AO155" s="9" t="s">
        <v>9</v>
      </c>
      <c r="AP155" s="32"/>
      <c r="AQ155" s="32"/>
      <c r="AR155" s="8">
        <f t="shared" ref="AR155:AR160" si="7">ROUND(AQ155/60, 3)</f>
        <v>0</v>
      </c>
    </row>
    <row r="156" spans="1:44" ht="16.5" customHeight="1" x14ac:dyDescent="0.25">
      <c r="A156" s="342"/>
      <c r="B156" s="325"/>
      <c r="C156" s="92" t="s">
        <v>10</v>
      </c>
      <c r="D156" s="293" t="s">
        <v>93</v>
      </c>
      <c r="E156" s="293"/>
      <c r="F156" s="293"/>
      <c r="G156" s="293"/>
      <c r="H156" s="293"/>
      <c r="I156" s="88" t="s">
        <v>11</v>
      </c>
      <c r="J156" s="88" t="s">
        <v>12</v>
      </c>
      <c r="K156" s="88" t="s">
        <v>81</v>
      </c>
      <c r="L156" s="88" t="s">
        <v>80</v>
      </c>
      <c r="M156" s="7"/>
      <c r="N156" s="31"/>
      <c r="O156" s="31"/>
      <c r="P156" s="31"/>
      <c r="Q156" s="31"/>
      <c r="R156" s="31"/>
      <c r="S156" s="9" t="s">
        <v>13</v>
      </c>
      <c r="T156" s="32"/>
      <c r="U156" s="32"/>
      <c r="V156" s="8">
        <f t="shared" si="6"/>
        <v>0</v>
      </c>
      <c r="W156" s="29"/>
      <c r="X156" s="325"/>
      <c r="Y156" s="92" t="s">
        <v>10</v>
      </c>
      <c r="Z156" s="293" t="s">
        <v>89</v>
      </c>
      <c r="AA156" s="293"/>
      <c r="AB156" s="293"/>
      <c r="AC156" s="293"/>
      <c r="AD156" s="293"/>
      <c r="AE156" s="88" t="s">
        <v>11</v>
      </c>
      <c r="AF156" s="88" t="s">
        <v>12</v>
      </c>
      <c r="AG156" s="88" t="s">
        <v>81</v>
      </c>
      <c r="AH156" s="88" t="s">
        <v>80</v>
      </c>
      <c r="AI156" s="7"/>
      <c r="AJ156" s="31"/>
      <c r="AK156" s="31"/>
      <c r="AL156" s="31"/>
      <c r="AM156" s="31"/>
      <c r="AN156" s="31"/>
      <c r="AO156" s="9" t="s">
        <v>13</v>
      </c>
      <c r="AP156" s="32"/>
      <c r="AQ156" s="32"/>
      <c r="AR156" s="8">
        <f t="shared" si="7"/>
        <v>0</v>
      </c>
    </row>
    <row r="157" spans="1:44" ht="16.5" customHeight="1" x14ac:dyDescent="0.25">
      <c r="A157" s="342"/>
      <c r="B157" s="325"/>
      <c r="C157" s="87" t="s">
        <v>14</v>
      </c>
      <c r="D157" s="86"/>
      <c r="E157" s="86"/>
      <c r="F157" s="86"/>
      <c r="G157" s="86"/>
      <c r="H157" s="86"/>
      <c r="I157" s="87">
        <f>SUM(D157:H157)</f>
        <v>0</v>
      </c>
      <c r="J157" s="26" t="e">
        <f>ROUND(AVERAGE(D157:H157),3)</f>
        <v>#DIV/0!</v>
      </c>
      <c r="K157" s="87" t="e">
        <f>ROUND(MEDIAN(D157:H157), 3)</f>
        <v>#NUM!</v>
      </c>
      <c r="L157" s="87" t="e">
        <f>ROUND(_xlfn.STDEV.S(D157:H157), 3)</f>
        <v>#DIV/0!</v>
      </c>
      <c r="M157" s="7"/>
      <c r="N157" s="31"/>
      <c r="O157" s="31"/>
      <c r="P157" s="31"/>
      <c r="Q157" s="31"/>
      <c r="R157" s="31"/>
      <c r="S157" s="9" t="s">
        <v>15</v>
      </c>
      <c r="T157" s="32"/>
      <c r="U157" s="32"/>
      <c r="V157" s="8">
        <f t="shared" si="6"/>
        <v>0</v>
      </c>
      <c r="W157" s="29"/>
      <c r="X157" s="325"/>
      <c r="Y157" s="87" t="s">
        <v>14</v>
      </c>
      <c r="Z157" s="63"/>
      <c r="AA157" s="63"/>
      <c r="AB157" s="63"/>
      <c r="AC157" s="63"/>
      <c r="AD157" s="63"/>
      <c r="AE157" s="87">
        <f>SUM(Z157:AD157)</f>
        <v>0</v>
      </c>
      <c r="AF157" s="26" t="e">
        <f>ROUND(AVERAGE(Z157:AD157),3)</f>
        <v>#DIV/0!</v>
      </c>
      <c r="AG157" s="87" t="e">
        <f>ROUND(MEDIAN(Z157:AD157), 3)</f>
        <v>#NUM!</v>
      </c>
      <c r="AH157" s="87" t="e">
        <f>ROUND(_xlfn.STDEV.S(Z157:AD157), 3)</f>
        <v>#DIV/0!</v>
      </c>
      <c r="AI157" s="7"/>
      <c r="AJ157" s="31"/>
      <c r="AK157" s="31"/>
      <c r="AL157" s="31"/>
      <c r="AM157" s="31"/>
      <c r="AN157" s="31"/>
      <c r="AO157" s="9" t="s">
        <v>15</v>
      </c>
      <c r="AP157" s="32"/>
      <c r="AQ157" s="32"/>
      <c r="AR157" s="8">
        <f t="shared" si="7"/>
        <v>0</v>
      </c>
    </row>
    <row r="158" spans="1:44" ht="16.5" customHeight="1" x14ac:dyDescent="0.25">
      <c r="A158" s="342"/>
      <c r="B158" s="325"/>
      <c r="C158" s="87" t="b">
        <v>1</v>
      </c>
      <c r="D158" s="87"/>
      <c r="E158" s="87"/>
      <c r="F158" s="87"/>
      <c r="G158" s="87"/>
      <c r="H158" s="87"/>
      <c r="I158" s="281"/>
      <c r="J158" s="282"/>
      <c r="K158" s="282"/>
      <c r="L158" s="283"/>
      <c r="M158" s="7"/>
      <c r="N158" s="31"/>
      <c r="O158" s="31"/>
      <c r="P158" s="31"/>
      <c r="Q158" s="31"/>
      <c r="R158" s="31"/>
      <c r="S158" s="9" t="s">
        <v>16</v>
      </c>
      <c r="T158" s="32"/>
      <c r="U158" s="32"/>
      <c r="V158" s="8">
        <f t="shared" si="6"/>
        <v>0</v>
      </c>
      <c r="W158" s="29"/>
      <c r="X158" s="325"/>
      <c r="Y158" s="87" t="b">
        <v>1</v>
      </c>
      <c r="Z158" s="87"/>
      <c r="AA158" s="87"/>
      <c r="AB158" s="87"/>
      <c r="AC158" s="87"/>
      <c r="AD158" s="87"/>
      <c r="AE158" s="281"/>
      <c r="AF158" s="282"/>
      <c r="AG158" s="282"/>
      <c r="AH158" s="283"/>
      <c r="AI158" s="7"/>
      <c r="AJ158" s="31"/>
      <c r="AK158" s="31"/>
      <c r="AL158" s="31"/>
      <c r="AM158" s="31"/>
      <c r="AN158" s="31"/>
      <c r="AO158" s="9" t="s">
        <v>16</v>
      </c>
      <c r="AP158" s="32"/>
      <c r="AQ158" s="32"/>
      <c r="AR158" s="8">
        <f t="shared" si="7"/>
        <v>0</v>
      </c>
    </row>
    <row r="159" spans="1:44" ht="16.5" customHeight="1" x14ac:dyDescent="0.25">
      <c r="A159" s="342"/>
      <c r="B159" s="325"/>
      <c r="C159" s="87" t="s">
        <v>17</v>
      </c>
      <c r="D159" s="87"/>
      <c r="E159" s="87"/>
      <c r="F159" s="87"/>
      <c r="G159" s="87"/>
      <c r="H159" s="87"/>
      <c r="I159" s="284"/>
      <c r="J159" s="285"/>
      <c r="K159" s="285"/>
      <c r="L159" s="286"/>
      <c r="M159" s="7"/>
      <c r="N159" s="31"/>
      <c r="O159" s="31"/>
      <c r="P159" s="31"/>
      <c r="Q159" s="31"/>
      <c r="R159" s="31"/>
      <c r="S159" s="9" t="s">
        <v>18</v>
      </c>
      <c r="T159" s="32"/>
      <c r="U159" s="32"/>
      <c r="V159" s="8">
        <f t="shared" si="6"/>
        <v>0</v>
      </c>
      <c r="W159" s="29"/>
      <c r="X159" s="325"/>
      <c r="Y159" s="87" t="s">
        <v>17</v>
      </c>
      <c r="Z159" s="87"/>
      <c r="AA159" s="87"/>
      <c r="AB159" s="87"/>
      <c r="AC159" s="87"/>
      <c r="AD159" s="87"/>
      <c r="AE159" s="284"/>
      <c r="AF159" s="285"/>
      <c r="AG159" s="285"/>
      <c r="AH159" s="286"/>
      <c r="AI159" s="7"/>
      <c r="AJ159" s="31"/>
      <c r="AK159" s="31"/>
      <c r="AL159" s="31"/>
      <c r="AM159" s="31"/>
      <c r="AN159" s="31"/>
      <c r="AO159" s="9" t="s">
        <v>18</v>
      </c>
      <c r="AP159" s="32"/>
      <c r="AQ159" s="32"/>
      <c r="AR159" s="8">
        <f t="shared" si="7"/>
        <v>0</v>
      </c>
    </row>
    <row r="160" spans="1:44" ht="16.5" customHeight="1" x14ac:dyDescent="0.25">
      <c r="A160" s="342"/>
      <c r="B160" s="325"/>
      <c r="C160" s="92" t="s">
        <v>19</v>
      </c>
      <c r="D160" s="293" t="s">
        <v>92</v>
      </c>
      <c r="E160" s="293"/>
      <c r="F160" s="293"/>
      <c r="G160" s="293"/>
      <c r="H160" s="293"/>
      <c r="I160" s="88" t="s">
        <v>11</v>
      </c>
      <c r="J160" s="88" t="s">
        <v>12</v>
      </c>
      <c r="K160" s="88" t="s">
        <v>81</v>
      </c>
      <c r="L160" s="88" t="s">
        <v>80</v>
      </c>
      <c r="M160" s="7"/>
      <c r="N160" s="31"/>
      <c r="O160" s="31"/>
      <c r="P160" s="31"/>
      <c r="Q160" s="31"/>
      <c r="R160" s="31"/>
      <c r="S160" s="9" t="s">
        <v>56</v>
      </c>
      <c r="T160" s="37"/>
      <c r="U160" s="32"/>
      <c r="V160" s="8">
        <f t="shared" si="6"/>
        <v>0</v>
      </c>
      <c r="W160" s="3"/>
      <c r="X160" s="325"/>
      <c r="Y160" s="92" t="s">
        <v>19</v>
      </c>
      <c r="Z160" s="293" t="s">
        <v>89</v>
      </c>
      <c r="AA160" s="293"/>
      <c r="AB160" s="293"/>
      <c r="AC160" s="293"/>
      <c r="AD160" s="293"/>
      <c r="AE160" s="88" t="s">
        <v>11</v>
      </c>
      <c r="AF160" s="88" t="s">
        <v>12</v>
      </c>
      <c r="AG160" s="88" t="s">
        <v>81</v>
      </c>
      <c r="AH160" s="88" t="s">
        <v>80</v>
      </c>
      <c r="AI160" s="7"/>
      <c r="AJ160" s="31"/>
      <c r="AK160" s="31"/>
      <c r="AL160" s="31"/>
      <c r="AM160" s="31"/>
      <c r="AN160" s="31"/>
      <c r="AO160" s="9" t="s">
        <v>56</v>
      </c>
      <c r="AP160" s="32"/>
      <c r="AQ160" s="32"/>
      <c r="AR160" s="8">
        <f t="shared" si="7"/>
        <v>0</v>
      </c>
    </row>
    <row r="161" spans="1:44" ht="16.5" customHeight="1" x14ac:dyDescent="0.3">
      <c r="A161" s="342"/>
      <c r="B161" s="325"/>
      <c r="C161" s="87" t="s">
        <v>20</v>
      </c>
      <c r="D161" s="86"/>
      <c r="E161" s="86"/>
      <c r="F161" s="86"/>
      <c r="G161" s="86"/>
      <c r="H161" s="86"/>
      <c r="I161" s="87">
        <f>SUM(D161:H161)</f>
        <v>0</v>
      </c>
      <c r="J161" s="26" t="e">
        <f>ROUND(AVERAGE(D161:H161),3)</f>
        <v>#DIV/0!</v>
      </c>
      <c r="K161" s="87" t="e">
        <f>ROUND(MEDIAN(D161:H161), 3)</f>
        <v>#NUM!</v>
      </c>
      <c r="L161" s="87" t="e">
        <f>ROUND(_xlfn.STDEV.S(D161:H161), 3)</f>
        <v>#DIV/0!</v>
      </c>
      <c r="M161" s="7"/>
      <c r="N161" s="31"/>
      <c r="O161" s="31"/>
      <c r="P161" s="31"/>
      <c r="Q161" s="31"/>
      <c r="R161" s="31"/>
      <c r="S161" s="14" t="s">
        <v>3</v>
      </c>
      <c r="T161" s="44" t="e">
        <f>ROUND(AVERAGE(T155:T160), 3)</f>
        <v>#DIV/0!</v>
      </c>
      <c r="U161" s="45" t="e">
        <f>ROUND(AVERAGE(U155:U160), 3)</f>
        <v>#DIV/0!</v>
      </c>
      <c r="V161" s="15">
        <f>ROUND(AVERAGE(V155:V160), 3)</f>
        <v>0</v>
      </c>
      <c r="W161" s="29"/>
      <c r="X161" s="325"/>
      <c r="Y161" s="87" t="s">
        <v>20</v>
      </c>
      <c r="Z161" s="63"/>
      <c r="AA161" s="63"/>
      <c r="AB161" s="63"/>
      <c r="AC161" s="63"/>
      <c r="AD161" s="63"/>
      <c r="AE161" s="87">
        <f>SUM(Z161:AD161)</f>
        <v>0</v>
      </c>
      <c r="AF161" s="26" t="e">
        <f>ROUND(AVERAGE(Z161:AD161),3)</f>
        <v>#DIV/0!</v>
      </c>
      <c r="AG161" s="87" t="e">
        <f>ROUND(MEDIAN(Z161:AD161), 3)</f>
        <v>#NUM!</v>
      </c>
      <c r="AH161" s="87" t="e">
        <f>ROUND(_xlfn.STDEV.S(Z161:AD161), 3)</f>
        <v>#DIV/0!</v>
      </c>
      <c r="AI161" s="7"/>
      <c r="AJ161" s="31"/>
      <c r="AK161" s="31"/>
      <c r="AL161" s="31"/>
      <c r="AM161" s="31"/>
      <c r="AN161" s="31"/>
      <c r="AO161" s="14" t="s">
        <v>3</v>
      </c>
      <c r="AP161" s="44" t="e">
        <f>ROUND(AVERAGE(AP155:AP160), 3)</f>
        <v>#DIV/0!</v>
      </c>
      <c r="AQ161" s="45" t="e">
        <f>ROUND(AVERAGE(AQ155:AQ160), 3)</f>
        <v>#DIV/0!</v>
      </c>
      <c r="AR161" s="15">
        <f>ROUND(AVERAGE(AR155:AR160), 3)</f>
        <v>0</v>
      </c>
    </row>
    <row r="162" spans="1:44" ht="16.5" customHeight="1" x14ac:dyDescent="0.25">
      <c r="A162" s="342"/>
      <c r="B162" s="325"/>
      <c r="C162" s="87" t="b">
        <v>1</v>
      </c>
      <c r="D162" s="87"/>
      <c r="E162" s="87"/>
      <c r="F162" s="87"/>
      <c r="G162" s="87"/>
      <c r="H162" s="87"/>
      <c r="I162" s="281"/>
      <c r="J162" s="282"/>
      <c r="K162" s="282"/>
      <c r="L162" s="283"/>
      <c r="M162" s="7"/>
      <c r="N162" s="7"/>
      <c r="O162" s="7"/>
      <c r="P162" s="7"/>
      <c r="Q162" s="7"/>
      <c r="R162" s="31"/>
      <c r="S162" s="31"/>
      <c r="T162" s="31"/>
      <c r="U162" s="31"/>
      <c r="V162" s="31"/>
      <c r="W162" s="29"/>
      <c r="X162" s="325"/>
      <c r="Y162" s="87" t="b">
        <v>1</v>
      </c>
      <c r="Z162" s="87"/>
      <c r="AA162" s="87"/>
      <c r="AB162" s="87"/>
      <c r="AC162" s="87"/>
      <c r="AD162" s="87"/>
      <c r="AE162" s="281"/>
      <c r="AF162" s="282"/>
      <c r="AG162" s="282"/>
      <c r="AH162" s="283"/>
      <c r="AI162" s="7"/>
      <c r="AJ162" s="7"/>
      <c r="AK162" s="7"/>
      <c r="AL162" s="7"/>
      <c r="AM162" s="7"/>
      <c r="AN162" s="31"/>
      <c r="AO162" s="31"/>
      <c r="AP162" s="31"/>
      <c r="AQ162" s="31"/>
      <c r="AR162" s="31"/>
    </row>
    <row r="163" spans="1:44" ht="16.5" customHeight="1" x14ac:dyDescent="0.25">
      <c r="A163" s="342"/>
      <c r="B163" s="325"/>
      <c r="C163" s="87" t="s">
        <v>17</v>
      </c>
      <c r="D163" s="87"/>
      <c r="E163" s="87"/>
      <c r="F163" s="87"/>
      <c r="G163" s="87"/>
      <c r="H163" s="87"/>
      <c r="I163" s="284"/>
      <c r="J163" s="285"/>
      <c r="K163" s="285"/>
      <c r="L163" s="286"/>
      <c r="M163" s="7"/>
      <c r="N163" s="7"/>
      <c r="O163" s="7"/>
      <c r="P163" s="7"/>
      <c r="Q163" s="7"/>
      <c r="R163" s="31"/>
      <c r="S163" s="31"/>
      <c r="T163" s="31"/>
      <c r="U163" s="31"/>
      <c r="V163" s="31"/>
      <c r="W163" s="29"/>
      <c r="X163" s="325"/>
      <c r="Y163" s="87" t="s">
        <v>17</v>
      </c>
      <c r="Z163" s="87"/>
      <c r="AA163" s="87"/>
      <c r="AB163" s="87"/>
      <c r="AC163" s="87"/>
      <c r="AD163" s="87"/>
      <c r="AE163" s="284"/>
      <c r="AF163" s="285"/>
      <c r="AG163" s="285"/>
      <c r="AH163" s="286"/>
      <c r="AI163" s="7"/>
      <c r="AJ163" s="7"/>
      <c r="AK163" s="7"/>
      <c r="AL163" s="7"/>
      <c r="AM163" s="7"/>
      <c r="AN163" s="31"/>
      <c r="AO163" s="31"/>
      <c r="AP163" s="31"/>
      <c r="AQ163" s="31"/>
      <c r="AR163" s="31"/>
    </row>
    <row r="164" spans="1:44" ht="16.5" customHeight="1" x14ac:dyDescent="0.25">
      <c r="A164" s="342"/>
      <c r="B164" s="325"/>
      <c r="C164" s="92" t="s">
        <v>21</v>
      </c>
      <c r="D164" s="293" t="s">
        <v>93</v>
      </c>
      <c r="E164" s="293"/>
      <c r="F164" s="293"/>
      <c r="G164" s="293"/>
      <c r="H164" s="293"/>
      <c r="I164" s="88" t="s">
        <v>11</v>
      </c>
      <c r="J164" s="88" t="s">
        <v>12</v>
      </c>
      <c r="K164" s="88" t="s">
        <v>81</v>
      </c>
      <c r="L164" s="88" t="s">
        <v>80</v>
      </c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29"/>
      <c r="X164" s="325"/>
      <c r="Y164" s="92" t="s">
        <v>21</v>
      </c>
      <c r="Z164" s="293" t="s">
        <v>89</v>
      </c>
      <c r="AA164" s="293"/>
      <c r="AB164" s="293"/>
      <c r="AC164" s="293"/>
      <c r="AD164" s="293"/>
      <c r="AE164" s="88" t="s">
        <v>11</v>
      </c>
      <c r="AF164" s="88" t="s">
        <v>12</v>
      </c>
      <c r="AG164" s="88" t="s">
        <v>81</v>
      </c>
      <c r="AH164" s="88" t="s">
        <v>80</v>
      </c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</row>
    <row r="165" spans="1:44" ht="16.5" customHeight="1" x14ac:dyDescent="0.25">
      <c r="A165" s="342"/>
      <c r="B165" s="325"/>
      <c r="C165" s="87" t="s">
        <v>22</v>
      </c>
      <c r="D165" s="86"/>
      <c r="E165" s="86"/>
      <c r="F165" s="86"/>
      <c r="G165" s="86"/>
      <c r="H165" s="86"/>
      <c r="I165" s="87">
        <f>SUM(D165:H165)</f>
        <v>0</v>
      </c>
      <c r="J165" s="26" t="e">
        <f>ROUND(AVERAGE(D165:H165),3)</f>
        <v>#DIV/0!</v>
      </c>
      <c r="K165" s="87" t="e">
        <f>ROUND(MEDIAN(D165:H165), 3)</f>
        <v>#NUM!</v>
      </c>
      <c r="L165" s="87" t="e">
        <f>ROUND(_xlfn.STDEV.S(D165:H165), 3)</f>
        <v>#DIV/0!</v>
      </c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29"/>
      <c r="X165" s="325"/>
      <c r="Y165" s="87" t="s">
        <v>22</v>
      </c>
      <c r="Z165" s="63"/>
      <c r="AA165" s="63"/>
      <c r="AB165" s="63"/>
      <c r="AC165" s="63"/>
      <c r="AD165" s="63"/>
      <c r="AE165" s="87">
        <f>SUM(Z165:AD165)</f>
        <v>0</v>
      </c>
      <c r="AF165" s="26" t="e">
        <f>ROUND(AVERAGE(Z165:AD165),3)</f>
        <v>#DIV/0!</v>
      </c>
      <c r="AG165" s="87" t="e">
        <f>ROUND(MEDIAN(Z165:AD165), 3)</f>
        <v>#NUM!</v>
      </c>
      <c r="AH165" s="87" t="e">
        <f>ROUND(_xlfn.STDEV.S(Z165:AD165), 3)</f>
        <v>#DIV/0!</v>
      </c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</row>
    <row r="166" spans="1:44" ht="16.5" customHeight="1" x14ac:dyDescent="0.25">
      <c r="A166" s="342"/>
      <c r="B166" s="325"/>
      <c r="C166" s="87" t="b">
        <v>1</v>
      </c>
      <c r="D166" s="87"/>
      <c r="E166" s="87"/>
      <c r="F166" s="87"/>
      <c r="G166" s="87"/>
      <c r="H166" s="87"/>
      <c r="I166" s="281"/>
      <c r="J166" s="282"/>
      <c r="K166" s="282"/>
      <c r="L166" s="283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29"/>
      <c r="X166" s="325"/>
      <c r="Y166" s="87" t="b">
        <v>1</v>
      </c>
      <c r="Z166" s="87"/>
      <c r="AA166" s="87"/>
      <c r="AB166" s="87"/>
      <c r="AC166" s="87"/>
      <c r="AD166" s="87"/>
      <c r="AE166" s="281"/>
      <c r="AF166" s="282"/>
      <c r="AG166" s="282"/>
      <c r="AH166" s="283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</row>
    <row r="167" spans="1:44" ht="16.5" customHeight="1" x14ac:dyDescent="0.25">
      <c r="A167" s="342"/>
      <c r="B167" s="325"/>
      <c r="C167" s="87" t="s">
        <v>17</v>
      </c>
      <c r="D167" s="87"/>
      <c r="E167" s="87"/>
      <c r="F167" s="87"/>
      <c r="G167" s="87"/>
      <c r="H167" s="87"/>
      <c r="I167" s="284"/>
      <c r="J167" s="285"/>
      <c r="K167" s="285"/>
      <c r="L167" s="286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29"/>
      <c r="X167" s="325"/>
      <c r="Y167" s="87" t="s">
        <v>17</v>
      </c>
      <c r="Z167" s="87"/>
      <c r="AA167" s="87"/>
      <c r="AB167" s="87"/>
      <c r="AC167" s="87"/>
      <c r="AD167" s="87"/>
      <c r="AE167" s="284"/>
      <c r="AF167" s="285"/>
      <c r="AG167" s="285"/>
      <c r="AH167" s="286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</row>
    <row r="168" spans="1:44" ht="16.5" customHeight="1" x14ac:dyDescent="0.25">
      <c r="A168" s="342"/>
      <c r="B168" s="325"/>
      <c r="C168" s="92" t="s">
        <v>23</v>
      </c>
      <c r="D168" s="293" t="s">
        <v>95</v>
      </c>
      <c r="E168" s="293"/>
      <c r="F168" s="293"/>
      <c r="G168" s="293"/>
      <c r="H168" s="293"/>
      <c r="I168" s="88" t="s">
        <v>11</v>
      </c>
      <c r="J168" s="88" t="s">
        <v>12</v>
      </c>
      <c r="K168" s="88" t="s">
        <v>81</v>
      </c>
      <c r="L168" s="88" t="s">
        <v>80</v>
      </c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29"/>
      <c r="X168" s="325"/>
      <c r="Y168" s="92" t="s">
        <v>23</v>
      </c>
      <c r="Z168" s="293" t="s">
        <v>89</v>
      </c>
      <c r="AA168" s="293"/>
      <c r="AB168" s="293"/>
      <c r="AC168" s="293"/>
      <c r="AD168" s="293"/>
      <c r="AE168" s="88" t="s">
        <v>11</v>
      </c>
      <c r="AF168" s="88" t="s">
        <v>12</v>
      </c>
      <c r="AG168" s="88" t="s">
        <v>81</v>
      </c>
      <c r="AH168" s="88" t="s">
        <v>80</v>
      </c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</row>
    <row r="169" spans="1:44" ht="16.5" customHeight="1" x14ac:dyDescent="0.25">
      <c r="A169" s="342"/>
      <c r="B169" s="325"/>
      <c r="C169" s="87" t="s">
        <v>24</v>
      </c>
      <c r="D169" s="86"/>
      <c r="E169" s="86"/>
      <c r="F169" s="86"/>
      <c r="G169" s="86"/>
      <c r="H169" s="86"/>
      <c r="I169" s="87">
        <f>SUM(D169:H169)</f>
        <v>0</v>
      </c>
      <c r="J169" s="26" t="e">
        <f>ROUND(AVERAGE(D169:H169),3)</f>
        <v>#DIV/0!</v>
      </c>
      <c r="K169" s="87" t="e">
        <f>ROUND(MEDIAN(D169:H169), 3)</f>
        <v>#NUM!</v>
      </c>
      <c r="L169" s="87" t="e">
        <f>ROUND(_xlfn.STDEV.S(D169:H169), 3)</f>
        <v>#DIV/0!</v>
      </c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29"/>
      <c r="X169" s="325"/>
      <c r="Y169" s="87" t="s">
        <v>24</v>
      </c>
      <c r="Z169" s="63"/>
      <c r="AA169" s="63"/>
      <c r="AB169" s="63"/>
      <c r="AC169" s="63"/>
      <c r="AD169" s="63"/>
      <c r="AE169" s="87">
        <f>SUM(Z169:AD169)</f>
        <v>0</v>
      </c>
      <c r="AF169" s="26" t="e">
        <f>ROUND(AVERAGE(Z169:AD169),3)</f>
        <v>#DIV/0!</v>
      </c>
      <c r="AG169" s="87" t="e">
        <f>ROUND(MEDIAN(Z169:AD169), 3)</f>
        <v>#NUM!</v>
      </c>
      <c r="AH169" s="87" t="e">
        <f>ROUND(_xlfn.STDEV.S(Z169:AD169), 3)</f>
        <v>#DIV/0!</v>
      </c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</row>
    <row r="170" spans="1:44" ht="16.5" customHeight="1" x14ac:dyDescent="0.25">
      <c r="A170" s="342"/>
      <c r="B170" s="325"/>
      <c r="C170" s="87" t="b">
        <v>1</v>
      </c>
      <c r="D170" s="87"/>
      <c r="E170" s="87"/>
      <c r="F170" s="87"/>
      <c r="G170" s="87"/>
      <c r="H170" s="87"/>
      <c r="I170" s="281"/>
      <c r="J170" s="282"/>
      <c r="K170" s="282"/>
      <c r="L170" s="283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29"/>
      <c r="X170" s="325"/>
      <c r="Y170" s="87" t="b">
        <v>1</v>
      </c>
      <c r="Z170" s="87"/>
      <c r="AA170" s="87"/>
      <c r="AB170" s="87"/>
      <c r="AC170" s="87"/>
      <c r="AD170" s="87"/>
      <c r="AE170" s="281"/>
      <c r="AF170" s="282"/>
      <c r="AG170" s="282"/>
      <c r="AH170" s="283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</row>
    <row r="171" spans="1:44" ht="16.5" customHeight="1" x14ac:dyDescent="0.25">
      <c r="A171" s="342"/>
      <c r="B171" s="325"/>
      <c r="C171" s="87" t="s">
        <v>17</v>
      </c>
      <c r="D171" s="87"/>
      <c r="E171" s="87"/>
      <c r="F171" s="87"/>
      <c r="G171" s="87"/>
      <c r="H171" s="87"/>
      <c r="I171" s="284"/>
      <c r="J171" s="285"/>
      <c r="K171" s="285"/>
      <c r="L171" s="286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29"/>
      <c r="X171" s="325"/>
      <c r="Y171" s="87" t="s">
        <v>17</v>
      </c>
      <c r="Z171" s="87"/>
      <c r="AA171" s="87"/>
      <c r="AB171" s="87"/>
      <c r="AC171" s="87"/>
      <c r="AD171" s="87"/>
      <c r="AE171" s="284"/>
      <c r="AF171" s="285"/>
      <c r="AG171" s="285"/>
      <c r="AH171" s="286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</row>
    <row r="172" spans="1:44" ht="16.5" customHeight="1" x14ac:dyDescent="0.25">
      <c r="A172" s="342"/>
      <c r="B172" s="325"/>
      <c r="C172" s="92" t="s">
        <v>25</v>
      </c>
      <c r="D172" s="293" t="s">
        <v>95</v>
      </c>
      <c r="E172" s="293"/>
      <c r="F172" s="293"/>
      <c r="G172" s="293"/>
      <c r="H172" s="293"/>
      <c r="I172" s="88" t="s">
        <v>11</v>
      </c>
      <c r="J172" s="88" t="s">
        <v>12</v>
      </c>
      <c r="K172" s="88" t="s">
        <v>81</v>
      </c>
      <c r="L172" s="88" t="s">
        <v>80</v>
      </c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29"/>
      <c r="X172" s="325"/>
      <c r="Y172" s="92" t="s">
        <v>25</v>
      </c>
      <c r="Z172" s="293" t="s">
        <v>95</v>
      </c>
      <c r="AA172" s="293"/>
      <c r="AB172" s="293"/>
      <c r="AC172" s="293"/>
      <c r="AD172" s="293"/>
      <c r="AE172" s="88" t="s">
        <v>11</v>
      </c>
      <c r="AF172" s="88" t="s">
        <v>12</v>
      </c>
      <c r="AG172" s="88" t="s">
        <v>81</v>
      </c>
      <c r="AH172" s="88" t="s">
        <v>80</v>
      </c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</row>
    <row r="173" spans="1:44" ht="16.5" customHeight="1" x14ac:dyDescent="0.25">
      <c r="A173" s="342"/>
      <c r="B173" s="325"/>
      <c r="C173" s="87" t="s">
        <v>26</v>
      </c>
      <c r="D173" s="86"/>
      <c r="E173" s="86"/>
      <c r="F173" s="86"/>
      <c r="G173" s="86"/>
      <c r="H173" s="86"/>
      <c r="I173" s="87">
        <f>SUM(D173:H173)</f>
        <v>0</v>
      </c>
      <c r="J173" s="26" t="e">
        <f>ROUND(AVERAGE(D173:H173),3)</f>
        <v>#DIV/0!</v>
      </c>
      <c r="K173" s="87" t="e">
        <f>ROUND(MEDIAN(D173:H173), 3)</f>
        <v>#NUM!</v>
      </c>
      <c r="L173" s="87" t="e">
        <f>ROUND(_xlfn.STDEV.S(D173:H173), 3)</f>
        <v>#DIV/0!</v>
      </c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29"/>
      <c r="X173" s="325"/>
      <c r="Y173" s="87" t="s">
        <v>26</v>
      </c>
      <c r="Z173" s="63"/>
      <c r="AA173" s="63"/>
      <c r="AB173" s="63"/>
      <c r="AC173" s="63"/>
      <c r="AD173" s="63"/>
      <c r="AE173" s="87">
        <f>SUM(Z173:AD173)</f>
        <v>0</v>
      </c>
      <c r="AF173" s="26" t="e">
        <f>ROUND(AVERAGE(Z173:AD173),3)</f>
        <v>#DIV/0!</v>
      </c>
      <c r="AG173" s="87" t="e">
        <f>ROUND(MEDIAN(Z173:AD173), 3)</f>
        <v>#NUM!</v>
      </c>
      <c r="AH173" s="87" t="e">
        <f>ROUND(_xlfn.STDEV.S(Z173:AD173), 3)</f>
        <v>#DIV/0!</v>
      </c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</row>
    <row r="174" spans="1:44" ht="16.5" customHeight="1" x14ac:dyDescent="0.25">
      <c r="A174" s="342"/>
      <c r="B174" s="325"/>
      <c r="C174" s="87" t="b">
        <v>1</v>
      </c>
      <c r="D174" s="87"/>
      <c r="E174" s="87"/>
      <c r="F174" s="87"/>
      <c r="G174" s="87"/>
      <c r="H174" s="87"/>
      <c r="I174" s="281"/>
      <c r="J174" s="282"/>
      <c r="K174" s="282"/>
      <c r="L174" s="283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29"/>
      <c r="X174" s="325"/>
      <c r="Y174" s="87" t="b">
        <v>1</v>
      </c>
      <c r="Z174" s="87"/>
      <c r="AA174" s="87"/>
      <c r="AB174" s="87"/>
      <c r="AC174" s="87"/>
      <c r="AD174" s="87"/>
      <c r="AE174" s="281"/>
      <c r="AF174" s="282"/>
      <c r="AG174" s="282"/>
      <c r="AH174" s="283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</row>
    <row r="175" spans="1:44" ht="16.5" customHeight="1" x14ac:dyDescent="0.25">
      <c r="A175" s="342"/>
      <c r="B175" s="325"/>
      <c r="C175" s="87" t="s">
        <v>17</v>
      </c>
      <c r="D175" s="87"/>
      <c r="E175" s="87"/>
      <c r="F175" s="87"/>
      <c r="G175" s="87"/>
      <c r="H175" s="87"/>
      <c r="I175" s="284"/>
      <c r="J175" s="285"/>
      <c r="K175" s="285"/>
      <c r="L175" s="286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29"/>
      <c r="X175" s="325"/>
      <c r="Y175" s="87" t="s">
        <v>17</v>
      </c>
      <c r="Z175" s="87"/>
      <c r="AA175" s="87"/>
      <c r="AB175" s="87"/>
      <c r="AC175" s="87"/>
      <c r="AD175" s="87"/>
      <c r="AE175" s="284"/>
      <c r="AF175" s="285"/>
      <c r="AG175" s="285"/>
      <c r="AH175" s="286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</row>
    <row r="176" spans="1:44" ht="16.5" customHeight="1" x14ac:dyDescent="0.25">
      <c r="A176" s="342"/>
      <c r="B176" s="325"/>
      <c r="C176" s="92" t="s">
        <v>58</v>
      </c>
      <c r="D176" s="293" t="s">
        <v>93</v>
      </c>
      <c r="E176" s="293"/>
      <c r="F176" s="293"/>
      <c r="G176" s="293"/>
      <c r="H176" s="293"/>
      <c r="I176" s="88" t="s">
        <v>11</v>
      </c>
      <c r="J176" s="88" t="s">
        <v>12</v>
      </c>
      <c r="K176" s="88" t="s">
        <v>81</v>
      </c>
      <c r="L176" s="88" t="s">
        <v>80</v>
      </c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29"/>
      <c r="X176" s="325"/>
      <c r="Y176" s="92" t="s">
        <v>58</v>
      </c>
      <c r="Z176" s="293" t="s">
        <v>89</v>
      </c>
      <c r="AA176" s="293"/>
      <c r="AB176" s="293"/>
      <c r="AC176" s="293"/>
      <c r="AD176" s="293"/>
      <c r="AE176" s="88" t="s">
        <v>11</v>
      </c>
      <c r="AF176" s="88" t="s">
        <v>12</v>
      </c>
      <c r="AG176" s="88" t="s">
        <v>81</v>
      </c>
      <c r="AH176" s="88" t="s">
        <v>80</v>
      </c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</row>
    <row r="177" spans="1:44" ht="16.5" customHeight="1" x14ac:dyDescent="0.25">
      <c r="A177" s="342"/>
      <c r="B177" s="325"/>
      <c r="C177" s="87" t="s">
        <v>59</v>
      </c>
      <c r="D177" s="86"/>
      <c r="E177" s="86"/>
      <c r="F177" s="86"/>
      <c r="G177" s="86"/>
      <c r="H177" s="86"/>
      <c r="I177" s="87">
        <f>SUM(D177:H177)</f>
        <v>0</v>
      </c>
      <c r="J177" s="26" t="e">
        <f>ROUND(AVERAGE(D177:H177),3)</f>
        <v>#DIV/0!</v>
      </c>
      <c r="K177" s="87" t="e">
        <f>ROUND(MEDIAN(D177:H177), 3)</f>
        <v>#NUM!</v>
      </c>
      <c r="L177" s="87" t="e">
        <f>ROUND(_xlfn.STDEV.S(D177:H177), 3)</f>
        <v>#DIV/0!</v>
      </c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29"/>
      <c r="X177" s="325"/>
      <c r="Y177" s="87" t="s">
        <v>59</v>
      </c>
      <c r="Z177" s="63"/>
      <c r="AA177" s="63"/>
      <c r="AB177" s="63"/>
      <c r="AC177" s="63"/>
      <c r="AD177" s="63"/>
      <c r="AE177" s="87">
        <f>SUM(Z177:AD177)</f>
        <v>0</v>
      </c>
      <c r="AF177" s="26" t="e">
        <f>ROUND(AVERAGE(Z177:AD177),3)</f>
        <v>#DIV/0!</v>
      </c>
      <c r="AG177" s="87" t="e">
        <f>ROUND(MEDIAN(Z177:AD177), 3)</f>
        <v>#NUM!</v>
      </c>
      <c r="AH177" s="87" t="e">
        <f>ROUND(_xlfn.STDEV.S(Z177:AD177), 3)</f>
        <v>#DIV/0!</v>
      </c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</row>
    <row r="178" spans="1:44" ht="16.5" customHeight="1" x14ac:dyDescent="0.25">
      <c r="A178" s="342"/>
      <c r="B178" s="325"/>
      <c r="C178" s="87" t="b">
        <v>1</v>
      </c>
      <c r="D178" s="87"/>
      <c r="E178" s="87"/>
      <c r="F178" s="87"/>
      <c r="G178" s="87"/>
      <c r="H178" s="87"/>
      <c r="I178" s="281"/>
      <c r="J178" s="282"/>
      <c r="K178" s="282"/>
      <c r="L178" s="283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29"/>
      <c r="X178" s="325"/>
      <c r="Y178" s="87" t="b">
        <v>1</v>
      </c>
      <c r="Z178" s="87"/>
      <c r="AA178" s="87"/>
      <c r="AB178" s="87"/>
      <c r="AC178" s="87"/>
      <c r="AD178" s="87"/>
      <c r="AE178" s="281"/>
      <c r="AF178" s="282"/>
      <c r="AG178" s="282"/>
      <c r="AH178" s="283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</row>
    <row r="179" spans="1:44" ht="16.5" customHeight="1" x14ac:dyDescent="0.25">
      <c r="A179" s="342"/>
      <c r="B179" s="325"/>
      <c r="C179" s="87" t="s">
        <v>17</v>
      </c>
      <c r="D179" s="87"/>
      <c r="E179" s="87"/>
      <c r="F179" s="87"/>
      <c r="G179" s="87"/>
      <c r="H179" s="87"/>
      <c r="I179" s="284"/>
      <c r="J179" s="285"/>
      <c r="K179" s="285"/>
      <c r="L179" s="286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29"/>
      <c r="X179" s="325"/>
      <c r="Y179" s="87" t="s">
        <v>17</v>
      </c>
      <c r="Z179" s="87"/>
      <c r="AA179" s="87"/>
      <c r="AB179" s="87"/>
      <c r="AC179" s="87"/>
      <c r="AD179" s="87"/>
      <c r="AE179" s="284"/>
      <c r="AF179" s="285"/>
      <c r="AG179" s="285"/>
      <c r="AH179" s="286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</row>
    <row r="180" spans="1:44" ht="16.5" customHeight="1" x14ac:dyDescent="0.25"/>
    <row r="182" spans="1:44" ht="28.5" x14ac:dyDescent="0.25">
      <c r="A182" s="344" t="s">
        <v>78</v>
      </c>
      <c r="B182" s="343" t="s">
        <v>83</v>
      </c>
      <c r="C182" s="343"/>
      <c r="D182" s="343"/>
      <c r="E182" s="343"/>
      <c r="F182" s="343"/>
      <c r="G182" s="343"/>
      <c r="H182" s="343"/>
      <c r="I182" s="343"/>
      <c r="J182" s="343"/>
      <c r="K182" s="343"/>
      <c r="L182" s="343"/>
      <c r="M182" s="343"/>
      <c r="N182" s="343"/>
      <c r="O182" s="343"/>
      <c r="P182" s="343"/>
      <c r="Q182" s="343"/>
      <c r="R182" s="343"/>
      <c r="S182" s="343"/>
      <c r="T182" s="343"/>
      <c r="U182" s="343"/>
      <c r="V182" s="343"/>
      <c r="W182" s="343"/>
      <c r="X182" s="343"/>
      <c r="Y182" s="343"/>
      <c r="Z182" s="343"/>
      <c r="AA182" s="343"/>
      <c r="AB182" s="343"/>
      <c r="AC182" s="343"/>
      <c r="AD182" s="343"/>
      <c r="AE182" s="343"/>
      <c r="AF182" s="343"/>
      <c r="AG182" s="343"/>
      <c r="AH182" s="343"/>
      <c r="AI182" s="343"/>
      <c r="AJ182" s="343"/>
      <c r="AK182" s="343"/>
      <c r="AL182" s="343"/>
      <c r="AM182" s="343"/>
      <c r="AN182" s="343"/>
      <c r="AO182" s="343"/>
      <c r="AP182" s="343"/>
      <c r="AQ182" s="343"/>
      <c r="AR182" s="343"/>
    </row>
    <row r="183" spans="1:44" x14ac:dyDescent="0.25">
      <c r="A183" s="344"/>
      <c r="B183" s="296" t="s">
        <v>72</v>
      </c>
      <c r="C183" s="296"/>
      <c r="D183" s="296"/>
      <c r="E183" s="296"/>
      <c r="F183" s="296"/>
      <c r="G183" s="296"/>
      <c r="H183" s="296"/>
      <c r="I183" s="296"/>
      <c r="J183" s="296"/>
      <c r="K183" s="296"/>
      <c r="L183" s="296"/>
      <c r="M183" s="296"/>
      <c r="N183" s="296"/>
      <c r="O183" s="296"/>
      <c r="P183" s="296"/>
      <c r="Q183" s="296"/>
      <c r="R183" s="296"/>
      <c r="S183" s="296"/>
      <c r="T183" s="296"/>
      <c r="U183" s="296"/>
      <c r="V183" s="296"/>
      <c r="W183" s="38"/>
      <c r="X183" s="297" t="s">
        <v>73</v>
      </c>
      <c r="Y183" s="297"/>
      <c r="Z183" s="297"/>
      <c r="AA183" s="297"/>
      <c r="AB183" s="297"/>
      <c r="AC183" s="297"/>
      <c r="AD183" s="297"/>
      <c r="AE183" s="297"/>
      <c r="AF183" s="297"/>
      <c r="AG183" s="297"/>
      <c r="AH183" s="297"/>
      <c r="AI183" s="297"/>
      <c r="AJ183" s="297"/>
      <c r="AK183" s="297"/>
      <c r="AL183" s="297"/>
      <c r="AM183" s="297"/>
      <c r="AN183" s="297"/>
      <c r="AO183" s="297"/>
      <c r="AP183" s="297"/>
      <c r="AQ183" s="297"/>
      <c r="AR183" s="297"/>
    </row>
    <row r="184" spans="1:44" x14ac:dyDescent="0.25">
      <c r="A184" s="344"/>
      <c r="B184" s="265" t="s">
        <v>71</v>
      </c>
      <c r="C184" s="90" t="s">
        <v>71</v>
      </c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327" t="s">
        <v>49</v>
      </c>
      <c r="O184" s="328"/>
      <c r="P184" s="328"/>
      <c r="Q184" s="329"/>
      <c r="R184" s="7"/>
      <c r="S184" s="90" t="s">
        <v>71</v>
      </c>
      <c r="T184" s="232" t="s">
        <v>50</v>
      </c>
      <c r="U184" s="232"/>
      <c r="V184" s="232"/>
      <c r="W184" s="7"/>
      <c r="X184" s="265" t="s">
        <v>71</v>
      </c>
      <c r="Y184" s="90" t="s">
        <v>71</v>
      </c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327" t="s">
        <v>49</v>
      </c>
      <c r="AK184" s="328"/>
      <c r="AL184" s="328"/>
      <c r="AM184" s="329"/>
      <c r="AN184" s="7"/>
      <c r="AO184" s="90" t="s">
        <v>71</v>
      </c>
      <c r="AP184" s="232" t="s">
        <v>50</v>
      </c>
      <c r="AQ184" s="232"/>
      <c r="AR184" s="232"/>
    </row>
    <row r="185" spans="1:44" x14ac:dyDescent="0.25">
      <c r="A185" s="344"/>
      <c r="B185" s="265"/>
      <c r="C185" s="90" t="s">
        <v>2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42" t="s">
        <v>3</v>
      </c>
      <c r="O185" s="42" t="s">
        <v>4</v>
      </c>
      <c r="P185" s="42" t="s">
        <v>191</v>
      </c>
      <c r="Q185" s="42" t="s">
        <v>192</v>
      </c>
      <c r="R185" s="7"/>
      <c r="S185" s="90" t="s">
        <v>2</v>
      </c>
      <c r="T185" s="92" t="s">
        <v>5</v>
      </c>
      <c r="U185" s="92" t="s">
        <v>6</v>
      </c>
      <c r="V185" s="8" t="s">
        <v>7</v>
      </c>
      <c r="W185" s="7"/>
      <c r="X185" s="265"/>
      <c r="Y185" s="90" t="s">
        <v>0</v>
      </c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42" t="s">
        <v>3</v>
      </c>
      <c r="AK185" s="42" t="s">
        <v>4</v>
      </c>
      <c r="AL185" s="42" t="s">
        <v>191</v>
      </c>
      <c r="AM185" s="42" t="s">
        <v>192</v>
      </c>
      <c r="AN185" s="7"/>
      <c r="AO185" s="90" t="s">
        <v>0</v>
      </c>
      <c r="AP185" s="92" t="s">
        <v>5</v>
      </c>
      <c r="AQ185" s="92" t="s">
        <v>6</v>
      </c>
      <c r="AR185" s="8" t="s">
        <v>7</v>
      </c>
    </row>
    <row r="186" spans="1:44" x14ac:dyDescent="0.25">
      <c r="A186" s="344"/>
      <c r="B186" s="265"/>
      <c r="C186" s="25" t="s">
        <v>8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95" t="e">
        <f>ROUND(AVERAGE(N188, N192,N196), 3)</f>
        <v>#DIV/0!</v>
      </c>
      <c r="O186" s="43" t="e">
        <f>ROUND(AVERAGE(O188, O192,O196), 3)</f>
        <v>#DIV/0!</v>
      </c>
      <c r="P186" s="43" t="e">
        <f>ROUND(AVERAGE(P188, P192,P196), 3)</f>
        <v>#DIV/0!</v>
      </c>
      <c r="Q186" s="43" t="e">
        <f>ROUND(AVERAGE(Q188, Q192,Q196), 3)</f>
        <v>#DIV/0!</v>
      </c>
      <c r="R186" s="7"/>
      <c r="S186" s="9" t="s">
        <v>9</v>
      </c>
      <c r="T186" s="41"/>
      <c r="U186" s="41"/>
      <c r="V186" s="8">
        <f>ROUND(U186/60, 3)</f>
        <v>0</v>
      </c>
      <c r="W186" s="7"/>
      <c r="X186" s="265"/>
      <c r="Y186" s="25" t="s">
        <v>8</v>
      </c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95" t="e">
        <f>ROUND(AVERAGE(AJ188, AJ192,AJ196), 3)</f>
        <v>#DIV/0!</v>
      </c>
      <c r="AK186" s="43" t="e">
        <f>ROUND(AVERAGE(AK188, AK192,AK196), 3)</f>
        <v>#DIV/0!</v>
      </c>
      <c r="AL186" s="43" t="e">
        <f>ROUND(AVERAGE(AL188, AL192,AL196), 3)</f>
        <v>#DIV/0!</v>
      </c>
      <c r="AM186" s="43" t="e">
        <f>ROUND(AVERAGE(AM188, AM192,AM196), 3)</f>
        <v>#DIV/0!</v>
      </c>
      <c r="AN186" s="7"/>
      <c r="AO186" s="9" t="s">
        <v>9</v>
      </c>
      <c r="AP186" s="41"/>
      <c r="AQ186" s="41"/>
      <c r="AR186" s="8">
        <f>ROUND(AQ186/60, 3)</f>
        <v>0</v>
      </c>
    </row>
    <row r="187" spans="1:44" ht="16.5" customHeight="1" x14ac:dyDescent="0.25">
      <c r="A187" s="344"/>
      <c r="B187" s="265"/>
      <c r="C187" s="92" t="s">
        <v>10</v>
      </c>
      <c r="D187" s="292" t="s">
        <v>90</v>
      </c>
      <c r="E187" s="293"/>
      <c r="F187" s="293"/>
      <c r="G187" s="293"/>
      <c r="H187" s="293"/>
      <c r="I187" s="293"/>
      <c r="J187" s="293"/>
      <c r="K187" s="293"/>
      <c r="L187" s="293"/>
      <c r="M187" s="293"/>
      <c r="N187" s="88" t="s">
        <v>11</v>
      </c>
      <c r="O187" s="88" t="s">
        <v>12</v>
      </c>
      <c r="P187" s="88" t="s">
        <v>81</v>
      </c>
      <c r="Q187" s="88" t="s">
        <v>80</v>
      </c>
      <c r="R187" s="7"/>
      <c r="S187" s="9" t="s">
        <v>13</v>
      </c>
      <c r="T187" s="41"/>
      <c r="U187" s="41"/>
      <c r="V187" s="8">
        <f>ROUND(U187/60, 3)</f>
        <v>0</v>
      </c>
      <c r="W187" s="7"/>
      <c r="X187" s="265"/>
      <c r="Y187" s="92" t="s">
        <v>10</v>
      </c>
      <c r="Z187" s="292" t="s">
        <v>90</v>
      </c>
      <c r="AA187" s="293"/>
      <c r="AB187" s="293"/>
      <c r="AC187" s="293"/>
      <c r="AD187" s="293"/>
      <c r="AE187" s="293"/>
      <c r="AF187" s="293"/>
      <c r="AG187" s="293"/>
      <c r="AH187" s="293"/>
      <c r="AI187" s="293"/>
      <c r="AJ187" s="88" t="s">
        <v>11</v>
      </c>
      <c r="AK187" s="88" t="s">
        <v>12</v>
      </c>
      <c r="AL187" s="88" t="s">
        <v>81</v>
      </c>
      <c r="AM187" s="88" t="s">
        <v>80</v>
      </c>
      <c r="AN187" s="7"/>
      <c r="AO187" s="9" t="s">
        <v>13</v>
      </c>
      <c r="AP187" s="41"/>
      <c r="AQ187" s="41"/>
      <c r="AR187" s="8">
        <f>ROUND(AQ187/60, 3)</f>
        <v>0</v>
      </c>
    </row>
    <row r="188" spans="1:44" x14ac:dyDescent="0.25">
      <c r="A188" s="344"/>
      <c r="B188" s="265"/>
      <c r="C188" s="35" t="s">
        <v>14</v>
      </c>
      <c r="D188" s="35"/>
      <c r="E188" s="35"/>
      <c r="F188" s="35"/>
      <c r="G188" s="35"/>
      <c r="H188" s="35"/>
      <c r="I188" s="35"/>
      <c r="J188" s="35"/>
      <c r="K188" s="35"/>
      <c r="L188" s="35"/>
      <c r="M188" s="39"/>
      <c r="N188" s="35"/>
      <c r="O188" s="35"/>
      <c r="P188" s="36"/>
      <c r="Q188" s="36"/>
      <c r="R188" s="7"/>
      <c r="S188" s="9" t="s">
        <v>15</v>
      </c>
      <c r="T188" s="41"/>
      <c r="U188" s="41"/>
      <c r="V188" s="8">
        <f>ROUND(U188/60, 3)</f>
        <v>0</v>
      </c>
      <c r="W188" s="7"/>
      <c r="X188" s="265"/>
      <c r="Y188" s="35" t="s">
        <v>14</v>
      </c>
      <c r="Z188" s="35"/>
      <c r="AA188" s="35"/>
      <c r="AB188" s="35"/>
      <c r="AC188" s="35"/>
      <c r="AD188" s="35"/>
      <c r="AE188" s="35"/>
      <c r="AF188" s="35"/>
      <c r="AG188" s="35"/>
      <c r="AH188" s="35"/>
      <c r="AI188" s="39"/>
      <c r="AJ188" s="35"/>
      <c r="AK188" s="35"/>
      <c r="AL188" s="36"/>
      <c r="AM188" s="36"/>
      <c r="AN188" s="7"/>
      <c r="AO188" s="9" t="s">
        <v>15</v>
      </c>
      <c r="AP188" s="41"/>
      <c r="AQ188" s="41"/>
      <c r="AR188" s="8">
        <f>ROUND(AQ188/60, 3)</f>
        <v>0</v>
      </c>
    </row>
    <row r="189" spans="1:44" x14ac:dyDescent="0.3">
      <c r="A189" s="344"/>
      <c r="B189" s="265"/>
      <c r="C189" s="35" t="b">
        <v>1</v>
      </c>
      <c r="D189" s="35"/>
      <c r="E189" s="35"/>
      <c r="F189" s="35"/>
      <c r="G189" s="35"/>
      <c r="H189" s="35"/>
      <c r="I189" s="35"/>
      <c r="J189" s="35"/>
      <c r="K189" s="35"/>
      <c r="L189" s="35"/>
      <c r="M189" s="39"/>
      <c r="N189" s="303"/>
      <c r="O189" s="304"/>
      <c r="P189" s="304"/>
      <c r="Q189" s="330"/>
      <c r="R189" s="7"/>
      <c r="S189" s="14" t="s">
        <v>3</v>
      </c>
      <c r="T189" s="44" t="e">
        <f>ROUND(AVERAGE(T186:T188), 3)</f>
        <v>#DIV/0!</v>
      </c>
      <c r="U189" s="45" t="e">
        <f>ROUND(AVERAGE(U186:U188), 3)</f>
        <v>#DIV/0!</v>
      </c>
      <c r="V189" s="15">
        <f>ROUND(AVERAGE(V186:V188), 3)</f>
        <v>0</v>
      </c>
      <c r="W189" s="7"/>
      <c r="X189" s="265"/>
      <c r="Y189" s="35" t="b">
        <v>1</v>
      </c>
      <c r="Z189" s="35"/>
      <c r="AA189" s="35"/>
      <c r="AB189" s="35"/>
      <c r="AC189" s="35"/>
      <c r="AD189" s="35"/>
      <c r="AE189" s="35"/>
      <c r="AF189" s="35"/>
      <c r="AG189" s="35"/>
      <c r="AH189" s="35"/>
      <c r="AI189" s="39"/>
      <c r="AJ189" s="303"/>
      <c r="AK189" s="304"/>
      <c r="AL189" s="304"/>
      <c r="AM189" s="330"/>
      <c r="AN189" s="7"/>
      <c r="AO189" s="14" t="s">
        <v>3</v>
      </c>
      <c r="AP189" s="44" t="e">
        <f>ROUND(AVERAGE(AP186:AP188), 3)</f>
        <v>#DIV/0!</v>
      </c>
      <c r="AQ189" s="45" t="e">
        <f>ROUND(AVERAGE(AQ186:AQ188), 3)</f>
        <v>#DIV/0!</v>
      </c>
      <c r="AR189" s="15">
        <f>ROUND(AVERAGE(AR186:AR188), 3)</f>
        <v>0</v>
      </c>
    </row>
    <row r="190" spans="1:44" x14ac:dyDescent="0.25">
      <c r="A190" s="344"/>
      <c r="B190" s="265"/>
      <c r="C190" s="35" t="s">
        <v>17</v>
      </c>
      <c r="D190" s="36"/>
      <c r="E190" s="36"/>
      <c r="F190" s="36"/>
      <c r="G190" s="36"/>
      <c r="H190" s="36"/>
      <c r="I190" s="36"/>
      <c r="J190" s="35"/>
      <c r="K190" s="36"/>
      <c r="L190" s="36"/>
      <c r="M190" s="40"/>
      <c r="N190" s="311"/>
      <c r="O190" s="312"/>
      <c r="P190" s="312"/>
      <c r="Q190" s="331"/>
      <c r="R190" s="7"/>
      <c r="S190" s="7"/>
      <c r="T190" s="7"/>
      <c r="U190" s="7"/>
      <c r="V190" s="7"/>
      <c r="W190" s="7"/>
      <c r="X190" s="265"/>
      <c r="Y190" s="35" t="s">
        <v>17</v>
      </c>
      <c r="Z190" s="35"/>
      <c r="AA190" s="35"/>
      <c r="AB190" s="35"/>
      <c r="AC190" s="35"/>
      <c r="AD190" s="35"/>
      <c r="AE190" s="35"/>
      <c r="AF190" s="35"/>
      <c r="AG190" s="35"/>
      <c r="AH190" s="35"/>
      <c r="AI190" s="39"/>
      <c r="AJ190" s="311"/>
      <c r="AK190" s="312"/>
      <c r="AL190" s="312"/>
      <c r="AM190" s="331"/>
      <c r="AN190" s="7"/>
      <c r="AO190" s="7"/>
      <c r="AP190" s="7"/>
      <c r="AQ190" s="7"/>
      <c r="AR190" s="7"/>
    </row>
    <row r="191" spans="1:44" ht="16.5" customHeight="1" x14ac:dyDescent="0.25">
      <c r="A191" s="344"/>
      <c r="B191" s="265"/>
      <c r="C191" s="92" t="s">
        <v>19</v>
      </c>
      <c r="D191" s="292" t="s">
        <v>90</v>
      </c>
      <c r="E191" s="293"/>
      <c r="F191" s="293"/>
      <c r="G191" s="293"/>
      <c r="H191" s="293"/>
      <c r="I191" s="293"/>
      <c r="J191" s="293"/>
      <c r="K191" s="293"/>
      <c r="L191" s="293"/>
      <c r="M191" s="293"/>
      <c r="N191" s="88" t="s">
        <v>11</v>
      </c>
      <c r="O191" s="88" t="s">
        <v>12</v>
      </c>
      <c r="P191" s="88" t="s">
        <v>81</v>
      </c>
      <c r="Q191" s="88" t="s">
        <v>80</v>
      </c>
      <c r="R191" s="7"/>
      <c r="S191" s="31"/>
      <c r="T191" s="31"/>
      <c r="U191" s="31"/>
      <c r="V191" s="31"/>
      <c r="W191" s="7"/>
      <c r="X191" s="265"/>
      <c r="Y191" s="92" t="s">
        <v>19</v>
      </c>
      <c r="Z191" s="292" t="s">
        <v>90</v>
      </c>
      <c r="AA191" s="293"/>
      <c r="AB191" s="293"/>
      <c r="AC191" s="293"/>
      <c r="AD191" s="293"/>
      <c r="AE191" s="293"/>
      <c r="AF191" s="293"/>
      <c r="AG191" s="293"/>
      <c r="AH191" s="293"/>
      <c r="AI191" s="293"/>
      <c r="AJ191" s="88" t="s">
        <v>11</v>
      </c>
      <c r="AK191" s="88" t="s">
        <v>12</v>
      </c>
      <c r="AL191" s="88" t="s">
        <v>81</v>
      </c>
      <c r="AM191" s="88" t="s">
        <v>80</v>
      </c>
      <c r="AN191" s="7"/>
      <c r="AO191" s="31"/>
      <c r="AP191" s="31"/>
      <c r="AQ191" s="31"/>
      <c r="AR191" s="31"/>
    </row>
    <row r="192" spans="1:44" x14ac:dyDescent="0.25">
      <c r="A192" s="344"/>
      <c r="B192" s="265"/>
      <c r="C192" s="35" t="s">
        <v>20</v>
      </c>
      <c r="D192" s="35"/>
      <c r="E192" s="35"/>
      <c r="F192" s="35"/>
      <c r="G192" s="35"/>
      <c r="H192" s="35"/>
      <c r="I192" s="35"/>
      <c r="J192" s="35"/>
      <c r="K192" s="35"/>
      <c r="L192" s="35"/>
      <c r="M192" s="39"/>
      <c r="N192" s="35"/>
      <c r="O192" s="35"/>
      <c r="P192" s="36"/>
      <c r="Q192" s="36"/>
      <c r="R192" s="7"/>
      <c r="S192" s="7"/>
      <c r="T192" s="7"/>
      <c r="U192" s="7"/>
      <c r="V192" s="7"/>
      <c r="W192" s="7"/>
      <c r="X192" s="265"/>
      <c r="Y192" s="35" t="s">
        <v>20</v>
      </c>
      <c r="Z192" s="35"/>
      <c r="AA192" s="35"/>
      <c r="AB192" s="35"/>
      <c r="AC192" s="35"/>
      <c r="AD192" s="35"/>
      <c r="AE192" s="35"/>
      <c r="AF192" s="35"/>
      <c r="AG192" s="35"/>
      <c r="AH192" s="35"/>
      <c r="AI192" s="39"/>
      <c r="AJ192" s="35"/>
      <c r="AK192" s="35"/>
      <c r="AL192" s="36"/>
      <c r="AM192" s="36"/>
      <c r="AN192" s="7"/>
      <c r="AO192" s="7"/>
      <c r="AP192" s="7"/>
      <c r="AQ192" s="7"/>
      <c r="AR192" s="7"/>
    </row>
    <row r="193" spans="1:44" x14ac:dyDescent="0.25">
      <c r="A193" s="344"/>
      <c r="B193" s="265"/>
      <c r="C193" s="35" t="b">
        <v>1</v>
      </c>
      <c r="D193" s="35"/>
      <c r="E193" s="35"/>
      <c r="F193" s="35"/>
      <c r="G193" s="35"/>
      <c r="H193" s="35"/>
      <c r="I193" s="35"/>
      <c r="J193" s="35"/>
      <c r="K193" s="35"/>
      <c r="L193" s="35"/>
      <c r="M193" s="39"/>
      <c r="N193" s="303"/>
      <c r="O193" s="304"/>
      <c r="P193" s="304"/>
      <c r="Q193" s="330"/>
      <c r="R193" s="7"/>
      <c r="S193" s="7"/>
      <c r="T193" s="7"/>
      <c r="U193" s="7"/>
      <c r="V193" s="7"/>
      <c r="W193" s="7"/>
      <c r="X193" s="265"/>
      <c r="Y193" s="35" t="b">
        <v>1</v>
      </c>
      <c r="Z193" s="35"/>
      <c r="AA193" s="35"/>
      <c r="AB193" s="35"/>
      <c r="AC193" s="35"/>
      <c r="AD193" s="35"/>
      <c r="AE193" s="35"/>
      <c r="AF193" s="35"/>
      <c r="AG193" s="35"/>
      <c r="AH193" s="35"/>
      <c r="AI193" s="39"/>
      <c r="AJ193" s="303"/>
      <c r="AK193" s="304"/>
      <c r="AL193" s="304"/>
      <c r="AM193" s="330"/>
      <c r="AN193" s="7"/>
      <c r="AO193" s="7"/>
      <c r="AP193" s="7"/>
      <c r="AQ193" s="7"/>
      <c r="AR193" s="7"/>
    </row>
    <row r="194" spans="1:44" x14ac:dyDescent="0.25">
      <c r="A194" s="344"/>
      <c r="B194" s="265"/>
      <c r="C194" s="35" t="s">
        <v>17</v>
      </c>
      <c r="D194" s="36"/>
      <c r="E194" s="36"/>
      <c r="F194" s="36"/>
      <c r="G194" s="36"/>
      <c r="H194" s="36"/>
      <c r="I194" s="36"/>
      <c r="J194" s="36"/>
      <c r="K194" s="36"/>
      <c r="L194" s="36"/>
      <c r="M194" s="40"/>
      <c r="N194" s="311"/>
      <c r="O194" s="312"/>
      <c r="P194" s="312"/>
      <c r="Q194" s="331"/>
      <c r="R194" s="7"/>
      <c r="S194" s="7"/>
      <c r="T194" s="7"/>
      <c r="U194" s="7"/>
      <c r="V194" s="7"/>
      <c r="W194" s="7"/>
      <c r="X194" s="265"/>
      <c r="Y194" s="35" t="s">
        <v>17</v>
      </c>
      <c r="Z194" s="35"/>
      <c r="AA194" s="35"/>
      <c r="AB194" s="35"/>
      <c r="AC194" s="35"/>
      <c r="AD194" s="35"/>
      <c r="AE194" s="35"/>
      <c r="AF194" s="35"/>
      <c r="AG194" s="35"/>
      <c r="AH194" s="35"/>
      <c r="AI194" s="39"/>
      <c r="AJ194" s="311"/>
      <c r="AK194" s="312"/>
      <c r="AL194" s="312"/>
      <c r="AM194" s="331"/>
      <c r="AN194" s="7"/>
      <c r="AO194" s="7"/>
      <c r="AP194" s="7"/>
      <c r="AQ194" s="7"/>
      <c r="AR194" s="7"/>
    </row>
    <row r="195" spans="1:44" ht="16.5" customHeight="1" x14ac:dyDescent="0.25">
      <c r="A195" s="344"/>
      <c r="B195" s="265"/>
      <c r="C195" s="92" t="s">
        <v>21</v>
      </c>
      <c r="D195" s="292" t="s">
        <v>90</v>
      </c>
      <c r="E195" s="293"/>
      <c r="F195" s="293"/>
      <c r="G195" s="293"/>
      <c r="H195" s="293"/>
      <c r="I195" s="293"/>
      <c r="J195" s="293"/>
      <c r="K195" s="293"/>
      <c r="L195" s="293"/>
      <c r="M195" s="293"/>
      <c r="N195" s="88" t="s">
        <v>11</v>
      </c>
      <c r="O195" s="88" t="s">
        <v>12</v>
      </c>
      <c r="P195" s="88" t="s">
        <v>81</v>
      </c>
      <c r="Q195" s="88" t="s">
        <v>80</v>
      </c>
      <c r="R195" s="7"/>
      <c r="S195" s="7"/>
      <c r="T195" s="7"/>
      <c r="U195" s="7"/>
      <c r="V195" s="7"/>
      <c r="W195" s="7"/>
      <c r="X195" s="265"/>
      <c r="Y195" s="92" t="s">
        <v>21</v>
      </c>
      <c r="Z195" s="292" t="s">
        <v>90</v>
      </c>
      <c r="AA195" s="293"/>
      <c r="AB195" s="293"/>
      <c r="AC195" s="293"/>
      <c r="AD195" s="293"/>
      <c r="AE195" s="293"/>
      <c r="AF195" s="293"/>
      <c r="AG195" s="293"/>
      <c r="AH195" s="293"/>
      <c r="AI195" s="293"/>
      <c r="AJ195" s="88" t="s">
        <v>11</v>
      </c>
      <c r="AK195" s="88" t="s">
        <v>12</v>
      </c>
      <c r="AL195" s="88" t="s">
        <v>81</v>
      </c>
      <c r="AM195" s="88" t="s">
        <v>80</v>
      </c>
      <c r="AN195" s="7"/>
      <c r="AO195" s="7"/>
      <c r="AP195" s="7"/>
      <c r="AQ195" s="7"/>
      <c r="AR195" s="7"/>
    </row>
    <row r="196" spans="1:44" x14ac:dyDescent="0.25">
      <c r="A196" s="344"/>
      <c r="B196" s="265"/>
      <c r="C196" s="35" t="s">
        <v>22</v>
      </c>
      <c r="D196" s="35"/>
      <c r="E196" s="35"/>
      <c r="F196" s="35"/>
      <c r="G196" s="35"/>
      <c r="H196" s="35"/>
      <c r="I196" s="35"/>
      <c r="J196" s="35"/>
      <c r="K196" s="35"/>
      <c r="L196" s="35"/>
      <c r="M196" s="39"/>
      <c r="N196" s="35"/>
      <c r="O196" s="35"/>
      <c r="P196" s="82"/>
      <c r="Q196" s="82"/>
      <c r="R196" s="7"/>
      <c r="S196" s="7"/>
      <c r="T196" s="7"/>
      <c r="U196" s="7"/>
      <c r="V196" s="7"/>
      <c r="W196" s="7"/>
      <c r="X196" s="265"/>
      <c r="Y196" s="35" t="s">
        <v>22</v>
      </c>
      <c r="Z196" s="35"/>
      <c r="AA196" s="35"/>
      <c r="AB196" s="35"/>
      <c r="AC196" s="35"/>
      <c r="AD196" s="35"/>
      <c r="AE196" s="35"/>
      <c r="AF196" s="35"/>
      <c r="AG196" s="35"/>
      <c r="AH196" s="35"/>
      <c r="AI196" s="39"/>
      <c r="AJ196" s="35"/>
      <c r="AK196" s="35"/>
      <c r="AL196" s="82"/>
      <c r="AM196" s="82"/>
      <c r="AN196" s="7"/>
      <c r="AO196" s="7"/>
      <c r="AP196" s="7"/>
      <c r="AQ196" s="7"/>
      <c r="AR196" s="7"/>
    </row>
    <row r="197" spans="1:44" x14ac:dyDescent="0.25">
      <c r="A197" s="344"/>
      <c r="B197" s="265"/>
      <c r="C197" s="35" t="b">
        <v>1</v>
      </c>
      <c r="D197" s="35"/>
      <c r="E197" s="35"/>
      <c r="F197" s="35"/>
      <c r="G197" s="35"/>
      <c r="H197" s="35"/>
      <c r="I197" s="35"/>
      <c r="J197" s="35"/>
      <c r="K197" s="35"/>
      <c r="L197" s="35"/>
      <c r="M197" s="39"/>
      <c r="N197" s="303"/>
      <c r="O197" s="304"/>
      <c r="P197" s="304"/>
      <c r="Q197" s="330"/>
      <c r="R197" s="7"/>
      <c r="S197" s="7"/>
      <c r="T197" s="7"/>
      <c r="U197" s="7"/>
      <c r="V197" s="7"/>
      <c r="W197" s="7"/>
      <c r="X197" s="265"/>
      <c r="Y197" s="35" t="b">
        <v>1</v>
      </c>
      <c r="Z197" s="35"/>
      <c r="AA197" s="35"/>
      <c r="AB197" s="35"/>
      <c r="AC197" s="35"/>
      <c r="AD197" s="35"/>
      <c r="AE197" s="35"/>
      <c r="AF197" s="35"/>
      <c r="AG197" s="35"/>
      <c r="AH197" s="35"/>
      <c r="AI197" s="39"/>
      <c r="AJ197" s="303"/>
      <c r="AK197" s="304"/>
      <c r="AL197" s="304"/>
      <c r="AM197" s="330"/>
      <c r="AN197" s="7"/>
      <c r="AO197" s="7"/>
      <c r="AP197" s="7"/>
      <c r="AQ197" s="7"/>
      <c r="AR197" s="7"/>
    </row>
    <row r="198" spans="1:44" x14ac:dyDescent="0.25">
      <c r="A198" s="344"/>
      <c r="B198" s="265"/>
      <c r="C198" s="35" t="s">
        <v>17</v>
      </c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11"/>
      <c r="O198" s="312"/>
      <c r="P198" s="312"/>
      <c r="Q198" s="331"/>
      <c r="R198" s="7"/>
      <c r="S198" s="7"/>
      <c r="T198" s="7"/>
      <c r="U198" s="7"/>
      <c r="V198" s="7"/>
      <c r="W198" s="7"/>
      <c r="X198" s="265"/>
      <c r="Y198" s="35" t="s">
        <v>17</v>
      </c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11"/>
      <c r="AK198" s="312"/>
      <c r="AL198" s="312"/>
      <c r="AM198" s="331"/>
      <c r="AN198" s="7"/>
      <c r="AO198" s="7"/>
      <c r="AP198" s="7"/>
      <c r="AQ198" s="7"/>
      <c r="AR198" s="7"/>
    </row>
    <row r="199" spans="1:44" x14ac:dyDescent="0.25">
      <c r="A199" s="344"/>
    </row>
    <row r="200" spans="1:44" x14ac:dyDescent="0.25">
      <c r="A200" s="344"/>
    </row>
    <row r="201" spans="1:44" x14ac:dyDescent="0.25">
      <c r="A201" s="344"/>
      <c r="B201" s="265" t="s">
        <v>74</v>
      </c>
      <c r="C201" s="90" t="s">
        <v>74</v>
      </c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327" t="s">
        <v>49</v>
      </c>
      <c r="O201" s="328"/>
      <c r="P201" s="328"/>
      <c r="Q201" s="329"/>
      <c r="R201" s="7"/>
      <c r="S201" s="90" t="s">
        <v>74</v>
      </c>
      <c r="T201" s="232" t="s">
        <v>50</v>
      </c>
      <c r="U201" s="232"/>
      <c r="V201" s="232"/>
      <c r="X201" s="265" t="s">
        <v>74</v>
      </c>
      <c r="Y201" s="90" t="s">
        <v>74</v>
      </c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327" t="s">
        <v>49</v>
      </c>
      <c r="AK201" s="328"/>
      <c r="AL201" s="328"/>
      <c r="AM201" s="329"/>
      <c r="AN201" s="7"/>
      <c r="AO201" s="90" t="s">
        <v>74</v>
      </c>
      <c r="AP201" s="232" t="s">
        <v>50</v>
      </c>
      <c r="AQ201" s="232"/>
      <c r="AR201" s="232"/>
    </row>
    <row r="202" spans="1:44" x14ac:dyDescent="0.25">
      <c r="A202" s="344"/>
      <c r="B202" s="265"/>
      <c r="C202" s="90" t="s">
        <v>2</v>
      </c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42" t="s">
        <v>3</v>
      </c>
      <c r="O202" s="42" t="s">
        <v>4</v>
      </c>
      <c r="P202" s="42" t="s">
        <v>191</v>
      </c>
      <c r="Q202" s="42" t="s">
        <v>192</v>
      </c>
      <c r="R202" s="7"/>
      <c r="S202" s="90" t="s">
        <v>2</v>
      </c>
      <c r="T202" s="92" t="s">
        <v>5</v>
      </c>
      <c r="U202" s="92" t="s">
        <v>6</v>
      </c>
      <c r="V202" s="8" t="s">
        <v>7</v>
      </c>
      <c r="X202" s="265"/>
      <c r="Y202" s="90" t="s">
        <v>0</v>
      </c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42" t="s">
        <v>3</v>
      </c>
      <c r="AK202" s="42" t="s">
        <v>4</v>
      </c>
      <c r="AL202" s="42" t="s">
        <v>191</v>
      </c>
      <c r="AM202" s="42" t="s">
        <v>192</v>
      </c>
      <c r="AN202" s="7"/>
      <c r="AO202" s="90" t="s">
        <v>0</v>
      </c>
      <c r="AP202" s="92" t="s">
        <v>5</v>
      </c>
      <c r="AQ202" s="92" t="s">
        <v>6</v>
      </c>
      <c r="AR202" s="8" t="s">
        <v>7</v>
      </c>
    </row>
    <row r="203" spans="1:44" x14ac:dyDescent="0.25">
      <c r="A203" s="344"/>
      <c r="B203" s="265"/>
      <c r="C203" s="25" t="s">
        <v>8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95">
        <f>ROUND(AVERAGE(N205, N209,N213), 3)</f>
        <v>0</v>
      </c>
      <c r="O203" s="43" t="e">
        <f>ROUND(AVERAGE(O205, O209,O213), 3)</f>
        <v>#DIV/0!</v>
      </c>
      <c r="P203" s="43" t="e">
        <f>ROUND(AVERAGE(P205, P209,P213), 3)</f>
        <v>#NUM!</v>
      </c>
      <c r="Q203" s="43" t="e">
        <f>ROUND(AVERAGE(Q205, Q209,Q213), 3)</f>
        <v>#DIV/0!</v>
      </c>
      <c r="R203" s="7"/>
      <c r="S203" s="9" t="s">
        <v>9</v>
      </c>
      <c r="T203" s="32"/>
      <c r="U203" s="32"/>
      <c r="V203" s="8">
        <f>ROUND(U203/60, 3)</f>
        <v>0</v>
      </c>
      <c r="X203" s="265"/>
      <c r="Y203" s="25" t="s">
        <v>8</v>
      </c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95">
        <f>ROUND(AVERAGE(AJ205, AJ209,AJ213), 3)</f>
        <v>0</v>
      </c>
      <c r="AK203" s="43" t="e">
        <f>ROUND(AVERAGE(AK205, AK209,AK213), 3)</f>
        <v>#DIV/0!</v>
      </c>
      <c r="AL203" s="43" t="e">
        <f>ROUND(AVERAGE(AL205, AL209,AL213), 3)</f>
        <v>#NUM!</v>
      </c>
      <c r="AM203" s="43" t="e">
        <f>ROUND(AVERAGE(AM205, AM209,AM213), 3)</f>
        <v>#DIV/0!</v>
      </c>
      <c r="AN203" s="7"/>
      <c r="AO203" s="9" t="s">
        <v>9</v>
      </c>
      <c r="AP203" s="32"/>
      <c r="AQ203" s="32"/>
      <c r="AR203" s="8">
        <f>ROUND(AQ203/60, 3)</f>
        <v>0</v>
      </c>
    </row>
    <row r="204" spans="1:44" ht="16.5" customHeight="1" x14ac:dyDescent="0.25">
      <c r="A204" s="344"/>
      <c r="B204" s="265"/>
      <c r="C204" s="92" t="s">
        <v>10</v>
      </c>
      <c r="D204" s="292" t="s">
        <v>88</v>
      </c>
      <c r="E204" s="293"/>
      <c r="F204" s="293"/>
      <c r="G204" s="293"/>
      <c r="H204" s="293"/>
      <c r="I204" s="293"/>
      <c r="J204" s="293"/>
      <c r="K204" s="293"/>
      <c r="L204" s="293"/>
      <c r="M204" s="293"/>
      <c r="N204" s="88" t="s">
        <v>11</v>
      </c>
      <c r="O204" s="88" t="s">
        <v>12</v>
      </c>
      <c r="P204" s="88" t="s">
        <v>81</v>
      </c>
      <c r="Q204" s="88" t="s">
        <v>80</v>
      </c>
      <c r="R204" s="7"/>
      <c r="S204" s="9" t="s">
        <v>13</v>
      </c>
      <c r="T204" s="32"/>
      <c r="U204" s="32"/>
      <c r="V204" s="8">
        <f>ROUND(U204/60, 3)</f>
        <v>0</v>
      </c>
      <c r="X204" s="265"/>
      <c r="Y204" s="92" t="s">
        <v>10</v>
      </c>
      <c r="Z204" s="292" t="s">
        <v>90</v>
      </c>
      <c r="AA204" s="293"/>
      <c r="AB204" s="293"/>
      <c r="AC204" s="293"/>
      <c r="AD204" s="293"/>
      <c r="AE204" s="293"/>
      <c r="AF204" s="293"/>
      <c r="AG204" s="293"/>
      <c r="AH204" s="293"/>
      <c r="AI204" s="293"/>
      <c r="AJ204" s="88" t="s">
        <v>11</v>
      </c>
      <c r="AK204" s="88" t="s">
        <v>12</v>
      </c>
      <c r="AL204" s="88" t="s">
        <v>81</v>
      </c>
      <c r="AM204" s="88" t="s">
        <v>80</v>
      </c>
      <c r="AN204" s="7"/>
      <c r="AO204" s="9" t="s">
        <v>13</v>
      </c>
      <c r="AP204" s="32"/>
      <c r="AQ204" s="32"/>
      <c r="AR204" s="8">
        <f>ROUND(AQ204/60, 3)</f>
        <v>0</v>
      </c>
    </row>
    <row r="205" spans="1:44" x14ac:dyDescent="0.25">
      <c r="A205" s="344"/>
      <c r="B205" s="265"/>
      <c r="C205" s="87" t="s">
        <v>14</v>
      </c>
      <c r="D205" s="87"/>
      <c r="E205" s="87"/>
      <c r="F205" s="87"/>
      <c r="G205" s="87"/>
      <c r="H205" s="87"/>
      <c r="I205" s="87"/>
      <c r="J205" s="87"/>
      <c r="K205" s="87"/>
      <c r="L205" s="87"/>
      <c r="M205" s="26"/>
      <c r="N205" s="87">
        <f>SUM(D205:M205)</f>
        <v>0</v>
      </c>
      <c r="O205" s="26" t="e">
        <f>ROUND(AVERAGE(D205:M205),3)</f>
        <v>#DIV/0!</v>
      </c>
      <c r="P205" s="87" t="e">
        <f>ROUND(MEDIAN(D205:M205), 3)</f>
        <v>#NUM!</v>
      </c>
      <c r="Q205" s="87" t="e">
        <f>ROUND(_xlfn.STDEV.S(D205:M205), 3)</f>
        <v>#DIV/0!</v>
      </c>
      <c r="R205" s="7"/>
      <c r="S205" s="9" t="s">
        <v>15</v>
      </c>
      <c r="T205" s="32"/>
      <c r="U205" s="32"/>
      <c r="V205" s="8">
        <f>ROUND(U205/60, 3)</f>
        <v>0</v>
      </c>
      <c r="X205" s="265"/>
      <c r="Y205" s="87" t="s">
        <v>14</v>
      </c>
      <c r="Z205" s="87"/>
      <c r="AA205" s="87"/>
      <c r="AB205" s="87"/>
      <c r="AC205" s="87"/>
      <c r="AD205" s="87"/>
      <c r="AE205" s="87"/>
      <c r="AF205" s="87"/>
      <c r="AG205" s="87"/>
      <c r="AH205" s="87"/>
      <c r="AI205" s="26"/>
      <c r="AJ205" s="87">
        <f>SUM(Z205:AI205)</f>
        <v>0</v>
      </c>
      <c r="AK205" s="26" t="e">
        <f>ROUND(AVERAGE(Z205:AI205),3)</f>
        <v>#DIV/0!</v>
      </c>
      <c r="AL205" s="87" t="e">
        <f>ROUND(MEDIAN(Z205:AI205), 3)</f>
        <v>#NUM!</v>
      </c>
      <c r="AM205" s="87" t="e">
        <f>ROUND(_xlfn.STDEV.S(Z205:AI205), 3)</f>
        <v>#DIV/0!</v>
      </c>
      <c r="AN205" s="7"/>
      <c r="AO205" s="9" t="s">
        <v>15</v>
      </c>
      <c r="AP205" s="32"/>
      <c r="AQ205" s="32"/>
      <c r="AR205" s="8">
        <f>ROUND(AQ205/60, 3)</f>
        <v>0</v>
      </c>
    </row>
    <row r="206" spans="1:44" ht="16.5" customHeight="1" x14ac:dyDescent="0.3">
      <c r="A206" s="344"/>
      <c r="B206" s="265"/>
      <c r="C206" s="87" t="b">
        <v>1</v>
      </c>
      <c r="D206" s="87"/>
      <c r="E206" s="87"/>
      <c r="F206" s="87"/>
      <c r="G206" s="87"/>
      <c r="H206" s="87"/>
      <c r="I206" s="87"/>
      <c r="J206" s="87"/>
      <c r="K206" s="87"/>
      <c r="L206" s="87"/>
      <c r="M206" s="26"/>
      <c r="N206" s="281"/>
      <c r="O206" s="282"/>
      <c r="P206" s="282"/>
      <c r="Q206" s="283"/>
      <c r="R206" s="7"/>
      <c r="S206" s="14" t="s">
        <v>3</v>
      </c>
      <c r="T206" s="44" t="e">
        <f>ROUND(AVERAGE(T203:T205), 3)</f>
        <v>#DIV/0!</v>
      </c>
      <c r="U206" s="45" t="e">
        <f>ROUND(AVERAGE(U203:U205), 3)</f>
        <v>#DIV/0!</v>
      </c>
      <c r="V206" s="15">
        <f>ROUND(AVERAGE(V203:V205), 3)</f>
        <v>0</v>
      </c>
      <c r="X206" s="265"/>
      <c r="Y206" s="87" t="b">
        <v>1</v>
      </c>
      <c r="Z206" s="87"/>
      <c r="AA206" s="87"/>
      <c r="AB206" s="87"/>
      <c r="AC206" s="87"/>
      <c r="AD206" s="87"/>
      <c r="AE206" s="87"/>
      <c r="AF206" s="87"/>
      <c r="AG206" s="87"/>
      <c r="AH206" s="87"/>
      <c r="AI206" s="26"/>
      <c r="AJ206" s="281"/>
      <c r="AK206" s="282"/>
      <c r="AL206" s="282"/>
      <c r="AM206" s="283"/>
      <c r="AN206" s="7"/>
      <c r="AO206" s="14" t="s">
        <v>3</v>
      </c>
      <c r="AP206" s="44" t="e">
        <f>ROUND(AVERAGE(AP203:AP205), 3)</f>
        <v>#DIV/0!</v>
      </c>
      <c r="AQ206" s="45" t="e">
        <f>ROUND(AVERAGE(AQ203:AQ205), 3)</f>
        <v>#DIV/0!</v>
      </c>
      <c r="AR206" s="15">
        <f>ROUND(AVERAGE(AR203:AR205), 3)</f>
        <v>0</v>
      </c>
    </row>
    <row r="207" spans="1:44" x14ac:dyDescent="0.25">
      <c r="A207" s="344"/>
      <c r="B207" s="265"/>
      <c r="C207" s="87" t="s">
        <v>17</v>
      </c>
      <c r="D207" s="87"/>
      <c r="E207" s="87"/>
      <c r="F207" s="87"/>
      <c r="G207" s="87"/>
      <c r="H207" s="87"/>
      <c r="I207" s="87"/>
      <c r="J207" s="87"/>
      <c r="K207" s="87"/>
      <c r="L207" s="87"/>
      <c r="M207" s="26"/>
      <c r="N207" s="284"/>
      <c r="O207" s="285"/>
      <c r="P207" s="285"/>
      <c r="Q207" s="286"/>
      <c r="R207" s="7"/>
      <c r="S207" s="7"/>
      <c r="T207" s="7"/>
      <c r="U207" s="7"/>
      <c r="V207" s="7"/>
      <c r="X207" s="265"/>
      <c r="Y207" s="87" t="s">
        <v>17</v>
      </c>
      <c r="Z207" s="87"/>
      <c r="AA207" s="87"/>
      <c r="AB207" s="87"/>
      <c r="AC207" s="87"/>
      <c r="AD207" s="87"/>
      <c r="AE207" s="87"/>
      <c r="AF207" s="87"/>
      <c r="AG207" s="87"/>
      <c r="AH207" s="87"/>
      <c r="AI207" s="26"/>
      <c r="AJ207" s="284"/>
      <c r="AK207" s="285"/>
      <c r="AL207" s="285"/>
      <c r="AM207" s="286"/>
      <c r="AN207" s="7"/>
      <c r="AO207" s="7"/>
      <c r="AP207" s="7"/>
      <c r="AQ207" s="7"/>
      <c r="AR207" s="7"/>
    </row>
    <row r="208" spans="1:44" ht="16.5" customHeight="1" x14ac:dyDescent="0.25">
      <c r="A208" s="344"/>
      <c r="B208" s="265"/>
      <c r="C208" s="92" t="s">
        <v>19</v>
      </c>
      <c r="D208" s="292" t="s">
        <v>90</v>
      </c>
      <c r="E208" s="293"/>
      <c r="F208" s="293"/>
      <c r="G208" s="293"/>
      <c r="H208" s="293"/>
      <c r="I208" s="293"/>
      <c r="J208" s="293"/>
      <c r="K208" s="293"/>
      <c r="L208" s="293"/>
      <c r="M208" s="293"/>
      <c r="N208" s="88" t="s">
        <v>11</v>
      </c>
      <c r="O208" s="88" t="s">
        <v>12</v>
      </c>
      <c r="P208" s="88" t="s">
        <v>81</v>
      </c>
      <c r="Q208" s="88" t="s">
        <v>80</v>
      </c>
      <c r="R208" s="7"/>
      <c r="S208" s="31"/>
      <c r="T208" s="31"/>
      <c r="U208" s="31"/>
      <c r="V208" s="31"/>
      <c r="X208" s="265"/>
      <c r="Y208" s="92" t="s">
        <v>19</v>
      </c>
      <c r="Z208" s="292" t="s">
        <v>89</v>
      </c>
      <c r="AA208" s="293"/>
      <c r="AB208" s="293"/>
      <c r="AC208" s="293"/>
      <c r="AD208" s="293"/>
      <c r="AE208" s="293"/>
      <c r="AF208" s="293"/>
      <c r="AG208" s="293"/>
      <c r="AH208" s="293"/>
      <c r="AI208" s="293"/>
      <c r="AJ208" s="88" t="s">
        <v>11</v>
      </c>
      <c r="AK208" s="88" t="s">
        <v>12</v>
      </c>
      <c r="AL208" s="88" t="s">
        <v>81</v>
      </c>
      <c r="AM208" s="88" t="s">
        <v>80</v>
      </c>
      <c r="AN208" s="7"/>
      <c r="AO208" s="31"/>
      <c r="AP208" s="31"/>
      <c r="AQ208" s="31"/>
      <c r="AR208" s="31"/>
    </row>
    <row r="209" spans="1:44" x14ac:dyDescent="0.25">
      <c r="A209" s="344"/>
      <c r="B209" s="265"/>
      <c r="C209" s="87" t="s">
        <v>20</v>
      </c>
      <c r="D209" s="87"/>
      <c r="E209" s="87"/>
      <c r="F209" s="87"/>
      <c r="G209" s="87"/>
      <c r="H209" s="87"/>
      <c r="I209" s="87"/>
      <c r="J209" s="87"/>
      <c r="K209" s="87"/>
      <c r="L209" s="87"/>
      <c r="M209" s="26"/>
      <c r="N209" s="87">
        <f>SUM(D209:M209)</f>
        <v>0</v>
      </c>
      <c r="O209" s="26" t="e">
        <f>ROUND(AVERAGE(D209:M209),3)</f>
        <v>#DIV/0!</v>
      </c>
      <c r="P209" s="87" t="e">
        <f>ROUND(MEDIAN(D209:M209), 3)</f>
        <v>#NUM!</v>
      </c>
      <c r="Q209" s="87" t="e">
        <f>ROUND(_xlfn.STDEV.S(D209:M209), 3)</f>
        <v>#DIV/0!</v>
      </c>
      <c r="R209" s="7"/>
      <c r="S209" s="7"/>
      <c r="T209" s="7"/>
      <c r="U209" s="7"/>
      <c r="V209" s="7"/>
      <c r="X209" s="265"/>
      <c r="Y209" s="87" t="s">
        <v>20</v>
      </c>
      <c r="Z209" s="87"/>
      <c r="AA209" s="87"/>
      <c r="AB209" s="87"/>
      <c r="AC209" s="87"/>
      <c r="AD209" s="87"/>
      <c r="AE209" s="87"/>
      <c r="AF209" s="87"/>
      <c r="AG209" s="87"/>
      <c r="AH209" s="87"/>
      <c r="AI209" s="26"/>
      <c r="AJ209" s="87">
        <f>SUM(Z209:AI209)</f>
        <v>0</v>
      </c>
      <c r="AK209" s="26" t="e">
        <f>ROUND(AVERAGE(Z209:AI209),3)</f>
        <v>#DIV/0!</v>
      </c>
      <c r="AL209" s="87" t="e">
        <f>ROUND(MEDIAN(Z209:AI209), 3)</f>
        <v>#NUM!</v>
      </c>
      <c r="AM209" s="87" t="e">
        <f>ROUND(_xlfn.STDEV.S(Z209:AI209), 3)</f>
        <v>#DIV/0!</v>
      </c>
      <c r="AN209" s="7"/>
      <c r="AO209" s="7"/>
      <c r="AP209" s="7"/>
      <c r="AQ209" s="7"/>
      <c r="AR209" s="7"/>
    </row>
    <row r="210" spans="1:44" x14ac:dyDescent="0.25">
      <c r="A210" s="344"/>
      <c r="B210" s="265"/>
      <c r="C210" s="87" t="b">
        <v>1</v>
      </c>
      <c r="D210" s="87"/>
      <c r="E210" s="87"/>
      <c r="F210" s="87"/>
      <c r="G210" s="87"/>
      <c r="H210" s="87"/>
      <c r="I210" s="87"/>
      <c r="J210" s="87"/>
      <c r="K210" s="87"/>
      <c r="L210" s="87"/>
      <c r="M210" s="26"/>
      <c r="N210" s="281"/>
      <c r="O210" s="282"/>
      <c r="P210" s="282"/>
      <c r="Q210" s="283"/>
      <c r="R210" s="7"/>
      <c r="S210" s="7"/>
      <c r="T210" s="7"/>
      <c r="U210" s="7"/>
      <c r="V210" s="7"/>
      <c r="X210" s="265"/>
      <c r="Y210" s="87" t="b">
        <v>1</v>
      </c>
      <c r="Z210" s="87"/>
      <c r="AA210" s="87"/>
      <c r="AB210" s="87"/>
      <c r="AC210" s="87"/>
      <c r="AD210" s="87"/>
      <c r="AE210" s="87"/>
      <c r="AF210" s="87"/>
      <c r="AG210" s="87"/>
      <c r="AH210" s="87"/>
      <c r="AI210" s="26"/>
      <c r="AJ210" s="281"/>
      <c r="AK210" s="282"/>
      <c r="AL210" s="282"/>
      <c r="AM210" s="283"/>
      <c r="AN210" s="7"/>
      <c r="AO210" s="7"/>
      <c r="AP210" s="7"/>
      <c r="AQ210" s="7"/>
      <c r="AR210" s="7"/>
    </row>
    <row r="211" spans="1:44" x14ac:dyDescent="0.25">
      <c r="A211" s="344"/>
      <c r="B211" s="265"/>
      <c r="C211" s="87" t="s">
        <v>17</v>
      </c>
      <c r="D211" s="87"/>
      <c r="E211" s="87"/>
      <c r="F211" s="87"/>
      <c r="G211" s="87"/>
      <c r="H211" s="87"/>
      <c r="I211" s="87"/>
      <c r="J211" s="87"/>
      <c r="K211" s="87"/>
      <c r="L211" s="87"/>
      <c r="M211" s="26"/>
      <c r="N211" s="284"/>
      <c r="O211" s="285"/>
      <c r="P211" s="285"/>
      <c r="Q211" s="286"/>
      <c r="R211" s="7"/>
      <c r="S211" s="7"/>
      <c r="T211" s="7"/>
      <c r="U211" s="7"/>
      <c r="V211" s="7"/>
      <c r="X211" s="265"/>
      <c r="Y211" s="87" t="s">
        <v>17</v>
      </c>
      <c r="Z211" s="87"/>
      <c r="AA211" s="87"/>
      <c r="AB211" s="87"/>
      <c r="AC211" s="87"/>
      <c r="AD211" s="87"/>
      <c r="AE211" s="87"/>
      <c r="AF211" s="87"/>
      <c r="AG211" s="87"/>
      <c r="AH211" s="87"/>
      <c r="AI211" s="26"/>
      <c r="AJ211" s="284"/>
      <c r="AK211" s="285"/>
      <c r="AL211" s="285"/>
      <c r="AM211" s="286"/>
      <c r="AN211" s="7"/>
      <c r="AO211" s="7"/>
      <c r="AP211" s="7"/>
      <c r="AQ211" s="7"/>
      <c r="AR211" s="7"/>
    </row>
    <row r="212" spans="1:44" ht="16.5" customHeight="1" x14ac:dyDescent="0.25">
      <c r="A212" s="344"/>
      <c r="B212" s="265"/>
      <c r="C212" s="92" t="s">
        <v>21</v>
      </c>
      <c r="D212" s="292" t="s">
        <v>90</v>
      </c>
      <c r="E212" s="293"/>
      <c r="F212" s="293"/>
      <c r="G212" s="293"/>
      <c r="H212" s="293"/>
      <c r="I212" s="293"/>
      <c r="J212" s="293"/>
      <c r="K212" s="293"/>
      <c r="L212" s="293"/>
      <c r="M212" s="293"/>
      <c r="N212" s="88" t="s">
        <v>11</v>
      </c>
      <c r="O212" s="88" t="s">
        <v>12</v>
      </c>
      <c r="P212" s="88" t="s">
        <v>81</v>
      </c>
      <c r="Q212" s="88" t="s">
        <v>80</v>
      </c>
      <c r="R212" s="7"/>
      <c r="S212" s="7"/>
      <c r="T212" s="7"/>
      <c r="U212" s="7"/>
      <c r="V212" s="7"/>
      <c r="X212" s="265"/>
      <c r="Y212" s="92" t="s">
        <v>21</v>
      </c>
      <c r="Z212" s="292" t="s">
        <v>94</v>
      </c>
      <c r="AA212" s="293"/>
      <c r="AB212" s="293"/>
      <c r="AC212" s="293"/>
      <c r="AD212" s="293"/>
      <c r="AE212" s="293"/>
      <c r="AF212" s="293"/>
      <c r="AG212" s="293"/>
      <c r="AH212" s="293"/>
      <c r="AI212" s="293"/>
      <c r="AJ212" s="88" t="s">
        <v>11</v>
      </c>
      <c r="AK212" s="88" t="s">
        <v>12</v>
      </c>
      <c r="AL212" s="88" t="s">
        <v>81</v>
      </c>
      <c r="AM212" s="88" t="s">
        <v>80</v>
      </c>
      <c r="AN212" s="7"/>
      <c r="AO212" s="7"/>
      <c r="AP212" s="7"/>
      <c r="AQ212" s="7"/>
      <c r="AR212" s="7"/>
    </row>
    <row r="213" spans="1:44" x14ac:dyDescent="0.25">
      <c r="A213" s="344"/>
      <c r="B213" s="265"/>
      <c r="C213" s="87" t="s">
        <v>22</v>
      </c>
      <c r="D213" s="87"/>
      <c r="E213" s="87"/>
      <c r="F213" s="87"/>
      <c r="G213" s="87"/>
      <c r="H213" s="87"/>
      <c r="I213" s="87"/>
      <c r="J213" s="87"/>
      <c r="K213" s="87"/>
      <c r="L213" s="87"/>
      <c r="M213" s="26"/>
      <c r="N213" s="87">
        <f>SUM(D213:M213)</f>
        <v>0</v>
      </c>
      <c r="O213" s="26" t="e">
        <f>ROUND(AVERAGE(D213:M213),3)</f>
        <v>#DIV/0!</v>
      </c>
      <c r="P213" s="87" t="e">
        <f>ROUND(MEDIAN(D213:M213), 3)</f>
        <v>#NUM!</v>
      </c>
      <c r="Q213" s="87" t="e">
        <f>ROUND(_xlfn.STDEV.S(D213:M213), 3)</f>
        <v>#DIV/0!</v>
      </c>
      <c r="R213" s="7"/>
      <c r="S213" s="7"/>
      <c r="T213" s="7"/>
      <c r="U213" s="7"/>
      <c r="V213" s="7"/>
      <c r="X213" s="265"/>
      <c r="Y213" s="87" t="s">
        <v>22</v>
      </c>
      <c r="Z213" s="87"/>
      <c r="AA213" s="87"/>
      <c r="AB213" s="87"/>
      <c r="AC213" s="87"/>
      <c r="AD213" s="87"/>
      <c r="AE213" s="87"/>
      <c r="AF213" s="87"/>
      <c r="AG213" s="87"/>
      <c r="AH213" s="87"/>
      <c r="AI213" s="26"/>
      <c r="AJ213" s="87">
        <f>SUM(Z213:AI213)</f>
        <v>0</v>
      </c>
      <c r="AK213" s="26" t="e">
        <f>ROUND(AVERAGE(Z213:AI213),3)</f>
        <v>#DIV/0!</v>
      </c>
      <c r="AL213" s="87" t="e">
        <f>ROUND(MEDIAN(Z213:AI213), 3)</f>
        <v>#NUM!</v>
      </c>
      <c r="AM213" s="87" t="e">
        <f>ROUND(_xlfn.STDEV.S(Z213:AI213), 3)</f>
        <v>#DIV/0!</v>
      </c>
      <c r="AN213" s="7"/>
      <c r="AO213" s="7"/>
      <c r="AP213" s="7"/>
      <c r="AQ213" s="7"/>
      <c r="AR213" s="7"/>
    </row>
    <row r="214" spans="1:44" x14ac:dyDescent="0.25">
      <c r="A214" s="344"/>
      <c r="B214" s="265"/>
      <c r="C214" s="87" t="b">
        <v>1</v>
      </c>
      <c r="D214" s="87"/>
      <c r="E214" s="87"/>
      <c r="F214" s="87"/>
      <c r="G214" s="87"/>
      <c r="H214" s="87"/>
      <c r="I214" s="87"/>
      <c r="J214" s="87"/>
      <c r="K214" s="87"/>
      <c r="L214" s="87"/>
      <c r="M214" s="26"/>
      <c r="N214" s="281"/>
      <c r="O214" s="282"/>
      <c r="P214" s="282"/>
      <c r="Q214" s="283"/>
      <c r="R214" s="7"/>
      <c r="S214" s="7"/>
      <c r="T214" s="7"/>
      <c r="U214" s="7"/>
      <c r="V214" s="7"/>
      <c r="X214" s="265"/>
      <c r="Y214" s="87" t="b">
        <v>1</v>
      </c>
      <c r="Z214" s="87"/>
      <c r="AA214" s="87"/>
      <c r="AB214" s="87"/>
      <c r="AC214" s="87"/>
      <c r="AD214" s="87"/>
      <c r="AE214" s="87"/>
      <c r="AF214" s="87"/>
      <c r="AG214" s="87"/>
      <c r="AH214" s="87"/>
      <c r="AI214" s="26"/>
      <c r="AJ214" s="281"/>
      <c r="AK214" s="282"/>
      <c r="AL214" s="282"/>
      <c r="AM214" s="283"/>
      <c r="AN214" s="7"/>
      <c r="AO214" s="7"/>
      <c r="AP214" s="7"/>
      <c r="AQ214" s="7"/>
      <c r="AR214" s="7"/>
    </row>
    <row r="215" spans="1:44" x14ac:dyDescent="0.25">
      <c r="A215" s="344"/>
      <c r="B215" s="265"/>
      <c r="C215" s="87" t="s">
        <v>17</v>
      </c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284"/>
      <c r="O215" s="285"/>
      <c r="P215" s="285"/>
      <c r="Q215" s="286"/>
      <c r="R215" s="7"/>
      <c r="S215" s="7"/>
      <c r="T215" s="7"/>
      <c r="U215" s="7"/>
      <c r="V215" s="7"/>
      <c r="X215" s="265"/>
      <c r="Y215" s="87" t="s">
        <v>17</v>
      </c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284"/>
      <c r="AK215" s="285"/>
      <c r="AL215" s="285"/>
      <c r="AM215" s="286"/>
      <c r="AN215" s="7"/>
      <c r="AO215" s="7"/>
      <c r="AP215" s="7"/>
      <c r="AQ215" s="7"/>
      <c r="AR215" s="7"/>
    </row>
    <row r="216" spans="1:44" x14ac:dyDescent="0.25">
      <c r="A216" s="344"/>
    </row>
    <row r="217" spans="1:44" ht="16.5" customHeight="1" x14ac:dyDescent="0.25">
      <c r="A217" s="344"/>
    </row>
    <row r="218" spans="1:44" x14ac:dyDescent="0.25">
      <c r="A218" s="344"/>
      <c r="B218" s="265" t="s">
        <v>76</v>
      </c>
      <c r="C218" s="90" t="s">
        <v>76</v>
      </c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327" t="s">
        <v>49</v>
      </c>
      <c r="O218" s="328"/>
      <c r="P218" s="328"/>
      <c r="Q218" s="329"/>
      <c r="R218" s="7"/>
      <c r="S218" s="90" t="s">
        <v>75</v>
      </c>
      <c r="T218" s="232" t="s">
        <v>50</v>
      </c>
      <c r="U218" s="232"/>
      <c r="V218" s="232"/>
      <c r="X218" s="265" t="s">
        <v>76</v>
      </c>
      <c r="Y218" s="90" t="s">
        <v>75</v>
      </c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327" t="s">
        <v>49</v>
      </c>
      <c r="AK218" s="328"/>
      <c r="AL218" s="328"/>
      <c r="AM218" s="329"/>
      <c r="AN218" s="7"/>
      <c r="AO218" s="90" t="s">
        <v>75</v>
      </c>
      <c r="AP218" s="232" t="s">
        <v>50</v>
      </c>
      <c r="AQ218" s="232"/>
      <c r="AR218" s="232"/>
    </row>
    <row r="219" spans="1:44" x14ac:dyDescent="0.25">
      <c r="A219" s="344"/>
      <c r="B219" s="265"/>
      <c r="C219" s="90" t="s">
        <v>2</v>
      </c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42" t="s">
        <v>3</v>
      </c>
      <c r="O219" s="42" t="s">
        <v>4</v>
      </c>
      <c r="P219" s="42" t="s">
        <v>191</v>
      </c>
      <c r="Q219" s="42" t="s">
        <v>192</v>
      </c>
      <c r="R219" s="7"/>
      <c r="S219" s="90" t="s">
        <v>2</v>
      </c>
      <c r="T219" s="92" t="s">
        <v>5</v>
      </c>
      <c r="U219" s="92" t="s">
        <v>6</v>
      </c>
      <c r="V219" s="8" t="s">
        <v>7</v>
      </c>
      <c r="X219" s="265"/>
      <c r="Y219" s="90" t="s">
        <v>0</v>
      </c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42" t="s">
        <v>3</v>
      </c>
      <c r="AK219" s="42" t="s">
        <v>4</v>
      </c>
      <c r="AL219" s="42" t="s">
        <v>191</v>
      </c>
      <c r="AM219" s="42" t="s">
        <v>192</v>
      </c>
      <c r="AN219" s="7"/>
      <c r="AO219" s="90" t="s">
        <v>0</v>
      </c>
      <c r="AP219" s="92" t="s">
        <v>5</v>
      </c>
      <c r="AQ219" s="92" t="s">
        <v>6</v>
      </c>
      <c r="AR219" s="8" t="s">
        <v>7</v>
      </c>
    </row>
    <row r="220" spans="1:44" x14ac:dyDescent="0.25">
      <c r="A220" s="344"/>
      <c r="B220" s="265"/>
      <c r="C220" s="25" t="s">
        <v>8</v>
      </c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95">
        <f>ROUND(AVERAGE(N222, N226,N230), 3)</f>
        <v>0</v>
      </c>
      <c r="O220" s="43" t="e">
        <f>ROUND(AVERAGE(O222, O226,O230), 3)</f>
        <v>#DIV/0!</v>
      </c>
      <c r="P220" s="43" t="e">
        <f>ROUND(AVERAGE(P222, P226,P230), 3)</f>
        <v>#NUM!</v>
      </c>
      <c r="Q220" s="43" t="e">
        <f>ROUND(AVERAGE(Q222, Q226,Q230), 3)</f>
        <v>#DIV/0!</v>
      </c>
      <c r="R220" s="7"/>
      <c r="S220" s="9" t="s">
        <v>9</v>
      </c>
      <c r="T220" s="32"/>
      <c r="U220" s="32"/>
      <c r="V220" s="8">
        <f>ROUND(U220/60, 3)</f>
        <v>0</v>
      </c>
      <c r="X220" s="265"/>
      <c r="Y220" s="25" t="s">
        <v>8</v>
      </c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95">
        <f>ROUND(AVERAGE(AJ222, AJ226,AJ230), 3)</f>
        <v>0</v>
      </c>
      <c r="AK220" s="43" t="e">
        <f>ROUND(AVERAGE(AK222, AK226,AK230), 3)</f>
        <v>#DIV/0!</v>
      </c>
      <c r="AL220" s="43" t="e">
        <f>ROUND(AVERAGE(AL222, AL226,AL230), 3)</f>
        <v>#NUM!</v>
      </c>
      <c r="AM220" s="43" t="e">
        <f>ROUND(AVERAGE(AM222, AM226,AM230), 3)</f>
        <v>#DIV/0!</v>
      </c>
      <c r="AN220" s="7"/>
      <c r="AO220" s="9" t="s">
        <v>9</v>
      </c>
      <c r="AP220" s="32"/>
      <c r="AQ220" s="32"/>
      <c r="AR220" s="8">
        <f>ROUND(AQ220/60, 3)</f>
        <v>0</v>
      </c>
    </row>
    <row r="221" spans="1:44" ht="16.5" customHeight="1" x14ac:dyDescent="0.25">
      <c r="A221" s="344"/>
      <c r="B221" s="265"/>
      <c r="C221" s="92" t="s">
        <v>10</v>
      </c>
      <c r="D221" s="292" t="s">
        <v>89</v>
      </c>
      <c r="E221" s="293"/>
      <c r="F221" s="293"/>
      <c r="G221" s="293"/>
      <c r="H221" s="293"/>
      <c r="I221" s="293"/>
      <c r="J221" s="293"/>
      <c r="K221" s="293"/>
      <c r="L221" s="293"/>
      <c r="M221" s="293"/>
      <c r="N221" s="88" t="s">
        <v>11</v>
      </c>
      <c r="O221" s="88" t="s">
        <v>12</v>
      </c>
      <c r="P221" s="88" t="s">
        <v>81</v>
      </c>
      <c r="Q221" s="88" t="s">
        <v>80</v>
      </c>
      <c r="R221" s="7"/>
      <c r="S221" s="9" t="s">
        <v>13</v>
      </c>
      <c r="T221" s="32"/>
      <c r="U221" s="32"/>
      <c r="V221" s="8">
        <f>ROUND(U221/60, 3)</f>
        <v>0</v>
      </c>
      <c r="X221" s="265"/>
      <c r="Y221" s="92" t="s">
        <v>10</v>
      </c>
      <c r="Z221" s="292" t="s">
        <v>94</v>
      </c>
      <c r="AA221" s="293"/>
      <c r="AB221" s="293"/>
      <c r="AC221" s="293"/>
      <c r="AD221" s="293"/>
      <c r="AE221" s="293"/>
      <c r="AF221" s="293"/>
      <c r="AG221" s="293"/>
      <c r="AH221" s="293"/>
      <c r="AI221" s="293"/>
      <c r="AJ221" s="88" t="s">
        <v>11</v>
      </c>
      <c r="AK221" s="88" t="s">
        <v>12</v>
      </c>
      <c r="AL221" s="88" t="s">
        <v>81</v>
      </c>
      <c r="AM221" s="88" t="s">
        <v>80</v>
      </c>
      <c r="AN221" s="7"/>
      <c r="AO221" s="9" t="s">
        <v>13</v>
      </c>
      <c r="AP221" s="32"/>
      <c r="AQ221" s="32"/>
      <c r="AR221" s="8">
        <f>ROUND(AQ221/60, 3)</f>
        <v>0</v>
      </c>
    </row>
    <row r="222" spans="1:44" x14ac:dyDescent="0.25">
      <c r="A222" s="344"/>
      <c r="B222" s="265"/>
      <c r="C222" s="87" t="s">
        <v>14</v>
      </c>
      <c r="D222" s="87"/>
      <c r="E222" s="87"/>
      <c r="F222" s="87"/>
      <c r="G222" s="87"/>
      <c r="H222" s="87"/>
      <c r="I222" s="87"/>
      <c r="J222" s="87"/>
      <c r="K222" s="87"/>
      <c r="L222" s="87"/>
      <c r="M222" s="26"/>
      <c r="N222" s="87">
        <f>SUM(D222:M222)</f>
        <v>0</v>
      </c>
      <c r="O222" s="26" t="e">
        <f>ROUND(AVERAGE(D222:M222),3)</f>
        <v>#DIV/0!</v>
      </c>
      <c r="P222" s="87" t="e">
        <f>ROUND(MEDIAN(D222:M222), 3)</f>
        <v>#NUM!</v>
      </c>
      <c r="Q222" s="87" t="e">
        <f>ROUND(_xlfn.STDEV.S(D222:M222), 3)</f>
        <v>#DIV/0!</v>
      </c>
      <c r="R222" s="7"/>
      <c r="S222" s="9" t="s">
        <v>15</v>
      </c>
      <c r="T222" s="32"/>
      <c r="U222" s="32"/>
      <c r="V222" s="8">
        <f>ROUND(U222/60, 3)</f>
        <v>0</v>
      </c>
      <c r="X222" s="265"/>
      <c r="Y222" s="87" t="s">
        <v>14</v>
      </c>
      <c r="Z222" s="87"/>
      <c r="AA222" s="87"/>
      <c r="AB222" s="87"/>
      <c r="AC222" s="87"/>
      <c r="AD222" s="87"/>
      <c r="AE222" s="87"/>
      <c r="AF222" s="87"/>
      <c r="AG222" s="87"/>
      <c r="AH222" s="87"/>
      <c r="AI222" s="26"/>
      <c r="AJ222" s="87">
        <f>SUM(Z222:AI222)</f>
        <v>0</v>
      </c>
      <c r="AK222" s="26" t="e">
        <f>ROUND(AVERAGE(Z222:AI222),3)</f>
        <v>#DIV/0!</v>
      </c>
      <c r="AL222" s="87" t="e">
        <f>ROUND(MEDIAN(Z222:AI222), 3)</f>
        <v>#NUM!</v>
      </c>
      <c r="AM222" s="87" t="e">
        <f>ROUND(_xlfn.STDEV.S(Z222:AI222), 3)</f>
        <v>#DIV/0!</v>
      </c>
      <c r="AN222" s="7"/>
      <c r="AO222" s="9" t="s">
        <v>15</v>
      </c>
      <c r="AP222" s="32"/>
      <c r="AQ222" s="32"/>
      <c r="AR222" s="8">
        <f>ROUND(AQ222/60, 3)</f>
        <v>0</v>
      </c>
    </row>
    <row r="223" spans="1:44" x14ac:dyDescent="0.3">
      <c r="A223" s="344"/>
      <c r="B223" s="265"/>
      <c r="C223" s="87" t="b">
        <v>1</v>
      </c>
      <c r="D223" s="87"/>
      <c r="E223" s="87"/>
      <c r="F223" s="87"/>
      <c r="G223" s="87"/>
      <c r="H223" s="87"/>
      <c r="I223" s="87"/>
      <c r="J223" s="87"/>
      <c r="K223" s="87"/>
      <c r="L223" s="87"/>
      <c r="M223" s="26"/>
      <c r="N223" s="281"/>
      <c r="O223" s="282"/>
      <c r="P223" s="282"/>
      <c r="Q223" s="283"/>
      <c r="R223" s="7"/>
      <c r="S223" s="14" t="s">
        <v>3</v>
      </c>
      <c r="T223" s="44" t="e">
        <f>ROUND(AVERAGE(T220:T222), 3)</f>
        <v>#DIV/0!</v>
      </c>
      <c r="U223" s="45" t="e">
        <f>ROUND(AVERAGE(U220:U222), 3)</f>
        <v>#DIV/0!</v>
      </c>
      <c r="V223" s="15">
        <f>ROUND(AVERAGE(V220:V222), 3)</f>
        <v>0</v>
      </c>
      <c r="X223" s="265"/>
      <c r="Y223" s="87" t="b">
        <v>1</v>
      </c>
      <c r="Z223" s="87"/>
      <c r="AA223" s="87"/>
      <c r="AB223" s="87"/>
      <c r="AC223" s="87"/>
      <c r="AD223" s="87"/>
      <c r="AE223" s="87"/>
      <c r="AF223" s="87"/>
      <c r="AG223" s="87"/>
      <c r="AH223" s="87"/>
      <c r="AI223" s="26"/>
      <c r="AJ223" s="281"/>
      <c r="AK223" s="282"/>
      <c r="AL223" s="282"/>
      <c r="AM223" s="283"/>
      <c r="AN223" s="7"/>
      <c r="AO223" s="14" t="s">
        <v>3</v>
      </c>
      <c r="AP223" s="44" t="e">
        <f>ROUND(AVERAGE(AP220:AP222), 3)</f>
        <v>#DIV/0!</v>
      </c>
      <c r="AQ223" s="45" t="e">
        <f>ROUND(AVERAGE(AQ220:AQ222), 3)</f>
        <v>#DIV/0!</v>
      </c>
      <c r="AR223" s="15">
        <f>ROUND(AVERAGE(AR220:AR222), 3)</f>
        <v>0</v>
      </c>
    </row>
    <row r="224" spans="1:44" x14ac:dyDescent="0.25">
      <c r="A224" s="344"/>
      <c r="B224" s="265"/>
      <c r="C224" s="87" t="s">
        <v>17</v>
      </c>
      <c r="D224" s="87"/>
      <c r="E224" s="87"/>
      <c r="F224" s="87"/>
      <c r="G224" s="87"/>
      <c r="H224" s="87"/>
      <c r="I224" s="87"/>
      <c r="J224" s="87"/>
      <c r="K224" s="87"/>
      <c r="L224" s="87"/>
      <c r="M224" s="26"/>
      <c r="N224" s="284"/>
      <c r="O224" s="285"/>
      <c r="P224" s="285"/>
      <c r="Q224" s="286"/>
      <c r="R224" s="7"/>
      <c r="S224" s="7"/>
      <c r="T224" s="7"/>
      <c r="U224" s="7"/>
      <c r="V224" s="7"/>
      <c r="X224" s="265"/>
      <c r="Y224" s="87" t="s">
        <v>17</v>
      </c>
      <c r="Z224" s="87"/>
      <c r="AA224" s="87"/>
      <c r="AB224" s="87"/>
      <c r="AC224" s="87"/>
      <c r="AD224" s="87"/>
      <c r="AE224" s="87"/>
      <c r="AF224" s="87"/>
      <c r="AG224" s="87"/>
      <c r="AH224" s="87"/>
      <c r="AI224" s="26"/>
      <c r="AJ224" s="284"/>
      <c r="AK224" s="285"/>
      <c r="AL224" s="285"/>
      <c r="AM224" s="286"/>
      <c r="AN224" s="7"/>
      <c r="AO224" s="7"/>
      <c r="AP224" s="7"/>
      <c r="AQ224" s="7"/>
      <c r="AR224" s="7"/>
    </row>
    <row r="225" spans="1:44" ht="16.5" customHeight="1" x14ac:dyDescent="0.25">
      <c r="A225" s="344"/>
      <c r="B225" s="265"/>
      <c r="C225" s="92" t="s">
        <v>19</v>
      </c>
      <c r="D225" s="292" t="s">
        <v>90</v>
      </c>
      <c r="E225" s="293"/>
      <c r="F225" s="293"/>
      <c r="G225" s="293"/>
      <c r="H225" s="293"/>
      <c r="I225" s="293"/>
      <c r="J225" s="293"/>
      <c r="K225" s="293"/>
      <c r="L225" s="293"/>
      <c r="M225" s="293"/>
      <c r="N225" s="88" t="s">
        <v>11</v>
      </c>
      <c r="O225" s="88" t="s">
        <v>12</v>
      </c>
      <c r="P225" s="88" t="s">
        <v>81</v>
      </c>
      <c r="Q225" s="88" t="s">
        <v>80</v>
      </c>
      <c r="R225" s="7"/>
      <c r="S225" s="31"/>
      <c r="T225" s="31"/>
      <c r="U225" s="31"/>
      <c r="V225" s="31"/>
      <c r="X225" s="265"/>
      <c r="Y225" s="92" t="s">
        <v>19</v>
      </c>
      <c r="Z225" s="292" t="s">
        <v>90</v>
      </c>
      <c r="AA225" s="293"/>
      <c r="AB225" s="293"/>
      <c r="AC225" s="293"/>
      <c r="AD225" s="293"/>
      <c r="AE225" s="293"/>
      <c r="AF225" s="293"/>
      <c r="AG225" s="293"/>
      <c r="AH225" s="293"/>
      <c r="AI225" s="293"/>
      <c r="AJ225" s="88" t="s">
        <v>11</v>
      </c>
      <c r="AK225" s="88" t="s">
        <v>12</v>
      </c>
      <c r="AL225" s="88" t="s">
        <v>81</v>
      </c>
      <c r="AM225" s="88" t="s">
        <v>80</v>
      </c>
      <c r="AN225" s="7"/>
      <c r="AO225" s="31"/>
      <c r="AP225" s="31"/>
      <c r="AQ225" s="31"/>
      <c r="AR225" s="31"/>
    </row>
    <row r="226" spans="1:44" x14ac:dyDescent="0.25">
      <c r="A226" s="344"/>
      <c r="B226" s="265"/>
      <c r="C226" s="87" t="s">
        <v>20</v>
      </c>
      <c r="D226" s="87"/>
      <c r="E226" s="87"/>
      <c r="F226" s="87"/>
      <c r="G226" s="87"/>
      <c r="H226" s="87"/>
      <c r="I226" s="87"/>
      <c r="J226" s="87"/>
      <c r="K226" s="87"/>
      <c r="L226" s="87"/>
      <c r="M226" s="26"/>
      <c r="N226" s="87">
        <f>SUM(D226:M226)</f>
        <v>0</v>
      </c>
      <c r="O226" s="26" t="e">
        <f>ROUND(AVERAGE(D226:M226),3)</f>
        <v>#DIV/0!</v>
      </c>
      <c r="P226" s="87" t="e">
        <f>ROUND(MEDIAN(D226:M226), 3)</f>
        <v>#NUM!</v>
      </c>
      <c r="Q226" s="87" t="e">
        <f>ROUND(_xlfn.STDEV.S(D226:M226), 3)</f>
        <v>#DIV/0!</v>
      </c>
      <c r="R226" s="7"/>
      <c r="S226" s="7"/>
      <c r="T226" s="7"/>
      <c r="U226" s="7"/>
      <c r="V226" s="7"/>
      <c r="X226" s="265"/>
      <c r="Y226" s="87" t="s">
        <v>20</v>
      </c>
      <c r="Z226" s="87"/>
      <c r="AA226" s="87"/>
      <c r="AB226" s="87"/>
      <c r="AC226" s="87"/>
      <c r="AD226" s="87"/>
      <c r="AE226" s="87"/>
      <c r="AF226" s="87"/>
      <c r="AG226" s="87"/>
      <c r="AH226" s="87"/>
      <c r="AI226" s="26"/>
      <c r="AJ226" s="87">
        <f>SUM(Z226:AI226)</f>
        <v>0</v>
      </c>
      <c r="AK226" s="26" t="e">
        <f>ROUND(AVERAGE(Z226:AI226),3)</f>
        <v>#DIV/0!</v>
      </c>
      <c r="AL226" s="87" t="e">
        <f>ROUND(MEDIAN(Z226:AI226), 3)</f>
        <v>#NUM!</v>
      </c>
      <c r="AM226" s="87" t="e">
        <f>ROUND(_xlfn.STDEV.S(Z226:AI226), 3)</f>
        <v>#DIV/0!</v>
      </c>
      <c r="AN226" s="7"/>
      <c r="AO226" s="7"/>
      <c r="AP226" s="7"/>
      <c r="AQ226" s="7"/>
      <c r="AR226" s="7"/>
    </row>
    <row r="227" spans="1:44" x14ac:dyDescent="0.25">
      <c r="A227" s="344"/>
      <c r="B227" s="265"/>
      <c r="C227" s="87" t="b">
        <v>1</v>
      </c>
      <c r="D227" s="87"/>
      <c r="E227" s="87"/>
      <c r="F227" s="87"/>
      <c r="G227" s="87"/>
      <c r="H227" s="87"/>
      <c r="I227" s="87"/>
      <c r="J227" s="87"/>
      <c r="K227" s="87"/>
      <c r="L227" s="87"/>
      <c r="M227" s="26"/>
      <c r="N227" s="281"/>
      <c r="O227" s="282"/>
      <c r="P227" s="282"/>
      <c r="Q227" s="283"/>
      <c r="R227" s="7"/>
      <c r="S227" s="7"/>
      <c r="T227" s="7"/>
      <c r="U227" s="7"/>
      <c r="V227" s="7"/>
      <c r="X227" s="265"/>
      <c r="Y227" s="87" t="b">
        <v>1</v>
      </c>
      <c r="Z227" s="87"/>
      <c r="AA227" s="87"/>
      <c r="AB227" s="87"/>
      <c r="AC227" s="87"/>
      <c r="AD227" s="87"/>
      <c r="AE227" s="87"/>
      <c r="AF227" s="87"/>
      <c r="AG227" s="87"/>
      <c r="AH227" s="87"/>
      <c r="AI227" s="26"/>
      <c r="AJ227" s="281"/>
      <c r="AK227" s="282"/>
      <c r="AL227" s="282"/>
      <c r="AM227" s="283"/>
      <c r="AN227" s="7"/>
      <c r="AO227" s="7"/>
      <c r="AP227" s="7"/>
      <c r="AQ227" s="7"/>
      <c r="AR227" s="7"/>
    </row>
    <row r="228" spans="1:44" x14ac:dyDescent="0.25">
      <c r="A228" s="344"/>
      <c r="B228" s="265"/>
      <c r="C228" s="87" t="s">
        <v>17</v>
      </c>
      <c r="D228" s="87"/>
      <c r="E228" s="87"/>
      <c r="F228" s="87"/>
      <c r="G228" s="87"/>
      <c r="H228" s="87"/>
      <c r="I228" s="87"/>
      <c r="J228" s="87"/>
      <c r="K228" s="87"/>
      <c r="L228" s="87"/>
      <c r="M228" s="26"/>
      <c r="N228" s="284"/>
      <c r="O228" s="285"/>
      <c r="P228" s="285"/>
      <c r="Q228" s="286"/>
      <c r="R228" s="7"/>
      <c r="S228" s="7"/>
      <c r="T228" s="7"/>
      <c r="U228" s="7"/>
      <c r="V228" s="7"/>
      <c r="X228" s="265"/>
      <c r="Y228" s="87" t="s">
        <v>17</v>
      </c>
      <c r="Z228" s="87"/>
      <c r="AA228" s="87"/>
      <c r="AB228" s="87"/>
      <c r="AC228" s="87"/>
      <c r="AD228" s="87"/>
      <c r="AE228" s="87"/>
      <c r="AF228" s="87"/>
      <c r="AG228" s="87"/>
      <c r="AH228" s="87"/>
      <c r="AI228" s="26"/>
      <c r="AJ228" s="284"/>
      <c r="AK228" s="285"/>
      <c r="AL228" s="285"/>
      <c r="AM228" s="286"/>
      <c r="AN228" s="7"/>
      <c r="AO228" s="7"/>
      <c r="AP228" s="7"/>
      <c r="AQ228" s="7"/>
      <c r="AR228" s="7"/>
    </row>
    <row r="229" spans="1:44" ht="16.5" customHeight="1" x14ac:dyDescent="0.25">
      <c r="A229" s="344"/>
      <c r="B229" s="265"/>
      <c r="C229" s="92" t="s">
        <v>21</v>
      </c>
      <c r="D229" s="292" t="s">
        <v>94</v>
      </c>
      <c r="E229" s="293"/>
      <c r="F229" s="293"/>
      <c r="G229" s="293"/>
      <c r="H229" s="293"/>
      <c r="I229" s="293"/>
      <c r="J229" s="293"/>
      <c r="K229" s="293"/>
      <c r="L229" s="293"/>
      <c r="M229" s="293"/>
      <c r="N229" s="88" t="s">
        <v>11</v>
      </c>
      <c r="O229" s="88" t="s">
        <v>12</v>
      </c>
      <c r="P229" s="88" t="s">
        <v>81</v>
      </c>
      <c r="Q229" s="88" t="s">
        <v>80</v>
      </c>
      <c r="R229" s="7"/>
      <c r="S229" s="7"/>
      <c r="T229" s="7"/>
      <c r="U229" s="7"/>
      <c r="V229" s="7"/>
      <c r="X229" s="265"/>
      <c r="Y229" s="92" t="s">
        <v>21</v>
      </c>
      <c r="Z229" s="292" t="s">
        <v>89</v>
      </c>
      <c r="AA229" s="293"/>
      <c r="AB229" s="293"/>
      <c r="AC229" s="293"/>
      <c r="AD229" s="293"/>
      <c r="AE229" s="293"/>
      <c r="AF229" s="293"/>
      <c r="AG229" s="293"/>
      <c r="AH229" s="293"/>
      <c r="AI229" s="293"/>
      <c r="AJ229" s="88" t="s">
        <v>11</v>
      </c>
      <c r="AK229" s="88" t="s">
        <v>12</v>
      </c>
      <c r="AL229" s="88" t="s">
        <v>81</v>
      </c>
      <c r="AM229" s="88" t="s">
        <v>80</v>
      </c>
      <c r="AN229" s="7"/>
      <c r="AO229" s="7"/>
      <c r="AP229" s="7"/>
      <c r="AQ229" s="7"/>
      <c r="AR229" s="7"/>
    </row>
    <row r="230" spans="1:44" x14ac:dyDescent="0.25">
      <c r="A230" s="344"/>
      <c r="B230" s="265"/>
      <c r="C230" s="87" t="s">
        <v>22</v>
      </c>
      <c r="D230" s="87"/>
      <c r="E230" s="87"/>
      <c r="F230" s="87"/>
      <c r="G230" s="87"/>
      <c r="H230" s="87"/>
      <c r="I230" s="87"/>
      <c r="J230" s="87"/>
      <c r="K230" s="87"/>
      <c r="L230" s="87"/>
      <c r="M230" s="26"/>
      <c r="N230" s="87">
        <f>SUM(D230:M230)</f>
        <v>0</v>
      </c>
      <c r="O230" s="26" t="e">
        <f>ROUND(AVERAGE(D230:M230),3)</f>
        <v>#DIV/0!</v>
      </c>
      <c r="P230" s="87" t="e">
        <f>ROUND(MEDIAN(D230:M230), 3)</f>
        <v>#NUM!</v>
      </c>
      <c r="Q230" s="87" t="e">
        <f>ROUND(_xlfn.STDEV.S(D230:M230), 3)</f>
        <v>#DIV/0!</v>
      </c>
      <c r="R230" s="7"/>
      <c r="S230" s="7"/>
      <c r="T230" s="7"/>
      <c r="U230" s="7"/>
      <c r="V230" s="7"/>
      <c r="X230" s="265"/>
      <c r="Y230" s="87" t="s">
        <v>22</v>
      </c>
      <c r="Z230" s="87"/>
      <c r="AA230" s="87"/>
      <c r="AB230" s="87"/>
      <c r="AC230" s="87"/>
      <c r="AD230" s="87"/>
      <c r="AE230" s="87"/>
      <c r="AF230" s="87"/>
      <c r="AG230" s="87"/>
      <c r="AH230" s="87"/>
      <c r="AI230" s="26"/>
      <c r="AJ230" s="87">
        <f>SUM(Z230:AI230)</f>
        <v>0</v>
      </c>
      <c r="AK230" s="26" t="e">
        <f>ROUND(AVERAGE(Z230:AI230),3)</f>
        <v>#DIV/0!</v>
      </c>
      <c r="AL230" s="87" t="e">
        <f>ROUND(MEDIAN(Z230:AI230), 3)</f>
        <v>#NUM!</v>
      </c>
      <c r="AM230" s="87" t="e">
        <f>ROUND(_xlfn.STDEV.S(Z230:AI230), 3)</f>
        <v>#DIV/0!</v>
      </c>
      <c r="AN230" s="7"/>
      <c r="AO230" s="7"/>
      <c r="AP230" s="7"/>
      <c r="AQ230" s="7"/>
      <c r="AR230" s="7"/>
    </row>
    <row r="231" spans="1:44" x14ac:dyDescent="0.25">
      <c r="A231" s="344"/>
      <c r="B231" s="265"/>
      <c r="C231" s="87" t="b">
        <v>1</v>
      </c>
      <c r="D231" s="87"/>
      <c r="E231" s="87"/>
      <c r="F231" s="87"/>
      <c r="G231" s="87"/>
      <c r="H231" s="87"/>
      <c r="I231" s="87"/>
      <c r="J231" s="87"/>
      <c r="K231" s="87"/>
      <c r="L231" s="87"/>
      <c r="M231" s="26"/>
      <c r="N231" s="281"/>
      <c r="O231" s="282"/>
      <c r="P231" s="282"/>
      <c r="Q231" s="283"/>
      <c r="R231" s="7"/>
      <c r="S231" s="7"/>
      <c r="T231" s="7"/>
      <c r="U231" s="7"/>
      <c r="V231" s="7"/>
      <c r="X231" s="265"/>
      <c r="Y231" s="87" t="b">
        <v>1</v>
      </c>
      <c r="Z231" s="87"/>
      <c r="AA231" s="87"/>
      <c r="AB231" s="87"/>
      <c r="AC231" s="87"/>
      <c r="AD231" s="87"/>
      <c r="AE231" s="87"/>
      <c r="AF231" s="87"/>
      <c r="AG231" s="87"/>
      <c r="AH231" s="87"/>
      <c r="AI231" s="26"/>
      <c r="AJ231" s="281"/>
      <c r="AK231" s="282"/>
      <c r="AL231" s="282"/>
      <c r="AM231" s="283"/>
      <c r="AN231" s="7"/>
      <c r="AO231" s="7"/>
      <c r="AP231" s="7"/>
      <c r="AQ231" s="7"/>
      <c r="AR231" s="7"/>
    </row>
    <row r="232" spans="1:44" x14ac:dyDescent="0.25">
      <c r="A232" s="344"/>
      <c r="B232" s="265"/>
      <c r="C232" s="87" t="s">
        <v>17</v>
      </c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284"/>
      <c r="O232" s="285"/>
      <c r="P232" s="285"/>
      <c r="Q232" s="286"/>
      <c r="R232" s="7"/>
      <c r="S232" s="7"/>
      <c r="T232" s="7"/>
      <c r="U232" s="7"/>
      <c r="V232" s="7"/>
      <c r="X232" s="265"/>
      <c r="Y232" s="87" t="s">
        <v>17</v>
      </c>
      <c r="Z232" s="87"/>
      <c r="AA232" s="87"/>
      <c r="AB232" s="87"/>
      <c r="AC232" s="87"/>
      <c r="AD232" s="87"/>
      <c r="AE232" s="87"/>
      <c r="AF232" s="87"/>
      <c r="AG232" s="87"/>
      <c r="AH232" s="87"/>
      <c r="AI232" s="87"/>
      <c r="AJ232" s="284"/>
      <c r="AK232" s="285"/>
      <c r="AL232" s="285"/>
      <c r="AM232" s="286"/>
      <c r="AN232" s="7"/>
      <c r="AO232" s="7"/>
      <c r="AP232" s="7"/>
      <c r="AQ232" s="7"/>
      <c r="AR232" s="7"/>
    </row>
  </sheetData>
  <mergeCells count="235">
    <mergeCell ref="AP218:AR218"/>
    <mergeCell ref="D221:M221"/>
    <mergeCell ref="Z221:AI221"/>
    <mergeCell ref="N223:Q224"/>
    <mergeCell ref="AJ223:AM224"/>
    <mergeCell ref="D225:M225"/>
    <mergeCell ref="Z225:AI225"/>
    <mergeCell ref="B218:B232"/>
    <mergeCell ref="N218:Q218"/>
    <mergeCell ref="T218:V218"/>
    <mergeCell ref="X218:X232"/>
    <mergeCell ref="AJ218:AM218"/>
    <mergeCell ref="N227:Q228"/>
    <mergeCell ref="AJ227:AM228"/>
    <mergeCell ref="B201:B215"/>
    <mergeCell ref="D229:M229"/>
    <mergeCell ref="Z229:AI229"/>
    <mergeCell ref="N231:Q232"/>
    <mergeCell ref="AJ231:AM232"/>
    <mergeCell ref="D208:M208"/>
    <mergeCell ref="Z208:AI208"/>
    <mergeCell ref="N197:Q198"/>
    <mergeCell ref="AJ197:AM198"/>
    <mergeCell ref="N201:Q201"/>
    <mergeCell ref="T201:V201"/>
    <mergeCell ref="X201:X215"/>
    <mergeCell ref="AJ201:AM201"/>
    <mergeCell ref="N210:Q211"/>
    <mergeCell ref="AJ210:AM211"/>
    <mergeCell ref="D212:M212"/>
    <mergeCell ref="Z212:AI212"/>
    <mergeCell ref="N214:Q215"/>
    <mergeCell ref="AJ214:AM215"/>
    <mergeCell ref="D187:M187"/>
    <mergeCell ref="Z187:AI187"/>
    <mergeCell ref="N189:Q190"/>
    <mergeCell ref="AJ189:AM190"/>
    <mergeCell ref="AP201:AR201"/>
    <mergeCell ref="D204:M204"/>
    <mergeCell ref="Z204:AI204"/>
    <mergeCell ref="N206:Q207"/>
    <mergeCell ref="AJ206:AM207"/>
    <mergeCell ref="AE166:AH167"/>
    <mergeCell ref="D168:H168"/>
    <mergeCell ref="Z168:AD168"/>
    <mergeCell ref="I170:L171"/>
    <mergeCell ref="AE170:AH171"/>
    <mergeCell ref="I178:L179"/>
    <mergeCell ref="AE178:AH179"/>
    <mergeCell ref="A182:A232"/>
    <mergeCell ref="B182:AR182"/>
    <mergeCell ref="B183:V183"/>
    <mergeCell ref="X183:AR183"/>
    <mergeCell ref="B184:B198"/>
    <mergeCell ref="N184:Q184"/>
    <mergeCell ref="T184:V184"/>
    <mergeCell ref="X184:X198"/>
    <mergeCell ref="B153:B179"/>
    <mergeCell ref="D191:M191"/>
    <mergeCell ref="Z191:AI191"/>
    <mergeCell ref="N193:Q194"/>
    <mergeCell ref="AJ193:AM194"/>
    <mergeCell ref="D195:M195"/>
    <mergeCell ref="Z195:AI195"/>
    <mergeCell ref="AJ184:AM184"/>
    <mergeCell ref="AP184:AR184"/>
    <mergeCell ref="AP153:AR153"/>
    <mergeCell ref="D156:H156"/>
    <mergeCell ref="Z156:AD156"/>
    <mergeCell ref="I158:L159"/>
    <mergeCell ref="AE158:AH159"/>
    <mergeCell ref="D160:H160"/>
    <mergeCell ref="Z160:AD160"/>
    <mergeCell ref="I149:L150"/>
    <mergeCell ref="AE149:AH150"/>
    <mergeCell ref="I153:L153"/>
    <mergeCell ref="T153:V153"/>
    <mergeCell ref="X153:X179"/>
    <mergeCell ref="AE153:AH153"/>
    <mergeCell ref="I162:L163"/>
    <mergeCell ref="AE162:AH163"/>
    <mergeCell ref="D164:H164"/>
    <mergeCell ref="D172:H172"/>
    <mergeCell ref="Z172:AD172"/>
    <mergeCell ref="I174:L175"/>
    <mergeCell ref="AE174:AH175"/>
    <mergeCell ref="D176:H176"/>
    <mergeCell ref="Z176:AD176"/>
    <mergeCell ref="Z164:AD164"/>
    <mergeCell ref="I166:L167"/>
    <mergeCell ref="D147:H147"/>
    <mergeCell ref="Z147:AD147"/>
    <mergeCell ref="Z135:AD135"/>
    <mergeCell ref="I137:L138"/>
    <mergeCell ref="AE137:AH138"/>
    <mergeCell ref="D139:H139"/>
    <mergeCell ref="Z139:AD139"/>
    <mergeCell ref="I141:L142"/>
    <mergeCell ref="AE141:AH142"/>
    <mergeCell ref="I129:L130"/>
    <mergeCell ref="AE129:AH130"/>
    <mergeCell ref="D131:H131"/>
    <mergeCell ref="Z131:AD131"/>
    <mergeCell ref="I120:L121"/>
    <mergeCell ref="AE120:AH121"/>
    <mergeCell ref="D143:H143"/>
    <mergeCell ref="Z143:AD143"/>
    <mergeCell ref="I145:L146"/>
    <mergeCell ref="AE145:AH146"/>
    <mergeCell ref="AP95:AR95"/>
    <mergeCell ref="D98:H98"/>
    <mergeCell ref="Z98:AD98"/>
    <mergeCell ref="I100:L101"/>
    <mergeCell ref="AE100:AH101"/>
    <mergeCell ref="D102:H102"/>
    <mergeCell ref="Z102:AD102"/>
    <mergeCell ref="B124:B150"/>
    <mergeCell ref="I124:L124"/>
    <mergeCell ref="T124:V124"/>
    <mergeCell ref="X124:X150"/>
    <mergeCell ref="AE124:AH124"/>
    <mergeCell ref="I133:L134"/>
    <mergeCell ref="AE133:AH134"/>
    <mergeCell ref="D135:H135"/>
    <mergeCell ref="D114:H114"/>
    <mergeCell ref="Z114:AD114"/>
    <mergeCell ref="I116:L117"/>
    <mergeCell ref="AE116:AH117"/>
    <mergeCell ref="D118:H118"/>
    <mergeCell ref="Z118:AD118"/>
    <mergeCell ref="AP124:AR124"/>
    <mergeCell ref="D127:H127"/>
    <mergeCell ref="Z127:AD127"/>
    <mergeCell ref="B95:B121"/>
    <mergeCell ref="I95:L95"/>
    <mergeCell ref="T95:V95"/>
    <mergeCell ref="X95:X121"/>
    <mergeCell ref="AE95:AH95"/>
    <mergeCell ref="I104:L105"/>
    <mergeCell ref="AE104:AH105"/>
    <mergeCell ref="D106:H106"/>
    <mergeCell ref="Z106:AD106"/>
    <mergeCell ref="I108:L109"/>
    <mergeCell ref="AE108:AH109"/>
    <mergeCell ref="D110:H110"/>
    <mergeCell ref="Z110:AD110"/>
    <mergeCell ref="I112:L113"/>
    <mergeCell ref="AE112:AH113"/>
    <mergeCell ref="I79:L80"/>
    <mergeCell ref="AE79:AH80"/>
    <mergeCell ref="I83:L84"/>
    <mergeCell ref="AE83:AH84"/>
    <mergeCell ref="I87:L88"/>
    <mergeCell ref="AE87:AH88"/>
    <mergeCell ref="B66:B92"/>
    <mergeCell ref="I66:L66"/>
    <mergeCell ref="T66:V66"/>
    <mergeCell ref="X66:X92"/>
    <mergeCell ref="AE66:AH66"/>
    <mergeCell ref="I91:L92"/>
    <mergeCell ref="AE91:AH92"/>
    <mergeCell ref="AP66:AR66"/>
    <mergeCell ref="I71:L72"/>
    <mergeCell ref="AE71:AH72"/>
    <mergeCell ref="I75:L76"/>
    <mergeCell ref="AE75:AH76"/>
    <mergeCell ref="D58:M58"/>
    <mergeCell ref="Z58:AI58"/>
    <mergeCell ref="N60:Q61"/>
    <mergeCell ref="AJ60:AM61"/>
    <mergeCell ref="B64:AR64"/>
    <mergeCell ref="B65:V65"/>
    <mergeCell ref="X65:AR65"/>
    <mergeCell ref="D38:M38"/>
    <mergeCell ref="Z38:AI38"/>
    <mergeCell ref="N52:Q53"/>
    <mergeCell ref="AJ52:AM53"/>
    <mergeCell ref="D54:M54"/>
    <mergeCell ref="Z54:AI54"/>
    <mergeCell ref="N56:Q57"/>
    <mergeCell ref="AJ56:AM57"/>
    <mergeCell ref="D46:M46"/>
    <mergeCell ref="Z46:AI46"/>
    <mergeCell ref="N48:Q49"/>
    <mergeCell ref="AJ48:AM49"/>
    <mergeCell ref="D50:M50"/>
    <mergeCell ref="Z50:AI50"/>
    <mergeCell ref="D16:M16"/>
    <mergeCell ref="Z16:AI16"/>
    <mergeCell ref="N18:Q19"/>
    <mergeCell ref="AJ18:AM19"/>
    <mergeCell ref="N26:Q27"/>
    <mergeCell ref="AJ26:AM27"/>
    <mergeCell ref="B30:V30"/>
    <mergeCell ref="X30:AR30"/>
    <mergeCell ref="B31:B61"/>
    <mergeCell ref="N31:Q31"/>
    <mergeCell ref="T31:V31"/>
    <mergeCell ref="X31:X61"/>
    <mergeCell ref="AJ31:AM31"/>
    <mergeCell ref="AP31:AR31"/>
    <mergeCell ref="N40:Q41"/>
    <mergeCell ref="AJ40:AM41"/>
    <mergeCell ref="D42:M42"/>
    <mergeCell ref="Z42:AI42"/>
    <mergeCell ref="N44:Q45"/>
    <mergeCell ref="AJ44:AM45"/>
    <mergeCell ref="D34:M34"/>
    <mergeCell ref="Z34:AI34"/>
    <mergeCell ref="N36:Q37"/>
    <mergeCell ref="AJ36:AM37"/>
    <mergeCell ref="D8:M8"/>
    <mergeCell ref="Z8:AI8"/>
    <mergeCell ref="N10:Q11"/>
    <mergeCell ref="AJ10:AM11"/>
    <mergeCell ref="D12:M12"/>
    <mergeCell ref="Z12:AI12"/>
    <mergeCell ref="A3:A179"/>
    <mergeCell ref="B3:AR3"/>
    <mergeCell ref="B4:V4"/>
    <mergeCell ref="X4:AR4"/>
    <mergeCell ref="B5:B27"/>
    <mergeCell ref="N5:Q5"/>
    <mergeCell ref="T5:V5"/>
    <mergeCell ref="X5:X27"/>
    <mergeCell ref="AJ5:AM5"/>
    <mergeCell ref="AP5:AR5"/>
    <mergeCell ref="D20:M20"/>
    <mergeCell ref="Z20:AI20"/>
    <mergeCell ref="N22:Q23"/>
    <mergeCell ref="AJ22:AM23"/>
    <mergeCell ref="D24:M24"/>
    <mergeCell ref="Z24:AI24"/>
    <mergeCell ref="N14:Q15"/>
    <mergeCell ref="AJ14:AM15"/>
  </mergeCells>
  <phoneticPr fontId="1" type="noConversion"/>
  <pageMargins left="0.25" right="0.25" top="0.75" bottom="0.75" header="0.3" footer="0.3"/>
  <pageSetup paperSize="9" scale="32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98567-9F04-49FA-8DA4-C6FE11766246}">
  <sheetPr>
    <pageSetUpPr fitToPage="1"/>
  </sheetPr>
  <dimension ref="A3:AY179"/>
  <sheetViews>
    <sheetView topLeftCell="A88" zoomScale="55" zoomScaleNormal="55" workbookViewId="0">
      <selection activeCell="AN79" sqref="AN79"/>
    </sheetView>
  </sheetViews>
  <sheetFormatPr defaultRowHeight="16.5" x14ac:dyDescent="0.25"/>
  <cols>
    <col min="1" max="1" width="20.125" style="2" customWidth="1"/>
    <col min="2" max="2" width="9" style="2"/>
    <col min="3" max="3" width="13.625" style="2" customWidth="1"/>
    <col min="4" max="13" width="9.125" style="1" customWidth="1"/>
    <col min="14" max="17" width="9.125" style="2" customWidth="1"/>
    <col min="18" max="18" width="9" style="2"/>
    <col min="19" max="19" width="13.625" style="2" customWidth="1"/>
    <col min="20" max="22" width="11.625" style="2" customWidth="1"/>
    <col min="23" max="24" width="9" style="2"/>
    <col min="25" max="25" width="13.625" style="2" customWidth="1"/>
    <col min="26" max="35" width="9.125" style="1" customWidth="1"/>
    <col min="36" max="39" width="9.125" style="2" customWidth="1"/>
    <col min="40" max="40" width="9" style="2"/>
    <col min="41" max="41" width="13.625" style="2" customWidth="1"/>
    <col min="42" max="44" width="11.625" style="2" customWidth="1"/>
    <col min="45" max="51" width="9" style="24"/>
  </cols>
  <sheetData>
    <row r="3" spans="1:44" ht="37.5" customHeight="1" x14ac:dyDescent="0.25">
      <c r="A3" s="342" t="s">
        <v>77</v>
      </c>
      <c r="B3" s="343" t="s">
        <v>82</v>
      </c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  <c r="U3" s="343"/>
      <c r="V3" s="343"/>
      <c r="W3" s="343"/>
      <c r="X3" s="343"/>
      <c r="Y3" s="343"/>
      <c r="Z3" s="343"/>
      <c r="AA3" s="343"/>
      <c r="AB3" s="343"/>
      <c r="AC3" s="343"/>
      <c r="AD3" s="343"/>
      <c r="AE3" s="343"/>
      <c r="AF3" s="343"/>
      <c r="AG3" s="343"/>
      <c r="AH3" s="343"/>
      <c r="AI3" s="343"/>
      <c r="AJ3" s="343"/>
      <c r="AK3" s="343"/>
      <c r="AL3" s="343"/>
      <c r="AM3" s="343"/>
      <c r="AN3" s="343"/>
      <c r="AO3" s="343"/>
      <c r="AP3" s="343"/>
      <c r="AQ3" s="343"/>
      <c r="AR3" s="343"/>
    </row>
    <row r="4" spans="1:44" ht="39" customHeight="1" x14ac:dyDescent="0.25">
      <c r="A4" s="342"/>
      <c r="B4" s="296" t="s">
        <v>79</v>
      </c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5"/>
      <c r="X4" s="297" t="s">
        <v>53</v>
      </c>
      <c r="Y4" s="297"/>
      <c r="Z4" s="297"/>
      <c r="AA4" s="297"/>
      <c r="AB4" s="297"/>
      <c r="AC4" s="297"/>
      <c r="AD4" s="297"/>
      <c r="AE4" s="297"/>
      <c r="AF4" s="297"/>
      <c r="AG4" s="297"/>
      <c r="AH4" s="297"/>
      <c r="AI4" s="297"/>
      <c r="AJ4" s="297"/>
      <c r="AK4" s="297"/>
      <c r="AL4" s="297"/>
      <c r="AM4" s="297"/>
      <c r="AN4" s="297"/>
      <c r="AO4" s="297"/>
      <c r="AP4" s="297"/>
      <c r="AQ4" s="297"/>
      <c r="AR4" s="297"/>
    </row>
    <row r="5" spans="1:44" ht="16.5" customHeight="1" x14ac:dyDescent="0.25">
      <c r="A5" s="342"/>
      <c r="B5" s="265" t="s">
        <v>1</v>
      </c>
      <c r="C5" s="67" t="s">
        <v>1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327" t="s">
        <v>49</v>
      </c>
      <c r="O5" s="328"/>
      <c r="P5" s="328"/>
      <c r="Q5" s="329"/>
      <c r="R5" s="7"/>
      <c r="S5" s="67" t="s">
        <v>1</v>
      </c>
      <c r="T5" s="232" t="s">
        <v>50</v>
      </c>
      <c r="U5" s="232"/>
      <c r="V5" s="232"/>
      <c r="W5" s="4"/>
      <c r="X5" s="265" t="s">
        <v>1</v>
      </c>
      <c r="Y5" s="67" t="s">
        <v>1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327" t="s">
        <v>49</v>
      </c>
      <c r="AK5" s="328"/>
      <c r="AL5" s="328"/>
      <c r="AM5" s="329"/>
      <c r="AN5" s="7"/>
      <c r="AO5" s="67" t="s">
        <v>1</v>
      </c>
      <c r="AP5" s="232" t="s">
        <v>50</v>
      </c>
      <c r="AQ5" s="232"/>
      <c r="AR5" s="232"/>
    </row>
    <row r="6" spans="1:44" ht="16.5" customHeight="1" x14ac:dyDescent="0.25">
      <c r="A6" s="342"/>
      <c r="B6" s="265"/>
      <c r="C6" s="67" t="s">
        <v>2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42" t="s">
        <v>3</v>
      </c>
      <c r="O6" s="42" t="s">
        <v>4</v>
      </c>
      <c r="P6" s="42" t="s">
        <v>191</v>
      </c>
      <c r="Q6" s="42" t="s">
        <v>192</v>
      </c>
      <c r="R6" s="7"/>
      <c r="S6" s="67" t="s">
        <v>2</v>
      </c>
      <c r="T6" s="69" t="s">
        <v>5</v>
      </c>
      <c r="U6" s="69" t="s">
        <v>6</v>
      </c>
      <c r="V6" s="8" t="s">
        <v>7</v>
      </c>
      <c r="W6" s="4"/>
      <c r="X6" s="265"/>
      <c r="Y6" s="67" t="s">
        <v>0</v>
      </c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42" t="s">
        <v>3</v>
      </c>
      <c r="AK6" s="42" t="s">
        <v>4</v>
      </c>
      <c r="AL6" s="42" t="s">
        <v>191</v>
      </c>
      <c r="AM6" s="42" t="s">
        <v>192</v>
      </c>
      <c r="AN6" s="7"/>
      <c r="AO6" s="67" t="s">
        <v>54</v>
      </c>
      <c r="AP6" s="69" t="s">
        <v>5</v>
      </c>
      <c r="AQ6" s="69" t="s">
        <v>6</v>
      </c>
      <c r="AR6" s="8" t="s">
        <v>7</v>
      </c>
    </row>
    <row r="7" spans="1:44" ht="16.5" customHeight="1" x14ac:dyDescent="0.25">
      <c r="A7" s="342"/>
      <c r="B7" s="265"/>
      <c r="C7" s="9" t="s">
        <v>8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57">
        <f>ROUND(AVERAGE(N9, N13,N17,N21,N25), 3)</f>
        <v>0</v>
      </c>
      <c r="O7" s="43" t="e">
        <f>ROUND(AVERAGE(O9, O13,O17,O21,O25), 3)</f>
        <v>#DIV/0!</v>
      </c>
      <c r="P7" s="43" t="e">
        <f>ROUND(AVERAGE(P9, P13,P17,P21,P25), 3)</f>
        <v>#NUM!</v>
      </c>
      <c r="Q7" s="43" t="e">
        <f>ROUND(AVERAGE(Q9, Q13,Q17,Q21,Q25), 3)</f>
        <v>#DIV/0!</v>
      </c>
      <c r="R7" s="7"/>
      <c r="S7" s="9" t="s">
        <v>9</v>
      </c>
      <c r="T7" s="8"/>
      <c r="U7" s="8"/>
      <c r="V7" s="8">
        <f>ROUND(U7/60, 3)</f>
        <v>0</v>
      </c>
      <c r="W7" s="4"/>
      <c r="X7" s="265"/>
      <c r="Y7" s="25" t="s">
        <v>8</v>
      </c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57">
        <f>ROUND(AVERAGE(AJ9, AJ13,AJ17,AJ21,AJ25), 3)</f>
        <v>0</v>
      </c>
      <c r="AK7" s="43" t="e">
        <f>ROUND(AVERAGE(AK9, AK13,AK17,AK21,AK25), 3)</f>
        <v>#DIV/0!</v>
      </c>
      <c r="AL7" s="43" t="e">
        <f>ROUND(AVERAGE(AL9, AL13,AL17,AL21,AL25), 3)</f>
        <v>#NUM!</v>
      </c>
      <c r="AM7" s="43" t="e">
        <f>ROUND(AVERAGE(AM9, AM13,AM17,AM21,AM25), 3)</f>
        <v>#DIV/0!</v>
      </c>
      <c r="AN7" s="7"/>
      <c r="AO7" s="9" t="s">
        <v>9</v>
      </c>
      <c r="AP7" s="8"/>
      <c r="AQ7" s="8"/>
      <c r="AR7" s="8">
        <f>ROUND(AQ7/60, 3)</f>
        <v>0</v>
      </c>
    </row>
    <row r="8" spans="1:44" ht="16.5" customHeight="1" x14ac:dyDescent="0.25">
      <c r="A8" s="342"/>
      <c r="B8" s="265"/>
      <c r="C8" s="69" t="s">
        <v>10</v>
      </c>
      <c r="D8" s="292" t="s">
        <v>90</v>
      </c>
      <c r="E8" s="293"/>
      <c r="F8" s="293"/>
      <c r="G8" s="293"/>
      <c r="H8" s="293"/>
      <c r="I8" s="293"/>
      <c r="J8" s="293"/>
      <c r="K8" s="293"/>
      <c r="L8" s="293"/>
      <c r="M8" s="293"/>
      <c r="N8" s="65" t="s">
        <v>11</v>
      </c>
      <c r="O8" s="68" t="s">
        <v>12</v>
      </c>
      <c r="P8" s="65" t="s">
        <v>81</v>
      </c>
      <c r="Q8" s="65" t="s">
        <v>80</v>
      </c>
      <c r="R8" s="7"/>
      <c r="S8" s="9" t="s">
        <v>13</v>
      </c>
      <c r="T8" s="8"/>
      <c r="U8" s="8"/>
      <c r="V8" s="8">
        <f>ROUND(U8/60, 3)</f>
        <v>0</v>
      </c>
      <c r="W8" s="4"/>
      <c r="X8" s="265"/>
      <c r="Y8" s="65" t="s">
        <v>10</v>
      </c>
      <c r="Z8" s="292" t="s">
        <v>94</v>
      </c>
      <c r="AA8" s="293"/>
      <c r="AB8" s="293"/>
      <c r="AC8" s="293"/>
      <c r="AD8" s="293"/>
      <c r="AE8" s="293"/>
      <c r="AF8" s="293"/>
      <c r="AG8" s="293"/>
      <c r="AH8" s="293"/>
      <c r="AI8" s="293"/>
      <c r="AJ8" s="65" t="s">
        <v>11</v>
      </c>
      <c r="AK8" s="68" t="s">
        <v>12</v>
      </c>
      <c r="AL8" s="65" t="s">
        <v>81</v>
      </c>
      <c r="AM8" s="65" t="s">
        <v>80</v>
      </c>
      <c r="AN8" s="7"/>
      <c r="AO8" s="9" t="s">
        <v>13</v>
      </c>
      <c r="AP8" s="8"/>
      <c r="AQ8" s="8"/>
      <c r="AR8" s="8">
        <f>ROUND(AQ8/60, 3)</f>
        <v>0</v>
      </c>
    </row>
    <row r="9" spans="1:44" ht="16.5" customHeight="1" x14ac:dyDescent="0.25">
      <c r="A9" s="342"/>
      <c r="B9" s="265"/>
      <c r="C9" s="64" t="s">
        <v>14</v>
      </c>
      <c r="D9" s="85"/>
      <c r="E9" s="85"/>
      <c r="F9" s="85"/>
      <c r="G9" s="85"/>
      <c r="H9" s="85"/>
      <c r="I9" s="85"/>
      <c r="J9" s="85"/>
      <c r="K9" s="85"/>
      <c r="L9" s="85"/>
      <c r="M9" s="85"/>
      <c r="N9" s="64">
        <f>SUM(D9:M9)</f>
        <v>0</v>
      </c>
      <c r="O9" s="26" t="e">
        <f>ROUND(AVERAGE(D9:M9),3)</f>
        <v>#DIV/0!</v>
      </c>
      <c r="P9" s="64" t="e">
        <f>ROUND(MEDIAN(D9:M9), 3)</f>
        <v>#NUM!</v>
      </c>
      <c r="Q9" s="64" t="e">
        <f>ROUND(_xlfn.STDEV.S(D9:M9), 3)</f>
        <v>#DIV/0!</v>
      </c>
      <c r="R9" s="7"/>
      <c r="S9" s="9" t="s">
        <v>15</v>
      </c>
      <c r="T9" s="8"/>
      <c r="U9" s="8"/>
      <c r="V9" s="8">
        <f>ROUND(U9/60, 3)</f>
        <v>0</v>
      </c>
      <c r="W9" s="4"/>
      <c r="X9" s="265"/>
      <c r="Y9" s="66" t="s">
        <v>14</v>
      </c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64">
        <f>SUM(Z9:AI9)</f>
        <v>0</v>
      </c>
      <c r="AK9" s="26" t="e">
        <f>ROUND(AVERAGE(Z9:AI9),3)</f>
        <v>#DIV/0!</v>
      </c>
      <c r="AL9" s="64" t="e">
        <f>ROUND(MEDIAN(Z9:AI9), 3)</f>
        <v>#NUM!</v>
      </c>
      <c r="AM9" s="64" t="e">
        <f>ROUND(_xlfn.STDEV.S(Z9:AI9), 3)</f>
        <v>#DIV/0!</v>
      </c>
      <c r="AN9" s="7"/>
      <c r="AO9" s="9" t="s">
        <v>15</v>
      </c>
      <c r="AP9" s="8"/>
      <c r="AQ9" s="8"/>
      <c r="AR9" s="8">
        <f>ROUND(AQ9/60, 3)</f>
        <v>0</v>
      </c>
    </row>
    <row r="10" spans="1:44" ht="16.5" customHeight="1" x14ac:dyDescent="0.25">
      <c r="A10" s="342"/>
      <c r="B10" s="265"/>
      <c r="C10" s="64" t="b">
        <v>1</v>
      </c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281"/>
      <c r="O10" s="282"/>
      <c r="P10" s="282"/>
      <c r="Q10" s="283"/>
      <c r="R10" s="7"/>
      <c r="S10" s="9" t="s">
        <v>16</v>
      </c>
      <c r="T10" s="8"/>
      <c r="U10" s="8"/>
      <c r="V10" s="8">
        <f>ROUND(U10/60, 3)</f>
        <v>0</v>
      </c>
      <c r="W10" s="4"/>
      <c r="X10" s="265"/>
      <c r="Y10" s="66" t="b">
        <v>1</v>
      </c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281"/>
      <c r="AK10" s="282"/>
      <c r="AL10" s="282"/>
      <c r="AM10" s="283"/>
      <c r="AN10" s="7"/>
      <c r="AO10" s="9" t="s">
        <v>16</v>
      </c>
      <c r="AP10" s="8"/>
      <c r="AQ10" s="8"/>
      <c r="AR10" s="8">
        <f>ROUND(AQ10/60, 3)</f>
        <v>0</v>
      </c>
    </row>
    <row r="11" spans="1:44" ht="16.5" customHeight="1" x14ac:dyDescent="0.25">
      <c r="A11" s="342"/>
      <c r="B11" s="265"/>
      <c r="C11" s="64" t="s">
        <v>17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284"/>
      <c r="O11" s="285"/>
      <c r="P11" s="285"/>
      <c r="Q11" s="286"/>
      <c r="R11" s="7"/>
      <c r="S11" s="9" t="s">
        <v>18</v>
      </c>
      <c r="T11" s="8"/>
      <c r="U11" s="8"/>
      <c r="V11" s="8">
        <f>ROUND(U11/60, 3)</f>
        <v>0</v>
      </c>
      <c r="W11" s="4"/>
      <c r="X11" s="265"/>
      <c r="Y11" s="66" t="s">
        <v>17</v>
      </c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284"/>
      <c r="AK11" s="285"/>
      <c r="AL11" s="285"/>
      <c r="AM11" s="286"/>
      <c r="AN11" s="7"/>
      <c r="AO11" s="9" t="s">
        <v>18</v>
      </c>
      <c r="AP11" s="8"/>
      <c r="AQ11" s="8"/>
      <c r="AR11" s="8">
        <f>ROUND(AQ11/60, 3)</f>
        <v>0</v>
      </c>
    </row>
    <row r="12" spans="1:44" ht="16.5" customHeight="1" x14ac:dyDescent="0.3">
      <c r="A12" s="342"/>
      <c r="B12" s="265"/>
      <c r="C12" s="69" t="s">
        <v>19</v>
      </c>
      <c r="D12" s="292" t="s">
        <v>94</v>
      </c>
      <c r="E12" s="293"/>
      <c r="F12" s="293"/>
      <c r="G12" s="293"/>
      <c r="H12" s="293"/>
      <c r="I12" s="293"/>
      <c r="J12" s="293"/>
      <c r="K12" s="293"/>
      <c r="L12" s="293"/>
      <c r="M12" s="293"/>
      <c r="N12" s="65" t="s">
        <v>11</v>
      </c>
      <c r="O12" s="68" t="s">
        <v>12</v>
      </c>
      <c r="P12" s="65" t="s">
        <v>81</v>
      </c>
      <c r="Q12" s="65" t="s">
        <v>80</v>
      </c>
      <c r="R12" s="7"/>
      <c r="S12" s="14" t="s">
        <v>3</v>
      </c>
      <c r="T12" s="44" t="e">
        <f>ROUND(AVERAGE(T7:T11), 3)</f>
        <v>#DIV/0!</v>
      </c>
      <c r="U12" s="45" t="e">
        <f>ROUND(AVERAGE(U7:U11), 3)</f>
        <v>#DIV/0!</v>
      </c>
      <c r="V12" s="15">
        <f>ROUND(AVERAGE(V7:V11), 3)</f>
        <v>0</v>
      </c>
      <c r="W12" s="4"/>
      <c r="X12" s="265"/>
      <c r="Y12" s="69" t="s">
        <v>19</v>
      </c>
      <c r="Z12" s="292" t="s">
        <v>94</v>
      </c>
      <c r="AA12" s="293"/>
      <c r="AB12" s="293"/>
      <c r="AC12" s="293"/>
      <c r="AD12" s="293"/>
      <c r="AE12" s="293"/>
      <c r="AF12" s="293"/>
      <c r="AG12" s="293"/>
      <c r="AH12" s="293"/>
      <c r="AI12" s="293"/>
      <c r="AJ12" s="65" t="s">
        <v>11</v>
      </c>
      <c r="AK12" s="68" t="s">
        <v>12</v>
      </c>
      <c r="AL12" s="65" t="s">
        <v>81</v>
      </c>
      <c r="AM12" s="65" t="s">
        <v>80</v>
      </c>
      <c r="AN12" s="7"/>
      <c r="AO12" s="14" t="s">
        <v>3</v>
      </c>
      <c r="AP12" s="44" t="e">
        <f>ROUND(AVERAGE(AP7:AP11), 3)</f>
        <v>#DIV/0!</v>
      </c>
      <c r="AQ12" s="45" t="e">
        <f>ROUND(AVERAGE(AQ7:AQ11), 3)</f>
        <v>#DIV/0!</v>
      </c>
      <c r="AR12" s="15">
        <f>ROUND(AVERAGE(AR7:AR11), 3)</f>
        <v>0</v>
      </c>
    </row>
    <row r="13" spans="1:44" ht="16.5" customHeight="1" x14ac:dyDescent="0.25">
      <c r="A13" s="342"/>
      <c r="B13" s="265"/>
      <c r="C13" s="66" t="s">
        <v>20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64">
        <f>SUM(D13:M13)</f>
        <v>0</v>
      </c>
      <c r="O13" s="49">
        <v>10.290900000000001</v>
      </c>
      <c r="P13" s="64" t="e">
        <f>ROUND(MEDIAN(D13:M13), 3)</f>
        <v>#NUM!</v>
      </c>
      <c r="Q13" s="64" t="e">
        <f>ROUND(_xlfn.STDEV.S(D13:M13), 3)</f>
        <v>#DIV/0!</v>
      </c>
      <c r="R13" s="7"/>
      <c r="S13" s="7"/>
      <c r="T13" s="7"/>
      <c r="U13" s="7"/>
      <c r="V13" s="7"/>
      <c r="W13" s="4"/>
      <c r="X13" s="265"/>
      <c r="Y13" s="66" t="s">
        <v>20</v>
      </c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64">
        <f>SUM(Z13:AI13)</f>
        <v>0</v>
      </c>
      <c r="AK13" s="49">
        <v>10.290900000000001</v>
      </c>
      <c r="AL13" s="64" t="e">
        <f>ROUND(MEDIAN(Z13:AI13), 3)</f>
        <v>#NUM!</v>
      </c>
      <c r="AM13" s="64" t="e">
        <f>ROUND(_xlfn.STDEV.S(Z13:AI13), 3)</f>
        <v>#DIV/0!</v>
      </c>
      <c r="AN13" s="7"/>
      <c r="AO13" s="7"/>
      <c r="AP13" s="7"/>
      <c r="AQ13" s="7"/>
      <c r="AR13" s="7"/>
    </row>
    <row r="14" spans="1:44" ht="16.5" customHeight="1" x14ac:dyDescent="0.25">
      <c r="A14" s="342"/>
      <c r="B14" s="265"/>
      <c r="C14" s="64" t="b">
        <v>1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281"/>
      <c r="O14" s="282"/>
      <c r="P14" s="282"/>
      <c r="Q14" s="283"/>
      <c r="R14" s="7"/>
      <c r="S14" s="7"/>
      <c r="T14" s="7"/>
      <c r="U14" s="7"/>
      <c r="V14" s="7"/>
      <c r="W14" s="4"/>
      <c r="X14" s="265"/>
      <c r="Y14" s="66" t="b">
        <v>1</v>
      </c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281"/>
      <c r="AK14" s="282"/>
      <c r="AL14" s="282"/>
      <c r="AM14" s="283"/>
      <c r="AN14" s="7"/>
      <c r="AO14" s="7"/>
      <c r="AP14" s="7"/>
      <c r="AQ14" s="7"/>
      <c r="AR14" s="7"/>
    </row>
    <row r="15" spans="1:44" ht="16.5" customHeight="1" x14ac:dyDescent="0.25">
      <c r="A15" s="342"/>
      <c r="B15" s="265"/>
      <c r="C15" s="64" t="s">
        <v>17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284"/>
      <c r="O15" s="285"/>
      <c r="P15" s="285"/>
      <c r="Q15" s="286"/>
      <c r="R15" s="7"/>
      <c r="S15" s="52"/>
      <c r="T15" s="21"/>
      <c r="U15" s="21"/>
      <c r="V15" s="21"/>
      <c r="W15" s="4"/>
      <c r="X15" s="265"/>
      <c r="Y15" s="66" t="s">
        <v>17</v>
      </c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284"/>
      <c r="AK15" s="285"/>
      <c r="AL15" s="285"/>
      <c r="AM15" s="286"/>
      <c r="AN15" s="7"/>
      <c r="AO15" s="7"/>
      <c r="AP15" s="7"/>
      <c r="AQ15" s="7"/>
      <c r="AR15" s="7"/>
    </row>
    <row r="16" spans="1:44" ht="16.5" customHeight="1" x14ac:dyDescent="0.25">
      <c r="A16" s="342"/>
      <c r="B16" s="265"/>
      <c r="C16" s="69" t="s">
        <v>21</v>
      </c>
      <c r="D16" s="292" t="s">
        <v>94</v>
      </c>
      <c r="E16" s="293"/>
      <c r="F16" s="293"/>
      <c r="G16" s="293"/>
      <c r="H16" s="293"/>
      <c r="I16" s="293"/>
      <c r="J16" s="293"/>
      <c r="K16" s="293"/>
      <c r="L16" s="293"/>
      <c r="M16" s="293"/>
      <c r="N16" s="65" t="s">
        <v>11</v>
      </c>
      <c r="O16" s="68" t="s">
        <v>12</v>
      </c>
      <c r="P16" s="65" t="s">
        <v>81</v>
      </c>
      <c r="Q16" s="65" t="s">
        <v>80</v>
      </c>
      <c r="R16" s="7"/>
      <c r="S16" s="52"/>
      <c r="T16" s="21"/>
      <c r="U16" s="21"/>
      <c r="V16" s="21"/>
      <c r="W16" s="4"/>
      <c r="X16" s="265"/>
      <c r="Y16" s="69" t="s">
        <v>21</v>
      </c>
      <c r="Z16" s="292" t="s">
        <v>94</v>
      </c>
      <c r="AA16" s="293"/>
      <c r="AB16" s="293"/>
      <c r="AC16" s="293"/>
      <c r="AD16" s="293"/>
      <c r="AE16" s="293"/>
      <c r="AF16" s="293"/>
      <c r="AG16" s="293"/>
      <c r="AH16" s="293"/>
      <c r="AI16" s="293"/>
      <c r="AJ16" s="65" t="s">
        <v>11</v>
      </c>
      <c r="AK16" s="68" t="s">
        <v>12</v>
      </c>
      <c r="AL16" s="65" t="s">
        <v>81</v>
      </c>
      <c r="AM16" s="65" t="s">
        <v>80</v>
      </c>
      <c r="AN16" s="7"/>
      <c r="AO16" s="7"/>
      <c r="AP16" s="7"/>
      <c r="AQ16" s="7"/>
      <c r="AR16" s="7"/>
    </row>
    <row r="17" spans="1:44" ht="16.5" customHeight="1" x14ac:dyDescent="0.25">
      <c r="A17" s="342"/>
      <c r="B17" s="265"/>
      <c r="C17" s="66" t="s">
        <v>22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64">
        <f>SUM(D17:M17)</f>
        <v>0</v>
      </c>
      <c r="O17" s="50">
        <v>8.5540000000000003</v>
      </c>
      <c r="P17" s="64" t="e">
        <f>ROUND(MEDIAN(D17:M17), 3)</f>
        <v>#NUM!</v>
      </c>
      <c r="Q17" s="64" t="e">
        <f>ROUND(_xlfn.STDEV.S(D17:M17), 3)</f>
        <v>#DIV/0!</v>
      </c>
      <c r="R17" s="7"/>
      <c r="S17" s="52"/>
      <c r="T17" s="21"/>
      <c r="U17" s="21"/>
      <c r="V17" s="21"/>
      <c r="W17" s="4"/>
      <c r="X17" s="265"/>
      <c r="Y17" s="66" t="s">
        <v>22</v>
      </c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64">
        <f>SUM(Z17:AI17)</f>
        <v>0</v>
      </c>
      <c r="AK17" s="50">
        <v>8.5540000000000003</v>
      </c>
      <c r="AL17" s="64" t="e">
        <f>ROUND(MEDIAN(Z17:AI17), 3)</f>
        <v>#NUM!</v>
      </c>
      <c r="AM17" s="64" t="e">
        <f>ROUND(_xlfn.STDEV.S(Z17:AI17), 3)</f>
        <v>#DIV/0!</v>
      </c>
      <c r="AN17" s="7"/>
      <c r="AO17" s="7"/>
      <c r="AP17" s="7"/>
      <c r="AQ17" s="7"/>
      <c r="AR17" s="7"/>
    </row>
    <row r="18" spans="1:44" ht="16.5" customHeight="1" x14ac:dyDescent="0.25">
      <c r="A18" s="342"/>
      <c r="B18" s="265"/>
      <c r="C18" s="66" t="b">
        <v>1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281"/>
      <c r="O18" s="282"/>
      <c r="P18" s="282"/>
      <c r="Q18" s="283"/>
      <c r="R18" s="7"/>
      <c r="S18" s="52"/>
      <c r="T18" s="21"/>
      <c r="U18" s="21"/>
      <c r="V18" s="21"/>
      <c r="W18" s="4"/>
      <c r="X18" s="265"/>
      <c r="Y18" s="66" t="b">
        <v>1</v>
      </c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281"/>
      <c r="AK18" s="282"/>
      <c r="AL18" s="282"/>
      <c r="AM18" s="283"/>
      <c r="AN18" s="7"/>
      <c r="AO18" s="7"/>
      <c r="AP18" s="7"/>
      <c r="AQ18" s="7"/>
      <c r="AR18" s="7"/>
    </row>
    <row r="19" spans="1:44" ht="16.5" customHeight="1" x14ac:dyDescent="0.25">
      <c r="A19" s="342"/>
      <c r="B19" s="265"/>
      <c r="C19" s="66" t="s">
        <v>17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284"/>
      <c r="O19" s="285"/>
      <c r="P19" s="285"/>
      <c r="Q19" s="286"/>
      <c r="R19" s="7"/>
      <c r="S19" s="52"/>
      <c r="T19" s="21"/>
      <c r="U19" s="21"/>
      <c r="V19" s="21"/>
      <c r="W19" s="4"/>
      <c r="X19" s="265"/>
      <c r="Y19" s="66" t="s">
        <v>17</v>
      </c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284"/>
      <c r="AK19" s="285"/>
      <c r="AL19" s="285"/>
      <c r="AM19" s="286"/>
      <c r="AN19" s="7"/>
      <c r="AO19" s="7"/>
      <c r="AP19" s="7"/>
      <c r="AQ19" s="7"/>
      <c r="AR19" s="7"/>
    </row>
    <row r="20" spans="1:44" ht="16.5" customHeight="1" x14ac:dyDescent="0.25">
      <c r="A20" s="342"/>
      <c r="B20" s="265"/>
      <c r="C20" s="69" t="s">
        <v>23</v>
      </c>
      <c r="D20" s="292" t="s">
        <v>90</v>
      </c>
      <c r="E20" s="293"/>
      <c r="F20" s="293"/>
      <c r="G20" s="293"/>
      <c r="H20" s="293"/>
      <c r="I20" s="293"/>
      <c r="J20" s="293"/>
      <c r="K20" s="293"/>
      <c r="L20" s="293"/>
      <c r="M20" s="293"/>
      <c r="N20" s="65" t="s">
        <v>11</v>
      </c>
      <c r="O20" s="68" t="s">
        <v>12</v>
      </c>
      <c r="P20" s="65" t="s">
        <v>81</v>
      </c>
      <c r="Q20" s="65" t="s">
        <v>80</v>
      </c>
      <c r="R20" s="7"/>
      <c r="S20" s="52"/>
      <c r="T20" s="21"/>
      <c r="U20" s="21"/>
      <c r="V20" s="21"/>
      <c r="W20" s="4"/>
      <c r="X20" s="265"/>
      <c r="Y20" s="69" t="s">
        <v>23</v>
      </c>
      <c r="Z20" s="292" t="s">
        <v>94</v>
      </c>
      <c r="AA20" s="293"/>
      <c r="AB20" s="293"/>
      <c r="AC20" s="293"/>
      <c r="AD20" s="293"/>
      <c r="AE20" s="293"/>
      <c r="AF20" s="293"/>
      <c r="AG20" s="293"/>
      <c r="AH20" s="293"/>
      <c r="AI20" s="293"/>
      <c r="AJ20" s="65" t="s">
        <v>11</v>
      </c>
      <c r="AK20" s="68" t="s">
        <v>12</v>
      </c>
      <c r="AL20" s="65" t="s">
        <v>81</v>
      </c>
      <c r="AM20" s="65" t="s">
        <v>80</v>
      </c>
      <c r="AN20" s="7"/>
      <c r="AO20" s="7"/>
      <c r="AP20" s="7"/>
      <c r="AQ20" s="7"/>
      <c r="AR20" s="7"/>
    </row>
    <row r="21" spans="1:44" ht="16.5" customHeight="1" x14ac:dyDescent="0.25">
      <c r="A21" s="342"/>
      <c r="B21" s="265"/>
      <c r="C21" s="64" t="s">
        <v>24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64">
        <f>SUM(D21:M21)</f>
        <v>0</v>
      </c>
      <c r="O21" s="26">
        <v>8.6963000000000008</v>
      </c>
      <c r="P21" s="64" t="e">
        <f>ROUND(MEDIAN(D21:M21), 3)</f>
        <v>#NUM!</v>
      </c>
      <c r="Q21" s="64" t="e">
        <f>ROUND(_xlfn.STDEV.S(D21:M21), 3)</f>
        <v>#DIV/0!</v>
      </c>
      <c r="R21" s="7"/>
      <c r="S21" s="52"/>
      <c r="T21" s="21"/>
      <c r="U21" s="21"/>
      <c r="V21" s="21"/>
      <c r="W21" s="4"/>
      <c r="X21" s="265"/>
      <c r="Y21" s="66" t="s">
        <v>24</v>
      </c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64">
        <f>SUM(Z21:AI21)</f>
        <v>0</v>
      </c>
      <c r="AK21" s="26">
        <v>8.6963000000000008</v>
      </c>
      <c r="AL21" s="64" t="e">
        <f>ROUND(MEDIAN(Z21:AI21), 3)</f>
        <v>#NUM!</v>
      </c>
      <c r="AM21" s="64" t="e">
        <f>ROUND(_xlfn.STDEV.S(Z21:AI21), 3)</f>
        <v>#DIV/0!</v>
      </c>
      <c r="AN21" s="7"/>
      <c r="AO21" s="7"/>
      <c r="AP21" s="7"/>
      <c r="AQ21" s="7"/>
      <c r="AR21" s="7"/>
    </row>
    <row r="22" spans="1:44" ht="16.5" customHeight="1" x14ac:dyDescent="0.25">
      <c r="A22" s="342"/>
      <c r="B22" s="265"/>
      <c r="C22" s="64" t="b">
        <v>1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281"/>
      <c r="O22" s="282"/>
      <c r="P22" s="282"/>
      <c r="Q22" s="283"/>
      <c r="R22" s="7"/>
      <c r="S22" s="52"/>
      <c r="T22" s="21"/>
      <c r="U22" s="21"/>
      <c r="V22" s="21"/>
      <c r="W22" s="4"/>
      <c r="X22" s="265"/>
      <c r="Y22" s="66" t="b">
        <v>1</v>
      </c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281"/>
      <c r="AK22" s="282"/>
      <c r="AL22" s="282"/>
      <c r="AM22" s="283"/>
      <c r="AN22" s="7"/>
      <c r="AO22" s="7"/>
      <c r="AP22" s="7"/>
      <c r="AQ22" s="7"/>
      <c r="AR22" s="7"/>
    </row>
    <row r="23" spans="1:44" ht="16.5" customHeight="1" x14ac:dyDescent="0.25">
      <c r="A23" s="342"/>
      <c r="B23" s="265"/>
      <c r="C23" s="64" t="s">
        <v>17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284"/>
      <c r="O23" s="285"/>
      <c r="P23" s="285"/>
      <c r="Q23" s="286"/>
      <c r="R23" s="7"/>
      <c r="S23" s="21"/>
      <c r="T23" s="21"/>
      <c r="U23" s="21"/>
      <c r="V23" s="21"/>
      <c r="W23" s="4"/>
      <c r="X23" s="265"/>
      <c r="Y23" s="66" t="s">
        <v>17</v>
      </c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284"/>
      <c r="AK23" s="285"/>
      <c r="AL23" s="285"/>
      <c r="AM23" s="286"/>
      <c r="AN23" s="7"/>
      <c r="AO23" s="7"/>
      <c r="AP23" s="7"/>
      <c r="AQ23" s="7"/>
      <c r="AR23" s="7"/>
    </row>
    <row r="24" spans="1:44" ht="16.5" customHeight="1" x14ac:dyDescent="0.25">
      <c r="A24" s="342"/>
      <c r="B24" s="265"/>
      <c r="C24" s="69" t="s">
        <v>25</v>
      </c>
      <c r="D24" s="292" t="s">
        <v>94</v>
      </c>
      <c r="E24" s="293"/>
      <c r="F24" s="293"/>
      <c r="G24" s="293"/>
      <c r="H24" s="293"/>
      <c r="I24" s="293"/>
      <c r="J24" s="293"/>
      <c r="K24" s="293"/>
      <c r="L24" s="293"/>
      <c r="M24" s="293"/>
      <c r="N24" s="65" t="s">
        <v>11</v>
      </c>
      <c r="O24" s="68" t="s">
        <v>12</v>
      </c>
      <c r="P24" s="65" t="s">
        <v>81</v>
      </c>
      <c r="Q24" s="65" t="s">
        <v>80</v>
      </c>
      <c r="R24" s="7"/>
      <c r="S24" s="7"/>
      <c r="T24" s="7"/>
      <c r="U24" s="7"/>
      <c r="V24" s="7"/>
      <c r="W24" s="4"/>
      <c r="X24" s="265"/>
      <c r="Y24" s="69" t="s">
        <v>25</v>
      </c>
      <c r="Z24" s="292" t="s">
        <v>94</v>
      </c>
      <c r="AA24" s="293"/>
      <c r="AB24" s="293"/>
      <c r="AC24" s="293"/>
      <c r="AD24" s="293"/>
      <c r="AE24" s="293"/>
      <c r="AF24" s="293"/>
      <c r="AG24" s="293"/>
      <c r="AH24" s="293"/>
      <c r="AI24" s="293"/>
      <c r="AJ24" s="65" t="s">
        <v>11</v>
      </c>
      <c r="AK24" s="68" t="s">
        <v>12</v>
      </c>
      <c r="AL24" s="65" t="s">
        <v>81</v>
      </c>
      <c r="AM24" s="65" t="s">
        <v>80</v>
      </c>
      <c r="AN24" s="7"/>
      <c r="AO24" s="7"/>
      <c r="AP24" s="7"/>
      <c r="AQ24" s="7"/>
      <c r="AR24" s="7"/>
    </row>
    <row r="25" spans="1:44" ht="16.5" customHeight="1" x14ac:dyDescent="0.25">
      <c r="A25" s="342"/>
      <c r="B25" s="265"/>
      <c r="C25" s="64" t="s">
        <v>26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64">
        <f>SUM(D25:M25)</f>
        <v>0</v>
      </c>
      <c r="O25" s="64">
        <v>9.9117999999999995</v>
      </c>
      <c r="P25" s="64" t="e">
        <f>ROUND(MEDIAN(D25:M25), 3)</f>
        <v>#NUM!</v>
      </c>
      <c r="Q25" s="64" t="e">
        <f>ROUND(_xlfn.STDEV.S(D25:M25), 3)</f>
        <v>#DIV/0!</v>
      </c>
      <c r="R25" s="7"/>
      <c r="S25" s="7"/>
      <c r="T25" s="7"/>
      <c r="U25" s="7"/>
      <c r="V25" s="7"/>
      <c r="W25" s="4"/>
      <c r="X25" s="265"/>
      <c r="Y25" s="66" t="s">
        <v>26</v>
      </c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64">
        <f>SUM(Z25:AI25)</f>
        <v>0</v>
      </c>
      <c r="AK25" s="64">
        <v>9.9117999999999995</v>
      </c>
      <c r="AL25" s="64" t="e">
        <f>ROUND(MEDIAN(Z25:AI25), 3)</f>
        <v>#NUM!</v>
      </c>
      <c r="AM25" s="64" t="e">
        <f>ROUND(_xlfn.STDEV.S(Z25:AI25), 3)</f>
        <v>#DIV/0!</v>
      </c>
      <c r="AN25" s="21"/>
      <c r="AO25" s="7"/>
      <c r="AP25" s="7"/>
      <c r="AQ25" s="7"/>
      <c r="AR25" s="7"/>
    </row>
    <row r="26" spans="1:44" ht="16.5" customHeight="1" x14ac:dyDescent="0.25">
      <c r="A26" s="342"/>
      <c r="B26" s="265"/>
      <c r="C26" s="64" t="b">
        <v>1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298"/>
      <c r="O26" s="298"/>
      <c r="P26" s="298"/>
      <c r="Q26" s="298"/>
      <c r="R26" s="7"/>
      <c r="S26" s="7"/>
      <c r="T26" s="7"/>
      <c r="U26" s="7"/>
      <c r="V26" s="7"/>
      <c r="W26" s="4"/>
      <c r="X26" s="265"/>
      <c r="Y26" s="66" t="b">
        <v>1</v>
      </c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298"/>
      <c r="AK26" s="298"/>
      <c r="AL26" s="298"/>
      <c r="AM26" s="298"/>
      <c r="AN26" s="21"/>
      <c r="AO26" s="7"/>
      <c r="AP26" s="7"/>
      <c r="AQ26" s="7"/>
      <c r="AR26" s="7"/>
    </row>
    <row r="27" spans="1:44" ht="16.5" customHeight="1" x14ac:dyDescent="0.25">
      <c r="A27" s="342"/>
      <c r="B27" s="265"/>
      <c r="C27" s="64" t="s">
        <v>17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298"/>
      <c r="O27" s="298"/>
      <c r="P27" s="298"/>
      <c r="Q27" s="298"/>
      <c r="R27" s="7"/>
      <c r="S27" s="7"/>
      <c r="T27" s="7"/>
      <c r="U27" s="7"/>
      <c r="V27" s="7"/>
      <c r="W27" s="4"/>
      <c r="X27" s="265"/>
      <c r="Y27" s="66" t="s">
        <v>17</v>
      </c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298"/>
      <c r="AK27" s="298"/>
      <c r="AL27" s="298"/>
      <c r="AM27" s="298"/>
      <c r="AN27" s="21"/>
      <c r="AO27" s="7"/>
      <c r="AP27" s="7"/>
      <c r="AQ27" s="7"/>
      <c r="AR27" s="7"/>
    </row>
    <row r="28" spans="1:44" ht="16.5" customHeight="1" x14ac:dyDescent="0.25">
      <c r="A28" s="342"/>
    </row>
    <row r="29" spans="1:44" ht="16.5" customHeight="1" x14ac:dyDescent="0.25">
      <c r="A29" s="342"/>
    </row>
    <row r="30" spans="1:44" ht="37.5" customHeight="1" x14ac:dyDescent="0.25">
      <c r="A30" s="342"/>
      <c r="B30" s="296" t="s">
        <v>63</v>
      </c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6"/>
      <c r="R30" s="296"/>
      <c r="S30" s="296"/>
      <c r="T30" s="296"/>
      <c r="U30" s="296"/>
      <c r="V30" s="296"/>
      <c r="W30" s="30"/>
      <c r="X30" s="297" t="s">
        <v>64</v>
      </c>
      <c r="Y30" s="297"/>
      <c r="Z30" s="297"/>
      <c r="AA30" s="297"/>
      <c r="AB30" s="297"/>
      <c r="AC30" s="297"/>
      <c r="AD30" s="297"/>
      <c r="AE30" s="297"/>
      <c r="AF30" s="297"/>
      <c r="AG30" s="297"/>
      <c r="AH30" s="297"/>
      <c r="AI30" s="297"/>
      <c r="AJ30" s="297"/>
      <c r="AK30" s="297"/>
      <c r="AL30" s="297"/>
      <c r="AM30" s="297"/>
      <c r="AN30" s="297"/>
      <c r="AO30" s="297"/>
      <c r="AP30" s="297"/>
      <c r="AQ30" s="297"/>
      <c r="AR30" s="297"/>
    </row>
    <row r="31" spans="1:44" ht="16.5" customHeight="1" x14ac:dyDescent="0.25">
      <c r="A31" s="342"/>
      <c r="B31" s="265" t="s">
        <v>55</v>
      </c>
      <c r="C31" s="67" t="s">
        <v>55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326" t="s">
        <v>49</v>
      </c>
      <c r="O31" s="326"/>
      <c r="P31" s="326"/>
      <c r="Q31" s="326"/>
      <c r="R31" s="7"/>
      <c r="S31" s="67" t="s">
        <v>55</v>
      </c>
      <c r="T31" s="232" t="s">
        <v>50</v>
      </c>
      <c r="U31" s="232"/>
      <c r="V31" s="232"/>
      <c r="W31" s="3"/>
      <c r="X31" s="265" t="s">
        <v>55</v>
      </c>
      <c r="Y31" s="67" t="s">
        <v>55</v>
      </c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326" t="s">
        <v>49</v>
      </c>
      <c r="AK31" s="326"/>
      <c r="AL31" s="326"/>
      <c r="AM31" s="326"/>
      <c r="AN31" s="7"/>
      <c r="AO31" s="67" t="s">
        <v>55</v>
      </c>
      <c r="AP31" s="232" t="s">
        <v>50</v>
      </c>
      <c r="AQ31" s="232"/>
      <c r="AR31" s="232"/>
    </row>
    <row r="32" spans="1:44" ht="16.5" customHeight="1" x14ac:dyDescent="0.25">
      <c r="A32" s="342"/>
      <c r="B32" s="265"/>
      <c r="C32" s="67" t="s">
        <v>2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42" t="s">
        <v>3</v>
      </c>
      <c r="O32" s="42" t="s">
        <v>4</v>
      </c>
      <c r="P32" s="42" t="s">
        <v>191</v>
      </c>
      <c r="Q32" s="42" t="s">
        <v>192</v>
      </c>
      <c r="R32" s="7"/>
      <c r="S32" s="67" t="s">
        <v>2</v>
      </c>
      <c r="T32" s="69" t="s">
        <v>5</v>
      </c>
      <c r="U32" s="69" t="s">
        <v>6</v>
      </c>
      <c r="V32" s="8" t="s">
        <v>7</v>
      </c>
      <c r="W32" s="3"/>
      <c r="X32" s="265"/>
      <c r="Y32" s="67" t="s">
        <v>0</v>
      </c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42" t="s">
        <v>3</v>
      </c>
      <c r="AK32" s="42" t="s">
        <v>4</v>
      </c>
      <c r="AL32" s="42" t="s">
        <v>191</v>
      </c>
      <c r="AM32" s="42" t="s">
        <v>192</v>
      </c>
      <c r="AN32" s="7"/>
      <c r="AO32" s="67" t="s">
        <v>0</v>
      </c>
      <c r="AP32" s="69" t="s">
        <v>5</v>
      </c>
      <c r="AQ32" s="69" t="s">
        <v>6</v>
      </c>
      <c r="AR32" s="8" t="s">
        <v>7</v>
      </c>
    </row>
    <row r="33" spans="1:44" ht="16.5" customHeight="1" x14ac:dyDescent="0.25">
      <c r="A33" s="342"/>
      <c r="B33" s="265"/>
      <c r="C33" s="25" t="s">
        <v>8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57">
        <f>ROUND(AVERAGE(N35, N39,N43,N47,N51,N55,N59), 3)</f>
        <v>0</v>
      </c>
      <c r="O33" s="43" t="e">
        <f>ROUND(AVERAGE(O35, O39,O43,O47,O51,O55,O59), 3)</f>
        <v>#DIV/0!</v>
      </c>
      <c r="P33" s="43" t="e">
        <f>ROUND(AVERAGE(P35, P39,P43,P47,P51,P55,P59), 3)</f>
        <v>#NUM!</v>
      </c>
      <c r="Q33" s="43" t="e">
        <f>ROUND(AVERAGE(Q35, Q39,Q43,Q47,Q51,Q55,Q59), 3)</f>
        <v>#DIV/0!</v>
      </c>
      <c r="R33" s="7"/>
      <c r="S33" s="9" t="s">
        <v>9</v>
      </c>
      <c r="T33" s="8"/>
      <c r="U33" s="8"/>
      <c r="V33" s="8">
        <f t="shared" ref="V33:V39" si="0">ROUND(U33/60, 3)</f>
        <v>0</v>
      </c>
      <c r="W33" s="3"/>
      <c r="X33" s="265"/>
      <c r="Y33" s="25" t="s">
        <v>8</v>
      </c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57">
        <f>ROUND(AVERAGE(AJ35, AJ39,AJ43,AJ47,AJ51,AJ55,AJ59), 3)</f>
        <v>0</v>
      </c>
      <c r="AK33" s="43" t="e">
        <f>ROUND(AVERAGE(AK35, AK39,AK43,AK47,AK51,AK55,AK59), 3)</f>
        <v>#DIV/0!</v>
      </c>
      <c r="AL33" s="43" t="e">
        <f>ROUND(AVERAGE(AL35, AL39,AL43,AL47,AL51,AL55,AL59), 3)</f>
        <v>#NUM!</v>
      </c>
      <c r="AM33" s="43" t="e">
        <f>ROUND(AVERAGE(AM35, AM39,AM43,AM47,AM51,AM55,AM59), 3)</f>
        <v>#DIV/0!</v>
      </c>
      <c r="AN33" s="7"/>
      <c r="AO33" s="9" t="s">
        <v>9</v>
      </c>
      <c r="AP33" s="8"/>
      <c r="AQ33" s="8"/>
      <c r="AR33" s="8">
        <f t="shared" ref="AR33:AR39" si="1">ROUND(AQ33/60, 3)</f>
        <v>0</v>
      </c>
    </row>
    <row r="34" spans="1:44" ht="16.5" customHeight="1" x14ac:dyDescent="0.25">
      <c r="A34" s="342"/>
      <c r="B34" s="265"/>
      <c r="C34" s="69" t="s">
        <v>10</v>
      </c>
      <c r="D34" s="292" t="s">
        <v>94</v>
      </c>
      <c r="E34" s="293"/>
      <c r="F34" s="293"/>
      <c r="G34" s="293"/>
      <c r="H34" s="293"/>
      <c r="I34" s="293"/>
      <c r="J34" s="293"/>
      <c r="K34" s="293"/>
      <c r="L34" s="293"/>
      <c r="M34" s="293"/>
      <c r="N34" s="65" t="s">
        <v>11</v>
      </c>
      <c r="O34" s="65" t="s">
        <v>12</v>
      </c>
      <c r="P34" s="65" t="s">
        <v>81</v>
      </c>
      <c r="Q34" s="65" t="s">
        <v>80</v>
      </c>
      <c r="R34" s="7"/>
      <c r="S34" s="9" t="s">
        <v>13</v>
      </c>
      <c r="T34" s="8"/>
      <c r="U34" s="8"/>
      <c r="V34" s="8">
        <f t="shared" si="0"/>
        <v>0</v>
      </c>
      <c r="W34" s="3"/>
      <c r="X34" s="265"/>
      <c r="Y34" s="69" t="s">
        <v>10</v>
      </c>
      <c r="Z34" s="292" t="s">
        <v>94</v>
      </c>
      <c r="AA34" s="293"/>
      <c r="AB34" s="293"/>
      <c r="AC34" s="293"/>
      <c r="AD34" s="293"/>
      <c r="AE34" s="293"/>
      <c r="AF34" s="293"/>
      <c r="AG34" s="293"/>
      <c r="AH34" s="293"/>
      <c r="AI34" s="293"/>
      <c r="AJ34" s="65" t="s">
        <v>11</v>
      </c>
      <c r="AK34" s="65" t="s">
        <v>12</v>
      </c>
      <c r="AL34" s="65" t="s">
        <v>81</v>
      </c>
      <c r="AM34" s="65" t="s">
        <v>80</v>
      </c>
      <c r="AN34" s="7"/>
      <c r="AO34" s="9" t="s">
        <v>13</v>
      </c>
      <c r="AP34" s="8"/>
      <c r="AQ34" s="8"/>
      <c r="AR34" s="8">
        <f t="shared" si="1"/>
        <v>0</v>
      </c>
    </row>
    <row r="35" spans="1:44" ht="16.5" customHeight="1" x14ac:dyDescent="0.25">
      <c r="A35" s="342"/>
      <c r="B35" s="265"/>
      <c r="C35" s="66" t="s">
        <v>14</v>
      </c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64">
        <f>SUM(D39:M39)</f>
        <v>0</v>
      </c>
      <c r="O35" s="26" t="e">
        <f>ROUND(AVERAGE(D39:M39),3)</f>
        <v>#DIV/0!</v>
      </c>
      <c r="P35" s="64" t="e">
        <f>ROUND(MEDIAN(D39:M39), 3)</f>
        <v>#NUM!</v>
      </c>
      <c r="Q35" s="64" t="e">
        <f>ROUND(_xlfn.STDEV.S(D39:M39), 3)</f>
        <v>#DIV/0!</v>
      </c>
      <c r="R35" s="7"/>
      <c r="S35" s="9" t="s">
        <v>15</v>
      </c>
      <c r="T35" s="8"/>
      <c r="U35" s="32"/>
      <c r="V35" s="8">
        <f t="shared" si="0"/>
        <v>0</v>
      </c>
      <c r="W35" s="3"/>
      <c r="X35" s="265"/>
      <c r="Y35" s="66" t="s">
        <v>14</v>
      </c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64">
        <f>SUM(Z39:AI39)</f>
        <v>0</v>
      </c>
      <c r="AK35" s="26" t="e">
        <f>ROUND(AVERAGE(Z39:AI39),3)</f>
        <v>#DIV/0!</v>
      </c>
      <c r="AL35" s="64" t="e">
        <f>ROUND(MEDIAN(Z39:AI39), 3)</f>
        <v>#NUM!</v>
      </c>
      <c r="AM35" s="64" t="e">
        <f>ROUND(_xlfn.STDEV.S(Z39:AI39), 3)</f>
        <v>#DIV/0!</v>
      </c>
      <c r="AN35" s="7"/>
      <c r="AO35" s="9" t="s">
        <v>15</v>
      </c>
      <c r="AP35" s="32"/>
      <c r="AQ35" s="32"/>
      <c r="AR35" s="8">
        <f t="shared" si="1"/>
        <v>0</v>
      </c>
    </row>
    <row r="36" spans="1:44" ht="16.5" customHeight="1" x14ac:dyDescent="0.25">
      <c r="A36" s="342"/>
      <c r="B36" s="265"/>
      <c r="C36" s="66" t="b">
        <v>1</v>
      </c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281"/>
      <c r="O36" s="282"/>
      <c r="P36" s="282"/>
      <c r="Q36" s="283"/>
      <c r="R36" s="7"/>
      <c r="S36" s="9" t="s">
        <v>16</v>
      </c>
      <c r="T36" s="8"/>
      <c r="U36" s="32"/>
      <c r="V36" s="8">
        <f t="shared" si="0"/>
        <v>0</v>
      </c>
      <c r="W36" s="3"/>
      <c r="X36" s="265"/>
      <c r="Y36" s="66" t="b">
        <v>1</v>
      </c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281"/>
      <c r="AK36" s="282"/>
      <c r="AL36" s="282"/>
      <c r="AM36" s="283"/>
      <c r="AN36" s="7"/>
      <c r="AO36" s="9" t="s">
        <v>16</v>
      </c>
      <c r="AP36" s="32"/>
      <c r="AQ36" s="32"/>
      <c r="AR36" s="8">
        <f t="shared" si="1"/>
        <v>0</v>
      </c>
    </row>
    <row r="37" spans="1:44" ht="16.5" customHeight="1" x14ac:dyDescent="0.25">
      <c r="A37" s="342"/>
      <c r="B37" s="265"/>
      <c r="C37" s="66" t="s">
        <v>17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284"/>
      <c r="O37" s="285"/>
      <c r="P37" s="285"/>
      <c r="Q37" s="286"/>
      <c r="R37" s="7"/>
      <c r="S37" s="9" t="s">
        <v>18</v>
      </c>
      <c r="T37" s="8"/>
      <c r="U37" s="32"/>
      <c r="V37" s="8">
        <f t="shared" si="0"/>
        <v>0</v>
      </c>
      <c r="W37" s="3"/>
      <c r="X37" s="265"/>
      <c r="Y37" s="66" t="s">
        <v>17</v>
      </c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284"/>
      <c r="AK37" s="285"/>
      <c r="AL37" s="285"/>
      <c r="AM37" s="286"/>
      <c r="AN37" s="7"/>
      <c r="AO37" s="9" t="s">
        <v>18</v>
      </c>
      <c r="AP37" s="32"/>
      <c r="AQ37" s="32"/>
      <c r="AR37" s="8">
        <f t="shared" si="1"/>
        <v>0</v>
      </c>
    </row>
    <row r="38" spans="1:44" ht="16.5" customHeight="1" x14ac:dyDescent="0.25">
      <c r="A38" s="342"/>
      <c r="B38" s="265"/>
      <c r="C38" s="69" t="s">
        <v>19</v>
      </c>
      <c r="D38" s="292" t="s">
        <v>90</v>
      </c>
      <c r="E38" s="293"/>
      <c r="F38" s="293"/>
      <c r="G38" s="293"/>
      <c r="H38" s="293"/>
      <c r="I38" s="293"/>
      <c r="J38" s="293"/>
      <c r="K38" s="293"/>
      <c r="L38" s="293"/>
      <c r="M38" s="293"/>
      <c r="N38" s="65" t="s">
        <v>11</v>
      </c>
      <c r="O38" s="65" t="s">
        <v>12</v>
      </c>
      <c r="P38" s="65" t="s">
        <v>81</v>
      </c>
      <c r="Q38" s="65" t="s">
        <v>80</v>
      </c>
      <c r="R38" s="7"/>
      <c r="S38" s="9" t="s">
        <v>56</v>
      </c>
      <c r="T38" s="8"/>
      <c r="U38" s="32"/>
      <c r="V38" s="8">
        <f t="shared" si="0"/>
        <v>0</v>
      </c>
      <c r="W38" s="3"/>
      <c r="X38" s="265"/>
      <c r="Y38" s="69" t="s">
        <v>19</v>
      </c>
      <c r="Z38" s="292" t="s">
        <v>94</v>
      </c>
      <c r="AA38" s="293"/>
      <c r="AB38" s="293"/>
      <c r="AC38" s="293"/>
      <c r="AD38" s="293"/>
      <c r="AE38" s="293"/>
      <c r="AF38" s="293"/>
      <c r="AG38" s="293"/>
      <c r="AH38" s="293"/>
      <c r="AI38" s="293"/>
      <c r="AJ38" s="65" t="s">
        <v>11</v>
      </c>
      <c r="AK38" s="65" t="s">
        <v>12</v>
      </c>
      <c r="AL38" s="65" t="s">
        <v>81</v>
      </c>
      <c r="AM38" s="65" t="s">
        <v>80</v>
      </c>
      <c r="AN38" s="7"/>
      <c r="AO38" s="9" t="s">
        <v>56</v>
      </c>
      <c r="AP38" s="32"/>
      <c r="AQ38" s="32"/>
      <c r="AR38" s="8">
        <f t="shared" si="1"/>
        <v>0</v>
      </c>
    </row>
    <row r="39" spans="1:44" ht="16.5" customHeight="1" x14ac:dyDescent="0.25">
      <c r="A39" s="342"/>
      <c r="B39" s="265"/>
      <c r="C39" s="66" t="s">
        <v>20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64">
        <f>SUM(D35:M35)</f>
        <v>0</v>
      </c>
      <c r="O39" s="26" t="e">
        <f>ROUND(AVERAGE(D35:M35),3)</f>
        <v>#DIV/0!</v>
      </c>
      <c r="P39" s="64" t="e">
        <f>ROUND(MEDIAN(D35:M35), 3)</f>
        <v>#NUM!</v>
      </c>
      <c r="Q39" s="64" t="e">
        <f>ROUND(_xlfn.STDEV.S(D35:M35), 3)</f>
        <v>#DIV/0!</v>
      </c>
      <c r="R39" s="7"/>
      <c r="S39" s="9" t="s">
        <v>57</v>
      </c>
      <c r="T39" s="8"/>
      <c r="U39" s="32"/>
      <c r="V39" s="8">
        <f t="shared" si="0"/>
        <v>0</v>
      </c>
      <c r="W39" s="3"/>
      <c r="X39" s="265"/>
      <c r="Y39" s="66" t="s">
        <v>20</v>
      </c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64">
        <f>SUM(Z35:AI35)</f>
        <v>0</v>
      </c>
      <c r="AK39" s="26" t="e">
        <f>ROUND(AVERAGE(Z35:AI35),3)</f>
        <v>#DIV/0!</v>
      </c>
      <c r="AL39" s="64" t="e">
        <f>ROUND(MEDIAN(Z35:AI35), 3)</f>
        <v>#NUM!</v>
      </c>
      <c r="AM39" s="64" t="e">
        <f>ROUND(_xlfn.STDEV.S(Z35:AI35), 3)</f>
        <v>#DIV/0!</v>
      </c>
      <c r="AN39" s="7"/>
      <c r="AO39" s="9" t="s">
        <v>57</v>
      </c>
      <c r="AP39" s="32"/>
      <c r="AQ39" s="32"/>
      <c r="AR39" s="8">
        <f t="shared" si="1"/>
        <v>0</v>
      </c>
    </row>
    <row r="40" spans="1:44" ht="16.5" customHeight="1" x14ac:dyDescent="0.3">
      <c r="A40" s="342"/>
      <c r="B40" s="265"/>
      <c r="C40" s="66" t="b">
        <v>1</v>
      </c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281"/>
      <c r="O40" s="282"/>
      <c r="P40" s="282"/>
      <c r="Q40" s="283"/>
      <c r="R40" s="7"/>
      <c r="S40" s="14" t="s">
        <v>3</v>
      </c>
      <c r="T40" s="44" t="e">
        <f>ROUND(AVERAGE(T33:T39), 3)</f>
        <v>#DIV/0!</v>
      </c>
      <c r="U40" s="45" t="e">
        <f>ROUND(AVERAGE(U33:U39), 3)</f>
        <v>#DIV/0!</v>
      </c>
      <c r="V40" s="15">
        <f>ROUND(AVERAGE(V33:V39), 3)</f>
        <v>0</v>
      </c>
      <c r="W40" s="3"/>
      <c r="X40" s="265"/>
      <c r="Y40" s="66" t="b">
        <v>1</v>
      </c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281"/>
      <c r="AK40" s="282"/>
      <c r="AL40" s="282"/>
      <c r="AM40" s="283"/>
      <c r="AN40" s="7"/>
      <c r="AO40" s="14" t="s">
        <v>3</v>
      </c>
      <c r="AP40" s="44" t="e">
        <f>ROUND(AVERAGE(AP33:AP39), 3)</f>
        <v>#DIV/0!</v>
      </c>
      <c r="AQ40" s="45" t="e">
        <f>ROUND(AVERAGE(AQ33:AQ39), 3)</f>
        <v>#DIV/0!</v>
      </c>
      <c r="AR40" s="15">
        <f>ROUND(AVERAGE(AR33:AR39), 3)</f>
        <v>0</v>
      </c>
    </row>
    <row r="41" spans="1:44" ht="16.5" customHeight="1" x14ac:dyDescent="0.25">
      <c r="A41" s="342"/>
      <c r="B41" s="265"/>
      <c r="C41" s="66" t="s">
        <v>17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284"/>
      <c r="O41" s="285"/>
      <c r="P41" s="285"/>
      <c r="Q41" s="286"/>
      <c r="R41" s="7"/>
      <c r="S41" s="31"/>
      <c r="T41" s="31"/>
      <c r="U41" s="31"/>
      <c r="V41" s="31"/>
      <c r="W41" s="3"/>
      <c r="X41" s="265"/>
      <c r="Y41" s="66" t="s">
        <v>17</v>
      </c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284"/>
      <c r="AK41" s="285"/>
      <c r="AL41" s="285"/>
      <c r="AM41" s="286"/>
      <c r="AN41" s="7"/>
      <c r="AO41" s="31"/>
      <c r="AP41" s="31"/>
      <c r="AQ41" s="31"/>
      <c r="AR41" s="31"/>
    </row>
    <row r="42" spans="1:44" ht="16.5" customHeight="1" x14ac:dyDescent="0.25">
      <c r="A42" s="342"/>
      <c r="B42" s="265"/>
      <c r="C42" s="69" t="s">
        <v>21</v>
      </c>
      <c r="D42" s="292" t="s">
        <v>88</v>
      </c>
      <c r="E42" s="293"/>
      <c r="F42" s="293"/>
      <c r="G42" s="293"/>
      <c r="H42" s="293"/>
      <c r="I42" s="293"/>
      <c r="J42" s="293"/>
      <c r="K42" s="293"/>
      <c r="L42" s="293"/>
      <c r="M42" s="293"/>
      <c r="N42" s="65" t="s">
        <v>11</v>
      </c>
      <c r="O42" s="65" t="s">
        <v>12</v>
      </c>
      <c r="P42" s="65" t="s">
        <v>81</v>
      </c>
      <c r="Q42" s="65" t="s">
        <v>80</v>
      </c>
      <c r="R42" s="7"/>
      <c r="S42" s="7"/>
      <c r="T42" s="7"/>
      <c r="U42" s="7"/>
      <c r="V42" s="7"/>
      <c r="W42" s="3"/>
      <c r="X42" s="265"/>
      <c r="Y42" s="69" t="s">
        <v>21</v>
      </c>
      <c r="Z42" s="292" t="s">
        <v>90</v>
      </c>
      <c r="AA42" s="293"/>
      <c r="AB42" s="293"/>
      <c r="AC42" s="293"/>
      <c r="AD42" s="293"/>
      <c r="AE42" s="293"/>
      <c r="AF42" s="293"/>
      <c r="AG42" s="293"/>
      <c r="AH42" s="293"/>
      <c r="AI42" s="293"/>
      <c r="AJ42" s="65" t="s">
        <v>11</v>
      </c>
      <c r="AK42" s="65" t="s">
        <v>12</v>
      </c>
      <c r="AL42" s="65" t="s">
        <v>81</v>
      </c>
      <c r="AM42" s="65" t="s">
        <v>80</v>
      </c>
      <c r="AN42" s="7"/>
      <c r="AO42" s="7"/>
      <c r="AP42" s="7"/>
      <c r="AQ42" s="7"/>
      <c r="AR42" s="7"/>
    </row>
    <row r="43" spans="1:44" ht="16.5" customHeight="1" x14ac:dyDescent="0.25">
      <c r="A43" s="342"/>
      <c r="B43" s="265"/>
      <c r="C43" s="66" t="s">
        <v>22</v>
      </c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64">
        <f>SUM(D43:M43)</f>
        <v>0</v>
      </c>
      <c r="O43" s="26" t="e">
        <f>ROUND(AVERAGE(D43:M43),3)</f>
        <v>#DIV/0!</v>
      </c>
      <c r="P43" s="64" t="e">
        <f>ROUND(MEDIAN(D43:M43), 3)</f>
        <v>#NUM!</v>
      </c>
      <c r="Q43" s="64" t="e">
        <f>ROUND(_xlfn.STDEV.S(D43:M43), 3)</f>
        <v>#DIV/0!</v>
      </c>
      <c r="R43" s="7"/>
      <c r="S43" s="7"/>
      <c r="T43" s="7"/>
      <c r="U43" s="7"/>
      <c r="V43" s="7"/>
      <c r="W43" s="3"/>
      <c r="X43" s="265"/>
      <c r="Y43" s="66" t="s">
        <v>22</v>
      </c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64">
        <f>SUM(Z43:AI43)</f>
        <v>0</v>
      </c>
      <c r="AK43" s="26" t="e">
        <f>ROUND(AVERAGE(Z43:AI43),3)</f>
        <v>#DIV/0!</v>
      </c>
      <c r="AL43" s="64" t="e">
        <f>ROUND(MEDIAN(Z43:AI43), 3)</f>
        <v>#NUM!</v>
      </c>
      <c r="AM43" s="64" t="e">
        <f>ROUND(_xlfn.STDEV.S(Z43:AI43), 3)</f>
        <v>#DIV/0!</v>
      </c>
      <c r="AN43" s="7"/>
      <c r="AO43" s="7"/>
      <c r="AP43" s="7"/>
      <c r="AQ43" s="7"/>
      <c r="AR43" s="7"/>
    </row>
    <row r="44" spans="1:44" ht="16.5" customHeight="1" x14ac:dyDescent="0.25">
      <c r="A44" s="342"/>
      <c r="B44" s="265"/>
      <c r="C44" s="66" t="b">
        <v>1</v>
      </c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281"/>
      <c r="O44" s="282"/>
      <c r="P44" s="282"/>
      <c r="Q44" s="283"/>
      <c r="R44" s="7"/>
      <c r="S44" s="7"/>
      <c r="T44" s="7"/>
      <c r="U44" s="7"/>
      <c r="V44" s="7"/>
      <c r="W44" s="3"/>
      <c r="X44" s="265"/>
      <c r="Y44" s="66" t="b">
        <v>1</v>
      </c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281"/>
      <c r="AK44" s="282"/>
      <c r="AL44" s="282"/>
      <c r="AM44" s="283"/>
      <c r="AN44" s="7"/>
      <c r="AO44" s="7"/>
      <c r="AP44" s="7"/>
      <c r="AQ44" s="7"/>
      <c r="AR44" s="7"/>
    </row>
    <row r="45" spans="1:44" ht="16.5" customHeight="1" x14ac:dyDescent="0.25">
      <c r="A45" s="342"/>
      <c r="B45" s="265"/>
      <c r="C45" s="66" t="s">
        <v>17</v>
      </c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284"/>
      <c r="O45" s="285"/>
      <c r="P45" s="285"/>
      <c r="Q45" s="286"/>
      <c r="R45" s="7"/>
      <c r="S45" s="7"/>
      <c r="T45" s="7"/>
      <c r="U45" s="7"/>
      <c r="V45" s="7"/>
      <c r="W45" s="3"/>
      <c r="X45" s="265"/>
      <c r="Y45" s="66" t="s">
        <v>17</v>
      </c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284"/>
      <c r="AK45" s="285"/>
      <c r="AL45" s="285"/>
      <c r="AM45" s="286"/>
      <c r="AN45" s="7"/>
      <c r="AO45" s="7"/>
      <c r="AP45" s="7"/>
      <c r="AQ45" s="7"/>
      <c r="AR45" s="7"/>
    </row>
    <row r="46" spans="1:44" ht="16.5" customHeight="1" x14ac:dyDescent="0.25">
      <c r="A46" s="342"/>
      <c r="B46" s="265"/>
      <c r="C46" s="69" t="s">
        <v>23</v>
      </c>
      <c r="D46" s="292" t="s">
        <v>94</v>
      </c>
      <c r="E46" s="293"/>
      <c r="F46" s="293"/>
      <c r="G46" s="293"/>
      <c r="H46" s="293"/>
      <c r="I46" s="293"/>
      <c r="J46" s="293"/>
      <c r="K46" s="293"/>
      <c r="L46" s="293"/>
      <c r="M46" s="293"/>
      <c r="N46" s="65" t="s">
        <v>11</v>
      </c>
      <c r="O46" s="65" t="s">
        <v>12</v>
      </c>
      <c r="P46" s="65" t="s">
        <v>81</v>
      </c>
      <c r="Q46" s="65" t="s">
        <v>80</v>
      </c>
      <c r="R46" s="7"/>
      <c r="S46" s="7"/>
      <c r="T46" s="7"/>
      <c r="U46" s="7"/>
      <c r="V46" s="7"/>
      <c r="W46" s="3"/>
      <c r="X46" s="265"/>
      <c r="Y46" s="69" t="s">
        <v>23</v>
      </c>
      <c r="Z46" s="292" t="s">
        <v>94</v>
      </c>
      <c r="AA46" s="293"/>
      <c r="AB46" s="293"/>
      <c r="AC46" s="293"/>
      <c r="AD46" s="293"/>
      <c r="AE46" s="293"/>
      <c r="AF46" s="293"/>
      <c r="AG46" s="293"/>
      <c r="AH46" s="293"/>
      <c r="AI46" s="293"/>
      <c r="AJ46" s="65" t="s">
        <v>11</v>
      </c>
      <c r="AK46" s="65" t="s">
        <v>12</v>
      </c>
      <c r="AL46" s="65" t="s">
        <v>81</v>
      </c>
      <c r="AM46" s="65" t="s">
        <v>80</v>
      </c>
      <c r="AN46" s="7"/>
      <c r="AO46" s="7"/>
      <c r="AP46" s="7"/>
      <c r="AQ46" s="7"/>
      <c r="AR46" s="7"/>
    </row>
    <row r="47" spans="1:44" ht="16.5" customHeight="1" x14ac:dyDescent="0.25">
      <c r="A47" s="342"/>
      <c r="B47" s="265"/>
      <c r="C47" s="64" t="s">
        <v>24</v>
      </c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64">
        <f>SUM(D47:M47)</f>
        <v>0</v>
      </c>
      <c r="O47" s="26" t="e">
        <f>ROUND(AVERAGE(D47:M47),3)</f>
        <v>#DIV/0!</v>
      </c>
      <c r="P47" s="64" t="e">
        <f>ROUND(MEDIAN(D47:M47), 3)</f>
        <v>#NUM!</v>
      </c>
      <c r="Q47" s="64" t="e">
        <f>ROUND(_xlfn.STDEV.S(D47:M47), 3)</f>
        <v>#DIV/0!</v>
      </c>
      <c r="R47" s="7"/>
      <c r="S47" s="7"/>
      <c r="T47" s="7"/>
      <c r="U47" s="7"/>
      <c r="V47" s="7"/>
      <c r="W47" s="3"/>
      <c r="X47" s="265"/>
      <c r="Y47" s="64" t="s">
        <v>24</v>
      </c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64">
        <f>SUM(Z47:AI47)</f>
        <v>0</v>
      </c>
      <c r="AK47" s="26" t="e">
        <f>ROUND(AVERAGE(Z47:AI47),3)</f>
        <v>#DIV/0!</v>
      </c>
      <c r="AL47" s="64" t="e">
        <f>ROUND(MEDIAN(Z47:AI47), 3)</f>
        <v>#NUM!</v>
      </c>
      <c r="AM47" s="64" t="e">
        <f>ROUND(_xlfn.STDEV.S(Z47:AI47), 3)</f>
        <v>#DIV/0!</v>
      </c>
      <c r="AN47" s="7"/>
      <c r="AO47" s="7"/>
      <c r="AP47" s="7"/>
      <c r="AQ47" s="7"/>
      <c r="AR47" s="7"/>
    </row>
    <row r="48" spans="1:44" ht="16.5" customHeight="1" x14ac:dyDescent="0.25">
      <c r="A48" s="342"/>
      <c r="B48" s="265"/>
      <c r="C48" s="64" t="b">
        <v>1</v>
      </c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281"/>
      <c r="O48" s="282"/>
      <c r="P48" s="282"/>
      <c r="Q48" s="283"/>
      <c r="R48" s="7"/>
      <c r="S48" s="7"/>
      <c r="T48" s="7"/>
      <c r="U48" s="7"/>
      <c r="V48" s="7"/>
      <c r="W48" s="3"/>
      <c r="X48" s="265"/>
      <c r="Y48" s="64" t="b">
        <v>1</v>
      </c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281"/>
      <c r="AK48" s="282"/>
      <c r="AL48" s="282"/>
      <c r="AM48" s="283"/>
      <c r="AN48" s="7"/>
      <c r="AO48" s="7"/>
      <c r="AP48" s="7"/>
      <c r="AQ48" s="7"/>
      <c r="AR48" s="7"/>
    </row>
    <row r="49" spans="1:44" ht="16.5" customHeight="1" x14ac:dyDescent="0.25">
      <c r="A49" s="342"/>
      <c r="B49" s="265"/>
      <c r="C49" s="64" t="s">
        <v>17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284"/>
      <c r="O49" s="285"/>
      <c r="P49" s="285"/>
      <c r="Q49" s="286"/>
      <c r="R49" s="7"/>
      <c r="S49" s="7"/>
      <c r="T49" s="7"/>
      <c r="U49" s="7"/>
      <c r="V49" s="7"/>
      <c r="W49" s="3"/>
      <c r="X49" s="265"/>
      <c r="Y49" s="64" t="s">
        <v>17</v>
      </c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284"/>
      <c r="AK49" s="285"/>
      <c r="AL49" s="285"/>
      <c r="AM49" s="286"/>
      <c r="AN49" s="7"/>
      <c r="AO49" s="7"/>
      <c r="AP49" s="7"/>
      <c r="AQ49" s="7"/>
      <c r="AR49" s="7"/>
    </row>
    <row r="50" spans="1:44" ht="16.5" customHeight="1" x14ac:dyDescent="0.25">
      <c r="A50" s="342"/>
      <c r="B50" s="265"/>
      <c r="C50" s="69" t="s">
        <v>25</v>
      </c>
      <c r="D50" s="292" t="s">
        <v>94</v>
      </c>
      <c r="E50" s="293"/>
      <c r="F50" s="293"/>
      <c r="G50" s="293"/>
      <c r="H50" s="293"/>
      <c r="I50" s="293"/>
      <c r="J50" s="293"/>
      <c r="K50" s="293"/>
      <c r="L50" s="293"/>
      <c r="M50" s="293"/>
      <c r="N50" s="65" t="s">
        <v>11</v>
      </c>
      <c r="O50" s="65" t="s">
        <v>12</v>
      </c>
      <c r="P50" s="65" t="s">
        <v>81</v>
      </c>
      <c r="Q50" s="65" t="s">
        <v>80</v>
      </c>
      <c r="R50" s="7"/>
      <c r="S50" s="7"/>
      <c r="T50" s="7"/>
      <c r="U50" s="7"/>
      <c r="V50" s="7"/>
      <c r="W50" s="3"/>
      <c r="X50" s="265"/>
      <c r="Y50" s="69" t="s">
        <v>25</v>
      </c>
      <c r="Z50" s="292" t="s">
        <v>94</v>
      </c>
      <c r="AA50" s="293"/>
      <c r="AB50" s="293"/>
      <c r="AC50" s="293"/>
      <c r="AD50" s="293"/>
      <c r="AE50" s="293"/>
      <c r="AF50" s="293"/>
      <c r="AG50" s="293"/>
      <c r="AH50" s="293"/>
      <c r="AI50" s="293"/>
      <c r="AJ50" s="65" t="s">
        <v>11</v>
      </c>
      <c r="AK50" s="65" t="s">
        <v>12</v>
      </c>
      <c r="AL50" s="65" t="s">
        <v>81</v>
      </c>
      <c r="AM50" s="65" t="s">
        <v>80</v>
      </c>
      <c r="AN50" s="7"/>
      <c r="AO50" s="7"/>
      <c r="AP50" s="7"/>
      <c r="AQ50" s="7"/>
      <c r="AR50" s="7"/>
    </row>
    <row r="51" spans="1:44" ht="16.5" customHeight="1" x14ac:dyDescent="0.25">
      <c r="A51" s="342"/>
      <c r="B51" s="265"/>
      <c r="C51" s="66" t="s">
        <v>26</v>
      </c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64">
        <f>SUM(D51:M51)</f>
        <v>0</v>
      </c>
      <c r="O51" s="26" t="e">
        <f>ROUND(AVERAGE(D51:M51),3)</f>
        <v>#DIV/0!</v>
      </c>
      <c r="P51" s="64" t="e">
        <f>ROUND(MEDIAN(D51:M51), 3)</f>
        <v>#NUM!</v>
      </c>
      <c r="Q51" s="64" t="e">
        <f>ROUND(_xlfn.STDEV.S(D51:M51), 3)</f>
        <v>#DIV/0!</v>
      </c>
      <c r="R51" s="7"/>
      <c r="S51" s="7"/>
      <c r="T51" s="7"/>
      <c r="U51" s="7"/>
      <c r="V51" s="7"/>
      <c r="W51" s="3"/>
      <c r="X51" s="265"/>
      <c r="Y51" s="66" t="s">
        <v>26</v>
      </c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64">
        <f>SUM(Z51:AI51)</f>
        <v>0</v>
      </c>
      <c r="AK51" s="26" t="e">
        <f>ROUND(AVERAGE(Z51:AI51),3)</f>
        <v>#DIV/0!</v>
      </c>
      <c r="AL51" s="64" t="e">
        <f>ROUND(MEDIAN(Z51:AI51), 3)</f>
        <v>#NUM!</v>
      </c>
      <c r="AM51" s="64" t="e">
        <f>ROUND(_xlfn.STDEV.S(Z51:AI51), 3)</f>
        <v>#DIV/0!</v>
      </c>
      <c r="AN51" s="7"/>
      <c r="AO51" s="7"/>
      <c r="AP51" s="7"/>
      <c r="AQ51" s="7"/>
      <c r="AR51" s="7"/>
    </row>
    <row r="52" spans="1:44" ht="16.5" customHeight="1" x14ac:dyDescent="0.25">
      <c r="A52" s="342"/>
      <c r="B52" s="265"/>
      <c r="C52" s="66" t="b">
        <v>1</v>
      </c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281"/>
      <c r="O52" s="282"/>
      <c r="P52" s="282"/>
      <c r="Q52" s="283"/>
      <c r="R52" s="7"/>
      <c r="S52" s="7"/>
      <c r="T52" s="7"/>
      <c r="U52" s="7"/>
      <c r="V52" s="7"/>
      <c r="W52" s="3"/>
      <c r="X52" s="265"/>
      <c r="Y52" s="66" t="b">
        <v>1</v>
      </c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281"/>
      <c r="AK52" s="282"/>
      <c r="AL52" s="282"/>
      <c r="AM52" s="283"/>
      <c r="AN52" s="7"/>
      <c r="AO52" s="7"/>
      <c r="AP52" s="7"/>
      <c r="AQ52" s="7"/>
      <c r="AR52" s="7"/>
    </row>
    <row r="53" spans="1:44" ht="16.5" customHeight="1" x14ac:dyDescent="0.25">
      <c r="A53" s="342"/>
      <c r="B53" s="265"/>
      <c r="C53" s="66" t="s">
        <v>17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284"/>
      <c r="O53" s="285"/>
      <c r="P53" s="285"/>
      <c r="Q53" s="286"/>
      <c r="R53" s="7"/>
      <c r="S53" s="7"/>
      <c r="T53" s="7"/>
      <c r="U53" s="7"/>
      <c r="V53" s="7"/>
      <c r="W53" s="3"/>
      <c r="X53" s="265"/>
      <c r="Y53" s="66" t="s">
        <v>17</v>
      </c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284"/>
      <c r="AK53" s="285"/>
      <c r="AL53" s="285"/>
      <c r="AM53" s="286"/>
      <c r="AN53" s="7"/>
      <c r="AO53" s="7"/>
      <c r="AP53" s="7"/>
      <c r="AQ53" s="7"/>
      <c r="AR53" s="7"/>
    </row>
    <row r="54" spans="1:44" ht="16.5" customHeight="1" x14ac:dyDescent="0.25">
      <c r="A54" s="342"/>
      <c r="B54" s="265"/>
      <c r="C54" s="69" t="s">
        <v>58</v>
      </c>
      <c r="D54" s="292" t="s">
        <v>90</v>
      </c>
      <c r="E54" s="293"/>
      <c r="F54" s="293"/>
      <c r="G54" s="293"/>
      <c r="H54" s="293"/>
      <c r="I54" s="293"/>
      <c r="J54" s="293"/>
      <c r="K54" s="293"/>
      <c r="L54" s="293"/>
      <c r="M54" s="293"/>
      <c r="N54" s="65" t="s">
        <v>11</v>
      </c>
      <c r="O54" s="65" t="s">
        <v>12</v>
      </c>
      <c r="P54" s="65" t="s">
        <v>81</v>
      </c>
      <c r="Q54" s="65" t="s">
        <v>80</v>
      </c>
      <c r="R54" s="7"/>
      <c r="S54" s="7"/>
      <c r="T54" s="7"/>
      <c r="U54" s="7"/>
      <c r="V54" s="7"/>
      <c r="W54" s="3"/>
      <c r="X54" s="265"/>
      <c r="Y54" s="69" t="s">
        <v>58</v>
      </c>
      <c r="Z54" s="292" t="s">
        <v>94</v>
      </c>
      <c r="AA54" s="293"/>
      <c r="AB54" s="293"/>
      <c r="AC54" s="293"/>
      <c r="AD54" s="293"/>
      <c r="AE54" s="293"/>
      <c r="AF54" s="293"/>
      <c r="AG54" s="293"/>
      <c r="AH54" s="293"/>
      <c r="AI54" s="293"/>
      <c r="AJ54" s="65" t="s">
        <v>11</v>
      </c>
      <c r="AK54" s="65" t="s">
        <v>12</v>
      </c>
      <c r="AL54" s="65" t="s">
        <v>81</v>
      </c>
      <c r="AM54" s="65" t="s">
        <v>80</v>
      </c>
      <c r="AN54" s="7"/>
      <c r="AO54" s="7"/>
      <c r="AP54" s="7"/>
      <c r="AQ54" s="7"/>
      <c r="AR54" s="7"/>
    </row>
    <row r="55" spans="1:44" ht="16.5" customHeight="1" x14ac:dyDescent="0.25">
      <c r="A55" s="342"/>
      <c r="B55" s="265"/>
      <c r="C55" s="64" t="s">
        <v>59</v>
      </c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64">
        <f>SUM(D55:M55)</f>
        <v>0</v>
      </c>
      <c r="O55" s="26" t="e">
        <f>ROUND(AVERAGE(D55:M55),3)</f>
        <v>#DIV/0!</v>
      </c>
      <c r="P55" s="64" t="e">
        <f>ROUND(MEDIAN(D55:M55), 3)</f>
        <v>#NUM!</v>
      </c>
      <c r="Q55" s="64" t="e">
        <f>ROUND(_xlfn.STDEV.S(D55:M55), 3)</f>
        <v>#DIV/0!</v>
      </c>
      <c r="R55" s="7"/>
      <c r="S55" s="7"/>
      <c r="T55" s="7"/>
      <c r="U55" s="7"/>
      <c r="V55" s="7"/>
      <c r="W55" s="3"/>
      <c r="X55" s="265"/>
      <c r="Y55" s="64" t="s">
        <v>59</v>
      </c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64">
        <f>SUM(Z55:AI55)</f>
        <v>0</v>
      </c>
      <c r="AK55" s="26" t="e">
        <f>ROUND(AVERAGE(Z55:AI55),3)</f>
        <v>#DIV/0!</v>
      </c>
      <c r="AL55" s="64" t="e">
        <f>ROUND(MEDIAN(Z55:AI55), 3)</f>
        <v>#NUM!</v>
      </c>
      <c r="AM55" s="64" t="e">
        <f>ROUND(_xlfn.STDEV.S(Z55:AI55), 3)</f>
        <v>#DIV/0!</v>
      </c>
      <c r="AN55" s="7"/>
      <c r="AO55" s="7"/>
      <c r="AP55" s="7"/>
      <c r="AQ55" s="7"/>
      <c r="AR55" s="7"/>
    </row>
    <row r="56" spans="1:44" ht="16.5" customHeight="1" x14ac:dyDescent="0.25">
      <c r="A56" s="342"/>
      <c r="B56" s="265"/>
      <c r="C56" s="64" t="b">
        <v>1</v>
      </c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281"/>
      <c r="O56" s="282"/>
      <c r="P56" s="282"/>
      <c r="Q56" s="283"/>
      <c r="R56" s="7"/>
      <c r="S56" s="7"/>
      <c r="T56" s="7"/>
      <c r="U56" s="7"/>
      <c r="V56" s="7"/>
      <c r="W56" s="3"/>
      <c r="X56" s="265"/>
      <c r="Y56" s="64" t="b">
        <v>1</v>
      </c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281"/>
      <c r="AK56" s="282"/>
      <c r="AL56" s="282"/>
      <c r="AM56" s="283"/>
      <c r="AN56" s="7"/>
      <c r="AO56" s="7"/>
      <c r="AP56" s="7"/>
      <c r="AQ56" s="7"/>
      <c r="AR56" s="7"/>
    </row>
    <row r="57" spans="1:44" ht="16.5" customHeight="1" x14ac:dyDescent="0.25">
      <c r="A57" s="342"/>
      <c r="B57" s="265"/>
      <c r="C57" s="64" t="s">
        <v>17</v>
      </c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284"/>
      <c r="O57" s="285"/>
      <c r="P57" s="285"/>
      <c r="Q57" s="286"/>
      <c r="R57" s="7"/>
      <c r="S57" s="7"/>
      <c r="T57" s="7"/>
      <c r="U57" s="7"/>
      <c r="V57" s="7"/>
      <c r="W57" s="3"/>
      <c r="X57" s="265"/>
      <c r="Y57" s="64" t="s">
        <v>17</v>
      </c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284"/>
      <c r="AK57" s="285"/>
      <c r="AL57" s="285"/>
      <c r="AM57" s="286"/>
      <c r="AN57" s="7"/>
      <c r="AO57" s="7"/>
      <c r="AP57" s="7"/>
      <c r="AQ57" s="7"/>
      <c r="AR57" s="7"/>
    </row>
    <row r="58" spans="1:44" ht="16.5" customHeight="1" x14ac:dyDescent="0.25">
      <c r="A58" s="342"/>
      <c r="B58" s="265"/>
      <c r="C58" s="69" t="s">
        <v>60</v>
      </c>
      <c r="D58" s="292" t="s">
        <v>90</v>
      </c>
      <c r="E58" s="293"/>
      <c r="F58" s="293"/>
      <c r="G58" s="293"/>
      <c r="H58" s="293"/>
      <c r="I58" s="293"/>
      <c r="J58" s="293"/>
      <c r="K58" s="293"/>
      <c r="L58" s="293"/>
      <c r="M58" s="293"/>
      <c r="N58" s="65" t="s">
        <v>11</v>
      </c>
      <c r="O58" s="65" t="s">
        <v>12</v>
      </c>
      <c r="P58" s="65" t="s">
        <v>81</v>
      </c>
      <c r="Q58" s="65" t="s">
        <v>80</v>
      </c>
      <c r="R58" s="7"/>
      <c r="S58" s="7"/>
      <c r="T58" s="7"/>
      <c r="U58" s="7"/>
      <c r="V58" s="7"/>
      <c r="W58" s="3"/>
      <c r="X58" s="265"/>
      <c r="Y58" s="69" t="s">
        <v>60</v>
      </c>
      <c r="Z58" s="292" t="s">
        <v>94</v>
      </c>
      <c r="AA58" s="293"/>
      <c r="AB58" s="293"/>
      <c r="AC58" s="293"/>
      <c r="AD58" s="293"/>
      <c r="AE58" s="293"/>
      <c r="AF58" s="293"/>
      <c r="AG58" s="293"/>
      <c r="AH58" s="293"/>
      <c r="AI58" s="293"/>
      <c r="AJ58" s="65" t="s">
        <v>11</v>
      </c>
      <c r="AK58" s="65" t="s">
        <v>12</v>
      </c>
      <c r="AL58" s="65" t="s">
        <v>81</v>
      </c>
      <c r="AM58" s="65" t="s">
        <v>80</v>
      </c>
      <c r="AN58" s="7"/>
      <c r="AO58" s="7"/>
      <c r="AP58" s="7"/>
      <c r="AQ58" s="7"/>
      <c r="AR58" s="7"/>
    </row>
    <row r="59" spans="1:44" ht="16.5" customHeight="1" x14ac:dyDescent="0.25">
      <c r="A59" s="342"/>
      <c r="B59" s="265"/>
      <c r="C59" s="64" t="s">
        <v>61</v>
      </c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64">
        <f>SUM(D59:M59)</f>
        <v>0</v>
      </c>
      <c r="O59" s="26" t="e">
        <f>ROUND(AVERAGE(D59:M59),3)</f>
        <v>#DIV/0!</v>
      </c>
      <c r="P59" s="64" t="e">
        <f>ROUND(MEDIAN(D59:M59), 3)</f>
        <v>#NUM!</v>
      </c>
      <c r="Q59" s="64" t="e">
        <f>ROUND(_xlfn.STDEV.S(D59:M59), 3)</f>
        <v>#DIV/0!</v>
      </c>
      <c r="R59" s="7"/>
      <c r="S59" s="7"/>
      <c r="T59" s="7"/>
      <c r="U59" s="7"/>
      <c r="V59" s="7"/>
      <c r="W59" s="3"/>
      <c r="X59" s="265"/>
      <c r="Y59" s="64" t="s">
        <v>61</v>
      </c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64">
        <f>SUM(Z59:AI59)</f>
        <v>0</v>
      </c>
      <c r="AK59" s="26" t="e">
        <f>ROUND(AVERAGE(Z59:AI59),3)</f>
        <v>#DIV/0!</v>
      </c>
      <c r="AL59" s="64" t="e">
        <f>ROUND(MEDIAN(Z59:AI59), 3)</f>
        <v>#NUM!</v>
      </c>
      <c r="AM59" s="64" t="e">
        <f>ROUND(_xlfn.STDEV.S(Z59:AI59), 3)</f>
        <v>#DIV/0!</v>
      </c>
      <c r="AN59" s="7"/>
      <c r="AO59" s="7"/>
      <c r="AP59" s="7"/>
      <c r="AQ59" s="7"/>
      <c r="AR59" s="7"/>
    </row>
    <row r="60" spans="1:44" ht="16.5" customHeight="1" x14ac:dyDescent="0.25">
      <c r="A60" s="342"/>
      <c r="B60" s="265"/>
      <c r="C60" s="66" t="b">
        <v>1</v>
      </c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281"/>
      <c r="O60" s="282"/>
      <c r="P60" s="282"/>
      <c r="Q60" s="283"/>
      <c r="R60" s="7"/>
      <c r="S60" s="7"/>
      <c r="T60" s="7"/>
      <c r="U60" s="7"/>
      <c r="V60" s="7"/>
      <c r="W60" s="3"/>
      <c r="X60" s="265"/>
      <c r="Y60" s="64" t="b">
        <v>1</v>
      </c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281"/>
      <c r="AK60" s="282"/>
      <c r="AL60" s="282"/>
      <c r="AM60" s="283"/>
      <c r="AN60" s="7"/>
      <c r="AO60" s="7"/>
      <c r="AP60" s="7"/>
      <c r="AQ60" s="7"/>
      <c r="AR60" s="7"/>
    </row>
    <row r="61" spans="1:44" ht="16.5" customHeight="1" x14ac:dyDescent="0.25">
      <c r="A61" s="342"/>
      <c r="B61" s="265"/>
      <c r="C61" s="64" t="s">
        <v>17</v>
      </c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284"/>
      <c r="O61" s="285"/>
      <c r="P61" s="285"/>
      <c r="Q61" s="286"/>
      <c r="R61" s="7"/>
      <c r="S61" s="7"/>
      <c r="T61" s="7"/>
      <c r="U61" s="7"/>
      <c r="V61" s="7"/>
      <c r="W61" s="3"/>
      <c r="X61" s="265"/>
      <c r="Y61" s="64" t="s">
        <v>17</v>
      </c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284"/>
      <c r="AK61" s="285"/>
      <c r="AL61" s="285"/>
      <c r="AM61" s="286"/>
      <c r="AN61" s="7"/>
      <c r="AO61" s="7"/>
      <c r="AP61" s="7"/>
      <c r="AQ61" s="7"/>
      <c r="AR61" s="7"/>
    </row>
    <row r="62" spans="1:44" ht="16.5" customHeight="1" x14ac:dyDescent="0.25">
      <c r="A62" s="342"/>
    </row>
    <row r="63" spans="1:44" ht="16.5" customHeight="1" x14ac:dyDescent="0.25">
      <c r="A63" s="342"/>
    </row>
    <row r="64" spans="1:44" ht="37.5" customHeight="1" x14ac:dyDescent="0.25">
      <c r="A64" s="342"/>
      <c r="B64" s="343" t="s">
        <v>84</v>
      </c>
      <c r="C64" s="343"/>
      <c r="D64" s="343"/>
      <c r="E64" s="343"/>
      <c r="F64" s="343"/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  <c r="T64" s="343"/>
      <c r="U64" s="343"/>
      <c r="V64" s="343"/>
      <c r="W64" s="343"/>
      <c r="X64" s="343"/>
      <c r="Y64" s="343"/>
      <c r="Z64" s="343"/>
      <c r="AA64" s="343"/>
      <c r="AB64" s="343"/>
      <c r="AC64" s="343"/>
      <c r="AD64" s="343"/>
      <c r="AE64" s="343"/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</row>
    <row r="65" spans="1:44" ht="37.5" customHeight="1" x14ac:dyDescent="0.25">
      <c r="A65" s="342"/>
      <c r="B65" s="296" t="s">
        <v>65</v>
      </c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6"/>
      <c r="P65" s="296"/>
      <c r="Q65" s="296"/>
      <c r="R65" s="296"/>
      <c r="S65" s="296"/>
      <c r="T65" s="296"/>
      <c r="U65" s="296"/>
      <c r="V65" s="296"/>
      <c r="W65" s="30"/>
      <c r="X65" s="297" t="s">
        <v>66</v>
      </c>
      <c r="Y65" s="297"/>
      <c r="Z65" s="297"/>
      <c r="AA65" s="297"/>
      <c r="AB65" s="297"/>
      <c r="AC65" s="297"/>
      <c r="AD65" s="297"/>
      <c r="AE65" s="297"/>
      <c r="AF65" s="297"/>
      <c r="AG65" s="297"/>
      <c r="AH65" s="297"/>
      <c r="AI65" s="297"/>
      <c r="AJ65" s="297"/>
      <c r="AK65" s="297"/>
      <c r="AL65" s="297"/>
      <c r="AM65" s="297"/>
      <c r="AN65" s="297"/>
      <c r="AO65" s="297"/>
      <c r="AP65" s="297"/>
      <c r="AQ65" s="297"/>
      <c r="AR65" s="297"/>
    </row>
    <row r="66" spans="1:44" ht="16.5" customHeight="1" x14ac:dyDescent="0.25">
      <c r="A66" s="342"/>
      <c r="B66" s="265" t="s">
        <v>62</v>
      </c>
      <c r="C66" s="67" t="s">
        <v>62</v>
      </c>
      <c r="D66" s="7"/>
      <c r="E66" s="7"/>
      <c r="F66" s="7"/>
      <c r="G66" s="7"/>
      <c r="H66" s="7"/>
      <c r="I66" s="327" t="s">
        <v>49</v>
      </c>
      <c r="J66" s="328"/>
      <c r="K66" s="328"/>
      <c r="L66" s="329"/>
      <c r="M66" s="7"/>
      <c r="N66" s="7"/>
      <c r="O66" s="7"/>
      <c r="P66" s="7"/>
      <c r="Q66" s="7"/>
      <c r="R66" s="7"/>
      <c r="S66" s="67" t="s">
        <v>62</v>
      </c>
      <c r="T66" s="232" t="s">
        <v>50</v>
      </c>
      <c r="U66" s="232"/>
      <c r="V66" s="232"/>
      <c r="W66" s="3"/>
      <c r="X66" s="265" t="s">
        <v>62</v>
      </c>
      <c r="Y66" s="67" t="s">
        <v>62</v>
      </c>
      <c r="Z66" s="19"/>
      <c r="AA66" s="19"/>
      <c r="AB66" s="19"/>
      <c r="AC66" s="19"/>
      <c r="AD66" s="19"/>
      <c r="AE66" s="327" t="s">
        <v>49</v>
      </c>
      <c r="AF66" s="328"/>
      <c r="AG66" s="328"/>
      <c r="AH66" s="329"/>
      <c r="AI66" s="19"/>
      <c r="AJ66" s="7"/>
      <c r="AK66" s="7"/>
      <c r="AL66" s="7"/>
      <c r="AM66" s="7"/>
      <c r="AN66" s="7"/>
      <c r="AO66" s="67" t="s">
        <v>62</v>
      </c>
      <c r="AP66" s="232" t="s">
        <v>50</v>
      </c>
      <c r="AQ66" s="232"/>
      <c r="AR66" s="232"/>
    </row>
    <row r="67" spans="1:44" ht="16.5" customHeight="1" x14ac:dyDescent="0.25">
      <c r="A67" s="342"/>
      <c r="B67" s="265"/>
      <c r="C67" s="67" t="s">
        <v>2</v>
      </c>
      <c r="D67" s="7"/>
      <c r="E67" s="7"/>
      <c r="F67" s="7"/>
      <c r="G67" s="7"/>
      <c r="H67" s="7"/>
      <c r="I67" s="42" t="s">
        <v>3</v>
      </c>
      <c r="J67" s="42" t="s">
        <v>4</v>
      </c>
      <c r="K67" s="42" t="s">
        <v>191</v>
      </c>
      <c r="L67" s="42" t="s">
        <v>192</v>
      </c>
      <c r="M67" s="7"/>
      <c r="N67" s="7"/>
      <c r="O67" s="7"/>
      <c r="P67" s="7"/>
      <c r="Q67" s="7"/>
      <c r="R67" s="31"/>
      <c r="S67" s="67" t="s">
        <v>2</v>
      </c>
      <c r="T67" s="69" t="s">
        <v>5</v>
      </c>
      <c r="U67" s="69" t="s">
        <v>6</v>
      </c>
      <c r="V67" s="8" t="s">
        <v>7</v>
      </c>
      <c r="W67" s="29"/>
      <c r="X67" s="265"/>
      <c r="Y67" s="67" t="s">
        <v>0</v>
      </c>
      <c r="Z67" s="19"/>
      <c r="AA67" s="19"/>
      <c r="AB67" s="19"/>
      <c r="AC67" s="19"/>
      <c r="AD67" s="19"/>
      <c r="AE67" s="42" t="s">
        <v>3</v>
      </c>
      <c r="AF67" s="42" t="s">
        <v>4</v>
      </c>
      <c r="AG67" s="42" t="s">
        <v>191</v>
      </c>
      <c r="AH67" s="42" t="s">
        <v>192</v>
      </c>
      <c r="AI67" s="19"/>
      <c r="AJ67" s="7"/>
      <c r="AK67" s="7"/>
      <c r="AL67" s="7"/>
      <c r="AM67" s="7"/>
      <c r="AN67" s="31"/>
      <c r="AO67" s="67" t="s">
        <v>0</v>
      </c>
      <c r="AP67" s="69" t="s">
        <v>5</v>
      </c>
      <c r="AQ67" s="69" t="s">
        <v>6</v>
      </c>
      <c r="AR67" s="8" t="s">
        <v>7</v>
      </c>
    </row>
    <row r="68" spans="1:44" ht="16.5" customHeight="1" x14ac:dyDescent="0.25">
      <c r="A68" s="342"/>
      <c r="B68" s="265"/>
      <c r="C68" s="9" t="s">
        <v>8</v>
      </c>
      <c r="D68" s="7"/>
      <c r="E68" s="7"/>
      <c r="F68" s="7"/>
      <c r="G68" s="7"/>
      <c r="H68" s="7"/>
      <c r="I68" s="57" t="e">
        <f>ROUND(AVERAGE(I70, I74,I78,I82,I86,I90), 3)</f>
        <v>#DIV/0!</v>
      </c>
      <c r="J68" s="43" t="e">
        <f>ROUND(AVERAGE(J70, J74,J78,J82,J86,J90), 3)</f>
        <v>#DIV/0!</v>
      </c>
      <c r="K68" s="43" t="e">
        <f>ROUND(AVERAGE(K70, K74,K78,K82,K86,K90), 3)</f>
        <v>#DIV/0!</v>
      </c>
      <c r="L68" s="43" t="e">
        <f>ROUND(AVERAGE(L70, L74,L78,L82,L86,L90), 3)</f>
        <v>#DIV/0!</v>
      </c>
      <c r="M68" s="7"/>
      <c r="N68" s="7"/>
      <c r="O68" s="7"/>
      <c r="P68" s="7"/>
      <c r="Q68" s="7"/>
      <c r="R68" s="31"/>
      <c r="S68" s="9" t="s">
        <v>9</v>
      </c>
      <c r="T68" s="33"/>
      <c r="U68" s="33"/>
      <c r="V68" s="28"/>
      <c r="W68" s="29"/>
      <c r="X68" s="265"/>
      <c r="Y68" s="9" t="s">
        <v>8</v>
      </c>
      <c r="Z68" s="19"/>
      <c r="AA68" s="19"/>
      <c r="AB68" s="19"/>
      <c r="AC68" s="19"/>
      <c r="AD68" s="19"/>
      <c r="AE68" s="57" t="e">
        <f>ROUND(AVERAGE(AE70, AE74,AE78,AE82,AE86,AE90), 3)</f>
        <v>#DIV/0!</v>
      </c>
      <c r="AF68" s="43" t="e">
        <f>ROUND(AVERAGE(AF70, AF74,AF78,AF82,AF86,AF90), 3)</f>
        <v>#DIV/0!</v>
      </c>
      <c r="AG68" s="43" t="e">
        <f>ROUND(AVERAGE(AG70, AG74,AG78,AG82,AG86,AG90), 3)</f>
        <v>#DIV/0!</v>
      </c>
      <c r="AH68" s="43" t="e">
        <f>ROUND(AVERAGE(AH70, AH74,AH78,AH82,AH86,AH90), 3)</f>
        <v>#DIV/0!</v>
      </c>
      <c r="AI68" s="19"/>
      <c r="AJ68" s="7"/>
      <c r="AK68" s="7"/>
      <c r="AL68" s="7"/>
      <c r="AM68" s="7"/>
      <c r="AN68" s="31"/>
      <c r="AO68" s="9" t="s">
        <v>9</v>
      </c>
      <c r="AP68" s="33"/>
      <c r="AQ68" s="33"/>
      <c r="AR68" s="28"/>
    </row>
    <row r="69" spans="1:44" ht="16.5" customHeight="1" x14ac:dyDescent="0.25">
      <c r="A69" s="342"/>
      <c r="B69" s="265"/>
      <c r="C69" s="69" t="s">
        <v>10</v>
      </c>
      <c r="D69" s="10"/>
      <c r="E69" s="10"/>
      <c r="F69" s="10"/>
      <c r="G69" s="10"/>
      <c r="H69" s="10"/>
      <c r="I69" s="65" t="s">
        <v>11</v>
      </c>
      <c r="J69" s="65" t="s">
        <v>12</v>
      </c>
      <c r="K69" s="65" t="s">
        <v>81</v>
      </c>
      <c r="L69" s="65" t="s">
        <v>80</v>
      </c>
      <c r="M69" s="7"/>
      <c r="N69" s="31"/>
      <c r="O69" s="31"/>
      <c r="P69" s="31"/>
      <c r="Q69" s="31"/>
      <c r="R69" s="31"/>
      <c r="S69" s="9" t="s">
        <v>13</v>
      </c>
      <c r="T69" s="33"/>
      <c r="U69" s="33"/>
      <c r="V69" s="28"/>
      <c r="W69" s="29"/>
      <c r="X69" s="265"/>
      <c r="Y69" s="69" t="s">
        <v>10</v>
      </c>
      <c r="Z69" s="65"/>
      <c r="AA69" s="65"/>
      <c r="AB69" s="65"/>
      <c r="AC69" s="65"/>
      <c r="AD69" s="65"/>
      <c r="AE69" s="65" t="s">
        <v>11</v>
      </c>
      <c r="AF69" s="65" t="s">
        <v>12</v>
      </c>
      <c r="AG69" s="65" t="s">
        <v>81</v>
      </c>
      <c r="AH69" s="65" t="s">
        <v>80</v>
      </c>
      <c r="AI69" s="19"/>
      <c r="AJ69" s="31"/>
      <c r="AK69" s="31"/>
      <c r="AL69" s="31"/>
      <c r="AM69" s="31"/>
      <c r="AN69" s="31"/>
      <c r="AO69" s="9" t="s">
        <v>13</v>
      </c>
      <c r="AP69" s="33"/>
      <c r="AQ69" s="33"/>
      <c r="AR69" s="28"/>
    </row>
    <row r="70" spans="1:44" ht="16.5" customHeight="1" x14ac:dyDescent="0.25">
      <c r="A70" s="342"/>
      <c r="B70" s="265"/>
      <c r="C70" s="35" t="s">
        <v>14</v>
      </c>
      <c r="D70" s="35"/>
      <c r="E70" s="35"/>
      <c r="F70" s="35"/>
      <c r="G70" s="35"/>
      <c r="H70" s="35"/>
      <c r="I70" s="35"/>
      <c r="J70" s="35"/>
      <c r="K70" s="36"/>
      <c r="L70" s="36"/>
      <c r="M70" s="7"/>
      <c r="N70" s="31"/>
      <c r="O70" s="31"/>
      <c r="P70" s="31"/>
      <c r="Q70" s="31"/>
      <c r="R70" s="31"/>
      <c r="S70" s="9" t="s">
        <v>15</v>
      </c>
      <c r="T70" s="33"/>
      <c r="U70" s="33"/>
      <c r="V70" s="28"/>
      <c r="W70" s="29"/>
      <c r="X70" s="265"/>
      <c r="Y70" s="35" t="s">
        <v>14</v>
      </c>
      <c r="Z70" s="35"/>
      <c r="AA70" s="35"/>
      <c r="AB70" s="35"/>
      <c r="AC70" s="35"/>
      <c r="AD70" s="35"/>
      <c r="AE70" s="35"/>
      <c r="AF70" s="35"/>
      <c r="AG70" s="36"/>
      <c r="AH70" s="36"/>
      <c r="AI70" s="19"/>
      <c r="AJ70" s="31"/>
      <c r="AK70" s="31"/>
      <c r="AL70" s="31"/>
      <c r="AM70" s="31"/>
      <c r="AN70" s="31"/>
      <c r="AO70" s="9" t="s">
        <v>15</v>
      </c>
      <c r="AP70" s="33"/>
      <c r="AQ70" s="33"/>
      <c r="AR70" s="28"/>
    </row>
    <row r="71" spans="1:44" ht="16.5" customHeight="1" x14ac:dyDescent="0.25">
      <c r="A71" s="342"/>
      <c r="B71" s="265"/>
      <c r="C71" s="35" t="b">
        <v>1</v>
      </c>
      <c r="D71" s="35"/>
      <c r="E71" s="35"/>
      <c r="F71" s="35"/>
      <c r="G71" s="35"/>
      <c r="H71" s="35"/>
      <c r="I71" s="303"/>
      <c r="J71" s="304"/>
      <c r="K71" s="304"/>
      <c r="L71" s="330"/>
      <c r="M71" s="7"/>
      <c r="N71" s="31"/>
      <c r="O71" s="31"/>
      <c r="P71" s="31"/>
      <c r="Q71" s="31"/>
      <c r="R71" s="31"/>
      <c r="S71" s="9" t="s">
        <v>16</v>
      </c>
      <c r="T71" s="33"/>
      <c r="U71" s="33"/>
      <c r="V71" s="28"/>
      <c r="W71" s="29"/>
      <c r="X71" s="265"/>
      <c r="Y71" s="35" t="b">
        <v>1</v>
      </c>
      <c r="Z71" s="35"/>
      <c r="AA71" s="35"/>
      <c r="AB71" s="35"/>
      <c r="AC71" s="35"/>
      <c r="AD71" s="35"/>
      <c r="AE71" s="303"/>
      <c r="AF71" s="304"/>
      <c r="AG71" s="304"/>
      <c r="AH71" s="330"/>
      <c r="AI71" s="19"/>
      <c r="AJ71" s="31"/>
      <c r="AK71" s="31"/>
      <c r="AL71" s="31"/>
      <c r="AM71" s="31"/>
      <c r="AN71" s="31"/>
      <c r="AO71" s="9" t="s">
        <v>16</v>
      </c>
      <c r="AP71" s="33"/>
      <c r="AQ71" s="33"/>
      <c r="AR71" s="28"/>
    </row>
    <row r="72" spans="1:44" ht="16.5" customHeight="1" x14ac:dyDescent="0.25">
      <c r="A72" s="342"/>
      <c r="B72" s="265"/>
      <c r="C72" s="35" t="s">
        <v>17</v>
      </c>
      <c r="D72" s="36"/>
      <c r="E72" s="36"/>
      <c r="F72" s="36"/>
      <c r="G72" s="36"/>
      <c r="H72" s="36"/>
      <c r="I72" s="311"/>
      <c r="J72" s="312"/>
      <c r="K72" s="312"/>
      <c r="L72" s="331"/>
      <c r="M72" s="7"/>
      <c r="N72" s="31"/>
      <c r="O72" s="31"/>
      <c r="P72" s="31"/>
      <c r="Q72" s="31"/>
      <c r="R72" s="31"/>
      <c r="S72" s="9" t="s">
        <v>18</v>
      </c>
      <c r="T72" s="33"/>
      <c r="U72" s="33"/>
      <c r="V72" s="28"/>
      <c r="W72" s="29"/>
      <c r="X72" s="265"/>
      <c r="Y72" s="35" t="s">
        <v>17</v>
      </c>
      <c r="Z72" s="35"/>
      <c r="AA72" s="35"/>
      <c r="AB72" s="35"/>
      <c r="AC72" s="35"/>
      <c r="AD72" s="35"/>
      <c r="AE72" s="311"/>
      <c r="AF72" s="312"/>
      <c r="AG72" s="312"/>
      <c r="AH72" s="331"/>
      <c r="AI72" s="19"/>
      <c r="AJ72" s="31"/>
      <c r="AK72" s="31"/>
      <c r="AL72" s="31"/>
      <c r="AM72" s="31"/>
      <c r="AN72" s="31"/>
      <c r="AO72" s="9" t="s">
        <v>18</v>
      </c>
      <c r="AP72" s="33"/>
      <c r="AQ72" s="33"/>
      <c r="AR72" s="28"/>
    </row>
    <row r="73" spans="1:44" ht="16.5" customHeight="1" x14ac:dyDescent="0.25">
      <c r="A73" s="342"/>
      <c r="B73" s="265"/>
      <c r="C73" s="69" t="s">
        <v>19</v>
      </c>
      <c r="D73" s="10"/>
      <c r="E73" s="10"/>
      <c r="F73" s="10"/>
      <c r="G73" s="10"/>
      <c r="H73" s="10"/>
      <c r="I73" s="65" t="s">
        <v>11</v>
      </c>
      <c r="J73" s="65" t="s">
        <v>12</v>
      </c>
      <c r="K73" s="65" t="s">
        <v>81</v>
      </c>
      <c r="L73" s="65" t="s">
        <v>80</v>
      </c>
      <c r="M73" s="7"/>
      <c r="N73" s="31"/>
      <c r="O73" s="31"/>
      <c r="P73" s="31"/>
      <c r="Q73" s="31"/>
      <c r="R73" s="31"/>
      <c r="S73" s="9" t="s">
        <v>56</v>
      </c>
      <c r="T73" s="34"/>
      <c r="U73" s="33"/>
      <c r="V73" s="28"/>
      <c r="W73" s="3"/>
      <c r="X73" s="265"/>
      <c r="Y73" s="69" t="s">
        <v>19</v>
      </c>
      <c r="Z73" s="65"/>
      <c r="AA73" s="65"/>
      <c r="AB73" s="65"/>
      <c r="AC73" s="65"/>
      <c r="AD73" s="65"/>
      <c r="AE73" s="65" t="s">
        <v>11</v>
      </c>
      <c r="AF73" s="65" t="s">
        <v>12</v>
      </c>
      <c r="AG73" s="65" t="s">
        <v>81</v>
      </c>
      <c r="AH73" s="65" t="s">
        <v>80</v>
      </c>
      <c r="AI73" s="19"/>
      <c r="AJ73" s="31"/>
      <c r="AK73" s="31"/>
      <c r="AL73" s="31"/>
      <c r="AM73" s="31"/>
      <c r="AN73" s="31"/>
      <c r="AO73" s="9" t="s">
        <v>56</v>
      </c>
      <c r="AP73" s="34"/>
      <c r="AQ73" s="33"/>
      <c r="AR73" s="28"/>
    </row>
    <row r="74" spans="1:44" ht="16.5" customHeight="1" x14ac:dyDescent="0.3">
      <c r="A74" s="342"/>
      <c r="B74" s="265"/>
      <c r="C74" s="35" t="s">
        <v>20</v>
      </c>
      <c r="D74" s="35"/>
      <c r="E74" s="35"/>
      <c r="F74" s="35"/>
      <c r="G74" s="35"/>
      <c r="H74" s="35"/>
      <c r="I74" s="35"/>
      <c r="J74" s="35"/>
      <c r="K74" s="36"/>
      <c r="L74" s="36"/>
      <c r="M74" s="7"/>
      <c r="N74" s="31"/>
      <c r="O74" s="31"/>
      <c r="P74" s="31"/>
      <c r="Q74" s="31"/>
      <c r="R74" s="31"/>
      <c r="S74" s="14" t="s">
        <v>3</v>
      </c>
      <c r="T74" s="44"/>
      <c r="U74" s="45"/>
      <c r="V74" s="28"/>
      <c r="W74" s="29"/>
      <c r="X74" s="265"/>
      <c r="Y74" s="35" t="s">
        <v>20</v>
      </c>
      <c r="Z74" s="35"/>
      <c r="AA74" s="35"/>
      <c r="AB74" s="35"/>
      <c r="AC74" s="35"/>
      <c r="AD74" s="35"/>
      <c r="AE74" s="35"/>
      <c r="AF74" s="35"/>
      <c r="AG74" s="36"/>
      <c r="AH74" s="36"/>
      <c r="AI74" s="19"/>
      <c r="AJ74" s="31"/>
      <c r="AK74" s="31"/>
      <c r="AL74" s="31"/>
      <c r="AM74" s="31"/>
      <c r="AN74" s="31"/>
      <c r="AO74" s="14" t="s">
        <v>3</v>
      </c>
      <c r="AP74" s="44"/>
      <c r="AQ74" s="45"/>
      <c r="AR74" s="28"/>
    </row>
    <row r="75" spans="1:44" ht="16.5" customHeight="1" x14ac:dyDescent="0.25">
      <c r="A75" s="342"/>
      <c r="B75" s="265"/>
      <c r="C75" s="35" t="b">
        <v>1</v>
      </c>
      <c r="D75" s="35"/>
      <c r="E75" s="35"/>
      <c r="F75" s="35"/>
      <c r="G75" s="35"/>
      <c r="H75" s="35"/>
      <c r="I75" s="303"/>
      <c r="J75" s="304"/>
      <c r="K75" s="304"/>
      <c r="L75" s="330"/>
      <c r="M75" s="7"/>
      <c r="N75" s="7"/>
      <c r="O75" s="7"/>
      <c r="P75" s="7"/>
      <c r="Q75" s="7"/>
      <c r="R75" s="31"/>
      <c r="S75" s="31"/>
      <c r="T75" s="31"/>
      <c r="U75" s="31"/>
      <c r="V75" s="31"/>
      <c r="W75" s="29"/>
      <c r="X75" s="265"/>
      <c r="Y75" s="35" t="b">
        <v>1</v>
      </c>
      <c r="Z75" s="35"/>
      <c r="AA75" s="35"/>
      <c r="AB75" s="35"/>
      <c r="AC75" s="35"/>
      <c r="AD75" s="35"/>
      <c r="AE75" s="303"/>
      <c r="AF75" s="304"/>
      <c r="AG75" s="304"/>
      <c r="AH75" s="330"/>
      <c r="AI75" s="19"/>
      <c r="AJ75" s="7"/>
      <c r="AK75" s="7"/>
      <c r="AL75" s="7"/>
      <c r="AM75" s="7"/>
      <c r="AN75" s="31"/>
      <c r="AO75" s="31"/>
      <c r="AP75" s="31"/>
      <c r="AQ75" s="31"/>
      <c r="AR75" s="31"/>
    </row>
    <row r="76" spans="1:44" ht="16.5" customHeight="1" x14ac:dyDescent="0.25">
      <c r="A76" s="342"/>
      <c r="B76" s="265"/>
      <c r="C76" s="35" t="s">
        <v>17</v>
      </c>
      <c r="D76" s="36"/>
      <c r="E76" s="35"/>
      <c r="F76" s="36"/>
      <c r="G76" s="36"/>
      <c r="H76" s="36"/>
      <c r="I76" s="311"/>
      <c r="J76" s="312"/>
      <c r="K76" s="312"/>
      <c r="L76" s="331"/>
      <c r="M76" s="7"/>
      <c r="N76" s="7"/>
      <c r="O76" s="7"/>
      <c r="P76" s="7"/>
      <c r="Q76" s="7"/>
      <c r="R76" s="31"/>
      <c r="S76" s="31"/>
      <c r="T76" s="31"/>
      <c r="U76" s="31"/>
      <c r="V76" s="31"/>
      <c r="W76" s="29"/>
      <c r="X76" s="265"/>
      <c r="Y76" s="35" t="s">
        <v>17</v>
      </c>
      <c r="Z76" s="35"/>
      <c r="AA76" s="35"/>
      <c r="AB76" s="35"/>
      <c r="AC76" s="35"/>
      <c r="AD76" s="35"/>
      <c r="AE76" s="311"/>
      <c r="AF76" s="312"/>
      <c r="AG76" s="312"/>
      <c r="AH76" s="331"/>
      <c r="AI76" s="19"/>
      <c r="AJ76" s="7"/>
      <c r="AK76" s="7"/>
      <c r="AL76" s="7"/>
      <c r="AM76" s="7"/>
      <c r="AN76" s="31"/>
      <c r="AO76" s="31"/>
      <c r="AP76" s="31"/>
      <c r="AQ76" s="31"/>
      <c r="AR76" s="31"/>
    </row>
    <row r="77" spans="1:44" ht="16.5" customHeight="1" x14ac:dyDescent="0.25">
      <c r="A77" s="342"/>
      <c r="B77" s="265"/>
      <c r="C77" s="69" t="s">
        <v>21</v>
      </c>
      <c r="D77" s="10"/>
      <c r="E77" s="10"/>
      <c r="F77" s="10"/>
      <c r="G77" s="10"/>
      <c r="H77" s="10"/>
      <c r="I77" s="65" t="s">
        <v>11</v>
      </c>
      <c r="J77" s="65" t="s">
        <v>12</v>
      </c>
      <c r="K77" s="65" t="s">
        <v>81</v>
      </c>
      <c r="L77" s="65" t="s">
        <v>80</v>
      </c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29"/>
      <c r="X77" s="265"/>
      <c r="Y77" s="69" t="s">
        <v>21</v>
      </c>
      <c r="Z77" s="65"/>
      <c r="AA77" s="65"/>
      <c r="AB77" s="65"/>
      <c r="AC77" s="65"/>
      <c r="AD77" s="65"/>
      <c r="AE77" s="65" t="s">
        <v>11</v>
      </c>
      <c r="AF77" s="65" t="s">
        <v>12</v>
      </c>
      <c r="AG77" s="65" t="s">
        <v>81</v>
      </c>
      <c r="AH77" s="65" t="s">
        <v>80</v>
      </c>
      <c r="AI77" s="55"/>
      <c r="AJ77" s="31"/>
      <c r="AK77" s="31"/>
      <c r="AL77" s="31"/>
      <c r="AM77" s="31"/>
      <c r="AN77" s="31"/>
      <c r="AO77" s="31"/>
      <c r="AP77" s="31"/>
      <c r="AQ77" s="31"/>
      <c r="AR77" s="31"/>
    </row>
    <row r="78" spans="1:44" ht="16.5" customHeight="1" x14ac:dyDescent="0.25">
      <c r="A78" s="342"/>
      <c r="B78" s="265"/>
      <c r="C78" s="35" t="s">
        <v>22</v>
      </c>
      <c r="D78" s="35"/>
      <c r="E78" s="35"/>
      <c r="F78" s="35"/>
      <c r="G78" s="35"/>
      <c r="H78" s="35"/>
      <c r="I78" s="35"/>
      <c r="J78" s="35"/>
      <c r="K78" s="82"/>
      <c r="L78" s="82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29"/>
      <c r="X78" s="265"/>
      <c r="Y78" s="35" t="s">
        <v>22</v>
      </c>
      <c r="Z78" s="35"/>
      <c r="AA78" s="35"/>
      <c r="AB78" s="35"/>
      <c r="AC78" s="35"/>
      <c r="AD78" s="35"/>
      <c r="AE78" s="35"/>
      <c r="AF78" s="35"/>
      <c r="AG78" s="82"/>
      <c r="AH78" s="82"/>
      <c r="AI78" s="55"/>
      <c r="AJ78" s="31"/>
      <c r="AK78" s="31"/>
      <c r="AL78" s="31"/>
      <c r="AM78" s="31"/>
      <c r="AN78" s="31"/>
      <c r="AO78" s="31"/>
      <c r="AP78" s="31"/>
      <c r="AQ78" s="31"/>
      <c r="AR78" s="31"/>
    </row>
    <row r="79" spans="1:44" ht="16.5" customHeight="1" x14ac:dyDescent="0.25">
      <c r="A79" s="342"/>
      <c r="B79" s="265"/>
      <c r="C79" s="35" t="b">
        <v>1</v>
      </c>
      <c r="D79" s="35"/>
      <c r="E79" s="35"/>
      <c r="F79" s="35"/>
      <c r="G79" s="35"/>
      <c r="H79" s="35"/>
      <c r="I79" s="303"/>
      <c r="J79" s="304"/>
      <c r="K79" s="304"/>
      <c r="L79" s="330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29"/>
      <c r="X79" s="265"/>
      <c r="Y79" s="35" t="b">
        <v>1</v>
      </c>
      <c r="Z79" s="35"/>
      <c r="AA79" s="35"/>
      <c r="AB79" s="35"/>
      <c r="AC79" s="35"/>
      <c r="AD79" s="35"/>
      <c r="AE79" s="303"/>
      <c r="AF79" s="304"/>
      <c r="AG79" s="304"/>
      <c r="AH79" s="330"/>
      <c r="AI79" s="55"/>
      <c r="AJ79" s="31"/>
      <c r="AK79" s="31"/>
      <c r="AL79" s="31"/>
      <c r="AM79" s="31"/>
      <c r="AN79" s="31"/>
      <c r="AO79" s="31"/>
      <c r="AP79" s="31"/>
      <c r="AQ79" s="31"/>
      <c r="AR79" s="31"/>
    </row>
    <row r="80" spans="1:44" ht="16.5" customHeight="1" x14ac:dyDescent="0.25">
      <c r="A80" s="342"/>
      <c r="B80" s="265"/>
      <c r="C80" s="35" t="s">
        <v>17</v>
      </c>
      <c r="D80" s="36"/>
      <c r="E80" s="36"/>
      <c r="F80" s="36"/>
      <c r="G80" s="36"/>
      <c r="H80" s="36"/>
      <c r="I80" s="311"/>
      <c r="J80" s="312"/>
      <c r="K80" s="312"/>
      <c r="L80" s="3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29"/>
      <c r="X80" s="265"/>
      <c r="Y80" s="35" t="s">
        <v>17</v>
      </c>
      <c r="Z80" s="35"/>
      <c r="AA80" s="35"/>
      <c r="AB80" s="35"/>
      <c r="AC80" s="35"/>
      <c r="AD80" s="35"/>
      <c r="AE80" s="311"/>
      <c r="AF80" s="312"/>
      <c r="AG80" s="312"/>
      <c r="AH80" s="331"/>
      <c r="AI80" s="55"/>
      <c r="AJ80" s="31"/>
      <c r="AK80" s="31"/>
      <c r="AL80" s="31"/>
      <c r="AM80" s="31"/>
      <c r="AN80" s="31"/>
      <c r="AO80" s="31"/>
      <c r="AP80" s="31"/>
      <c r="AQ80" s="31"/>
      <c r="AR80" s="31"/>
    </row>
    <row r="81" spans="1:44" ht="16.5" customHeight="1" x14ac:dyDescent="0.25">
      <c r="A81" s="342"/>
      <c r="B81" s="265"/>
      <c r="C81" s="69" t="s">
        <v>23</v>
      </c>
      <c r="D81" s="10"/>
      <c r="E81" s="10"/>
      <c r="F81" s="10"/>
      <c r="G81" s="10"/>
      <c r="H81" s="10"/>
      <c r="I81" s="65" t="s">
        <v>11</v>
      </c>
      <c r="J81" s="65" t="s">
        <v>12</v>
      </c>
      <c r="K81" s="65" t="s">
        <v>81</v>
      </c>
      <c r="L81" s="65" t="s">
        <v>80</v>
      </c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29"/>
      <c r="X81" s="265"/>
      <c r="Y81" s="69" t="s">
        <v>23</v>
      </c>
      <c r="Z81" s="65"/>
      <c r="AA81" s="65"/>
      <c r="AB81" s="65"/>
      <c r="AC81" s="65"/>
      <c r="AD81" s="65"/>
      <c r="AE81" s="65" t="s">
        <v>11</v>
      </c>
      <c r="AF81" s="65" t="s">
        <v>12</v>
      </c>
      <c r="AG81" s="65" t="s">
        <v>81</v>
      </c>
      <c r="AH81" s="65" t="s">
        <v>80</v>
      </c>
      <c r="AI81" s="55"/>
      <c r="AJ81" s="31"/>
      <c r="AK81" s="31"/>
      <c r="AL81" s="31"/>
      <c r="AM81" s="31"/>
      <c r="AN81" s="31"/>
      <c r="AO81" s="31"/>
      <c r="AP81" s="31"/>
      <c r="AQ81" s="31"/>
      <c r="AR81" s="31"/>
    </row>
    <row r="82" spans="1:44" ht="16.5" customHeight="1" x14ac:dyDescent="0.25">
      <c r="A82" s="342"/>
      <c r="B82" s="265"/>
      <c r="C82" s="35" t="s">
        <v>24</v>
      </c>
      <c r="D82" s="35"/>
      <c r="E82" s="35"/>
      <c r="F82" s="35"/>
      <c r="G82" s="35"/>
      <c r="H82" s="35"/>
      <c r="I82" s="35"/>
      <c r="J82" s="35"/>
      <c r="K82" s="82"/>
      <c r="L82" s="82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29"/>
      <c r="X82" s="265"/>
      <c r="Y82" s="35" t="s">
        <v>24</v>
      </c>
      <c r="Z82" s="35"/>
      <c r="AA82" s="35"/>
      <c r="AB82" s="35"/>
      <c r="AC82" s="35"/>
      <c r="AD82" s="35"/>
      <c r="AE82" s="35"/>
      <c r="AF82" s="35"/>
      <c r="AG82" s="82"/>
      <c r="AH82" s="82"/>
      <c r="AI82" s="55"/>
      <c r="AJ82" s="31"/>
      <c r="AK82" s="31"/>
      <c r="AL82" s="31"/>
      <c r="AM82" s="31"/>
      <c r="AN82" s="31"/>
      <c r="AO82" s="31"/>
      <c r="AP82" s="31"/>
      <c r="AQ82" s="31"/>
      <c r="AR82" s="31"/>
    </row>
    <row r="83" spans="1:44" ht="16.5" customHeight="1" x14ac:dyDescent="0.25">
      <c r="A83" s="342"/>
      <c r="B83" s="265"/>
      <c r="C83" s="35" t="b">
        <v>1</v>
      </c>
      <c r="D83" s="35"/>
      <c r="E83" s="35"/>
      <c r="F83" s="35"/>
      <c r="G83" s="35"/>
      <c r="H83" s="35"/>
      <c r="I83" s="303"/>
      <c r="J83" s="304"/>
      <c r="K83" s="304"/>
      <c r="L83" s="330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29"/>
      <c r="X83" s="265"/>
      <c r="Y83" s="35" t="b">
        <v>1</v>
      </c>
      <c r="Z83" s="35"/>
      <c r="AA83" s="35"/>
      <c r="AB83" s="35"/>
      <c r="AC83" s="35"/>
      <c r="AD83" s="35"/>
      <c r="AE83" s="303"/>
      <c r="AF83" s="304"/>
      <c r="AG83" s="304"/>
      <c r="AH83" s="330"/>
      <c r="AI83" s="55"/>
      <c r="AJ83" s="31"/>
      <c r="AK83" s="31"/>
      <c r="AL83" s="31"/>
      <c r="AM83" s="31"/>
      <c r="AN83" s="31"/>
      <c r="AO83" s="31"/>
      <c r="AP83" s="31"/>
      <c r="AQ83" s="31"/>
      <c r="AR83" s="31"/>
    </row>
    <row r="84" spans="1:44" ht="16.5" customHeight="1" x14ac:dyDescent="0.25">
      <c r="A84" s="342"/>
      <c r="B84" s="265"/>
      <c r="C84" s="35" t="s">
        <v>17</v>
      </c>
      <c r="D84" s="36"/>
      <c r="E84" s="36"/>
      <c r="F84" s="36"/>
      <c r="G84" s="36"/>
      <c r="H84" s="36"/>
      <c r="I84" s="311"/>
      <c r="J84" s="312"/>
      <c r="K84" s="312"/>
      <c r="L84" s="3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29"/>
      <c r="X84" s="265"/>
      <c r="Y84" s="35" t="s">
        <v>17</v>
      </c>
      <c r="Z84" s="35"/>
      <c r="AA84" s="35"/>
      <c r="AB84" s="35"/>
      <c r="AC84" s="35"/>
      <c r="AD84" s="35"/>
      <c r="AE84" s="311"/>
      <c r="AF84" s="312"/>
      <c r="AG84" s="312"/>
      <c r="AH84" s="331"/>
      <c r="AI84" s="55"/>
      <c r="AJ84" s="31"/>
      <c r="AK84" s="31"/>
      <c r="AL84" s="31"/>
      <c r="AM84" s="31"/>
      <c r="AN84" s="31"/>
      <c r="AO84" s="31"/>
      <c r="AP84" s="31"/>
      <c r="AQ84" s="31"/>
      <c r="AR84" s="31"/>
    </row>
    <row r="85" spans="1:44" ht="16.5" customHeight="1" x14ac:dyDescent="0.25">
      <c r="A85" s="342"/>
      <c r="B85" s="265"/>
      <c r="C85" s="69" t="s">
        <v>25</v>
      </c>
      <c r="D85" s="10"/>
      <c r="E85" s="10"/>
      <c r="F85" s="10"/>
      <c r="G85" s="10"/>
      <c r="H85" s="10"/>
      <c r="I85" s="65" t="s">
        <v>11</v>
      </c>
      <c r="J85" s="65" t="s">
        <v>12</v>
      </c>
      <c r="K85" s="65" t="s">
        <v>81</v>
      </c>
      <c r="L85" s="65" t="s">
        <v>80</v>
      </c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29"/>
      <c r="X85" s="265"/>
      <c r="Y85" s="69" t="s">
        <v>25</v>
      </c>
      <c r="Z85" s="65"/>
      <c r="AA85" s="65"/>
      <c r="AB85" s="65"/>
      <c r="AC85" s="65"/>
      <c r="AD85" s="65"/>
      <c r="AE85" s="65" t="s">
        <v>11</v>
      </c>
      <c r="AF85" s="65" t="s">
        <v>12</v>
      </c>
      <c r="AG85" s="65" t="s">
        <v>81</v>
      </c>
      <c r="AH85" s="65" t="s">
        <v>80</v>
      </c>
      <c r="AI85" s="55"/>
      <c r="AJ85" s="31"/>
      <c r="AK85" s="31"/>
      <c r="AL85" s="31"/>
      <c r="AM85" s="31"/>
      <c r="AN85" s="31"/>
      <c r="AO85" s="31"/>
      <c r="AP85" s="31"/>
      <c r="AQ85" s="31"/>
      <c r="AR85" s="31"/>
    </row>
    <row r="86" spans="1:44" ht="16.5" customHeight="1" x14ac:dyDescent="0.25">
      <c r="A86" s="342"/>
      <c r="B86" s="265"/>
      <c r="C86" s="35" t="s">
        <v>26</v>
      </c>
      <c r="D86" s="35"/>
      <c r="E86" s="35"/>
      <c r="F86" s="35"/>
      <c r="G86" s="35"/>
      <c r="H86" s="35"/>
      <c r="I86" s="35"/>
      <c r="J86" s="35"/>
      <c r="K86" s="82"/>
      <c r="L86" s="82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29"/>
      <c r="X86" s="265"/>
      <c r="Y86" s="35" t="s">
        <v>26</v>
      </c>
      <c r="Z86" s="35"/>
      <c r="AA86" s="35"/>
      <c r="AB86" s="35"/>
      <c r="AC86" s="35"/>
      <c r="AD86" s="35"/>
      <c r="AE86" s="35"/>
      <c r="AF86" s="35"/>
      <c r="AG86" s="82"/>
      <c r="AH86" s="82"/>
      <c r="AI86" s="55"/>
      <c r="AJ86" s="31"/>
      <c r="AK86" s="31"/>
      <c r="AL86" s="31"/>
      <c r="AM86" s="31"/>
      <c r="AN86" s="31"/>
      <c r="AO86" s="31"/>
      <c r="AP86" s="31"/>
      <c r="AQ86" s="31"/>
      <c r="AR86" s="31"/>
    </row>
    <row r="87" spans="1:44" ht="16.5" customHeight="1" x14ac:dyDescent="0.25">
      <c r="A87" s="342"/>
      <c r="B87" s="265"/>
      <c r="C87" s="35" t="b">
        <v>1</v>
      </c>
      <c r="D87" s="35"/>
      <c r="E87" s="35"/>
      <c r="F87" s="35"/>
      <c r="G87" s="35"/>
      <c r="H87" s="35"/>
      <c r="I87" s="303"/>
      <c r="J87" s="304"/>
      <c r="K87" s="304"/>
      <c r="L87" s="330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29"/>
      <c r="X87" s="265"/>
      <c r="Y87" s="35" t="b">
        <v>1</v>
      </c>
      <c r="Z87" s="35"/>
      <c r="AA87" s="35"/>
      <c r="AB87" s="35"/>
      <c r="AC87" s="35"/>
      <c r="AD87" s="35"/>
      <c r="AE87" s="303"/>
      <c r="AF87" s="304"/>
      <c r="AG87" s="304"/>
      <c r="AH87" s="330"/>
      <c r="AI87" s="55"/>
      <c r="AJ87" s="31"/>
      <c r="AK87" s="31"/>
      <c r="AL87" s="31"/>
      <c r="AM87" s="31"/>
      <c r="AN87" s="31"/>
      <c r="AO87" s="31"/>
      <c r="AP87" s="31"/>
      <c r="AQ87" s="31"/>
      <c r="AR87" s="31"/>
    </row>
    <row r="88" spans="1:44" ht="16.5" customHeight="1" x14ac:dyDescent="0.25">
      <c r="A88" s="342"/>
      <c r="B88" s="265"/>
      <c r="C88" s="35" t="s">
        <v>17</v>
      </c>
      <c r="D88" s="36"/>
      <c r="E88" s="36"/>
      <c r="F88" s="36"/>
      <c r="G88" s="36"/>
      <c r="H88" s="36"/>
      <c r="I88" s="311"/>
      <c r="J88" s="312"/>
      <c r="K88" s="312"/>
      <c r="L88" s="3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29"/>
      <c r="X88" s="265"/>
      <c r="Y88" s="35" t="s">
        <v>17</v>
      </c>
      <c r="Z88" s="35"/>
      <c r="AA88" s="35"/>
      <c r="AB88" s="35"/>
      <c r="AC88" s="35"/>
      <c r="AD88" s="35"/>
      <c r="AE88" s="311"/>
      <c r="AF88" s="312"/>
      <c r="AG88" s="312"/>
      <c r="AH88" s="331"/>
      <c r="AI88" s="55"/>
      <c r="AJ88" s="31"/>
      <c r="AK88" s="31"/>
      <c r="AL88" s="31"/>
      <c r="AM88" s="31"/>
      <c r="AN88" s="31"/>
      <c r="AO88" s="31"/>
      <c r="AP88" s="31"/>
      <c r="AQ88" s="31"/>
      <c r="AR88" s="31"/>
    </row>
    <row r="89" spans="1:44" ht="16.5" customHeight="1" x14ac:dyDescent="0.25">
      <c r="A89" s="342"/>
      <c r="B89" s="265"/>
      <c r="C89" s="69" t="s">
        <v>58</v>
      </c>
      <c r="D89" s="10"/>
      <c r="E89" s="10"/>
      <c r="F89" s="10"/>
      <c r="G89" s="10"/>
      <c r="H89" s="10"/>
      <c r="I89" s="65" t="s">
        <v>11</v>
      </c>
      <c r="J89" s="65" t="s">
        <v>12</v>
      </c>
      <c r="K89" s="65" t="s">
        <v>81</v>
      </c>
      <c r="L89" s="65" t="s">
        <v>80</v>
      </c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29"/>
      <c r="X89" s="265"/>
      <c r="Y89" s="69" t="s">
        <v>58</v>
      </c>
      <c r="Z89" s="65"/>
      <c r="AA89" s="65"/>
      <c r="AB89" s="65"/>
      <c r="AC89" s="65"/>
      <c r="AD89" s="65"/>
      <c r="AE89" s="65" t="s">
        <v>11</v>
      </c>
      <c r="AF89" s="65" t="s">
        <v>12</v>
      </c>
      <c r="AG89" s="65" t="s">
        <v>81</v>
      </c>
      <c r="AH89" s="65" t="s">
        <v>80</v>
      </c>
      <c r="AI89" s="55"/>
      <c r="AJ89" s="31"/>
      <c r="AK89" s="31"/>
      <c r="AL89" s="31"/>
      <c r="AM89" s="31"/>
      <c r="AN89" s="31"/>
      <c r="AO89" s="31"/>
      <c r="AP89" s="31"/>
      <c r="AQ89" s="31"/>
      <c r="AR89" s="31"/>
    </row>
    <row r="90" spans="1:44" ht="16.5" customHeight="1" x14ac:dyDescent="0.25">
      <c r="A90" s="342"/>
      <c r="B90" s="265"/>
      <c r="C90" s="35" t="s">
        <v>59</v>
      </c>
      <c r="D90" s="35"/>
      <c r="E90" s="35"/>
      <c r="F90" s="35"/>
      <c r="G90" s="35"/>
      <c r="H90" s="35"/>
      <c r="I90" s="35"/>
      <c r="J90" s="35"/>
      <c r="K90" s="82"/>
      <c r="L90" s="82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29"/>
      <c r="X90" s="265"/>
      <c r="Y90" s="35" t="s">
        <v>59</v>
      </c>
      <c r="Z90" s="35"/>
      <c r="AA90" s="35"/>
      <c r="AB90" s="35"/>
      <c r="AC90" s="35"/>
      <c r="AD90" s="35"/>
      <c r="AE90" s="35"/>
      <c r="AF90" s="35"/>
      <c r="AG90" s="82"/>
      <c r="AH90" s="82"/>
      <c r="AI90" s="55"/>
      <c r="AJ90" s="31"/>
      <c r="AK90" s="31"/>
      <c r="AL90" s="31"/>
      <c r="AM90" s="31"/>
      <c r="AN90" s="31"/>
      <c r="AO90" s="31"/>
      <c r="AP90" s="31"/>
      <c r="AQ90" s="31"/>
      <c r="AR90" s="31"/>
    </row>
    <row r="91" spans="1:44" ht="16.5" customHeight="1" x14ac:dyDescent="0.25">
      <c r="A91" s="342"/>
      <c r="B91" s="265"/>
      <c r="C91" s="35" t="b">
        <v>1</v>
      </c>
      <c r="D91" s="35"/>
      <c r="E91" s="35"/>
      <c r="F91" s="35"/>
      <c r="G91" s="35"/>
      <c r="H91" s="35"/>
      <c r="I91" s="303"/>
      <c r="J91" s="304"/>
      <c r="K91" s="304"/>
      <c r="L91" s="330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29"/>
      <c r="X91" s="265"/>
      <c r="Y91" s="35" t="b">
        <v>1</v>
      </c>
      <c r="Z91" s="35"/>
      <c r="AA91" s="35"/>
      <c r="AB91" s="35"/>
      <c r="AC91" s="35"/>
      <c r="AD91" s="35"/>
      <c r="AE91" s="303"/>
      <c r="AF91" s="304"/>
      <c r="AG91" s="304"/>
      <c r="AH91" s="330"/>
      <c r="AI91" s="55"/>
      <c r="AJ91" s="31"/>
      <c r="AK91" s="31"/>
      <c r="AL91" s="31"/>
      <c r="AM91" s="31"/>
      <c r="AN91" s="31"/>
      <c r="AO91" s="31"/>
      <c r="AP91" s="31"/>
      <c r="AQ91" s="31"/>
      <c r="AR91" s="31"/>
    </row>
    <row r="92" spans="1:44" ht="16.5" customHeight="1" x14ac:dyDescent="0.25">
      <c r="A92" s="342"/>
      <c r="B92" s="265"/>
      <c r="C92" s="35" t="s">
        <v>17</v>
      </c>
      <c r="D92" s="36"/>
      <c r="E92" s="36"/>
      <c r="F92" s="36"/>
      <c r="G92" s="36"/>
      <c r="H92" s="36"/>
      <c r="I92" s="311"/>
      <c r="J92" s="312"/>
      <c r="K92" s="312"/>
      <c r="L92" s="3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29"/>
      <c r="X92" s="265"/>
      <c r="Y92" s="35" t="s">
        <v>17</v>
      </c>
      <c r="Z92" s="35"/>
      <c r="AA92" s="35"/>
      <c r="AB92" s="35"/>
      <c r="AC92" s="35"/>
      <c r="AD92" s="35"/>
      <c r="AE92" s="311"/>
      <c r="AF92" s="312"/>
      <c r="AG92" s="312"/>
      <c r="AH92" s="331"/>
      <c r="AI92" s="55"/>
      <c r="AJ92" s="31"/>
      <c r="AK92" s="31"/>
      <c r="AL92" s="31"/>
      <c r="AM92" s="31"/>
      <c r="AN92" s="31"/>
      <c r="AO92" s="31"/>
      <c r="AP92" s="31"/>
      <c r="AQ92" s="31"/>
      <c r="AR92" s="31"/>
    </row>
    <row r="93" spans="1:44" ht="16.5" customHeight="1" x14ac:dyDescent="0.25">
      <c r="A93" s="342"/>
    </row>
    <row r="94" spans="1:44" ht="16.5" customHeight="1" x14ac:dyDescent="0.25">
      <c r="A94" s="342"/>
    </row>
    <row r="95" spans="1:44" x14ac:dyDescent="0.25">
      <c r="A95" s="342"/>
      <c r="B95" s="265" t="s">
        <v>67</v>
      </c>
      <c r="C95" s="67" t="s">
        <v>67</v>
      </c>
      <c r="D95" s="7"/>
      <c r="E95" s="7"/>
      <c r="F95" s="7"/>
      <c r="G95" s="7"/>
      <c r="H95" s="7"/>
      <c r="I95" s="326" t="s">
        <v>49</v>
      </c>
      <c r="J95" s="326"/>
      <c r="K95" s="326"/>
      <c r="L95" s="326"/>
      <c r="M95" s="7"/>
      <c r="N95" s="7"/>
      <c r="O95" s="7"/>
      <c r="P95" s="7"/>
      <c r="Q95" s="7"/>
      <c r="R95" s="7"/>
      <c r="S95" s="67" t="s">
        <v>67</v>
      </c>
      <c r="T95" s="232" t="s">
        <v>50</v>
      </c>
      <c r="U95" s="232"/>
      <c r="V95" s="232"/>
      <c r="W95" s="3"/>
      <c r="X95" s="325" t="s">
        <v>67</v>
      </c>
      <c r="Y95" s="67" t="s">
        <v>67</v>
      </c>
      <c r="Z95" s="19"/>
      <c r="AA95" s="19"/>
      <c r="AB95" s="19"/>
      <c r="AC95" s="19"/>
      <c r="AD95" s="19"/>
      <c r="AE95" s="326" t="s">
        <v>49</v>
      </c>
      <c r="AF95" s="326"/>
      <c r="AG95" s="326"/>
      <c r="AH95" s="326"/>
      <c r="AI95" s="19"/>
      <c r="AJ95" s="7"/>
      <c r="AK95" s="7"/>
      <c r="AL95" s="7"/>
      <c r="AM95" s="7"/>
      <c r="AN95" s="7"/>
      <c r="AO95" s="67" t="s">
        <v>67</v>
      </c>
      <c r="AP95" s="232" t="s">
        <v>50</v>
      </c>
      <c r="AQ95" s="232"/>
      <c r="AR95" s="232"/>
    </row>
    <row r="96" spans="1:44" x14ac:dyDescent="0.25">
      <c r="A96" s="342"/>
      <c r="B96" s="265"/>
      <c r="C96" s="67" t="s">
        <v>2</v>
      </c>
      <c r="D96" s="7"/>
      <c r="E96" s="7"/>
      <c r="F96" s="7"/>
      <c r="G96" s="7"/>
      <c r="H96" s="7"/>
      <c r="I96" s="42" t="s">
        <v>3</v>
      </c>
      <c r="J96" s="42" t="s">
        <v>4</v>
      </c>
      <c r="K96" s="42" t="s">
        <v>191</v>
      </c>
      <c r="L96" s="42" t="s">
        <v>192</v>
      </c>
      <c r="M96" s="7"/>
      <c r="N96" s="7"/>
      <c r="O96" s="7"/>
      <c r="P96" s="7"/>
      <c r="Q96" s="7"/>
      <c r="R96" s="31"/>
      <c r="S96" s="67" t="s">
        <v>2</v>
      </c>
      <c r="T96" s="69" t="s">
        <v>5</v>
      </c>
      <c r="U96" s="69" t="s">
        <v>6</v>
      </c>
      <c r="V96" s="8" t="s">
        <v>7</v>
      </c>
      <c r="W96" s="29"/>
      <c r="X96" s="325"/>
      <c r="Y96" s="67" t="s">
        <v>0</v>
      </c>
      <c r="Z96" s="19"/>
      <c r="AA96" s="19"/>
      <c r="AB96" s="19"/>
      <c r="AC96" s="19"/>
      <c r="AD96" s="19"/>
      <c r="AE96" s="42" t="s">
        <v>3</v>
      </c>
      <c r="AF96" s="42" t="s">
        <v>4</v>
      </c>
      <c r="AG96" s="42" t="s">
        <v>191</v>
      </c>
      <c r="AH96" s="42" t="s">
        <v>192</v>
      </c>
      <c r="AI96" s="19"/>
      <c r="AJ96" s="7"/>
      <c r="AK96" s="7"/>
      <c r="AL96" s="7"/>
      <c r="AM96" s="7"/>
      <c r="AN96" s="31"/>
      <c r="AO96" s="67" t="s">
        <v>0</v>
      </c>
      <c r="AP96" s="69" t="s">
        <v>5</v>
      </c>
      <c r="AQ96" s="69" t="s">
        <v>6</v>
      </c>
      <c r="AR96" s="8" t="s">
        <v>7</v>
      </c>
    </row>
    <row r="97" spans="1:44" x14ac:dyDescent="0.25">
      <c r="A97" s="342"/>
      <c r="B97" s="265"/>
      <c r="C97" s="9" t="s">
        <v>8</v>
      </c>
      <c r="D97" s="7"/>
      <c r="E97" s="7"/>
      <c r="F97" s="7"/>
      <c r="G97" s="7"/>
      <c r="H97" s="7"/>
      <c r="I97" s="57">
        <f>ROUND(AVERAGE(I99, I103,I107,I111,I115,I119), 3)</f>
        <v>0</v>
      </c>
      <c r="J97" s="43" t="e">
        <f>ROUND(AVERAGE(J99, J103,J107,J111,J115,J119), 3)</f>
        <v>#DIV/0!</v>
      </c>
      <c r="K97" s="43" t="e">
        <f>ROUND(AVERAGE(K99, K103,K107,K111,K115,K119), 3)</f>
        <v>#NUM!</v>
      </c>
      <c r="L97" s="43" t="e">
        <f>ROUND(AVERAGE(L99, L103,L107,L111,L115,L119), 3)</f>
        <v>#DIV/0!</v>
      </c>
      <c r="M97" s="7"/>
      <c r="N97" s="7"/>
      <c r="O97" s="7"/>
      <c r="P97" s="7"/>
      <c r="Q97" s="7"/>
      <c r="R97" s="31"/>
      <c r="S97" s="9" t="s">
        <v>9</v>
      </c>
      <c r="T97" s="32"/>
      <c r="U97" s="32"/>
      <c r="V97" s="8">
        <f t="shared" ref="V97:V102" si="2">ROUND(U97/60, 3)</f>
        <v>0</v>
      </c>
      <c r="W97" s="29"/>
      <c r="X97" s="325"/>
      <c r="Y97" s="9" t="s">
        <v>8</v>
      </c>
      <c r="Z97" s="19"/>
      <c r="AA97" s="19"/>
      <c r="AB97" s="19"/>
      <c r="AC97" s="19"/>
      <c r="AD97" s="19"/>
      <c r="AE97" s="57">
        <f>ROUND(AVERAGE(AE99, AE103,AE107,AE111,AE115,AE119), 3)</f>
        <v>0</v>
      </c>
      <c r="AF97" s="43" t="e">
        <f>ROUND(AVERAGE(AF99, AF103,AF107,AF111,AF115,AF119), 3)</f>
        <v>#DIV/0!</v>
      </c>
      <c r="AG97" s="43" t="e">
        <f>ROUND(AVERAGE(AG99, AG103,AG107,AG111,AG115,AG119), 3)</f>
        <v>#NUM!</v>
      </c>
      <c r="AH97" s="43" t="e">
        <f>ROUND(AVERAGE(AH99, AH103,AH107,AH111,AH115,AH119), 3)</f>
        <v>#DIV/0!</v>
      </c>
      <c r="AI97" s="19"/>
      <c r="AJ97" s="7"/>
      <c r="AK97" s="7"/>
      <c r="AL97" s="7"/>
      <c r="AM97" s="7"/>
      <c r="AN97" s="31"/>
      <c r="AO97" s="9" t="s">
        <v>9</v>
      </c>
      <c r="AP97" s="32"/>
      <c r="AQ97" s="32"/>
      <c r="AR97" s="8">
        <f t="shared" ref="AR97:AR102" si="3">ROUND(AQ97/60, 3)</f>
        <v>0</v>
      </c>
    </row>
    <row r="98" spans="1:44" ht="16.5" customHeight="1" x14ac:dyDescent="0.25">
      <c r="A98" s="342"/>
      <c r="B98" s="265"/>
      <c r="C98" s="69" t="s">
        <v>10</v>
      </c>
      <c r="D98" s="324" t="s">
        <v>94</v>
      </c>
      <c r="E98" s="288"/>
      <c r="F98" s="288"/>
      <c r="G98" s="288"/>
      <c r="H98" s="289"/>
      <c r="I98" s="65" t="s">
        <v>11</v>
      </c>
      <c r="J98" s="65" t="s">
        <v>12</v>
      </c>
      <c r="K98" s="65" t="s">
        <v>81</v>
      </c>
      <c r="L98" s="65" t="s">
        <v>80</v>
      </c>
      <c r="M98" s="7"/>
      <c r="N98" s="31"/>
      <c r="O98" s="31"/>
      <c r="P98" s="31"/>
      <c r="Q98" s="31"/>
      <c r="R98" s="31"/>
      <c r="S98" s="9" t="s">
        <v>13</v>
      </c>
      <c r="T98" s="32"/>
      <c r="U98" s="32"/>
      <c r="V98" s="8">
        <f t="shared" si="2"/>
        <v>0</v>
      </c>
      <c r="W98" s="29"/>
      <c r="X98" s="325"/>
      <c r="Y98" s="69" t="s">
        <v>10</v>
      </c>
      <c r="Z98" s="324" t="s">
        <v>94</v>
      </c>
      <c r="AA98" s="288"/>
      <c r="AB98" s="288"/>
      <c r="AC98" s="288"/>
      <c r="AD98" s="289"/>
      <c r="AE98" s="65" t="s">
        <v>11</v>
      </c>
      <c r="AF98" s="65" t="s">
        <v>12</v>
      </c>
      <c r="AG98" s="65" t="s">
        <v>81</v>
      </c>
      <c r="AH98" s="65" t="s">
        <v>80</v>
      </c>
      <c r="AI98" s="19"/>
      <c r="AJ98" s="31"/>
      <c r="AK98" s="31"/>
      <c r="AL98" s="31"/>
      <c r="AM98" s="31"/>
      <c r="AN98" s="31"/>
      <c r="AO98" s="9" t="s">
        <v>13</v>
      </c>
      <c r="AP98" s="32"/>
      <c r="AQ98" s="32"/>
      <c r="AR98" s="8">
        <f t="shared" si="3"/>
        <v>0</v>
      </c>
    </row>
    <row r="99" spans="1:44" ht="16.5" customHeight="1" x14ac:dyDescent="0.25">
      <c r="A99" s="342"/>
      <c r="B99" s="265"/>
      <c r="C99" s="64" t="s">
        <v>14</v>
      </c>
      <c r="D99" s="78"/>
      <c r="E99" s="78"/>
      <c r="F99" s="78"/>
      <c r="G99" s="78"/>
      <c r="H99" s="78"/>
      <c r="I99" s="64">
        <f>SUM(D99:H99)</f>
        <v>0</v>
      </c>
      <c r="J99" s="26" t="e">
        <f>ROUND(AVERAGE(D99:H99),3)</f>
        <v>#DIV/0!</v>
      </c>
      <c r="K99" s="64" t="e">
        <f>ROUND(MEDIAN(D99:H99), 3)</f>
        <v>#NUM!</v>
      </c>
      <c r="L99" s="64" t="e">
        <f>ROUND(_xlfn.STDEV.S(D99:H99), 3)</f>
        <v>#DIV/0!</v>
      </c>
      <c r="M99" s="7"/>
      <c r="N99" s="31"/>
      <c r="O99" s="31"/>
      <c r="P99" s="31"/>
      <c r="Q99" s="31"/>
      <c r="R99" s="31"/>
      <c r="S99" s="9" t="s">
        <v>15</v>
      </c>
      <c r="T99" s="32"/>
      <c r="U99" s="32"/>
      <c r="V99" s="8">
        <f t="shared" si="2"/>
        <v>0</v>
      </c>
      <c r="W99" s="29"/>
      <c r="X99" s="325"/>
      <c r="Y99" s="64" t="s">
        <v>14</v>
      </c>
      <c r="Z99" s="58"/>
      <c r="AA99" s="58"/>
      <c r="AB99" s="58"/>
      <c r="AC99" s="58"/>
      <c r="AD99" s="58"/>
      <c r="AE99" s="64">
        <f>SUM(Z99:AD99)</f>
        <v>0</v>
      </c>
      <c r="AF99" s="26" t="e">
        <f>ROUND(AVERAGE(Z99:AD99),3)</f>
        <v>#DIV/0!</v>
      </c>
      <c r="AG99" s="64" t="e">
        <f>ROUND(MEDIAN(Z99:AD99), 3)</f>
        <v>#NUM!</v>
      </c>
      <c r="AH99" s="64" t="e">
        <f>ROUND(_xlfn.STDEV.S(Z99:AD99), 3)</f>
        <v>#DIV/0!</v>
      </c>
      <c r="AI99" s="19"/>
      <c r="AJ99" s="31"/>
      <c r="AK99" s="31"/>
      <c r="AL99" s="31"/>
      <c r="AM99" s="31"/>
      <c r="AN99" s="31"/>
      <c r="AO99" s="9" t="s">
        <v>15</v>
      </c>
      <c r="AP99" s="32"/>
      <c r="AQ99" s="32"/>
      <c r="AR99" s="8">
        <f t="shared" si="3"/>
        <v>0</v>
      </c>
    </row>
    <row r="100" spans="1:44" x14ac:dyDescent="0.25">
      <c r="A100" s="342"/>
      <c r="B100" s="265"/>
      <c r="C100" s="64" t="b">
        <v>1</v>
      </c>
      <c r="D100" s="78"/>
      <c r="E100" s="78"/>
      <c r="F100" s="78"/>
      <c r="G100" s="78"/>
      <c r="H100" s="78"/>
      <c r="I100" s="281"/>
      <c r="J100" s="282"/>
      <c r="K100" s="282"/>
      <c r="L100" s="283"/>
      <c r="M100" s="7"/>
      <c r="N100" s="31"/>
      <c r="O100" s="31"/>
      <c r="P100" s="31"/>
      <c r="Q100" s="31"/>
      <c r="R100" s="31"/>
      <c r="S100" s="9" t="s">
        <v>16</v>
      </c>
      <c r="T100" s="32"/>
      <c r="U100" s="32"/>
      <c r="V100" s="8">
        <f t="shared" si="2"/>
        <v>0</v>
      </c>
      <c r="W100" s="29"/>
      <c r="X100" s="325"/>
      <c r="Y100" s="64" t="b">
        <v>1</v>
      </c>
      <c r="Z100" s="64"/>
      <c r="AA100" s="64"/>
      <c r="AB100" s="64"/>
      <c r="AC100" s="64"/>
      <c r="AD100" s="64"/>
      <c r="AE100" s="281"/>
      <c r="AF100" s="282"/>
      <c r="AG100" s="282"/>
      <c r="AH100" s="283"/>
      <c r="AI100" s="19"/>
      <c r="AJ100" s="31"/>
      <c r="AK100" s="31"/>
      <c r="AL100" s="31"/>
      <c r="AM100" s="31"/>
      <c r="AN100" s="31"/>
      <c r="AO100" s="9" t="s">
        <v>16</v>
      </c>
      <c r="AP100" s="32"/>
      <c r="AQ100" s="32"/>
      <c r="AR100" s="8">
        <f t="shared" si="3"/>
        <v>0</v>
      </c>
    </row>
    <row r="101" spans="1:44" x14ac:dyDescent="0.25">
      <c r="A101" s="342"/>
      <c r="B101" s="265"/>
      <c r="C101" s="64" t="s">
        <v>17</v>
      </c>
      <c r="D101" s="64"/>
      <c r="E101" s="64"/>
      <c r="F101" s="64"/>
      <c r="G101" s="64"/>
      <c r="H101" s="64"/>
      <c r="I101" s="284"/>
      <c r="J101" s="285"/>
      <c r="K101" s="285"/>
      <c r="L101" s="286"/>
      <c r="M101" s="7"/>
      <c r="N101" s="31"/>
      <c r="O101" s="31"/>
      <c r="P101" s="31"/>
      <c r="Q101" s="31"/>
      <c r="R101" s="31"/>
      <c r="S101" s="9" t="s">
        <v>18</v>
      </c>
      <c r="T101" s="32"/>
      <c r="U101" s="32"/>
      <c r="V101" s="8">
        <f t="shared" si="2"/>
        <v>0</v>
      </c>
      <c r="W101" s="29"/>
      <c r="X101" s="325"/>
      <c r="Y101" s="64" t="s">
        <v>17</v>
      </c>
      <c r="Z101" s="64"/>
      <c r="AA101" s="64"/>
      <c r="AB101" s="64"/>
      <c r="AC101" s="64"/>
      <c r="AD101" s="64"/>
      <c r="AE101" s="284"/>
      <c r="AF101" s="285"/>
      <c r="AG101" s="285"/>
      <c r="AH101" s="286"/>
      <c r="AI101" s="19"/>
      <c r="AJ101" s="31"/>
      <c r="AK101" s="31"/>
      <c r="AL101" s="31"/>
      <c r="AM101" s="31"/>
      <c r="AN101" s="31"/>
      <c r="AO101" s="9" t="s">
        <v>18</v>
      </c>
      <c r="AP101" s="32"/>
      <c r="AQ101" s="32"/>
      <c r="AR101" s="8">
        <f t="shared" si="3"/>
        <v>0</v>
      </c>
    </row>
    <row r="102" spans="1:44" ht="16.5" customHeight="1" x14ac:dyDescent="0.25">
      <c r="A102" s="342"/>
      <c r="B102" s="265"/>
      <c r="C102" s="69" t="s">
        <v>19</v>
      </c>
      <c r="D102" s="293" t="s">
        <v>94</v>
      </c>
      <c r="E102" s="293"/>
      <c r="F102" s="293"/>
      <c r="G102" s="293"/>
      <c r="H102" s="293"/>
      <c r="I102" s="65" t="s">
        <v>11</v>
      </c>
      <c r="J102" s="65" t="s">
        <v>12</v>
      </c>
      <c r="K102" s="65" t="s">
        <v>81</v>
      </c>
      <c r="L102" s="65" t="s">
        <v>80</v>
      </c>
      <c r="M102" s="7"/>
      <c r="N102" s="31"/>
      <c r="O102" s="31"/>
      <c r="P102" s="31"/>
      <c r="Q102" s="31"/>
      <c r="R102" s="31"/>
      <c r="S102" s="9" t="s">
        <v>56</v>
      </c>
      <c r="T102" s="37"/>
      <c r="U102" s="32"/>
      <c r="V102" s="8">
        <f t="shared" si="2"/>
        <v>0</v>
      </c>
      <c r="W102" s="3"/>
      <c r="X102" s="325"/>
      <c r="Y102" s="69" t="s">
        <v>19</v>
      </c>
      <c r="Z102" s="324" t="s">
        <v>94</v>
      </c>
      <c r="AA102" s="288"/>
      <c r="AB102" s="288"/>
      <c r="AC102" s="288"/>
      <c r="AD102" s="289"/>
      <c r="AE102" s="65" t="s">
        <v>11</v>
      </c>
      <c r="AF102" s="65" t="s">
        <v>12</v>
      </c>
      <c r="AG102" s="65" t="s">
        <v>81</v>
      </c>
      <c r="AH102" s="65" t="s">
        <v>80</v>
      </c>
      <c r="AI102" s="19"/>
      <c r="AJ102" s="31"/>
      <c r="AK102" s="31"/>
      <c r="AL102" s="31"/>
      <c r="AM102" s="31"/>
      <c r="AN102" s="31"/>
      <c r="AO102" s="9" t="s">
        <v>56</v>
      </c>
      <c r="AP102" s="32"/>
      <c r="AQ102" s="32"/>
      <c r="AR102" s="8">
        <f t="shared" si="3"/>
        <v>0</v>
      </c>
    </row>
    <row r="103" spans="1:44" ht="16.5" customHeight="1" x14ac:dyDescent="0.3">
      <c r="A103" s="342"/>
      <c r="B103" s="265"/>
      <c r="C103" s="64" t="s">
        <v>20</v>
      </c>
      <c r="D103" s="78"/>
      <c r="E103" s="78"/>
      <c r="F103" s="78"/>
      <c r="G103" s="78"/>
      <c r="H103" s="78"/>
      <c r="I103" s="64">
        <f>SUM(D103:H103)</f>
        <v>0</v>
      </c>
      <c r="J103" s="26" t="e">
        <f>ROUND(AVERAGE(D103:H103),3)</f>
        <v>#DIV/0!</v>
      </c>
      <c r="K103" s="64" t="e">
        <f>ROUND(MEDIAN(D103:H103), 3)</f>
        <v>#NUM!</v>
      </c>
      <c r="L103" s="64" t="e">
        <f>ROUND(_xlfn.STDEV.S(D103:H103), 3)</f>
        <v>#DIV/0!</v>
      </c>
      <c r="M103" s="7"/>
      <c r="N103" s="31"/>
      <c r="O103" s="31"/>
      <c r="P103" s="31"/>
      <c r="Q103" s="31"/>
      <c r="R103" s="31"/>
      <c r="S103" s="14" t="s">
        <v>3</v>
      </c>
      <c r="T103" s="44" t="e">
        <f>ROUND(AVERAGE(T97:T102), 3)</f>
        <v>#DIV/0!</v>
      </c>
      <c r="U103" s="45" t="e">
        <f>ROUND(AVERAGE(U97:U102), 3)</f>
        <v>#DIV/0!</v>
      </c>
      <c r="V103" s="15">
        <f>ROUND(AVERAGE(V97:V102), 3)</f>
        <v>0</v>
      </c>
      <c r="W103" s="29"/>
      <c r="X103" s="325"/>
      <c r="Y103" s="64" t="s">
        <v>20</v>
      </c>
      <c r="Z103" s="58"/>
      <c r="AA103" s="58"/>
      <c r="AB103" s="58"/>
      <c r="AC103" s="58"/>
      <c r="AD103" s="58"/>
      <c r="AE103" s="64">
        <f>SUM(Z103:AD103)</f>
        <v>0</v>
      </c>
      <c r="AF103" s="26" t="e">
        <f>ROUND(AVERAGE(Z103:AD103),3)</f>
        <v>#DIV/0!</v>
      </c>
      <c r="AG103" s="64" t="e">
        <f>ROUND(MEDIAN(Z103:AD103), 3)</f>
        <v>#NUM!</v>
      </c>
      <c r="AH103" s="64" t="e">
        <f>ROUND(_xlfn.STDEV.S(Z103:AD103), 3)</f>
        <v>#DIV/0!</v>
      </c>
      <c r="AI103" s="19"/>
      <c r="AJ103" s="31"/>
      <c r="AK103" s="31"/>
      <c r="AL103" s="31"/>
      <c r="AM103" s="31"/>
      <c r="AN103" s="31"/>
      <c r="AO103" s="14" t="s">
        <v>3</v>
      </c>
      <c r="AP103" s="44" t="e">
        <f>ROUND(AVERAGE(AP97:AP102), 3)</f>
        <v>#DIV/0!</v>
      </c>
      <c r="AQ103" s="45" t="e">
        <f>ROUND(AVERAGE(AQ97:AQ102), 3)</f>
        <v>#DIV/0!</v>
      </c>
      <c r="AR103" s="15">
        <f>ROUND(AVERAGE(AR97:AR102), 3)</f>
        <v>0</v>
      </c>
    </row>
    <row r="104" spans="1:44" x14ac:dyDescent="0.25">
      <c r="A104" s="342"/>
      <c r="B104" s="265"/>
      <c r="C104" s="64" t="b">
        <v>1</v>
      </c>
      <c r="D104" s="78"/>
      <c r="E104" s="78"/>
      <c r="F104" s="78"/>
      <c r="G104" s="78"/>
      <c r="H104" s="78"/>
      <c r="I104" s="281"/>
      <c r="J104" s="282"/>
      <c r="K104" s="282"/>
      <c r="L104" s="283"/>
      <c r="M104" s="7"/>
      <c r="N104" s="7"/>
      <c r="O104" s="7"/>
      <c r="P104" s="7"/>
      <c r="Q104" s="7"/>
      <c r="R104" s="31"/>
      <c r="S104" s="31"/>
      <c r="T104" s="31"/>
      <c r="U104" s="31"/>
      <c r="V104" s="31"/>
      <c r="W104" s="29"/>
      <c r="X104" s="325"/>
      <c r="Y104" s="64" t="b">
        <v>1</v>
      </c>
      <c r="Z104" s="64"/>
      <c r="AA104" s="64"/>
      <c r="AB104" s="64"/>
      <c r="AC104" s="64"/>
      <c r="AD104" s="64"/>
      <c r="AE104" s="281"/>
      <c r="AF104" s="282"/>
      <c r="AG104" s="282"/>
      <c r="AH104" s="283"/>
      <c r="AI104" s="19"/>
      <c r="AJ104" s="7"/>
      <c r="AK104" s="7"/>
      <c r="AL104" s="7"/>
      <c r="AM104" s="7"/>
      <c r="AN104" s="31"/>
      <c r="AO104" s="31"/>
      <c r="AP104" s="31"/>
      <c r="AQ104" s="31"/>
      <c r="AR104" s="31"/>
    </row>
    <row r="105" spans="1:44" x14ac:dyDescent="0.25">
      <c r="A105" s="342"/>
      <c r="B105" s="265"/>
      <c r="C105" s="64" t="s">
        <v>17</v>
      </c>
      <c r="D105" s="64"/>
      <c r="E105" s="64"/>
      <c r="F105" s="64"/>
      <c r="G105" s="64"/>
      <c r="H105" s="64"/>
      <c r="I105" s="284"/>
      <c r="J105" s="285"/>
      <c r="K105" s="285"/>
      <c r="L105" s="286"/>
      <c r="M105" s="7"/>
      <c r="N105" s="7"/>
      <c r="O105" s="7"/>
      <c r="P105" s="7"/>
      <c r="Q105" s="7"/>
      <c r="R105" s="31"/>
      <c r="S105" s="31"/>
      <c r="T105" s="31"/>
      <c r="U105" s="31"/>
      <c r="V105" s="31"/>
      <c r="W105" s="29"/>
      <c r="X105" s="325"/>
      <c r="Y105" s="64" t="s">
        <v>17</v>
      </c>
      <c r="Z105" s="64"/>
      <c r="AA105" s="64"/>
      <c r="AB105" s="64"/>
      <c r="AC105" s="64"/>
      <c r="AD105" s="64"/>
      <c r="AE105" s="284"/>
      <c r="AF105" s="285"/>
      <c r="AG105" s="285"/>
      <c r="AH105" s="286"/>
      <c r="AI105" s="19"/>
      <c r="AJ105" s="7"/>
      <c r="AK105" s="7"/>
      <c r="AL105" s="7"/>
      <c r="AM105" s="7"/>
      <c r="AN105" s="31"/>
      <c r="AO105" s="31"/>
      <c r="AP105" s="31"/>
      <c r="AQ105" s="31"/>
      <c r="AR105" s="31"/>
    </row>
    <row r="106" spans="1:44" ht="16.5" customHeight="1" x14ac:dyDescent="0.25">
      <c r="A106" s="342"/>
      <c r="B106" s="265"/>
      <c r="C106" s="69" t="s">
        <v>21</v>
      </c>
      <c r="D106" s="293" t="s">
        <v>94</v>
      </c>
      <c r="E106" s="293"/>
      <c r="F106" s="293"/>
      <c r="G106" s="293"/>
      <c r="H106" s="293"/>
      <c r="I106" s="65" t="s">
        <v>11</v>
      </c>
      <c r="J106" s="65" t="s">
        <v>12</v>
      </c>
      <c r="K106" s="65" t="s">
        <v>81</v>
      </c>
      <c r="L106" s="65" t="s">
        <v>80</v>
      </c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29"/>
      <c r="X106" s="325"/>
      <c r="Y106" s="69" t="s">
        <v>21</v>
      </c>
      <c r="Z106" s="324" t="s">
        <v>94</v>
      </c>
      <c r="AA106" s="288"/>
      <c r="AB106" s="288"/>
      <c r="AC106" s="288"/>
      <c r="AD106" s="289"/>
      <c r="AE106" s="65" t="s">
        <v>11</v>
      </c>
      <c r="AF106" s="65" t="s">
        <v>12</v>
      </c>
      <c r="AG106" s="65" t="s">
        <v>81</v>
      </c>
      <c r="AH106" s="65" t="s">
        <v>80</v>
      </c>
      <c r="AI106" s="55"/>
      <c r="AJ106" s="31"/>
      <c r="AK106" s="31"/>
      <c r="AL106" s="31"/>
      <c r="AM106" s="31"/>
      <c r="AN106" s="31"/>
      <c r="AO106" s="31"/>
      <c r="AP106" s="31"/>
      <c r="AQ106" s="31"/>
      <c r="AR106" s="31"/>
    </row>
    <row r="107" spans="1:44" ht="16.5" customHeight="1" x14ac:dyDescent="0.25">
      <c r="A107" s="342"/>
      <c r="B107" s="265"/>
      <c r="C107" s="64" t="s">
        <v>22</v>
      </c>
      <c r="D107" s="78"/>
      <c r="E107" s="78"/>
      <c r="F107" s="78"/>
      <c r="G107" s="78"/>
      <c r="H107" s="78"/>
      <c r="I107" s="64">
        <f>SUM(D107:H107)</f>
        <v>0</v>
      </c>
      <c r="J107" s="26" t="e">
        <f>ROUND(AVERAGE(D107:H107),3)</f>
        <v>#DIV/0!</v>
      </c>
      <c r="K107" s="64" t="e">
        <f>ROUND(MEDIAN(D107:H107), 3)</f>
        <v>#NUM!</v>
      </c>
      <c r="L107" s="64" t="e">
        <f>ROUND(_xlfn.STDEV.S(D107:H107), 3)</f>
        <v>#DIV/0!</v>
      </c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29"/>
      <c r="X107" s="325"/>
      <c r="Y107" s="64" t="s">
        <v>22</v>
      </c>
      <c r="Z107" s="58"/>
      <c r="AA107" s="58"/>
      <c r="AB107" s="58"/>
      <c r="AC107" s="58"/>
      <c r="AD107" s="58"/>
      <c r="AE107" s="64">
        <f>SUM(Z107:AD107)</f>
        <v>0</v>
      </c>
      <c r="AF107" s="26" t="e">
        <f>ROUND(AVERAGE(Z107:AD107),3)</f>
        <v>#DIV/0!</v>
      </c>
      <c r="AG107" s="64" t="e">
        <f>ROUND(MEDIAN(Z107:AD107), 3)</f>
        <v>#NUM!</v>
      </c>
      <c r="AH107" s="64" t="e">
        <f>ROUND(_xlfn.STDEV.S(Z107:AD107), 3)</f>
        <v>#DIV/0!</v>
      </c>
      <c r="AI107" s="55"/>
      <c r="AJ107" s="31"/>
      <c r="AK107" s="31"/>
      <c r="AL107" s="31"/>
      <c r="AM107" s="31"/>
      <c r="AN107" s="31"/>
      <c r="AO107" s="31"/>
      <c r="AP107" s="31"/>
      <c r="AQ107" s="31"/>
      <c r="AR107" s="31"/>
    </row>
    <row r="108" spans="1:44" x14ac:dyDescent="0.25">
      <c r="A108" s="342"/>
      <c r="B108" s="265"/>
      <c r="C108" s="64" t="b">
        <v>1</v>
      </c>
      <c r="D108" s="78"/>
      <c r="E108" s="78"/>
      <c r="F108" s="78"/>
      <c r="G108" s="78"/>
      <c r="H108" s="78"/>
      <c r="I108" s="281"/>
      <c r="J108" s="282"/>
      <c r="K108" s="282"/>
      <c r="L108" s="283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29"/>
      <c r="X108" s="325"/>
      <c r="Y108" s="64" t="b">
        <v>1</v>
      </c>
      <c r="Z108" s="64"/>
      <c r="AA108" s="64"/>
      <c r="AB108" s="64"/>
      <c r="AC108" s="64"/>
      <c r="AD108" s="64"/>
      <c r="AE108" s="281"/>
      <c r="AF108" s="282"/>
      <c r="AG108" s="282"/>
      <c r="AH108" s="283"/>
      <c r="AI108" s="55"/>
      <c r="AJ108" s="31"/>
      <c r="AK108" s="31"/>
      <c r="AL108" s="31"/>
      <c r="AM108" s="31"/>
      <c r="AN108" s="31"/>
      <c r="AO108" s="31"/>
      <c r="AP108" s="31"/>
      <c r="AQ108" s="31"/>
      <c r="AR108" s="31"/>
    </row>
    <row r="109" spans="1:44" x14ac:dyDescent="0.25">
      <c r="A109" s="342"/>
      <c r="B109" s="265"/>
      <c r="C109" s="64" t="s">
        <v>17</v>
      </c>
      <c r="D109" s="64"/>
      <c r="E109" s="64"/>
      <c r="F109" s="64"/>
      <c r="G109" s="64"/>
      <c r="H109" s="64"/>
      <c r="I109" s="284"/>
      <c r="J109" s="285"/>
      <c r="K109" s="285"/>
      <c r="L109" s="286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29"/>
      <c r="X109" s="325"/>
      <c r="Y109" s="64" t="s">
        <v>17</v>
      </c>
      <c r="Z109" s="64"/>
      <c r="AA109" s="64"/>
      <c r="AB109" s="64"/>
      <c r="AC109" s="64"/>
      <c r="AD109" s="64"/>
      <c r="AE109" s="284"/>
      <c r="AF109" s="285"/>
      <c r="AG109" s="285"/>
      <c r="AH109" s="286"/>
      <c r="AI109" s="55"/>
      <c r="AJ109" s="31"/>
      <c r="AK109" s="31"/>
      <c r="AL109" s="31"/>
      <c r="AM109" s="31"/>
      <c r="AN109" s="31"/>
      <c r="AO109" s="31"/>
      <c r="AP109" s="31"/>
      <c r="AQ109" s="31"/>
      <c r="AR109" s="31"/>
    </row>
    <row r="110" spans="1:44" ht="16.5" customHeight="1" x14ac:dyDescent="0.25">
      <c r="A110" s="342"/>
      <c r="B110" s="265"/>
      <c r="C110" s="69" t="s">
        <v>23</v>
      </c>
      <c r="D110" s="293" t="s">
        <v>94</v>
      </c>
      <c r="E110" s="293"/>
      <c r="F110" s="293"/>
      <c r="G110" s="293"/>
      <c r="H110" s="293"/>
      <c r="I110" s="65" t="s">
        <v>11</v>
      </c>
      <c r="J110" s="65" t="s">
        <v>12</v>
      </c>
      <c r="K110" s="65" t="s">
        <v>81</v>
      </c>
      <c r="L110" s="65" t="s">
        <v>80</v>
      </c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29"/>
      <c r="X110" s="325"/>
      <c r="Y110" s="69" t="s">
        <v>23</v>
      </c>
      <c r="Z110" s="324" t="s">
        <v>94</v>
      </c>
      <c r="AA110" s="288"/>
      <c r="AB110" s="288"/>
      <c r="AC110" s="288"/>
      <c r="AD110" s="289"/>
      <c r="AE110" s="65" t="s">
        <v>11</v>
      </c>
      <c r="AF110" s="65" t="s">
        <v>12</v>
      </c>
      <c r="AG110" s="65" t="s">
        <v>81</v>
      </c>
      <c r="AH110" s="65" t="s">
        <v>80</v>
      </c>
      <c r="AI110" s="55"/>
      <c r="AJ110" s="31"/>
      <c r="AK110" s="31"/>
      <c r="AL110" s="31"/>
      <c r="AM110" s="31"/>
      <c r="AN110" s="31"/>
      <c r="AO110" s="31"/>
      <c r="AP110" s="31"/>
      <c r="AQ110" s="31"/>
      <c r="AR110" s="31"/>
    </row>
    <row r="111" spans="1:44" ht="16.5" customHeight="1" x14ac:dyDescent="0.25">
      <c r="A111" s="342"/>
      <c r="B111" s="265"/>
      <c r="C111" s="64" t="s">
        <v>24</v>
      </c>
      <c r="D111" s="78"/>
      <c r="E111" s="78"/>
      <c r="F111" s="78"/>
      <c r="G111" s="78"/>
      <c r="H111" s="78"/>
      <c r="I111" s="64">
        <f>SUM(D111:H111)</f>
        <v>0</v>
      </c>
      <c r="J111" s="26" t="e">
        <f>ROUND(AVERAGE(D111:H111),3)</f>
        <v>#DIV/0!</v>
      </c>
      <c r="K111" s="64" t="e">
        <f>ROUND(MEDIAN(D111:H111), 3)</f>
        <v>#NUM!</v>
      </c>
      <c r="L111" s="64" t="e">
        <f>ROUND(_xlfn.STDEV.S(D111:H111), 3)</f>
        <v>#DIV/0!</v>
      </c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29"/>
      <c r="X111" s="325"/>
      <c r="Y111" s="64" t="s">
        <v>24</v>
      </c>
      <c r="Z111" s="58"/>
      <c r="AA111" s="58"/>
      <c r="AB111" s="58"/>
      <c r="AC111" s="58"/>
      <c r="AD111" s="58"/>
      <c r="AE111" s="64">
        <f>SUM(Z111:AD111)</f>
        <v>0</v>
      </c>
      <c r="AF111" s="26" t="e">
        <f>ROUND(AVERAGE(Z111:AD111),3)</f>
        <v>#DIV/0!</v>
      </c>
      <c r="AG111" s="64" t="e">
        <f>ROUND(MEDIAN(Z111:AD111), 3)</f>
        <v>#NUM!</v>
      </c>
      <c r="AH111" s="64" t="e">
        <f>ROUND(_xlfn.STDEV.S(Z111:AD111), 3)</f>
        <v>#DIV/0!</v>
      </c>
      <c r="AI111" s="55"/>
      <c r="AJ111" s="31"/>
      <c r="AK111" s="31"/>
      <c r="AL111" s="31"/>
      <c r="AM111" s="31"/>
      <c r="AN111" s="31"/>
      <c r="AO111" s="31"/>
      <c r="AP111" s="31"/>
      <c r="AQ111" s="31"/>
      <c r="AR111" s="31"/>
    </row>
    <row r="112" spans="1:44" x14ac:dyDescent="0.25">
      <c r="A112" s="342"/>
      <c r="B112" s="265"/>
      <c r="C112" s="64" t="b">
        <v>1</v>
      </c>
      <c r="D112" s="78"/>
      <c r="E112" s="78"/>
      <c r="F112" s="78"/>
      <c r="G112" s="78"/>
      <c r="H112" s="78"/>
      <c r="I112" s="281"/>
      <c r="J112" s="282"/>
      <c r="K112" s="282"/>
      <c r="L112" s="283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29"/>
      <c r="X112" s="325"/>
      <c r="Y112" s="64" t="b">
        <v>1</v>
      </c>
      <c r="Z112" s="64"/>
      <c r="AA112" s="64"/>
      <c r="AB112" s="64"/>
      <c r="AC112" s="64"/>
      <c r="AD112" s="64"/>
      <c r="AE112" s="281"/>
      <c r="AF112" s="282"/>
      <c r="AG112" s="282"/>
      <c r="AH112" s="283"/>
      <c r="AI112" s="55"/>
      <c r="AJ112" s="31"/>
      <c r="AK112" s="31"/>
      <c r="AL112" s="31"/>
      <c r="AM112" s="31"/>
      <c r="AN112" s="31"/>
      <c r="AO112" s="31"/>
      <c r="AP112" s="31"/>
      <c r="AQ112" s="31"/>
      <c r="AR112" s="31"/>
    </row>
    <row r="113" spans="1:44" x14ac:dyDescent="0.25">
      <c r="A113" s="342"/>
      <c r="B113" s="265"/>
      <c r="C113" s="64" t="s">
        <v>17</v>
      </c>
      <c r="D113" s="64"/>
      <c r="E113" s="64"/>
      <c r="F113" s="64"/>
      <c r="G113" s="64"/>
      <c r="H113" s="64"/>
      <c r="I113" s="284"/>
      <c r="J113" s="285"/>
      <c r="K113" s="285"/>
      <c r="L113" s="286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29"/>
      <c r="X113" s="325"/>
      <c r="Y113" s="64" t="s">
        <v>17</v>
      </c>
      <c r="Z113" s="64"/>
      <c r="AA113" s="64"/>
      <c r="AB113" s="64"/>
      <c r="AC113" s="64"/>
      <c r="AD113" s="64"/>
      <c r="AE113" s="284"/>
      <c r="AF113" s="285"/>
      <c r="AG113" s="285"/>
      <c r="AH113" s="286"/>
      <c r="AI113" s="55"/>
      <c r="AJ113" s="31"/>
      <c r="AK113" s="31"/>
      <c r="AL113" s="31"/>
      <c r="AM113" s="31"/>
      <c r="AN113" s="31"/>
      <c r="AO113" s="31"/>
      <c r="AP113" s="31"/>
      <c r="AQ113" s="31"/>
      <c r="AR113" s="31"/>
    </row>
    <row r="114" spans="1:44" ht="16.5" customHeight="1" x14ac:dyDescent="0.25">
      <c r="A114" s="342"/>
      <c r="B114" s="265"/>
      <c r="C114" s="69" t="s">
        <v>25</v>
      </c>
      <c r="D114" s="293" t="s">
        <v>94</v>
      </c>
      <c r="E114" s="293"/>
      <c r="F114" s="293"/>
      <c r="G114" s="293"/>
      <c r="H114" s="293"/>
      <c r="I114" s="65" t="s">
        <v>11</v>
      </c>
      <c r="J114" s="65" t="s">
        <v>12</v>
      </c>
      <c r="K114" s="65" t="s">
        <v>81</v>
      </c>
      <c r="L114" s="65" t="s">
        <v>80</v>
      </c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29"/>
      <c r="X114" s="325"/>
      <c r="Y114" s="69" t="s">
        <v>25</v>
      </c>
      <c r="Z114" s="324" t="s">
        <v>94</v>
      </c>
      <c r="AA114" s="288"/>
      <c r="AB114" s="288"/>
      <c r="AC114" s="288"/>
      <c r="AD114" s="289"/>
      <c r="AE114" s="65" t="s">
        <v>11</v>
      </c>
      <c r="AF114" s="65" t="s">
        <v>12</v>
      </c>
      <c r="AG114" s="65" t="s">
        <v>81</v>
      </c>
      <c r="AH114" s="65" t="s">
        <v>80</v>
      </c>
      <c r="AI114" s="55"/>
      <c r="AJ114" s="31"/>
      <c r="AK114" s="31"/>
      <c r="AL114" s="31"/>
      <c r="AM114" s="31"/>
      <c r="AN114" s="31"/>
      <c r="AO114" s="31"/>
      <c r="AP114" s="31"/>
      <c r="AQ114" s="31"/>
      <c r="AR114" s="31"/>
    </row>
    <row r="115" spans="1:44" ht="16.5" customHeight="1" x14ac:dyDescent="0.25">
      <c r="A115" s="342"/>
      <c r="B115" s="265"/>
      <c r="C115" s="64" t="s">
        <v>26</v>
      </c>
      <c r="D115" s="78"/>
      <c r="E115" s="78"/>
      <c r="F115" s="78"/>
      <c r="G115" s="78"/>
      <c r="H115" s="78"/>
      <c r="I115" s="64">
        <f>SUM(D115:H115)</f>
        <v>0</v>
      </c>
      <c r="J115" s="26" t="e">
        <f>ROUND(AVERAGE(D115:H115),3)</f>
        <v>#DIV/0!</v>
      </c>
      <c r="K115" s="64" t="e">
        <f>ROUND(MEDIAN(D115:H115), 3)</f>
        <v>#NUM!</v>
      </c>
      <c r="L115" s="64" t="e">
        <f>ROUND(_xlfn.STDEV.S(D115:H115), 3)</f>
        <v>#DIV/0!</v>
      </c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29"/>
      <c r="X115" s="325"/>
      <c r="Y115" s="64" t="s">
        <v>26</v>
      </c>
      <c r="Z115" s="58"/>
      <c r="AA115" s="58"/>
      <c r="AB115" s="58"/>
      <c r="AC115" s="58"/>
      <c r="AD115" s="58"/>
      <c r="AE115" s="64">
        <f>SUM(Z115:AD115)</f>
        <v>0</v>
      </c>
      <c r="AF115" s="26" t="e">
        <f>ROUND(AVERAGE(Z115:AD115),3)</f>
        <v>#DIV/0!</v>
      </c>
      <c r="AG115" s="64" t="e">
        <f>ROUND(MEDIAN(Z115:AD115), 3)</f>
        <v>#NUM!</v>
      </c>
      <c r="AH115" s="64" t="e">
        <f>ROUND(_xlfn.STDEV.S(Z115:AD115), 3)</f>
        <v>#DIV/0!</v>
      </c>
      <c r="AI115" s="55"/>
      <c r="AJ115" s="31"/>
      <c r="AK115" s="31"/>
      <c r="AL115" s="31"/>
      <c r="AM115" s="31"/>
      <c r="AN115" s="31"/>
      <c r="AO115" s="31"/>
      <c r="AP115" s="31"/>
      <c r="AQ115" s="31"/>
      <c r="AR115" s="31"/>
    </row>
    <row r="116" spans="1:44" x14ac:dyDescent="0.25">
      <c r="A116" s="342"/>
      <c r="B116" s="265"/>
      <c r="C116" s="64" t="b">
        <v>1</v>
      </c>
      <c r="D116" s="78"/>
      <c r="E116" s="78"/>
      <c r="F116" s="78"/>
      <c r="G116" s="78"/>
      <c r="H116" s="78"/>
      <c r="I116" s="281"/>
      <c r="J116" s="282"/>
      <c r="K116" s="282"/>
      <c r="L116" s="283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29"/>
      <c r="X116" s="325"/>
      <c r="Y116" s="64" t="b">
        <v>1</v>
      </c>
      <c r="Z116" s="64"/>
      <c r="AA116" s="64"/>
      <c r="AB116" s="64"/>
      <c r="AC116" s="64"/>
      <c r="AD116" s="64"/>
      <c r="AE116" s="281"/>
      <c r="AF116" s="282"/>
      <c r="AG116" s="282"/>
      <c r="AH116" s="283"/>
      <c r="AI116" s="55"/>
      <c r="AJ116" s="31"/>
      <c r="AK116" s="31"/>
      <c r="AL116" s="31"/>
      <c r="AM116" s="31"/>
      <c r="AN116" s="31"/>
      <c r="AO116" s="31"/>
      <c r="AP116" s="31"/>
      <c r="AQ116" s="31"/>
      <c r="AR116" s="31"/>
    </row>
    <row r="117" spans="1:44" x14ac:dyDescent="0.25">
      <c r="A117" s="342"/>
      <c r="B117" s="265"/>
      <c r="C117" s="64" t="s">
        <v>17</v>
      </c>
      <c r="D117" s="64"/>
      <c r="E117" s="64"/>
      <c r="F117" s="64"/>
      <c r="G117" s="64"/>
      <c r="H117" s="64"/>
      <c r="I117" s="284"/>
      <c r="J117" s="285"/>
      <c r="K117" s="285"/>
      <c r="L117" s="286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29"/>
      <c r="X117" s="325"/>
      <c r="Y117" s="64" t="s">
        <v>17</v>
      </c>
      <c r="Z117" s="64"/>
      <c r="AA117" s="64"/>
      <c r="AB117" s="64"/>
      <c r="AC117" s="64"/>
      <c r="AD117" s="64"/>
      <c r="AE117" s="284"/>
      <c r="AF117" s="285"/>
      <c r="AG117" s="285"/>
      <c r="AH117" s="286"/>
      <c r="AI117" s="55"/>
      <c r="AJ117" s="31"/>
      <c r="AK117" s="31"/>
      <c r="AL117" s="31"/>
      <c r="AM117" s="31"/>
      <c r="AN117" s="31"/>
      <c r="AO117" s="31"/>
      <c r="AP117" s="31"/>
      <c r="AQ117" s="31"/>
      <c r="AR117" s="31"/>
    </row>
    <row r="118" spans="1:44" ht="16.5" customHeight="1" x14ac:dyDescent="0.25">
      <c r="A118" s="342"/>
      <c r="B118" s="265"/>
      <c r="C118" s="69" t="s">
        <v>58</v>
      </c>
      <c r="D118" s="293" t="s">
        <v>94</v>
      </c>
      <c r="E118" s="293"/>
      <c r="F118" s="293"/>
      <c r="G118" s="293"/>
      <c r="H118" s="293"/>
      <c r="I118" s="65" t="s">
        <v>11</v>
      </c>
      <c r="J118" s="65" t="s">
        <v>12</v>
      </c>
      <c r="K118" s="65" t="s">
        <v>81</v>
      </c>
      <c r="L118" s="65" t="s">
        <v>80</v>
      </c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29"/>
      <c r="X118" s="325"/>
      <c r="Y118" s="69" t="s">
        <v>58</v>
      </c>
      <c r="Z118" s="324" t="s">
        <v>94</v>
      </c>
      <c r="AA118" s="288"/>
      <c r="AB118" s="288"/>
      <c r="AC118" s="288"/>
      <c r="AD118" s="289"/>
      <c r="AE118" s="65" t="s">
        <v>11</v>
      </c>
      <c r="AF118" s="65" t="s">
        <v>12</v>
      </c>
      <c r="AG118" s="65" t="s">
        <v>81</v>
      </c>
      <c r="AH118" s="65" t="s">
        <v>80</v>
      </c>
      <c r="AI118" s="55"/>
      <c r="AJ118" s="31"/>
      <c r="AK118" s="31"/>
      <c r="AL118" s="31"/>
      <c r="AM118" s="31"/>
      <c r="AN118" s="31"/>
      <c r="AO118" s="31"/>
      <c r="AP118" s="31"/>
      <c r="AQ118" s="31"/>
      <c r="AR118" s="31"/>
    </row>
    <row r="119" spans="1:44" ht="16.5" customHeight="1" x14ac:dyDescent="0.25">
      <c r="A119" s="342"/>
      <c r="B119" s="265"/>
      <c r="C119" s="64" t="s">
        <v>59</v>
      </c>
      <c r="D119" s="78"/>
      <c r="E119" s="78"/>
      <c r="F119" s="78"/>
      <c r="G119" s="78"/>
      <c r="H119" s="78"/>
      <c r="I119" s="64">
        <f>SUM(D119:H119)</f>
        <v>0</v>
      </c>
      <c r="J119" s="26" t="e">
        <f>ROUND(AVERAGE(D119:H119),3)</f>
        <v>#DIV/0!</v>
      </c>
      <c r="K119" s="64" t="e">
        <f>ROUND(MEDIAN(D119:H119), 3)</f>
        <v>#NUM!</v>
      </c>
      <c r="L119" s="64" t="e">
        <f>ROUND(_xlfn.STDEV.S(D119:H119), 3)</f>
        <v>#DIV/0!</v>
      </c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29"/>
      <c r="X119" s="325"/>
      <c r="Y119" s="64" t="s">
        <v>59</v>
      </c>
      <c r="Z119" s="58"/>
      <c r="AA119" s="58"/>
      <c r="AB119" s="58"/>
      <c r="AC119" s="58"/>
      <c r="AD119" s="58"/>
      <c r="AE119" s="64">
        <f>SUM(Z119:AD119)</f>
        <v>0</v>
      </c>
      <c r="AF119" s="26" t="e">
        <f>ROUND(AVERAGE(Z119:AD119),3)</f>
        <v>#DIV/0!</v>
      </c>
      <c r="AG119" s="64" t="e">
        <f>ROUND(MEDIAN(Z119:AD119), 3)</f>
        <v>#NUM!</v>
      </c>
      <c r="AH119" s="64" t="e">
        <f>ROUND(_xlfn.STDEV.S(Z119:AD119), 3)</f>
        <v>#DIV/0!</v>
      </c>
      <c r="AI119" s="55"/>
      <c r="AJ119" s="31"/>
      <c r="AK119" s="31"/>
      <c r="AL119" s="31"/>
      <c r="AM119" s="31"/>
      <c r="AN119" s="31"/>
      <c r="AO119" s="31"/>
      <c r="AP119" s="31"/>
      <c r="AQ119" s="31"/>
      <c r="AR119" s="31"/>
    </row>
    <row r="120" spans="1:44" x14ac:dyDescent="0.25">
      <c r="A120" s="342"/>
      <c r="B120" s="265"/>
      <c r="C120" s="64" t="b">
        <v>1</v>
      </c>
      <c r="D120" s="78"/>
      <c r="E120" s="78"/>
      <c r="F120" s="78"/>
      <c r="G120" s="78"/>
      <c r="H120" s="78"/>
      <c r="I120" s="281"/>
      <c r="J120" s="282"/>
      <c r="K120" s="282"/>
      <c r="L120" s="283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29"/>
      <c r="X120" s="325"/>
      <c r="Y120" s="64" t="b">
        <v>1</v>
      </c>
      <c r="Z120" s="64"/>
      <c r="AA120" s="64"/>
      <c r="AB120" s="64"/>
      <c r="AC120" s="64"/>
      <c r="AD120" s="64"/>
      <c r="AE120" s="281"/>
      <c r="AF120" s="282"/>
      <c r="AG120" s="282"/>
      <c r="AH120" s="283"/>
      <c r="AI120" s="55"/>
      <c r="AJ120" s="31"/>
      <c r="AK120" s="31"/>
      <c r="AL120" s="31"/>
      <c r="AM120" s="31"/>
      <c r="AN120" s="31"/>
      <c r="AO120" s="31"/>
      <c r="AP120" s="31"/>
      <c r="AQ120" s="31"/>
      <c r="AR120" s="31"/>
    </row>
    <row r="121" spans="1:44" x14ac:dyDescent="0.25">
      <c r="A121" s="342"/>
      <c r="B121" s="265"/>
      <c r="C121" s="64" t="s">
        <v>17</v>
      </c>
      <c r="D121" s="64"/>
      <c r="E121" s="64"/>
      <c r="F121" s="64"/>
      <c r="G121" s="64"/>
      <c r="H121" s="64"/>
      <c r="I121" s="284"/>
      <c r="J121" s="285"/>
      <c r="K121" s="285"/>
      <c r="L121" s="286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29"/>
      <c r="X121" s="325"/>
      <c r="Y121" s="64" t="s">
        <v>17</v>
      </c>
      <c r="Z121" s="64"/>
      <c r="AA121" s="64"/>
      <c r="AB121" s="64"/>
      <c r="AC121" s="64"/>
      <c r="AD121" s="64"/>
      <c r="AE121" s="284"/>
      <c r="AF121" s="285"/>
      <c r="AG121" s="285"/>
      <c r="AH121" s="286"/>
      <c r="AI121" s="55"/>
      <c r="AJ121" s="31"/>
      <c r="AK121" s="31"/>
      <c r="AL121" s="31"/>
      <c r="AM121" s="31"/>
      <c r="AN121" s="31"/>
      <c r="AO121" s="31"/>
      <c r="AP121" s="31"/>
      <c r="AQ121" s="31"/>
      <c r="AR121" s="31"/>
    </row>
    <row r="122" spans="1:44" x14ac:dyDescent="0.25">
      <c r="A122" s="342"/>
      <c r="Y122" s="22"/>
      <c r="Z122" s="23"/>
      <c r="AA122" s="23"/>
      <c r="AB122" s="23"/>
      <c r="AC122" s="23"/>
      <c r="AD122" s="23"/>
      <c r="AE122" s="23"/>
      <c r="AF122" s="23"/>
      <c r="AG122" s="23"/>
    </row>
    <row r="123" spans="1:44" ht="16.5" customHeight="1" x14ac:dyDescent="0.25">
      <c r="A123" s="342"/>
    </row>
    <row r="124" spans="1:44" ht="16.5" customHeight="1" x14ac:dyDescent="0.25">
      <c r="A124" s="342"/>
      <c r="B124" s="325" t="s">
        <v>68</v>
      </c>
      <c r="C124" s="67" t="s">
        <v>69</v>
      </c>
      <c r="D124" s="7"/>
      <c r="E124" s="7"/>
      <c r="F124" s="7"/>
      <c r="G124" s="7"/>
      <c r="H124" s="7"/>
      <c r="I124" s="326" t="s">
        <v>49</v>
      </c>
      <c r="J124" s="326"/>
      <c r="K124" s="326"/>
      <c r="L124" s="326"/>
      <c r="M124" s="7"/>
      <c r="N124" s="7"/>
      <c r="O124" s="7"/>
      <c r="P124" s="7"/>
      <c r="Q124" s="7"/>
      <c r="R124" s="7"/>
      <c r="S124" s="67" t="s">
        <v>69</v>
      </c>
      <c r="T124" s="232" t="s">
        <v>50</v>
      </c>
      <c r="U124" s="232"/>
      <c r="V124" s="232"/>
      <c r="W124" s="3"/>
      <c r="X124" s="325" t="s">
        <v>68</v>
      </c>
      <c r="Y124" s="67" t="s">
        <v>69</v>
      </c>
      <c r="Z124" s="7"/>
      <c r="AA124" s="7"/>
      <c r="AB124" s="7"/>
      <c r="AC124" s="7"/>
      <c r="AD124" s="7"/>
      <c r="AE124" s="326" t="s">
        <v>49</v>
      </c>
      <c r="AF124" s="326"/>
      <c r="AG124" s="326"/>
      <c r="AH124" s="326"/>
      <c r="AI124" s="7"/>
      <c r="AJ124" s="7"/>
      <c r="AK124" s="7"/>
      <c r="AL124" s="7"/>
      <c r="AM124" s="7"/>
      <c r="AN124" s="7"/>
      <c r="AO124" s="67" t="s">
        <v>69</v>
      </c>
      <c r="AP124" s="232" t="s">
        <v>50</v>
      </c>
      <c r="AQ124" s="232"/>
      <c r="AR124" s="232"/>
    </row>
    <row r="125" spans="1:44" ht="16.5" customHeight="1" x14ac:dyDescent="0.25">
      <c r="A125" s="342"/>
      <c r="B125" s="325"/>
      <c r="C125" s="67" t="s">
        <v>2</v>
      </c>
      <c r="D125" s="7"/>
      <c r="E125" s="7"/>
      <c r="F125" s="7"/>
      <c r="G125" s="7"/>
      <c r="H125" s="7"/>
      <c r="I125" s="42" t="s">
        <v>3</v>
      </c>
      <c r="J125" s="42" t="s">
        <v>4</v>
      </c>
      <c r="K125" s="42" t="s">
        <v>191</v>
      </c>
      <c r="L125" s="42" t="s">
        <v>192</v>
      </c>
      <c r="M125" s="7"/>
      <c r="N125" s="7"/>
      <c r="O125" s="7"/>
      <c r="P125" s="7"/>
      <c r="Q125" s="7"/>
      <c r="R125" s="31"/>
      <c r="S125" s="67" t="s">
        <v>2</v>
      </c>
      <c r="T125" s="69" t="s">
        <v>5</v>
      </c>
      <c r="U125" s="69" t="s">
        <v>6</v>
      </c>
      <c r="V125" s="8" t="s">
        <v>7</v>
      </c>
      <c r="W125" s="29"/>
      <c r="X125" s="325"/>
      <c r="Y125" s="67" t="s">
        <v>0</v>
      </c>
      <c r="Z125" s="7"/>
      <c r="AA125" s="7"/>
      <c r="AB125" s="7"/>
      <c r="AC125" s="7"/>
      <c r="AD125" s="7"/>
      <c r="AE125" s="42" t="s">
        <v>3</v>
      </c>
      <c r="AF125" s="42" t="s">
        <v>4</v>
      </c>
      <c r="AG125" s="42" t="s">
        <v>191</v>
      </c>
      <c r="AH125" s="42" t="s">
        <v>192</v>
      </c>
      <c r="AI125" s="7"/>
      <c r="AJ125" s="7"/>
      <c r="AK125" s="7"/>
      <c r="AL125" s="7"/>
      <c r="AM125" s="7"/>
      <c r="AN125" s="31"/>
      <c r="AO125" s="67" t="s">
        <v>0</v>
      </c>
      <c r="AP125" s="69" t="s">
        <v>5</v>
      </c>
      <c r="AQ125" s="69" t="s">
        <v>6</v>
      </c>
      <c r="AR125" s="8" t="s">
        <v>7</v>
      </c>
    </row>
    <row r="126" spans="1:44" ht="16.5" customHeight="1" x14ac:dyDescent="0.25">
      <c r="A126" s="342"/>
      <c r="B126" s="325"/>
      <c r="C126" s="9" t="s">
        <v>8</v>
      </c>
      <c r="D126" s="7"/>
      <c r="E126" s="7"/>
      <c r="F126" s="7"/>
      <c r="G126" s="7"/>
      <c r="H126" s="7"/>
      <c r="I126" s="57">
        <f>ROUND(AVERAGE(I128, I132,I136,I140,I144,I148), 3)</f>
        <v>0</v>
      </c>
      <c r="J126" s="43" t="e">
        <f>ROUND(AVERAGE(J128, J132,J136,J140,J144,J148), 3)</f>
        <v>#DIV/0!</v>
      </c>
      <c r="K126" s="43" t="e">
        <f>ROUND(AVERAGE(K128, K132,K136,K140,K144,K148), 3)</f>
        <v>#NUM!</v>
      </c>
      <c r="L126" s="43" t="e">
        <f>ROUND(AVERAGE(L128, L132,L136,L140,L144,L148), 3)</f>
        <v>#DIV/0!</v>
      </c>
      <c r="M126" s="7"/>
      <c r="N126" s="7"/>
      <c r="O126" s="7"/>
      <c r="P126" s="7"/>
      <c r="Q126" s="7"/>
      <c r="R126" s="31"/>
      <c r="S126" s="9" t="s">
        <v>9</v>
      </c>
      <c r="T126" s="32"/>
      <c r="U126" s="32"/>
      <c r="V126" s="8">
        <f t="shared" ref="V126:V131" si="4">ROUND(U126/60, 3)</f>
        <v>0</v>
      </c>
      <c r="W126" s="29"/>
      <c r="X126" s="325"/>
      <c r="Y126" s="9" t="s">
        <v>8</v>
      </c>
      <c r="Z126" s="7"/>
      <c r="AA126" s="7"/>
      <c r="AB126" s="7"/>
      <c r="AC126" s="7"/>
      <c r="AD126" s="7"/>
      <c r="AE126" s="57">
        <f>ROUND(AVERAGE(AE128, AE132,AE136,AE140,AE144,AE148), 3)</f>
        <v>0</v>
      </c>
      <c r="AF126" s="43" t="e">
        <f>ROUND(AVERAGE(AF128, AF132,AF136,AF140,AF144,AF148), 3)</f>
        <v>#DIV/0!</v>
      </c>
      <c r="AG126" s="43" t="e">
        <f>ROUND(AVERAGE(AG128, AG132,AG136,AG140,AG144,AG148), 3)</f>
        <v>#NUM!</v>
      </c>
      <c r="AH126" s="43" t="e">
        <f>ROUND(AVERAGE(AH128, AH132,AH136,AH140,AH144,AH148), 3)</f>
        <v>#DIV/0!</v>
      </c>
      <c r="AI126" s="7"/>
      <c r="AJ126" s="7"/>
      <c r="AK126" s="7"/>
      <c r="AL126" s="7"/>
      <c r="AM126" s="7"/>
      <c r="AN126" s="31"/>
      <c r="AO126" s="9" t="s">
        <v>9</v>
      </c>
      <c r="AP126" s="32"/>
      <c r="AQ126" s="32"/>
      <c r="AR126" s="8">
        <f t="shared" ref="AR126:AR131" si="5">ROUND(AQ126/60, 3)</f>
        <v>0</v>
      </c>
    </row>
    <row r="127" spans="1:44" ht="16.5" customHeight="1" x14ac:dyDescent="0.25">
      <c r="A127" s="342"/>
      <c r="B127" s="325"/>
      <c r="C127" s="69" t="s">
        <v>10</v>
      </c>
      <c r="D127" s="293" t="s">
        <v>94</v>
      </c>
      <c r="E127" s="293"/>
      <c r="F127" s="293"/>
      <c r="G127" s="293"/>
      <c r="H127" s="293"/>
      <c r="I127" s="65" t="s">
        <v>11</v>
      </c>
      <c r="J127" s="65" t="s">
        <v>12</v>
      </c>
      <c r="K127" s="65" t="s">
        <v>81</v>
      </c>
      <c r="L127" s="65" t="s">
        <v>80</v>
      </c>
      <c r="M127" s="7"/>
      <c r="N127" s="31"/>
      <c r="O127" s="31"/>
      <c r="P127" s="31"/>
      <c r="Q127" s="31"/>
      <c r="R127" s="31"/>
      <c r="S127" s="9" t="s">
        <v>13</v>
      </c>
      <c r="T127" s="32"/>
      <c r="U127" s="32"/>
      <c r="V127" s="8">
        <f t="shared" si="4"/>
        <v>0</v>
      </c>
      <c r="W127" s="29"/>
      <c r="X127" s="325"/>
      <c r="Y127" s="69" t="s">
        <v>10</v>
      </c>
      <c r="Z127" s="293" t="s">
        <v>94</v>
      </c>
      <c r="AA127" s="293"/>
      <c r="AB127" s="293"/>
      <c r="AC127" s="293"/>
      <c r="AD127" s="293"/>
      <c r="AE127" s="65" t="s">
        <v>11</v>
      </c>
      <c r="AF127" s="65" t="s">
        <v>12</v>
      </c>
      <c r="AG127" s="65" t="s">
        <v>81</v>
      </c>
      <c r="AH127" s="65" t="s">
        <v>80</v>
      </c>
      <c r="AI127" s="7"/>
      <c r="AJ127" s="31"/>
      <c r="AK127" s="31"/>
      <c r="AL127" s="31"/>
      <c r="AM127" s="31"/>
      <c r="AN127" s="31"/>
      <c r="AO127" s="9" t="s">
        <v>13</v>
      </c>
      <c r="AP127" s="32"/>
      <c r="AQ127" s="32"/>
      <c r="AR127" s="8">
        <f t="shared" si="5"/>
        <v>0</v>
      </c>
    </row>
    <row r="128" spans="1:44" ht="16.5" customHeight="1" x14ac:dyDescent="0.25">
      <c r="A128" s="342"/>
      <c r="B128" s="325"/>
      <c r="C128" s="64" t="s">
        <v>14</v>
      </c>
      <c r="D128" s="83"/>
      <c r="E128" s="83"/>
      <c r="F128" s="83"/>
      <c r="G128" s="83"/>
      <c r="H128" s="83"/>
      <c r="I128" s="64">
        <f>SUM(D128:H128)</f>
        <v>0</v>
      </c>
      <c r="J128" s="26" t="e">
        <f>ROUND(AVERAGE(D128:H128),3)</f>
        <v>#DIV/0!</v>
      </c>
      <c r="K128" s="64" t="e">
        <f>ROUND(MEDIAN(D128:H128), 3)</f>
        <v>#NUM!</v>
      </c>
      <c r="L128" s="64" t="e">
        <f>ROUND(_xlfn.STDEV.S(D128:H128), 3)</f>
        <v>#DIV/0!</v>
      </c>
      <c r="M128" s="7"/>
      <c r="N128" s="31"/>
      <c r="O128" s="31"/>
      <c r="P128" s="31"/>
      <c r="Q128" s="31"/>
      <c r="R128" s="31"/>
      <c r="S128" s="9" t="s">
        <v>15</v>
      </c>
      <c r="T128" s="32"/>
      <c r="U128" s="32"/>
      <c r="V128" s="8">
        <f t="shared" si="4"/>
        <v>0</v>
      </c>
      <c r="W128" s="29"/>
      <c r="X128" s="325"/>
      <c r="Y128" s="64" t="s">
        <v>14</v>
      </c>
      <c r="Z128" s="62"/>
      <c r="AA128" s="62"/>
      <c r="AB128" s="62"/>
      <c r="AC128" s="62"/>
      <c r="AD128" s="62"/>
      <c r="AE128" s="64">
        <f>SUM(Z128:AD128)</f>
        <v>0</v>
      </c>
      <c r="AF128" s="26" t="e">
        <f>ROUND(AVERAGE(Z128:AD128),3)</f>
        <v>#DIV/0!</v>
      </c>
      <c r="AG128" s="64" t="e">
        <f>ROUND(MEDIAN(Z128:AD128), 3)</f>
        <v>#NUM!</v>
      </c>
      <c r="AH128" s="64" t="e">
        <f>ROUND(_xlfn.STDEV.S(Z128:AD128), 3)</f>
        <v>#DIV/0!</v>
      </c>
      <c r="AI128" s="7"/>
      <c r="AJ128" s="31"/>
      <c r="AK128" s="31"/>
      <c r="AL128" s="31"/>
      <c r="AM128" s="31"/>
      <c r="AN128" s="31"/>
      <c r="AO128" s="9" t="s">
        <v>15</v>
      </c>
      <c r="AP128" s="32"/>
      <c r="AQ128" s="32"/>
      <c r="AR128" s="8">
        <f t="shared" si="5"/>
        <v>0</v>
      </c>
    </row>
    <row r="129" spans="1:44" ht="16.5" customHeight="1" x14ac:dyDescent="0.25">
      <c r="A129" s="342"/>
      <c r="B129" s="325"/>
      <c r="C129" s="64" t="b">
        <v>1</v>
      </c>
      <c r="D129" s="83"/>
      <c r="E129" s="83"/>
      <c r="F129" s="83"/>
      <c r="G129" s="83"/>
      <c r="H129" s="83"/>
      <c r="I129" s="281"/>
      <c r="J129" s="282"/>
      <c r="K129" s="282"/>
      <c r="L129" s="283"/>
      <c r="M129" s="7"/>
      <c r="N129" s="31"/>
      <c r="O129" s="31"/>
      <c r="P129" s="31"/>
      <c r="Q129" s="31"/>
      <c r="R129" s="31"/>
      <c r="S129" s="9" t="s">
        <v>16</v>
      </c>
      <c r="T129" s="32"/>
      <c r="U129" s="32"/>
      <c r="V129" s="8">
        <f t="shared" si="4"/>
        <v>0</v>
      </c>
      <c r="W129" s="29"/>
      <c r="X129" s="325"/>
      <c r="Y129" s="64" t="b">
        <v>1</v>
      </c>
      <c r="Z129" s="64"/>
      <c r="AA129" s="64"/>
      <c r="AB129" s="64"/>
      <c r="AC129" s="64"/>
      <c r="AD129" s="64"/>
      <c r="AE129" s="281"/>
      <c r="AF129" s="282"/>
      <c r="AG129" s="282"/>
      <c r="AH129" s="283"/>
      <c r="AI129" s="7"/>
      <c r="AJ129" s="31"/>
      <c r="AK129" s="31"/>
      <c r="AL129" s="31"/>
      <c r="AM129" s="31"/>
      <c r="AN129" s="31"/>
      <c r="AO129" s="9" t="s">
        <v>16</v>
      </c>
      <c r="AP129" s="32"/>
      <c r="AQ129" s="32"/>
      <c r="AR129" s="8">
        <f t="shared" si="5"/>
        <v>0</v>
      </c>
    </row>
    <row r="130" spans="1:44" ht="16.5" customHeight="1" x14ac:dyDescent="0.25">
      <c r="A130" s="342"/>
      <c r="B130" s="325"/>
      <c r="C130" s="64" t="s">
        <v>17</v>
      </c>
      <c r="D130" s="64"/>
      <c r="E130" s="64"/>
      <c r="F130" s="64"/>
      <c r="G130" s="64"/>
      <c r="H130" s="64"/>
      <c r="I130" s="284"/>
      <c r="J130" s="285"/>
      <c r="K130" s="285"/>
      <c r="L130" s="286"/>
      <c r="M130" s="7"/>
      <c r="N130" s="31"/>
      <c r="O130" s="31"/>
      <c r="P130" s="31"/>
      <c r="Q130" s="31"/>
      <c r="R130" s="31"/>
      <c r="S130" s="9" t="s">
        <v>18</v>
      </c>
      <c r="T130" s="32"/>
      <c r="U130" s="32"/>
      <c r="V130" s="8">
        <f t="shared" si="4"/>
        <v>0</v>
      </c>
      <c r="W130" s="29"/>
      <c r="X130" s="325"/>
      <c r="Y130" s="64" t="s">
        <v>17</v>
      </c>
      <c r="Z130" s="64"/>
      <c r="AA130" s="64"/>
      <c r="AB130" s="64"/>
      <c r="AC130" s="64"/>
      <c r="AD130" s="64"/>
      <c r="AE130" s="284"/>
      <c r="AF130" s="285"/>
      <c r="AG130" s="285"/>
      <c r="AH130" s="286"/>
      <c r="AI130" s="7"/>
      <c r="AJ130" s="31"/>
      <c r="AK130" s="31"/>
      <c r="AL130" s="31"/>
      <c r="AM130" s="31"/>
      <c r="AN130" s="31"/>
      <c r="AO130" s="9" t="s">
        <v>18</v>
      </c>
      <c r="AP130" s="32"/>
      <c r="AQ130" s="32"/>
      <c r="AR130" s="8">
        <f t="shared" si="5"/>
        <v>0</v>
      </c>
    </row>
    <row r="131" spans="1:44" ht="16.5" customHeight="1" x14ac:dyDescent="0.25">
      <c r="A131" s="342"/>
      <c r="B131" s="325"/>
      <c r="C131" s="69" t="s">
        <v>19</v>
      </c>
      <c r="D131" s="293" t="s">
        <v>94</v>
      </c>
      <c r="E131" s="293"/>
      <c r="F131" s="293"/>
      <c r="G131" s="293"/>
      <c r="H131" s="293"/>
      <c r="I131" s="65" t="s">
        <v>11</v>
      </c>
      <c r="J131" s="65" t="s">
        <v>12</v>
      </c>
      <c r="K131" s="65" t="s">
        <v>81</v>
      </c>
      <c r="L131" s="65" t="s">
        <v>80</v>
      </c>
      <c r="M131" s="7"/>
      <c r="N131" s="31"/>
      <c r="O131" s="31"/>
      <c r="P131" s="31"/>
      <c r="Q131" s="31"/>
      <c r="R131" s="31"/>
      <c r="S131" s="9" t="s">
        <v>56</v>
      </c>
      <c r="T131" s="37"/>
      <c r="U131" s="32"/>
      <c r="V131" s="8">
        <f t="shared" si="4"/>
        <v>0</v>
      </c>
      <c r="W131" s="3"/>
      <c r="X131" s="325"/>
      <c r="Y131" s="69" t="s">
        <v>19</v>
      </c>
      <c r="Z131" s="293" t="s">
        <v>94</v>
      </c>
      <c r="AA131" s="293"/>
      <c r="AB131" s="293"/>
      <c r="AC131" s="293"/>
      <c r="AD131" s="293"/>
      <c r="AE131" s="65" t="s">
        <v>11</v>
      </c>
      <c r="AF131" s="65" t="s">
        <v>12</v>
      </c>
      <c r="AG131" s="65" t="s">
        <v>81</v>
      </c>
      <c r="AH131" s="65" t="s">
        <v>80</v>
      </c>
      <c r="AI131" s="7"/>
      <c r="AJ131" s="31"/>
      <c r="AK131" s="31"/>
      <c r="AL131" s="31"/>
      <c r="AM131" s="31"/>
      <c r="AN131" s="31"/>
      <c r="AO131" s="9" t="s">
        <v>56</v>
      </c>
      <c r="AP131" s="32"/>
      <c r="AQ131" s="32"/>
      <c r="AR131" s="8">
        <f t="shared" si="5"/>
        <v>0</v>
      </c>
    </row>
    <row r="132" spans="1:44" ht="16.5" customHeight="1" x14ac:dyDescent="0.3">
      <c r="A132" s="342"/>
      <c r="B132" s="325"/>
      <c r="C132" s="64" t="s">
        <v>20</v>
      </c>
      <c r="D132" s="83"/>
      <c r="E132" s="83"/>
      <c r="F132" s="83"/>
      <c r="G132" s="83"/>
      <c r="H132" s="83"/>
      <c r="I132" s="64">
        <f>SUM(D132:H132)</f>
        <v>0</v>
      </c>
      <c r="J132" s="26" t="e">
        <f>ROUND(AVERAGE(D132:H132),3)</f>
        <v>#DIV/0!</v>
      </c>
      <c r="K132" s="64" t="e">
        <f>ROUND(MEDIAN(D132:H132), 3)</f>
        <v>#NUM!</v>
      </c>
      <c r="L132" s="64" t="e">
        <f>ROUND(_xlfn.STDEV.S(D132:H132), 3)</f>
        <v>#DIV/0!</v>
      </c>
      <c r="M132" s="7"/>
      <c r="N132" s="31"/>
      <c r="O132" s="31"/>
      <c r="P132" s="31"/>
      <c r="Q132" s="31"/>
      <c r="R132" s="31"/>
      <c r="S132" s="14" t="s">
        <v>3</v>
      </c>
      <c r="T132" s="44" t="e">
        <f>ROUND(AVERAGE(T126:T131), 3)</f>
        <v>#DIV/0!</v>
      </c>
      <c r="U132" s="45" t="e">
        <f>ROUND(AVERAGE(U126:U131), 3)</f>
        <v>#DIV/0!</v>
      </c>
      <c r="V132" s="15">
        <f>ROUND(AVERAGE(V126:V131), 3)</f>
        <v>0</v>
      </c>
      <c r="W132" s="29"/>
      <c r="X132" s="325"/>
      <c r="Y132" s="64" t="s">
        <v>20</v>
      </c>
      <c r="Z132" s="62"/>
      <c r="AA132" s="62"/>
      <c r="AB132" s="62"/>
      <c r="AC132" s="62"/>
      <c r="AD132" s="62"/>
      <c r="AE132" s="64">
        <f>SUM(Z132:AD132)</f>
        <v>0</v>
      </c>
      <c r="AF132" s="26" t="e">
        <f>ROUND(AVERAGE(Z132:AD132),3)</f>
        <v>#DIV/0!</v>
      </c>
      <c r="AG132" s="64" t="e">
        <f>ROUND(MEDIAN(Z132:AD132), 3)</f>
        <v>#NUM!</v>
      </c>
      <c r="AH132" s="64" t="e">
        <f>ROUND(_xlfn.STDEV.S(Z132:AD132), 3)</f>
        <v>#DIV/0!</v>
      </c>
      <c r="AI132" s="7"/>
      <c r="AJ132" s="31"/>
      <c r="AK132" s="31"/>
      <c r="AL132" s="31"/>
      <c r="AM132" s="31"/>
      <c r="AN132" s="31"/>
      <c r="AO132" s="14" t="s">
        <v>3</v>
      </c>
      <c r="AP132" s="44" t="e">
        <f>ROUND(AVERAGE(AP126:AP131), 3)</f>
        <v>#DIV/0!</v>
      </c>
      <c r="AQ132" s="45" t="e">
        <f>ROUND(AVERAGE(AQ126:AQ131), 3)</f>
        <v>#DIV/0!</v>
      </c>
      <c r="AR132" s="15">
        <f>ROUND(AVERAGE(AR126:AR131), 3)</f>
        <v>0</v>
      </c>
    </row>
    <row r="133" spans="1:44" ht="16.5" customHeight="1" x14ac:dyDescent="0.25">
      <c r="A133" s="342"/>
      <c r="B133" s="325"/>
      <c r="C133" s="64" t="b">
        <v>1</v>
      </c>
      <c r="D133" s="83"/>
      <c r="E133" s="83"/>
      <c r="F133" s="83"/>
      <c r="G133" s="83"/>
      <c r="H133" s="83"/>
      <c r="I133" s="281"/>
      <c r="J133" s="282"/>
      <c r="K133" s="282"/>
      <c r="L133" s="283"/>
      <c r="M133" s="7"/>
      <c r="N133" s="7"/>
      <c r="O133" s="7"/>
      <c r="P133" s="7"/>
      <c r="Q133" s="7"/>
      <c r="R133" s="31"/>
      <c r="S133" s="31"/>
      <c r="T133" s="31"/>
      <c r="U133" s="31"/>
      <c r="V133" s="31"/>
      <c r="W133" s="29"/>
      <c r="X133" s="325"/>
      <c r="Y133" s="64" t="b">
        <v>1</v>
      </c>
      <c r="Z133" s="64"/>
      <c r="AA133" s="64"/>
      <c r="AB133" s="64"/>
      <c r="AC133" s="64"/>
      <c r="AD133" s="64"/>
      <c r="AE133" s="281"/>
      <c r="AF133" s="282"/>
      <c r="AG133" s="282"/>
      <c r="AH133" s="283"/>
      <c r="AI133" s="7"/>
      <c r="AJ133" s="7"/>
      <c r="AK133" s="7"/>
      <c r="AL133" s="7"/>
      <c r="AM133" s="7"/>
      <c r="AN133" s="31"/>
      <c r="AO133" s="31"/>
      <c r="AP133" s="31"/>
      <c r="AQ133" s="31"/>
      <c r="AR133" s="31"/>
    </row>
    <row r="134" spans="1:44" ht="16.5" customHeight="1" x14ac:dyDescent="0.25">
      <c r="A134" s="342"/>
      <c r="B134" s="325"/>
      <c r="C134" s="64" t="s">
        <v>17</v>
      </c>
      <c r="D134" s="64"/>
      <c r="E134" s="64"/>
      <c r="F134" s="64"/>
      <c r="G134" s="64"/>
      <c r="H134" s="64"/>
      <c r="I134" s="284"/>
      <c r="J134" s="285"/>
      <c r="K134" s="285"/>
      <c r="L134" s="286"/>
      <c r="M134" s="7"/>
      <c r="N134" s="7"/>
      <c r="O134" s="7"/>
      <c r="P134" s="7"/>
      <c r="Q134" s="7"/>
      <c r="R134" s="31"/>
      <c r="S134" s="31"/>
      <c r="T134" s="31"/>
      <c r="U134" s="31"/>
      <c r="V134" s="31"/>
      <c r="W134" s="29"/>
      <c r="X134" s="325"/>
      <c r="Y134" s="64" t="s">
        <v>17</v>
      </c>
      <c r="Z134" s="64"/>
      <c r="AA134" s="64"/>
      <c r="AB134" s="64"/>
      <c r="AC134" s="64"/>
      <c r="AD134" s="64"/>
      <c r="AE134" s="284"/>
      <c r="AF134" s="285"/>
      <c r="AG134" s="285"/>
      <c r="AH134" s="286"/>
      <c r="AI134" s="7"/>
      <c r="AJ134" s="7"/>
      <c r="AK134" s="7"/>
      <c r="AL134" s="7"/>
      <c r="AM134" s="7"/>
      <c r="AN134" s="31"/>
      <c r="AO134" s="31"/>
      <c r="AP134" s="31"/>
      <c r="AQ134" s="31"/>
      <c r="AR134" s="31"/>
    </row>
    <row r="135" spans="1:44" ht="16.5" customHeight="1" x14ac:dyDescent="0.25">
      <c r="A135" s="342"/>
      <c r="B135" s="325"/>
      <c r="C135" s="69" t="s">
        <v>21</v>
      </c>
      <c r="D135" s="293" t="s">
        <v>94</v>
      </c>
      <c r="E135" s="293"/>
      <c r="F135" s="293"/>
      <c r="G135" s="293"/>
      <c r="H135" s="293"/>
      <c r="I135" s="65" t="s">
        <v>11</v>
      </c>
      <c r="J135" s="65" t="s">
        <v>12</v>
      </c>
      <c r="K135" s="65" t="s">
        <v>81</v>
      </c>
      <c r="L135" s="65" t="s">
        <v>80</v>
      </c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29"/>
      <c r="X135" s="325"/>
      <c r="Y135" s="69" t="s">
        <v>21</v>
      </c>
      <c r="Z135" s="293" t="s">
        <v>94</v>
      </c>
      <c r="AA135" s="293"/>
      <c r="AB135" s="293"/>
      <c r="AC135" s="293"/>
      <c r="AD135" s="293"/>
      <c r="AE135" s="65" t="s">
        <v>11</v>
      </c>
      <c r="AF135" s="65" t="s">
        <v>12</v>
      </c>
      <c r="AG135" s="65" t="s">
        <v>81</v>
      </c>
      <c r="AH135" s="65" t="s">
        <v>80</v>
      </c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</row>
    <row r="136" spans="1:44" ht="16.5" customHeight="1" x14ac:dyDescent="0.25">
      <c r="A136" s="342"/>
      <c r="B136" s="325"/>
      <c r="C136" s="64" t="s">
        <v>22</v>
      </c>
      <c r="D136" s="83"/>
      <c r="E136" s="83"/>
      <c r="F136" s="83"/>
      <c r="G136" s="83"/>
      <c r="H136" s="83"/>
      <c r="I136" s="64">
        <f>SUM(D136:H136)</f>
        <v>0</v>
      </c>
      <c r="J136" s="26" t="e">
        <f>ROUND(AVERAGE(D136:H136),3)</f>
        <v>#DIV/0!</v>
      </c>
      <c r="K136" s="64" t="e">
        <f>ROUND(MEDIAN(D136:H136), 3)</f>
        <v>#NUM!</v>
      </c>
      <c r="L136" s="64" t="e">
        <f>ROUND(_xlfn.STDEV.S(D136:H136), 3)</f>
        <v>#DIV/0!</v>
      </c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29"/>
      <c r="X136" s="325"/>
      <c r="Y136" s="64" t="s">
        <v>22</v>
      </c>
      <c r="Z136" s="62"/>
      <c r="AA136" s="62"/>
      <c r="AB136" s="62"/>
      <c r="AC136" s="62"/>
      <c r="AD136" s="62"/>
      <c r="AE136" s="64">
        <f>SUM(Z136:AD136)</f>
        <v>0</v>
      </c>
      <c r="AF136" s="26" t="e">
        <f>ROUND(AVERAGE(Z136:AD136),3)</f>
        <v>#DIV/0!</v>
      </c>
      <c r="AG136" s="64" t="e">
        <f>ROUND(MEDIAN(Z136:AD136), 3)</f>
        <v>#NUM!</v>
      </c>
      <c r="AH136" s="64" t="e">
        <f>ROUND(_xlfn.STDEV.S(Z136:AD136), 3)</f>
        <v>#DIV/0!</v>
      </c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</row>
    <row r="137" spans="1:44" ht="16.5" customHeight="1" x14ac:dyDescent="0.25">
      <c r="A137" s="342"/>
      <c r="B137" s="325"/>
      <c r="C137" s="64" t="b">
        <v>1</v>
      </c>
      <c r="D137" s="83"/>
      <c r="E137" s="83"/>
      <c r="F137" s="83"/>
      <c r="G137" s="83"/>
      <c r="H137" s="83"/>
      <c r="I137" s="281"/>
      <c r="J137" s="282"/>
      <c r="K137" s="282"/>
      <c r="L137" s="283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29"/>
      <c r="X137" s="325"/>
      <c r="Y137" s="64" t="b">
        <v>1</v>
      </c>
      <c r="Z137" s="64"/>
      <c r="AA137" s="64"/>
      <c r="AB137" s="64"/>
      <c r="AC137" s="64"/>
      <c r="AD137" s="64"/>
      <c r="AE137" s="281"/>
      <c r="AF137" s="282"/>
      <c r="AG137" s="282"/>
      <c r="AH137" s="283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</row>
    <row r="138" spans="1:44" ht="16.5" customHeight="1" x14ac:dyDescent="0.25">
      <c r="A138" s="342"/>
      <c r="B138" s="325"/>
      <c r="C138" s="64" t="s">
        <v>17</v>
      </c>
      <c r="D138" s="64"/>
      <c r="E138" s="64"/>
      <c r="F138" s="64"/>
      <c r="G138" s="64"/>
      <c r="H138" s="64"/>
      <c r="I138" s="284"/>
      <c r="J138" s="285"/>
      <c r="K138" s="285"/>
      <c r="L138" s="286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29"/>
      <c r="X138" s="325"/>
      <c r="Y138" s="64" t="s">
        <v>17</v>
      </c>
      <c r="Z138" s="64"/>
      <c r="AA138" s="64"/>
      <c r="AB138" s="64"/>
      <c r="AC138" s="64"/>
      <c r="AD138" s="64"/>
      <c r="AE138" s="284"/>
      <c r="AF138" s="285"/>
      <c r="AG138" s="285"/>
      <c r="AH138" s="286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</row>
    <row r="139" spans="1:44" ht="16.5" customHeight="1" x14ac:dyDescent="0.25">
      <c r="A139" s="342"/>
      <c r="B139" s="325"/>
      <c r="C139" s="69" t="s">
        <v>23</v>
      </c>
      <c r="D139" s="293" t="s">
        <v>94</v>
      </c>
      <c r="E139" s="293"/>
      <c r="F139" s="293"/>
      <c r="G139" s="293"/>
      <c r="H139" s="293"/>
      <c r="I139" s="65" t="s">
        <v>11</v>
      </c>
      <c r="J139" s="65" t="s">
        <v>12</v>
      </c>
      <c r="K139" s="65" t="s">
        <v>81</v>
      </c>
      <c r="L139" s="65" t="s">
        <v>80</v>
      </c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29"/>
      <c r="X139" s="325"/>
      <c r="Y139" s="69" t="s">
        <v>23</v>
      </c>
      <c r="Z139" s="293" t="s">
        <v>94</v>
      </c>
      <c r="AA139" s="293"/>
      <c r="AB139" s="293"/>
      <c r="AC139" s="293"/>
      <c r="AD139" s="293"/>
      <c r="AE139" s="65" t="s">
        <v>11</v>
      </c>
      <c r="AF139" s="65" t="s">
        <v>12</v>
      </c>
      <c r="AG139" s="65" t="s">
        <v>81</v>
      </c>
      <c r="AH139" s="65" t="s">
        <v>80</v>
      </c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</row>
    <row r="140" spans="1:44" ht="16.5" customHeight="1" x14ac:dyDescent="0.25">
      <c r="A140" s="342"/>
      <c r="B140" s="325"/>
      <c r="C140" s="64" t="s">
        <v>24</v>
      </c>
      <c r="D140" s="83"/>
      <c r="E140" s="83"/>
      <c r="F140" s="83"/>
      <c r="G140" s="83"/>
      <c r="H140" s="83"/>
      <c r="I140" s="64">
        <f>SUM(D140:H140)</f>
        <v>0</v>
      </c>
      <c r="J140" s="26" t="e">
        <f>ROUND(AVERAGE(D140:H140),3)</f>
        <v>#DIV/0!</v>
      </c>
      <c r="K140" s="64" t="e">
        <f>ROUND(MEDIAN(D140:H140), 3)</f>
        <v>#NUM!</v>
      </c>
      <c r="L140" s="64" t="e">
        <f>ROUND(_xlfn.STDEV.S(D140:H140), 3)</f>
        <v>#DIV/0!</v>
      </c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29"/>
      <c r="X140" s="325"/>
      <c r="Y140" s="64" t="s">
        <v>24</v>
      </c>
      <c r="Z140" s="62"/>
      <c r="AA140" s="62"/>
      <c r="AB140" s="62"/>
      <c r="AC140" s="62"/>
      <c r="AD140" s="62"/>
      <c r="AE140" s="64">
        <f>SUM(Z140:AD140)</f>
        <v>0</v>
      </c>
      <c r="AF140" s="26" t="e">
        <f>ROUND(AVERAGE(Z140:AD140),3)</f>
        <v>#DIV/0!</v>
      </c>
      <c r="AG140" s="64" t="e">
        <f>ROUND(MEDIAN(Z140:AD140), 3)</f>
        <v>#NUM!</v>
      </c>
      <c r="AH140" s="64" t="e">
        <f>ROUND(_xlfn.STDEV.S(Z140:AD140), 3)</f>
        <v>#DIV/0!</v>
      </c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</row>
    <row r="141" spans="1:44" ht="16.5" customHeight="1" x14ac:dyDescent="0.25">
      <c r="A141" s="342"/>
      <c r="B141" s="325"/>
      <c r="C141" s="64" t="b">
        <v>1</v>
      </c>
      <c r="D141" s="64"/>
      <c r="E141" s="64"/>
      <c r="F141" s="64"/>
      <c r="G141" s="64"/>
      <c r="H141" s="64"/>
      <c r="I141" s="281"/>
      <c r="J141" s="282"/>
      <c r="K141" s="282"/>
      <c r="L141" s="283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29"/>
      <c r="X141" s="325"/>
      <c r="Y141" s="64" t="b">
        <v>1</v>
      </c>
      <c r="Z141" s="64"/>
      <c r="AA141" s="64"/>
      <c r="AB141" s="64"/>
      <c r="AC141" s="64"/>
      <c r="AD141" s="64"/>
      <c r="AE141" s="281"/>
      <c r="AF141" s="282"/>
      <c r="AG141" s="282"/>
      <c r="AH141" s="283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</row>
    <row r="142" spans="1:44" ht="16.5" customHeight="1" x14ac:dyDescent="0.25">
      <c r="A142" s="342"/>
      <c r="B142" s="325"/>
      <c r="C142" s="64" t="s">
        <v>17</v>
      </c>
      <c r="D142" s="64"/>
      <c r="E142" s="64"/>
      <c r="F142" s="64"/>
      <c r="G142" s="64"/>
      <c r="H142" s="64"/>
      <c r="I142" s="284"/>
      <c r="J142" s="285"/>
      <c r="K142" s="285"/>
      <c r="L142" s="286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29"/>
      <c r="X142" s="325"/>
      <c r="Y142" s="64" t="s">
        <v>17</v>
      </c>
      <c r="Z142" s="64"/>
      <c r="AA142" s="64"/>
      <c r="AB142" s="64"/>
      <c r="AC142" s="64"/>
      <c r="AD142" s="64"/>
      <c r="AE142" s="284"/>
      <c r="AF142" s="285"/>
      <c r="AG142" s="285"/>
      <c r="AH142" s="286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</row>
    <row r="143" spans="1:44" ht="16.5" customHeight="1" x14ac:dyDescent="0.25">
      <c r="A143" s="342"/>
      <c r="B143" s="325"/>
      <c r="C143" s="69" t="s">
        <v>25</v>
      </c>
      <c r="D143" s="293" t="s">
        <v>94</v>
      </c>
      <c r="E143" s="293"/>
      <c r="F143" s="293"/>
      <c r="G143" s="293"/>
      <c r="H143" s="293"/>
      <c r="I143" s="65" t="s">
        <v>11</v>
      </c>
      <c r="J143" s="65" t="s">
        <v>12</v>
      </c>
      <c r="K143" s="65" t="s">
        <v>81</v>
      </c>
      <c r="L143" s="65" t="s">
        <v>80</v>
      </c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29"/>
      <c r="X143" s="325"/>
      <c r="Y143" s="69" t="s">
        <v>25</v>
      </c>
      <c r="Z143" s="293" t="s">
        <v>94</v>
      </c>
      <c r="AA143" s="293"/>
      <c r="AB143" s="293"/>
      <c r="AC143" s="293"/>
      <c r="AD143" s="293"/>
      <c r="AE143" s="65" t="s">
        <v>11</v>
      </c>
      <c r="AF143" s="65" t="s">
        <v>12</v>
      </c>
      <c r="AG143" s="65" t="s">
        <v>81</v>
      </c>
      <c r="AH143" s="65" t="s">
        <v>80</v>
      </c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</row>
    <row r="144" spans="1:44" ht="16.5" customHeight="1" x14ac:dyDescent="0.25">
      <c r="A144" s="342"/>
      <c r="B144" s="325"/>
      <c r="C144" s="64" t="s">
        <v>26</v>
      </c>
      <c r="D144" s="83"/>
      <c r="E144" s="83"/>
      <c r="F144" s="83"/>
      <c r="G144" s="83"/>
      <c r="H144" s="83"/>
      <c r="I144" s="64">
        <f>SUM(D144:H144)</f>
        <v>0</v>
      </c>
      <c r="J144" s="26" t="e">
        <f>ROUND(AVERAGE(D144:H144),3)</f>
        <v>#DIV/0!</v>
      </c>
      <c r="K144" s="64" t="e">
        <f>ROUND(MEDIAN(D144:H144), 3)</f>
        <v>#NUM!</v>
      </c>
      <c r="L144" s="64" t="e">
        <f>ROUND(_xlfn.STDEV.S(D144:H144), 3)</f>
        <v>#DIV/0!</v>
      </c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29"/>
      <c r="X144" s="325"/>
      <c r="Y144" s="64" t="s">
        <v>26</v>
      </c>
      <c r="Z144" s="62"/>
      <c r="AA144" s="62"/>
      <c r="AB144" s="62"/>
      <c r="AC144" s="62"/>
      <c r="AD144" s="62"/>
      <c r="AE144" s="64">
        <f>SUM(Z144:AD144)</f>
        <v>0</v>
      </c>
      <c r="AF144" s="26" t="e">
        <f>ROUND(AVERAGE(Z144:AD144),3)</f>
        <v>#DIV/0!</v>
      </c>
      <c r="AG144" s="64" t="e">
        <f>ROUND(MEDIAN(Z144:AD144), 3)</f>
        <v>#NUM!</v>
      </c>
      <c r="AH144" s="64" t="e">
        <f>ROUND(_xlfn.STDEV.S(Z144:AD144), 3)</f>
        <v>#DIV/0!</v>
      </c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</row>
    <row r="145" spans="1:44" ht="16.5" customHeight="1" x14ac:dyDescent="0.25">
      <c r="A145" s="342"/>
      <c r="B145" s="325"/>
      <c r="C145" s="64" t="b">
        <v>1</v>
      </c>
      <c r="D145" s="64"/>
      <c r="E145" s="64"/>
      <c r="F145" s="64"/>
      <c r="G145" s="64"/>
      <c r="H145" s="64"/>
      <c r="I145" s="281"/>
      <c r="J145" s="282"/>
      <c r="K145" s="282"/>
      <c r="L145" s="283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29"/>
      <c r="X145" s="325"/>
      <c r="Y145" s="64" t="b">
        <v>1</v>
      </c>
      <c r="Z145" s="64"/>
      <c r="AA145" s="64"/>
      <c r="AB145" s="64"/>
      <c r="AC145" s="64"/>
      <c r="AD145" s="64"/>
      <c r="AE145" s="281"/>
      <c r="AF145" s="282"/>
      <c r="AG145" s="282"/>
      <c r="AH145" s="283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</row>
    <row r="146" spans="1:44" ht="16.5" customHeight="1" x14ac:dyDescent="0.25">
      <c r="A146" s="342"/>
      <c r="B146" s="325"/>
      <c r="C146" s="64" t="s">
        <v>17</v>
      </c>
      <c r="D146" s="64"/>
      <c r="E146" s="64"/>
      <c r="F146" s="64"/>
      <c r="G146" s="64"/>
      <c r="H146" s="64"/>
      <c r="I146" s="284"/>
      <c r="J146" s="285"/>
      <c r="K146" s="285"/>
      <c r="L146" s="286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29"/>
      <c r="X146" s="325"/>
      <c r="Y146" s="64" t="s">
        <v>17</v>
      </c>
      <c r="Z146" s="64"/>
      <c r="AA146" s="64"/>
      <c r="AB146" s="64"/>
      <c r="AC146" s="64"/>
      <c r="AD146" s="64"/>
      <c r="AE146" s="284"/>
      <c r="AF146" s="285"/>
      <c r="AG146" s="285"/>
      <c r="AH146" s="286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</row>
    <row r="147" spans="1:44" ht="16.5" customHeight="1" x14ac:dyDescent="0.25">
      <c r="A147" s="342"/>
      <c r="B147" s="325"/>
      <c r="C147" s="69" t="s">
        <v>58</v>
      </c>
      <c r="D147" s="293" t="s">
        <v>94</v>
      </c>
      <c r="E147" s="293"/>
      <c r="F147" s="293"/>
      <c r="G147" s="293"/>
      <c r="H147" s="293"/>
      <c r="I147" s="65" t="s">
        <v>11</v>
      </c>
      <c r="J147" s="65" t="s">
        <v>12</v>
      </c>
      <c r="K147" s="65" t="s">
        <v>81</v>
      </c>
      <c r="L147" s="65" t="s">
        <v>80</v>
      </c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29"/>
      <c r="X147" s="325"/>
      <c r="Y147" s="69" t="s">
        <v>58</v>
      </c>
      <c r="Z147" s="293" t="s">
        <v>94</v>
      </c>
      <c r="AA147" s="293"/>
      <c r="AB147" s="293"/>
      <c r="AC147" s="293"/>
      <c r="AD147" s="293"/>
      <c r="AE147" s="65" t="s">
        <v>11</v>
      </c>
      <c r="AF147" s="65" t="s">
        <v>12</v>
      </c>
      <c r="AG147" s="65" t="s">
        <v>81</v>
      </c>
      <c r="AH147" s="65" t="s">
        <v>80</v>
      </c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</row>
    <row r="148" spans="1:44" ht="16.5" customHeight="1" x14ac:dyDescent="0.25">
      <c r="A148" s="342"/>
      <c r="B148" s="325"/>
      <c r="C148" s="64" t="s">
        <v>59</v>
      </c>
      <c r="D148" s="83"/>
      <c r="E148" s="83"/>
      <c r="F148" s="83"/>
      <c r="G148" s="83"/>
      <c r="H148" s="83"/>
      <c r="I148" s="64">
        <f>SUM(D148:H148)</f>
        <v>0</v>
      </c>
      <c r="J148" s="26" t="e">
        <f>ROUND(AVERAGE(D148:H148),3)</f>
        <v>#DIV/0!</v>
      </c>
      <c r="K148" s="64" t="e">
        <f>ROUND(MEDIAN(D148:H148), 3)</f>
        <v>#NUM!</v>
      </c>
      <c r="L148" s="64" t="e">
        <f>ROUND(_xlfn.STDEV.S(D148:H148), 3)</f>
        <v>#DIV/0!</v>
      </c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29"/>
      <c r="X148" s="325"/>
      <c r="Y148" s="64" t="s">
        <v>59</v>
      </c>
      <c r="Z148" s="62"/>
      <c r="AA148" s="62"/>
      <c r="AB148" s="62"/>
      <c r="AC148" s="62"/>
      <c r="AD148" s="62"/>
      <c r="AE148" s="64">
        <f>SUM(Z148:AD148)</f>
        <v>0</v>
      </c>
      <c r="AF148" s="26" t="e">
        <f>ROUND(AVERAGE(Z148:AD148),3)</f>
        <v>#DIV/0!</v>
      </c>
      <c r="AG148" s="64" t="e">
        <f>ROUND(MEDIAN(Z148:AD148), 3)</f>
        <v>#NUM!</v>
      </c>
      <c r="AH148" s="64" t="e">
        <f>ROUND(_xlfn.STDEV.S(Z148:AD148), 3)</f>
        <v>#DIV/0!</v>
      </c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</row>
    <row r="149" spans="1:44" ht="16.5" customHeight="1" x14ac:dyDescent="0.25">
      <c r="A149" s="342"/>
      <c r="B149" s="325"/>
      <c r="C149" s="64" t="b">
        <v>1</v>
      </c>
      <c r="D149" s="64"/>
      <c r="E149" s="64"/>
      <c r="F149" s="64"/>
      <c r="G149" s="64"/>
      <c r="H149" s="64"/>
      <c r="I149" s="281"/>
      <c r="J149" s="282"/>
      <c r="K149" s="282"/>
      <c r="L149" s="283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29"/>
      <c r="X149" s="325"/>
      <c r="Y149" s="64" t="b">
        <v>1</v>
      </c>
      <c r="Z149" s="64"/>
      <c r="AA149" s="64"/>
      <c r="AB149" s="64"/>
      <c r="AC149" s="64"/>
      <c r="AD149" s="64"/>
      <c r="AE149" s="281"/>
      <c r="AF149" s="282"/>
      <c r="AG149" s="282"/>
      <c r="AH149" s="283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</row>
    <row r="150" spans="1:44" ht="16.5" customHeight="1" x14ac:dyDescent="0.25">
      <c r="A150" s="342"/>
      <c r="B150" s="325"/>
      <c r="C150" s="64" t="s">
        <v>17</v>
      </c>
      <c r="D150" s="64"/>
      <c r="E150" s="64"/>
      <c r="F150" s="64"/>
      <c r="G150" s="64"/>
      <c r="H150" s="64"/>
      <c r="I150" s="284"/>
      <c r="J150" s="285"/>
      <c r="K150" s="285"/>
      <c r="L150" s="286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29"/>
      <c r="X150" s="325"/>
      <c r="Y150" s="64" t="s">
        <v>17</v>
      </c>
      <c r="Z150" s="64"/>
      <c r="AA150" s="64"/>
      <c r="AB150" s="64"/>
      <c r="AC150" s="64"/>
      <c r="AD150" s="64"/>
      <c r="AE150" s="284"/>
      <c r="AF150" s="285"/>
      <c r="AG150" s="285"/>
      <c r="AH150" s="286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</row>
    <row r="151" spans="1:44" ht="16.5" customHeight="1" x14ac:dyDescent="0.25">
      <c r="A151" s="342"/>
    </row>
    <row r="152" spans="1:44" ht="16.5" customHeight="1" x14ac:dyDescent="0.25">
      <c r="A152" s="342"/>
    </row>
    <row r="153" spans="1:44" ht="16.5" customHeight="1" x14ac:dyDescent="0.25">
      <c r="A153" s="342"/>
      <c r="B153" s="325" t="s">
        <v>70</v>
      </c>
      <c r="C153" s="67" t="s">
        <v>70</v>
      </c>
      <c r="D153" s="7"/>
      <c r="E153" s="7"/>
      <c r="F153" s="7"/>
      <c r="G153" s="7"/>
      <c r="H153" s="7"/>
      <c r="I153" s="326" t="s">
        <v>49</v>
      </c>
      <c r="J153" s="326"/>
      <c r="K153" s="326"/>
      <c r="L153" s="326"/>
      <c r="M153" s="7"/>
      <c r="N153" s="7"/>
      <c r="O153" s="7"/>
      <c r="P153" s="7"/>
      <c r="Q153" s="7"/>
      <c r="R153" s="7"/>
      <c r="S153" s="67" t="s">
        <v>70</v>
      </c>
      <c r="T153" s="232" t="s">
        <v>50</v>
      </c>
      <c r="U153" s="232"/>
      <c r="V153" s="232"/>
      <c r="W153" s="3"/>
      <c r="X153" s="325" t="s">
        <v>70</v>
      </c>
      <c r="Y153" s="67" t="s">
        <v>70</v>
      </c>
      <c r="Z153" s="7"/>
      <c r="AA153" s="7"/>
      <c r="AB153" s="7"/>
      <c r="AC153" s="7"/>
      <c r="AD153" s="7"/>
      <c r="AE153" s="326" t="s">
        <v>49</v>
      </c>
      <c r="AF153" s="326"/>
      <c r="AG153" s="326"/>
      <c r="AH153" s="326"/>
      <c r="AI153" s="7"/>
      <c r="AJ153" s="7"/>
      <c r="AK153" s="7"/>
      <c r="AL153" s="7"/>
      <c r="AM153" s="7"/>
      <c r="AN153" s="7"/>
      <c r="AO153" s="67" t="s">
        <v>70</v>
      </c>
      <c r="AP153" s="232" t="s">
        <v>50</v>
      </c>
      <c r="AQ153" s="232"/>
      <c r="AR153" s="232"/>
    </row>
    <row r="154" spans="1:44" ht="16.5" customHeight="1" x14ac:dyDescent="0.25">
      <c r="A154" s="342"/>
      <c r="B154" s="325"/>
      <c r="C154" s="67" t="s">
        <v>2</v>
      </c>
      <c r="D154" s="7"/>
      <c r="E154" s="7"/>
      <c r="F154" s="7"/>
      <c r="G154" s="7"/>
      <c r="H154" s="7"/>
      <c r="I154" s="42" t="s">
        <v>3</v>
      </c>
      <c r="J154" s="42" t="s">
        <v>4</v>
      </c>
      <c r="K154" s="42" t="s">
        <v>191</v>
      </c>
      <c r="L154" s="42" t="s">
        <v>192</v>
      </c>
      <c r="M154" s="7"/>
      <c r="N154" s="7"/>
      <c r="O154" s="7"/>
      <c r="P154" s="7"/>
      <c r="Q154" s="7"/>
      <c r="R154" s="31"/>
      <c r="S154" s="67" t="s">
        <v>2</v>
      </c>
      <c r="T154" s="69" t="s">
        <v>5</v>
      </c>
      <c r="U154" s="69" t="s">
        <v>6</v>
      </c>
      <c r="V154" s="8" t="s">
        <v>7</v>
      </c>
      <c r="W154" s="29"/>
      <c r="X154" s="325"/>
      <c r="Y154" s="67" t="s">
        <v>0</v>
      </c>
      <c r="Z154" s="7"/>
      <c r="AA154" s="7"/>
      <c r="AB154" s="7"/>
      <c r="AC154" s="7"/>
      <c r="AD154" s="7"/>
      <c r="AE154" s="42" t="s">
        <v>3</v>
      </c>
      <c r="AF154" s="42" t="s">
        <v>4</v>
      </c>
      <c r="AG154" s="42" t="s">
        <v>191</v>
      </c>
      <c r="AH154" s="42" t="s">
        <v>192</v>
      </c>
      <c r="AI154" s="7"/>
      <c r="AJ154" s="7"/>
      <c r="AK154" s="7"/>
      <c r="AL154" s="7"/>
      <c r="AM154" s="7"/>
      <c r="AN154" s="31"/>
      <c r="AO154" s="67" t="s">
        <v>0</v>
      </c>
      <c r="AP154" s="69" t="s">
        <v>5</v>
      </c>
      <c r="AQ154" s="69" t="s">
        <v>6</v>
      </c>
      <c r="AR154" s="8" t="s">
        <v>7</v>
      </c>
    </row>
    <row r="155" spans="1:44" ht="16.5" customHeight="1" x14ac:dyDescent="0.25">
      <c r="A155" s="342"/>
      <c r="B155" s="325"/>
      <c r="C155" s="9" t="s">
        <v>8</v>
      </c>
      <c r="D155" s="19"/>
      <c r="E155" s="19"/>
      <c r="F155" s="19"/>
      <c r="G155" s="19"/>
      <c r="H155" s="19"/>
      <c r="I155" s="57">
        <f>ROUND(AVERAGE(I157, I161,I165,I169,I173,I177), 3)</f>
        <v>0</v>
      </c>
      <c r="J155" s="43" t="e">
        <f>ROUND(AVERAGE(J157, J161,J165,J169,J173,J177), 3)</f>
        <v>#DIV/0!</v>
      </c>
      <c r="K155" s="43" t="e">
        <f>ROUND(AVERAGE(K157, K161,K165,K169,K173,K177), 3)</f>
        <v>#NUM!</v>
      </c>
      <c r="L155" s="43" t="e">
        <f>ROUND(AVERAGE(L157, L161,L165,L169,L173,L177), 3)</f>
        <v>#DIV/0!</v>
      </c>
      <c r="M155" s="7"/>
      <c r="N155" s="7"/>
      <c r="O155" s="7"/>
      <c r="P155" s="7"/>
      <c r="Q155" s="7"/>
      <c r="R155" s="31"/>
      <c r="S155" s="9" t="s">
        <v>9</v>
      </c>
      <c r="T155" s="32"/>
      <c r="U155" s="32"/>
      <c r="V155" s="8">
        <f t="shared" ref="V155:V160" si="6">ROUND(U155/60, 3)</f>
        <v>0</v>
      </c>
      <c r="W155" s="29"/>
      <c r="X155" s="325"/>
      <c r="Y155" s="9" t="s">
        <v>8</v>
      </c>
      <c r="Z155" s="19"/>
      <c r="AA155" s="19"/>
      <c r="AB155" s="19"/>
      <c r="AC155" s="19"/>
      <c r="AD155" s="19"/>
      <c r="AE155" s="57">
        <f>ROUND(AVERAGE(AE157, AE161,AE165,AE169,AE173,AE177), 3)</f>
        <v>0</v>
      </c>
      <c r="AF155" s="43" t="e">
        <f>ROUND(AVERAGE(AF157, AF161,AF165,AF169,AF173,AF177), 3)</f>
        <v>#DIV/0!</v>
      </c>
      <c r="AG155" s="43" t="e">
        <f>ROUND(AVERAGE(AG157, AG161,AG165,AG169,AG173,AG177), 3)</f>
        <v>#NUM!</v>
      </c>
      <c r="AH155" s="43" t="e">
        <f>ROUND(AVERAGE(AH157, AH161,AH165,AH169,AH173,AH177), 3)</f>
        <v>#DIV/0!</v>
      </c>
      <c r="AI155" s="7"/>
      <c r="AJ155" s="7"/>
      <c r="AK155" s="7"/>
      <c r="AL155" s="7"/>
      <c r="AM155" s="7"/>
      <c r="AN155" s="31"/>
      <c r="AO155" s="9" t="s">
        <v>9</v>
      </c>
      <c r="AP155" s="32"/>
      <c r="AQ155" s="32"/>
      <c r="AR155" s="8">
        <f t="shared" ref="AR155:AR160" si="7">ROUND(AQ155/60, 3)</f>
        <v>0</v>
      </c>
    </row>
    <row r="156" spans="1:44" ht="16.5" customHeight="1" x14ac:dyDescent="0.25">
      <c r="A156" s="342"/>
      <c r="B156" s="325"/>
      <c r="C156" s="69" t="s">
        <v>10</v>
      </c>
      <c r="D156" s="293" t="s">
        <v>89</v>
      </c>
      <c r="E156" s="293"/>
      <c r="F156" s="293"/>
      <c r="G156" s="293"/>
      <c r="H156" s="293"/>
      <c r="I156" s="65" t="s">
        <v>11</v>
      </c>
      <c r="J156" s="65" t="s">
        <v>12</v>
      </c>
      <c r="K156" s="65" t="s">
        <v>81</v>
      </c>
      <c r="L156" s="65" t="s">
        <v>80</v>
      </c>
      <c r="M156" s="7"/>
      <c r="N156" s="31"/>
      <c r="O156" s="31"/>
      <c r="P156" s="31"/>
      <c r="Q156" s="31"/>
      <c r="R156" s="31"/>
      <c r="S156" s="9" t="s">
        <v>13</v>
      </c>
      <c r="T156" s="32"/>
      <c r="U156" s="32"/>
      <c r="V156" s="8">
        <f t="shared" si="6"/>
        <v>0</v>
      </c>
      <c r="W156" s="29"/>
      <c r="X156" s="325"/>
      <c r="Y156" s="69" t="s">
        <v>10</v>
      </c>
      <c r="Z156" s="293" t="s">
        <v>94</v>
      </c>
      <c r="AA156" s="293"/>
      <c r="AB156" s="293"/>
      <c r="AC156" s="293"/>
      <c r="AD156" s="293"/>
      <c r="AE156" s="65" t="s">
        <v>11</v>
      </c>
      <c r="AF156" s="65" t="s">
        <v>12</v>
      </c>
      <c r="AG156" s="65" t="s">
        <v>81</v>
      </c>
      <c r="AH156" s="65" t="s">
        <v>80</v>
      </c>
      <c r="AI156" s="7"/>
      <c r="AJ156" s="31"/>
      <c r="AK156" s="31"/>
      <c r="AL156" s="31"/>
      <c r="AM156" s="31"/>
      <c r="AN156" s="31"/>
      <c r="AO156" s="9" t="s">
        <v>13</v>
      </c>
      <c r="AP156" s="32"/>
      <c r="AQ156" s="32"/>
      <c r="AR156" s="8">
        <f t="shared" si="7"/>
        <v>0</v>
      </c>
    </row>
    <row r="157" spans="1:44" ht="16.5" customHeight="1" x14ac:dyDescent="0.25">
      <c r="A157" s="342"/>
      <c r="B157" s="325"/>
      <c r="C157" s="64" t="s">
        <v>14</v>
      </c>
      <c r="D157" s="86"/>
      <c r="E157" s="86"/>
      <c r="F157" s="86"/>
      <c r="G157" s="86"/>
      <c r="H157" s="86"/>
      <c r="I157" s="64">
        <f>SUM(D157:H157)</f>
        <v>0</v>
      </c>
      <c r="J157" s="26" t="e">
        <f>ROUND(AVERAGE(D157:H157),3)</f>
        <v>#DIV/0!</v>
      </c>
      <c r="K157" s="64" t="e">
        <f>ROUND(MEDIAN(D157:H157), 3)</f>
        <v>#NUM!</v>
      </c>
      <c r="L157" s="64" t="e">
        <f>ROUND(_xlfn.STDEV.S(D157:H157), 3)</f>
        <v>#DIV/0!</v>
      </c>
      <c r="M157" s="7"/>
      <c r="N157" s="31"/>
      <c r="O157" s="31"/>
      <c r="P157" s="31"/>
      <c r="Q157" s="31"/>
      <c r="R157" s="31"/>
      <c r="S157" s="9" t="s">
        <v>15</v>
      </c>
      <c r="T157" s="32"/>
      <c r="U157" s="32"/>
      <c r="V157" s="8">
        <f t="shared" si="6"/>
        <v>0</v>
      </c>
      <c r="W157" s="29"/>
      <c r="X157" s="325"/>
      <c r="Y157" s="64" t="s">
        <v>14</v>
      </c>
      <c r="Z157" s="60"/>
      <c r="AA157" s="60"/>
      <c r="AB157" s="60"/>
      <c r="AC157" s="60"/>
      <c r="AD157" s="60"/>
      <c r="AE157" s="64">
        <f>SUM(Z157:AD157)</f>
        <v>0</v>
      </c>
      <c r="AF157" s="26" t="e">
        <f>ROUND(AVERAGE(Z157:AD157),3)</f>
        <v>#DIV/0!</v>
      </c>
      <c r="AG157" s="64" t="e">
        <f>ROUND(MEDIAN(Z157:AD157), 3)</f>
        <v>#NUM!</v>
      </c>
      <c r="AH157" s="64" t="e">
        <f>ROUND(_xlfn.STDEV.S(Z157:AD157), 3)</f>
        <v>#DIV/0!</v>
      </c>
      <c r="AI157" s="7"/>
      <c r="AJ157" s="31"/>
      <c r="AK157" s="31"/>
      <c r="AL157" s="31"/>
      <c r="AM157" s="31"/>
      <c r="AN157" s="31"/>
      <c r="AO157" s="9" t="s">
        <v>15</v>
      </c>
      <c r="AP157" s="32"/>
      <c r="AQ157" s="32"/>
      <c r="AR157" s="8">
        <f t="shared" si="7"/>
        <v>0</v>
      </c>
    </row>
    <row r="158" spans="1:44" ht="16.5" customHeight="1" x14ac:dyDescent="0.25">
      <c r="A158" s="342"/>
      <c r="B158" s="325"/>
      <c r="C158" s="64" t="b">
        <v>1</v>
      </c>
      <c r="D158" s="64"/>
      <c r="E158" s="64"/>
      <c r="F158" s="64"/>
      <c r="G158" s="64"/>
      <c r="H158" s="64"/>
      <c r="I158" s="281"/>
      <c r="J158" s="282"/>
      <c r="K158" s="282"/>
      <c r="L158" s="283"/>
      <c r="M158" s="7"/>
      <c r="N158" s="31"/>
      <c r="O158" s="31"/>
      <c r="P158" s="31"/>
      <c r="Q158" s="31"/>
      <c r="R158" s="31"/>
      <c r="S158" s="9" t="s">
        <v>16</v>
      </c>
      <c r="T158" s="32"/>
      <c r="U158" s="32"/>
      <c r="V158" s="8">
        <f t="shared" si="6"/>
        <v>0</v>
      </c>
      <c r="W158" s="29"/>
      <c r="X158" s="325"/>
      <c r="Y158" s="64" t="b">
        <v>1</v>
      </c>
      <c r="Z158" s="64"/>
      <c r="AA158" s="64"/>
      <c r="AB158" s="64"/>
      <c r="AC158" s="64"/>
      <c r="AD158" s="64"/>
      <c r="AE158" s="281"/>
      <c r="AF158" s="282"/>
      <c r="AG158" s="282"/>
      <c r="AH158" s="283"/>
      <c r="AI158" s="7"/>
      <c r="AJ158" s="31"/>
      <c r="AK158" s="31"/>
      <c r="AL158" s="31"/>
      <c r="AM158" s="31"/>
      <c r="AN158" s="31"/>
      <c r="AO158" s="9" t="s">
        <v>16</v>
      </c>
      <c r="AP158" s="32"/>
      <c r="AQ158" s="32"/>
      <c r="AR158" s="8">
        <f t="shared" si="7"/>
        <v>0</v>
      </c>
    </row>
    <row r="159" spans="1:44" ht="16.5" customHeight="1" x14ac:dyDescent="0.25">
      <c r="A159" s="342"/>
      <c r="B159" s="325"/>
      <c r="C159" s="64" t="s">
        <v>17</v>
      </c>
      <c r="D159" s="64"/>
      <c r="E159" s="64"/>
      <c r="F159" s="64"/>
      <c r="G159" s="64"/>
      <c r="H159" s="64"/>
      <c r="I159" s="284"/>
      <c r="J159" s="285"/>
      <c r="K159" s="285"/>
      <c r="L159" s="286"/>
      <c r="M159" s="7"/>
      <c r="N159" s="31"/>
      <c r="O159" s="31"/>
      <c r="P159" s="31"/>
      <c r="Q159" s="31"/>
      <c r="R159" s="31"/>
      <c r="S159" s="9" t="s">
        <v>18</v>
      </c>
      <c r="T159" s="32"/>
      <c r="U159" s="32"/>
      <c r="V159" s="8">
        <f t="shared" si="6"/>
        <v>0</v>
      </c>
      <c r="W159" s="29"/>
      <c r="X159" s="325"/>
      <c r="Y159" s="64" t="s">
        <v>17</v>
      </c>
      <c r="Z159" s="64"/>
      <c r="AA159" s="64"/>
      <c r="AB159" s="64"/>
      <c r="AC159" s="64"/>
      <c r="AD159" s="64"/>
      <c r="AE159" s="284"/>
      <c r="AF159" s="285"/>
      <c r="AG159" s="285"/>
      <c r="AH159" s="286"/>
      <c r="AI159" s="7"/>
      <c r="AJ159" s="31"/>
      <c r="AK159" s="31"/>
      <c r="AL159" s="31"/>
      <c r="AM159" s="31"/>
      <c r="AN159" s="31"/>
      <c r="AO159" s="9" t="s">
        <v>18</v>
      </c>
      <c r="AP159" s="32"/>
      <c r="AQ159" s="32"/>
      <c r="AR159" s="8">
        <f t="shared" si="7"/>
        <v>0</v>
      </c>
    </row>
    <row r="160" spans="1:44" ht="16.5" customHeight="1" x14ac:dyDescent="0.25">
      <c r="A160" s="342"/>
      <c r="B160" s="325"/>
      <c r="C160" s="69" t="s">
        <v>19</v>
      </c>
      <c r="D160" s="293" t="s">
        <v>89</v>
      </c>
      <c r="E160" s="293"/>
      <c r="F160" s="293"/>
      <c r="G160" s="293"/>
      <c r="H160" s="293"/>
      <c r="I160" s="65" t="s">
        <v>11</v>
      </c>
      <c r="J160" s="65" t="s">
        <v>12</v>
      </c>
      <c r="K160" s="65" t="s">
        <v>81</v>
      </c>
      <c r="L160" s="65" t="s">
        <v>80</v>
      </c>
      <c r="M160" s="7"/>
      <c r="N160" s="31"/>
      <c r="O160" s="31"/>
      <c r="P160" s="31"/>
      <c r="Q160" s="31"/>
      <c r="R160" s="31"/>
      <c r="S160" s="9" t="s">
        <v>56</v>
      </c>
      <c r="T160" s="37"/>
      <c r="U160" s="32"/>
      <c r="V160" s="8">
        <f t="shared" si="6"/>
        <v>0</v>
      </c>
      <c r="W160" s="3"/>
      <c r="X160" s="325"/>
      <c r="Y160" s="69" t="s">
        <v>19</v>
      </c>
      <c r="Z160" s="293" t="s">
        <v>94</v>
      </c>
      <c r="AA160" s="293"/>
      <c r="AB160" s="293"/>
      <c r="AC160" s="293"/>
      <c r="AD160" s="293"/>
      <c r="AE160" s="65" t="s">
        <v>11</v>
      </c>
      <c r="AF160" s="65" t="s">
        <v>12</v>
      </c>
      <c r="AG160" s="65" t="s">
        <v>81</v>
      </c>
      <c r="AH160" s="65" t="s">
        <v>80</v>
      </c>
      <c r="AI160" s="7"/>
      <c r="AJ160" s="31"/>
      <c r="AK160" s="31"/>
      <c r="AL160" s="31"/>
      <c r="AM160" s="31"/>
      <c r="AN160" s="31"/>
      <c r="AO160" s="9" t="s">
        <v>56</v>
      </c>
      <c r="AP160" s="32"/>
      <c r="AQ160" s="32"/>
      <c r="AR160" s="8">
        <f t="shared" si="7"/>
        <v>0</v>
      </c>
    </row>
    <row r="161" spans="1:44" ht="16.5" customHeight="1" x14ac:dyDescent="0.3">
      <c r="A161" s="342"/>
      <c r="B161" s="325"/>
      <c r="C161" s="64" t="s">
        <v>20</v>
      </c>
      <c r="D161" s="86"/>
      <c r="E161" s="86"/>
      <c r="F161" s="86"/>
      <c r="G161" s="86"/>
      <c r="H161" s="86"/>
      <c r="I161" s="64">
        <f>SUM(D161:H161)</f>
        <v>0</v>
      </c>
      <c r="J161" s="26" t="e">
        <f>ROUND(AVERAGE(D161:H161),3)</f>
        <v>#DIV/0!</v>
      </c>
      <c r="K161" s="64" t="e">
        <f>ROUND(MEDIAN(D161:H161), 3)</f>
        <v>#NUM!</v>
      </c>
      <c r="L161" s="64" t="e">
        <f>ROUND(_xlfn.STDEV.S(D161:H161), 3)</f>
        <v>#DIV/0!</v>
      </c>
      <c r="M161" s="7"/>
      <c r="N161" s="31"/>
      <c r="O161" s="31"/>
      <c r="P161" s="31"/>
      <c r="Q161" s="31"/>
      <c r="R161" s="31"/>
      <c r="S161" s="14" t="s">
        <v>3</v>
      </c>
      <c r="T161" s="44" t="e">
        <f>ROUND(AVERAGE(T155:T160), 3)</f>
        <v>#DIV/0!</v>
      </c>
      <c r="U161" s="45" t="e">
        <f>ROUND(AVERAGE(U155:U160), 3)</f>
        <v>#DIV/0!</v>
      </c>
      <c r="V161" s="15">
        <f>ROUND(AVERAGE(V155:V160), 3)</f>
        <v>0</v>
      </c>
      <c r="W161" s="29"/>
      <c r="X161" s="325"/>
      <c r="Y161" s="64" t="s">
        <v>20</v>
      </c>
      <c r="Z161" s="60"/>
      <c r="AA161" s="60"/>
      <c r="AB161" s="60"/>
      <c r="AC161" s="60"/>
      <c r="AD161" s="60"/>
      <c r="AE161" s="64">
        <f>SUM(Z161:AD161)</f>
        <v>0</v>
      </c>
      <c r="AF161" s="26" t="e">
        <f>ROUND(AVERAGE(Z161:AD161),3)</f>
        <v>#DIV/0!</v>
      </c>
      <c r="AG161" s="64" t="e">
        <f>ROUND(MEDIAN(Z161:AD161), 3)</f>
        <v>#NUM!</v>
      </c>
      <c r="AH161" s="64" t="e">
        <f>ROUND(_xlfn.STDEV.S(Z161:AD161), 3)</f>
        <v>#DIV/0!</v>
      </c>
      <c r="AI161" s="7"/>
      <c r="AJ161" s="31"/>
      <c r="AK161" s="31"/>
      <c r="AL161" s="31"/>
      <c r="AM161" s="31"/>
      <c r="AN161" s="31"/>
      <c r="AO161" s="14" t="s">
        <v>3</v>
      </c>
      <c r="AP161" s="44" t="e">
        <f>ROUND(AVERAGE(AP155:AP160), 3)</f>
        <v>#DIV/0!</v>
      </c>
      <c r="AQ161" s="45" t="e">
        <f>ROUND(AVERAGE(AQ155:AQ160), 3)</f>
        <v>#DIV/0!</v>
      </c>
      <c r="AR161" s="15">
        <f>ROUND(AVERAGE(AR155:AR160), 3)</f>
        <v>0</v>
      </c>
    </row>
    <row r="162" spans="1:44" ht="16.5" customHeight="1" x14ac:dyDescent="0.25">
      <c r="A162" s="342"/>
      <c r="B162" s="325"/>
      <c r="C162" s="64" t="b">
        <v>1</v>
      </c>
      <c r="D162" s="64"/>
      <c r="E162" s="64"/>
      <c r="F162" s="64"/>
      <c r="G162" s="64"/>
      <c r="H162" s="64"/>
      <c r="I162" s="281"/>
      <c r="J162" s="282"/>
      <c r="K162" s="282"/>
      <c r="L162" s="283"/>
      <c r="M162" s="7"/>
      <c r="N162" s="7"/>
      <c r="O162" s="7"/>
      <c r="P162" s="7"/>
      <c r="Q162" s="7"/>
      <c r="R162" s="31"/>
      <c r="S162" s="31"/>
      <c r="T162" s="31"/>
      <c r="U162" s="31"/>
      <c r="V162" s="31"/>
      <c r="W162" s="29"/>
      <c r="X162" s="325"/>
      <c r="Y162" s="64" t="b">
        <v>1</v>
      </c>
      <c r="Z162" s="64"/>
      <c r="AA162" s="64"/>
      <c r="AB162" s="64"/>
      <c r="AC162" s="64"/>
      <c r="AD162" s="64"/>
      <c r="AE162" s="281"/>
      <c r="AF162" s="282"/>
      <c r="AG162" s="282"/>
      <c r="AH162" s="283"/>
      <c r="AI162" s="7"/>
      <c r="AJ162" s="7"/>
      <c r="AK162" s="7"/>
      <c r="AL162" s="7"/>
      <c r="AM162" s="7"/>
      <c r="AN162" s="31"/>
      <c r="AO162" s="31"/>
      <c r="AP162" s="31"/>
      <c r="AQ162" s="31"/>
      <c r="AR162" s="31"/>
    </row>
    <row r="163" spans="1:44" ht="16.5" customHeight="1" x14ac:dyDescent="0.25">
      <c r="A163" s="342"/>
      <c r="B163" s="325"/>
      <c r="C163" s="64" t="s">
        <v>17</v>
      </c>
      <c r="D163" s="64"/>
      <c r="E163" s="64"/>
      <c r="F163" s="64"/>
      <c r="G163" s="64"/>
      <c r="H163" s="64"/>
      <c r="I163" s="284"/>
      <c r="J163" s="285"/>
      <c r="K163" s="285"/>
      <c r="L163" s="286"/>
      <c r="M163" s="7"/>
      <c r="N163" s="7"/>
      <c r="O163" s="7"/>
      <c r="P163" s="7"/>
      <c r="Q163" s="7"/>
      <c r="R163" s="31"/>
      <c r="S163" s="31"/>
      <c r="T163" s="31"/>
      <c r="U163" s="31"/>
      <c r="V163" s="31"/>
      <c r="W163" s="29"/>
      <c r="X163" s="325"/>
      <c r="Y163" s="64" t="s">
        <v>17</v>
      </c>
      <c r="Z163" s="64"/>
      <c r="AA163" s="64"/>
      <c r="AB163" s="64"/>
      <c r="AC163" s="64"/>
      <c r="AD163" s="64"/>
      <c r="AE163" s="284"/>
      <c r="AF163" s="285"/>
      <c r="AG163" s="285"/>
      <c r="AH163" s="286"/>
      <c r="AI163" s="7"/>
      <c r="AJ163" s="7"/>
      <c r="AK163" s="7"/>
      <c r="AL163" s="7"/>
      <c r="AM163" s="7"/>
      <c r="AN163" s="31"/>
      <c r="AO163" s="31"/>
      <c r="AP163" s="31"/>
      <c r="AQ163" s="31"/>
      <c r="AR163" s="31"/>
    </row>
    <row r="164" spans="1:44" ht="16.5" customHeight="1" x14ac:dyDescent="0.25">
      <c r="A164" s="342"/>
      <c r="B164" s="325"/>
      <c r="C164" s="69" t="s">
        <v>21</v>
      </c>
      <c r="D164" s="293" t="s">
        <v>94</v>
      </c>
      <c r="E164" s="293"/>
      <c r="F164" s="293"/>
      <c r="G164" s="293"/>
      <c r="H164" s="293"/>
      <c r="I164" s="65" t="s">
        <v>11</v>
      </c>
      <c r="J164" s="65" t="s">
        <v>12</v>
      </c>
      <c r="K164" s="65" t="s">
        <v>81</v>
      </c>
      <c r="L164" s="65" t="s">
        <v>80</v>
      </c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29"/>
      <c r="X164" s="325"/>
      <c r="Y164" s="69" t="s">
        <v>21</v>
      </c>
      <c r="Z164" s="293" t="s">
        <v>94</v>
      </c>
      <c r="AA164" s="293"/>
      <c r="AB164" s="293"/>
      <c r="AC164" s="293"/>
      <c r="AD164" s="293"/>
      <c r="AE164" s="65" t="s">
        <v>11</v>
      </c>
      <c r="AF164" s="65" t="s">
        <v>12</v>
      </c>
      <c r="AG164" s="65" t="s">
        <v>81</v>
      </c>
      <c r="AH164" s="65" t="s">
        <v>80</v>
      </c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</row>
    <row r="165" spans="1:44" ht="16.5" customHeight="1" x14ac:dyDescent="0.25">
      <c r="A165" s="342"/>
      <c r="B165" s="325"/>
      <c r="C165" s="64" t="s">
        <v>22</v>
      </c>
      <c r="D165" s="83"/>
      <c r="E165" s="83"/>
      <c r="F165" s="83"/>
      <c r="G165" s="83"/>
      <c r="H165" s="83"/>
      <c r="I165" s="64">
        <f>SUM(D165:H165)</f>
        <v>0</v>
      </c>
      <c r="J165" s="26" t="e">
        <f>ROUND(AVERAGE(D165:H165),3)</f>
        <v>#DIV/0!</v>
      </c>
      <c r="K165" s="64" t="e">
        <f>ROUND(MEDIAN(D165:H165), 3)</f>
        <v>#NUM!</v>
      </c>
      <c r="L165" s="64" t="e">
        <f>ROUND(_xlfn.STDEV.S(D165:H165), 3)</f>
        <v>#DIV/0!</v>
      </c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29"/>
      <c r="X165" s="325"/>
      <c r="Y165" s="64" t="s">
        <v>22</v>
      </c>
      <c r="Z165" s="63"/>
      <c r="AA165" s="63"/>
      <c r="AB165" s="63"/>
      <c r="AC165" s="63"/>
      <c r="AD165" s="63"/>
      <c r="AE165" s="64">
        <f>SUM(Z165:AD165)</f>
        <v>0</v>
      </c>
      <c r="AF165" s="26" t="e">
        <f>ROUND(AVERAGE(Z165:AD165),3)</f>
        <v>#DIV/0!</v>
      </c>
      <c r="AG165" s="64" t="e">
        <f>ROUND(MEDIAN(Z165:AD165), 3)</f>
        <v>#NUM!</v>
      </c>
      <c r="AH165" s="64" t="e">
        <f>ROUND(_xlfn.STDEV.S(Z165:AD165), 3)</f>
        <v>#DIV/0!</v>
      </c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</row>
    <row r="166" spans="1:44" ht="16.5" customHeight="1" x14ac:dyDescent="0.25">
      <c r="A166" s="342"/>
      <c r="B166" s="325"/>
      <c r="C166" s="64" t="b">
        <v>1</v>
      </c>
      <c r="D166" s="64"/>
      <c r="E166" s="64"/>
      <c r="F166" s="64"/>
      <c r="G166" s="64"/>
      <c r="H166" s="64"/>
      <c r="I166" s="281"/>
      <c r="J166" s="282"/>
      <c r="K166" s="282"/>
      <c r="L166" s="283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29"/>
      <c r="X166" s="325"/>
      <c r="Y166" s="64" t="b">
        <v>1</v>
      </c>
      <c r="Z166" s="64"/>
      <c r="AA166" s="64"/>
      <c r="AB166" s="64"/>
      <c r="AC166" s="64"/>
      <c r="AD166" s="64"/>
      <c r="AE166" s="281"/>
      <c r="AF166" s="282"/>
      <c r="AG166" s="282"/>
      <c r="AH166" s="283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</row>
    <row r="167" spans="1:44" ht="16.5" customHeight="1" x14ac:dyDescent="0.25">
      <c r="A167" s="342"/>
      <c r="B167" s="325"/>
      <c r="C167" s="64" t="s">
        <v>17</v>
      </c>
      <c r="D167" s="64"/>
      <c r="E167" s="64"/>
      <c r="F167" s="64"/>
      <c r="G167" s="64"/>
      <c r="H167" s="64"/>
      <c r="I167" s="284"/>
      <c r="J167" s="285"/>
      <c r="K167" s="285"/>
      <c r="L167" s="286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29"/>
      <c r="X167" s="325"/>
      <c r="Y167" s="64" t="s">
        <v>17</v>
      </c>
      <c r="Z167" s="64"/>
      <c r="AA167" s="64"/>
      <c r="AB167" s="64"/>
      <c r="AC167" s="64"/>
      <c r="AD167" s="64"/>
      <c r="AE167" s="284"/>
      <c r="AF167" s="285"/>
      <c r="AG167" s="285"/>
      <c r="AH167" s="286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</row>
    <row r="168" spans="1:44" ht="16.5" customHeight="1" x14ac:dyDescent="0.25">
      <c r="A168" s="342"/>
      <c r="B168" s="325"/>
      <c r="C168" s="69" t="s">
        <v>23</v>
      </c>
      <c r="D168" s="293" t="s">
        <v>89</v>
      </c>
      <c r="E168" s="293"/>
      <c r="F168" s="293"/>
      <c r="G168" s="293"/>
      <c r="H168" s="293"/>
      <c r="I168" s="65" t="s">
        <v>11</v>
      </c>
      <c r="J168" s="65" t="s">
        <v>12</v>
      </c>
      <c r="K168" s="65" t="s">
        <v>81</v>
      </c>
      <c r="L168" s="65" t="s">
        <v>80</v>
      </c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29"/>
      <c r="X168" s="325"/>
      <c r="Y168" s="69" t="s">
        <v>23</v>
      </c>
      <c r="Z168" s="293" t="s">
        <v>94</v>
      </c>
      <c r="AA168" s="293"/>
      <c r="AB168" s="293"/>
      <c r="AC168" s="293"/>
      <c r="AD168" s="293"/>
      <c r="AE168" s="65" t="s">
        <v>11</v>
      </c>
      <c r="AF168" s="65" t="s">
        <v>12</v>
      </c>
      <c r="AG168" s="65" t="s">
        <v>81</v>
      </c>
      <c r="AH168" s="65" t="s">
        <v>80</v>
      </c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</row>
    <row r="169" spans="1:44" ht="16.5" customHeight="1" x14ac:dyDescent="0.25">
      <c r="A169" s="342"/>
      <c r="B169" s="325"/>
      <c r="C169" s="64" t="s">
        <v>24</v>
      </c>
      <c r="D169" s="86"/>
      <c r="E169" s="86"/>
      <c r="F169" s="86"/>
      <c r="G169" s="86"/>
      <c r="H169" s="86"/>
      <c r="I169" s="64">
        <f>SUM(D169:H169)</f>
        <v>0</v>
      </c>
      <c r="J169" s="26" t="e">
        <f>ROUND(AVERAGE(D169:H169),3)</f>
        <v>#DIV/0!</v>
      </c>
      <c r="K169" s="64" t="e">
        <f>ROUND(MEDIAN(D169:H169), 3)</f>
        <v>#NUM!</v>
      </c>
      <c r="L169" s="64" t="e">
        <f>ROUND(_xlfn.STDEV.S(D169:H169), 3)</f>
        <v>#DIV/0!</v>
      </c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29"/>
      <c r="X169" s="325"/>
      <c r="Y169" s="64" t="s">
        <v>24</v>
      </c>
      <c r="Z169" s="63"/>
      <c r="AA169" s="63"/>
      <c r="AB169" s="63"/>
      <c r="AC169" s="63"/>
      <c r="AD169" s="63"/>
      <c r="AE169" s="64">
        <f>SUM(Z169:AD169)</f>
        <v>0</v>
      </c>
      <c r="AF169" s="26" t="e">
        <f>ROUND(AVERAGE(Z169:AD169),3)</f>
        <v>#DIV/0!</v>
      </c>
      <c r="AG169" s="64" t="e">
        <f>ROUND(MEDIAN(Z169:AD169), 3)</f>
        <v>#NUM!</v>
      </c>
      <c r="AH169" s="64" t="e">
        <f>ROUND(_xlfn.STDEV.S(Z169:AD169), 3)</f>
        <v>#DIV/0!</v>
      </c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</row>
    <row r="170" spans="1:44" ht="16.5" customHeight="1" x14ac:dyDescent="0.25">
      <c r="A170" s="342"/>
      <c r="B170" s="325"/>
      <c r="C170" s="64" t="b">
        <v>1</v>
      </c>
      <c r="D170" s="64"/>
      <c r="E170" s="64"/>
      <c r="F170" s="64"/>
      <c r="G170" s="64"/>
      <c r="H170" s="64"/>
      <c r="I170" s="281"/>
      <c r="J170" s="282"/>
      <c r="K170" s="282"/>
      <c r="L170" s="283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29"/>
      <c r="X170" s="325"/>
      <c r="Y170" s="64" t="b">
        <v>1</v>
      </c>
      <c r="Z170" s="64"/>
      <c r="AA170" s="64"/>
      <c r="AB170" s="64"/>
      <c r="AC170" s="64"/>
      <c r="AD170" s="64"/>
      <c r="AE170" s="281"/>
      <c r="AF170" s="282"/>
      <c r="AG170" s="282"/>
      <c r="AH170" s="283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</row>
    <row r="171" spans="1:44" ht="16.5" customHeight="1" x14ac:dyDescent="0.25">
      <c r="A171" s="342"/>
      <c r="B171" s="325"/>
      <c r="C171" s="64" t="s">
        <v>17</v>
      </c>
      <c r="D171" s="64"/>
      <c r="E171" s="64"/>
      <c r="F171" s="64"/>
      <c r="G171" s="64"/>
      <c r="H171" s="64"/>
      <c r="I171" s="284"/>
      <c r="J171" s="285"/>
      <c r="K171" s="285"/>
      <c r="L171" s="286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29"/>
      <c r="X171" s="325"/>
      <c r="Y171" s="64" t="s">
        <v>17</v>
      </c>
      <c r="Z171" s="64"/>
      <c r="AA171" s="64"/>
      <c r="AB171" s="64"/>
      <c r="AC171" s="64"/>
      <c r="AD171" s="64"/>
      <c r="AE171" s="284"/>
      <c r="AF171" s="285"/>
      <c r="AG171" s="285"/>
      <c r="AH171" s="286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</row>
    <row r="172" spans="1:44" ht="16.5" customHeight="1" x14ac:dyDescent="0.25">
      <c r="A172" s="342"/>
      <c r="B172" s="325"/>
      <c r="C172" s="69" t="s">
        <v>25</v>
      </c>
      <c r="D172" s="293" t="s">
        <v>89</v>
      </c>
      <c r="E172" s="293"/>
      <c r="F172" s="293"/>
      <c r="G172" s="293"/>
      <c r="H172" s="293"/>
      <c r="I172" s="65" t="s">
        <v>11</v>
      </c>
      <c r="J172" s="65" t="s">
        <v>12</v>
      </c>
      <c r="K172" s="65" t="s">
        <v>81</v>
      </c>
      <c r="L172" s="65" t="s">
        <v>80</v>
      </c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29"/>
      <c r="X172" s="325"/>
      <c r="Y172" s="69" t="s">
        <v>25</v>
      </c>
      <c r="Z172" s="293" t="s">
        <v>94</v>
      </c>
      <c r="AA172" s="293"/>
      <c r="AB172" s="293"/>
      <c r="AC172" s="293"/>
      <c r="AD172" s="293"/>
      <c r="AE172" s="65" t="s">
        <v>11</v>
      </c>
      <c r="AF172" s="65" t="s">
        <v>12</v>
      </c>
      <c r="AG172" s="65" t="s">
        <v>81</v>
      </c>
      <c r="AH172" s="65" t="s">
        <v>80</v>
      </c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</row>
    <row r="173" spans="1:44" ht="16.5" customHeight="1" x14ac:dyDescent="0.25">
      <c r="A173" s="342"/>
      <c r="B173" s="325"/>
      <c r="C173" s="64" t="s">
        <v>26</v>
      </c>
      <c r="D173" s="86"/>
      <c r="E173" s="86"/>
      <c r="F173" s="86"/>
      <c r="G173" s="86"/>
      <c r="H173" s="86"/>
      <c r="I173" s="64">
        <f>SUM(D173:H173)</f>
        <v>0</v>
      </c>
      <c r="J173" s="26" t="e">
        <f>ROUND(AVERAGE(D173:H173),3)</f>
        <v>#DIV/0!</v>
      </c>
      <c r="K173" s="64" t="e">
        <f>ROUND(MEDIAN(D173:H173), 3)</f>
        <v>#NUM!</v>
      </c>
      <c r="L173" s="64" t="e">
        <f>ROUND(_xlfn.STDEV.S(D173:H173), 3)</f>
        <v>#DIV/0!</v>
      </c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29"/>
      <c r="X173" s="325"/>
      <c r="Y173" s="64" t="s">
        <v>26</v>
      </c>
      <c r="Z173" s="63"/>
      <c r="AA173" s="63"/>
      <c r="AB173" s="63"/>
      <c r="AC173" s="63"/>
      <c r="AD173" s="63"/>
      <c r="AE173" s="64">
        <f>SUM(Z173:AD173)</f>
        <v>0</v>
      </c>
      <c r="AF173" s="26" t="e">
        <f>ROUND(AVERAGE(Z173:AD173),3)</f>
        <v>#DIV/0!</v>
      </c>
      <c r="AG173" s="64" t="e">
        <f>ROUND(MEDIAN(Z173:AD173), 3)</f>
        <v>#NUM!</v>
      </c>
      <c r="AH173" s="64" t="e">
        <f>ROUND(_xlfn.STDEV.S(Z173:AD173), 3)</f>
        <v>#DIV/0!</v>
      </c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</row>
    <row r="174" spans="1:44" ht="16.5" customHeight="1" x14ac:dyDescent="0.25">
      <c r="A174" s="342"/>
      <c r="B174" s="325"/>
      <c r="C174" s="64" t="b">
        <v>1</v>
      </c>
      <c r="D174" s="64"/>
      <c r="E174" s="64"/>
      <c r="F174" s="64"/>
      <c r="G174" s="64"/>
      <c r="H174" s="64"/>
      <c r="I174" s="281"/>
      <c r="J174" s="282"/>
      <c r="K174" s="282"/>
      <c r="L174" s="283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29"/>
      <c r="X174" s="325"/>
      <c r="Y174" s="64" t="b">
        <v>1</v>
      </c>
      <c r="Z174" s="64"/>
      <c r="AA174" s="64"/>
      <c r="AB174" s="64"/>
      <c r="AC174" s="64"/>
      <c r="AD174" s="64"/>
      <c r="AE174" s="281"/>
      <c r="AF174" s="282"/>
      <c r="AG174" s="282"/>
      <c r="AH174" s="283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</row>
    <row r="175" spans="1:44" ht="16.5" customHeight="1" x14ac:dyDescent="0.25">
      <c r="A175" s="342"/>
      <c r="B175" s="325"/>
      <c r="C175" s="64" t="s">
        <v>17</v>
      </c>
      <c r="D175" s="64"/>
      <c r="E175" s="64"/>
      <c r="F175" s="64"/>
      <c r="G175" s="64"/>
      <c r="H175" s="64"/>
      <c r="I175" s="284"/>
      <c r="J175" s="285"/>
      <c r="K175" s="285"/>
      <c r="L175" s="286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29"/>
      <c r="X175" s="325"/>
      <c r="Y175" s="64" t="s">
        <v>17</v>
      </c>
      <c r="Z175" s="64"/>
      <c r="AA175" s="64"/>
      <c r="AB175" s="64"/>
      <c r="AC175" s="64"/>
      <c r="AD175" s="64"/>
      <c r="AE175" s="284"/>
      <c r="AF175" s="285"/>
      <c r="AG175" s="285"/>
      <c r="AH175" s="286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</row>
    <row r="176" spans="1:44" ht="16.5" customHeight="1" x14ac:dyDescent="0.25">
      <c r="A176" s="342"/>
      <c r="B176" s="325"/>
      <c r="C176" s="69" t="s">
        <v>58</v>
      </c>
      <c r="D176" s="293" t="s">
        <v>94</v>
      </c>
      <c r="E176" s="293"/>
      <c r="F176" s="293"/>
      <c r="G176" s="293"/>
      <c r="H176" s="293"/>
      <c r="I176" s="65" t="s">
        <v>11</v>
      </c>
      <c r="J176" s="65" t="s">
        <v>12</v>
      </c>
      <c r="K176" s="65" t="s">
        <v>81</v>
      </c>
      <c r="L176" s="65" t="s">
        <v>80</v>
      </c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29"/>
      <c r="X176" s="325"/>
      <c r="Y176" s="69" t="s">
        <v>58</v>
      </c>
      <c r="Z176" s="293" t="s">
        <v>94</v>
      </c>
      <c r="AA176" s="293"/>
      <c r="AB176" s="293"/>
      <c r="AC176" s="293"/>
      <c r="AD176" s="293"/>
      <c r="AE176" s="65" t="s">
        <v>11</v>
      </c>
      <c r="AF176" s="65" t="s">
        <v>12</v>
      </c>
      <c r="AG176" s="65" t="s">
        <v>81</v>
      </c>
      <c r="AH176" s="65" t="s">
        <v>80</v>
      </c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</row>
    <row r="177" spans="1:44" ht="16.5" customHeight="1" x14ac:dyDescent="0.25">
      <c r="A177" s="342"/>
      <c r="B177" s="325"/>
      <c r="C177" s="64" t="s">
        <v>59</v>
      </c>
      <c r="D177" s="83"/>
      <c r="E177" s="83"/>
      <c r="F177" s="83"/>
      <c r="G177" s="83"/>
      <c r="H177" s="83"/>
      <c r="I177" s="64">
        <f>SUM(D177:H177)</f>
        <v>0</v>
      </c>
      <c r="J177" s="26" t="e">
        <f>ROUND(AVERAGE(D177:H177),3)</f>
        <v>#DIV/0!</v>
      </c>
      <c r="K177" s="64" t="e">
        <f>ROUND(MEDIAN(D177:H177), 3)</f>
        <v>#NUM!</v>
      </c>
      <c r="L177" s="64" t="e">
        <f>ROUND(_xlfn.STDEV.S(D177:H177), 3)</f>
        <v>#DIV/0!</v>
      </c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29"/>
      <c r="X177" s="325"/>
      <c r="Y177" s="64" t="s">
        <v>59</v>
      </c>
      <c r="Z177" s="63"/>
      <c r="AA177" s="63"/>
      <c r="AB177" s="63"/>
      <c r="AC177" s="63"/>
      <c r="AD177" s="63"/>
      <c r="AE177" s="64">
        <f>SUM(Z177:AD177)</f>
        <v>0</v>
      </c>
      <c r="AF177" s="26" t="e">
        <f>ROUND(AVERAGE(Z177:AD177),3)</f>
        <v>#DIV/0!</v>
      </c>
      <c r="AG177" s="64" t="e">
        <f>ROUND(MEDIAN(Z177:AD177), 3)</f>
        <v>#NUM!</v>
      </c>
      <c r="AH177" s="64" t="e">
        <f>ROUND(_xlfn.STDEV.S(Z177:AD177), 3)</f>
        <v>#DIV/0!</v>
      </c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</row>
    <row r="178" spans="1:44" ht="16.5" customHeight="1" x14ac:dyDescent="0.25">
      <c r="A178" s="342"/>
      <c r="B178" s="325"/>
      <c r="C178" s="64" t="b">
        <v>1</v>
      </c>
      <c r="D178" s="64"/>
      <c r="E178" s="64"/>
      <c r="F178" s="64"/>
      <c r="G178" s="64"/>
      <c r="H178" s="64"/>
      <c r="I178" s="281"/>
      <c r="J178" s="282"/>
      <c r="K178" s="282"/>
      <c r="L178" s="283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29"/>
      <c r="X178" s="325"/>
      <c r="Y178" s="64" t="b">
        <v>1</v>
      </c>
      <c r="Z178" s="64"/>
      <c r="AA178" s="64"/>
      <c r="AB178" s="64"/>
      <c r="AC178" s="64"/>
      <c r="AD178" s="64"/>
      <c r="AE178" s="281"/>
      <c r="AF178" s="282"/>
      <c r="AG178" s="282"/>
      <c r="AH178" s="283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</row>
    <row r="179" spans="1:44" ht="16.5" customHeight="1" x14ac:dyDescent="0.25">
      <c r="A179" s="342"/>
      <c r="B179" s="325"/>
      <c r="C179" s="64" t="s">
        <v>17</v>
      </c>
      <c r="D179" s="64"/>
      <c r="E179" s="64"/>
      <c r="F179" s="64"/>
      <c r="G179" s="64"/>
      <c r="H179" s="64"/>
      <c r="I179" s="284"/>
      <c r="J179" s="285"/>
      <c r="K179" s="285"/>
      <c r="L179" s="286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29"/>
      <c r="X179" s="325"/>
      <c r="Y179" s="64" t="s">
        <v>17</v>
      </c>
      <c r="Z179" s="64"/>
      <c r="AA179" s="64"/>
      <c r="AB179" s="64"/>
      <c r="AC179" s="64"/>
      <c r="AD179" s="64"/>
      <c r="AE179" s="284"/>
      <c r="AF179" s="285"/>
      <c r="AG179" s="285"/>
      <c r="AH179" s="286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</row>
  </sheetData>
  <mergeCells count="177">
    <mergeCell ref="I158:L159"/>
    <mergeCell ref="AE158:AH159"/>
    <mergeCell ref="D160:H160"/>
    <mergeCell ref="Z160:AD160"/>
    <mergeCell ref="I149:L150"/>
    <mergeCell ref="AE149:AH150"/>
    <mergeCell ref="I178:L179"/>
    <mergeCell ref="AE178:AH179"/>
    <mergeCell ref="D172:H172"/>
    <mergeCell ref="Z172:AD172"/>
    <mergeCell ref="I174:L175"/>
    <mergeCell ref="AE174:AH175"/>
    <mergeCell ref="D176:H176"/>
    <mergeCell ref="Z176:AD176"/>
    <mergeCell ref="Z164:AD164"/>
    <mergeCell ref="I166:L167"/>
    <mergeCell ref="AE166:AH167"/>
    <mergeCell ref="D168:H168"/>
    <mergeCell ref="Z168:AD168"/>
    <mergeCell ref="I170:L171"/>
    <mergeCell ref="AE170:AH171"/>
    <mergeCell ref="AP124:AR124"/>
    <mergeCell ref="D127:H127"/>
    <mergeCell ref="Z127:AD127"/>
    <mergeCell ref="I129:L130"/>
    <mergeCell ref="AE129:AH130"/>
    <mergeCell ref="D131:H131"/>
    <mergeCell ref="Z131:AD131"/>
    <mergeCell ref="B153:B179"/>
    <mergeCell ref="I153:L153"/>
    <mergeCell ref="T153:V153"/>
    <mergeCell ref="X153:X179"/>
    <mergeCell ref="AE153:AH153"/>
    <mergeCell ref="I162:L163"/>
    <mergeCell ref="AE162:AH163"/>
    <mergeCell ref="D164:H164"/>
    <mergeCell ref="D143:H143"/>
    <mergeCell ref="Z143:AD143"/>
    <mergeCell ref="I145:L146"/>
    <mergeCell ref="AE145:AH146"/>
    <mergeCell ref="D147:H147"/>
    <mergeCell ref="Z147:AD147"/>
    <mergeCell ref="AP153:AR153"/>
    <mergeCell ref="D156:H156"/>
    <mergeCell ref="Z156:AD156"/>
    <mergeCell ref="AE108:AH109"/>
    <mergeCell ref="D110:H110"/>
    <mergeCell ref="Z110:AD110"/>
    <mergeCell ref="I112:L113"/>
    <mergeCell ref="AE112:AH113"/>
    <mergeCell ref="I120:L121"/>
    <mergeCell ref="AE120:AH121"/>
    <mergeCell ref="B124:B150"/>
    <mergeCell ref="I124:L124"/>
    <mergeCell ref="T124:V124"/>
    <mergeCell ref="X124:X150"/>
    <mergeCell ref="AE124:AH124"/>
    <mergeCell ref="I133:L134"/>
    <mergeCell ref="AE133:AH134"/>
    <mergeCell ref="D135:H135"/>
    <mergeCell ref="B95:B121"/>
    <mergeCell ref="Z135:AD135"/>
    <mergeCell ref="I137:L138"/>
    <mergeCell ref="AE137:AH138"/>
    <mergeCell ref="D139:H139"/>
    <mergeCell ref="Z139:AD139"/>
    <mergeCell ref="I141:L142"/>
    <mergeCell ref="AE141:AH142"/>
    <mergeCell ref="AP95:AR95"/>
    <mergeCell ref="D98:H98"/>
    <mergeCell ref="Z98:AD98"/>
    <mergeCell ref="I100:L101"/>
    <mergeCell ref="AE100:AH101"/>
    <mergeCell ref="D102:H102"/>
    <mergeCell ref="Z102:AD102"/>
    <mergeCell ref="I91:L92"/>
    <mergeCell ref="AE91:AH92"/>
    <mergeCell ref="I95:L95"/>
    <mergeCell ref="T95:V95"/>
    <mergeCell ref="X95:X121"/>
    <mergeCell ref="AE95:AH95"/>
    <mergeCell ref="I104:L105"/>
    <mergeCell ref="AE104:AH105"/>
    <mergeCell ref="D106:H106"/>
    <mergeCell ref="D114:H114"/>
    <mergeCell ref="Z114:AD114"/>
    <mergeCell ref="I116:L117"/>
    <mergeCell ref="AE116:AH117"/>
    <mergeCell ref="D118:H118"/>
    <mergeCell ref="Z118:AD118"/>
    <mergeCell ref="Z106:AD106"/>
    <mergeCell ref="I108:L109"/>
    <mergeCell ref="I79:L80"/>
    <mergeCell ref="AE79:AH80"/>
    <mergeCell ref="I83:L84"/>
    <mergeCell ref="AE83:AH84"/>
    <mergeCell ref="I87:L88"/>
    <mergeCell ref="AE87:AH88"/>
    <mergeCell ref="B66:B92"/>
    <mergeCell ref="I66:L66"/>
    <mergeCell ref="T66:V66"/>
    <mergeCell ref="X66:X92"/>
    <mergeCell ref="AE66:AH66"/>
    <mergeCell ref="AP66:AR66"/>
    <mergeCell ref="I71:L72"/>
    <mergeCell ref="AE71:AH72"/>
    <mergeCell ref="I75:L76"/>
    <mergeCell ref="AE75:AH76"/>
    <mergeCell ref="D58:M58"/>
    <mergeCell ref="Z58:AI58"/>
    <mergeCell ref="N60:Q61"/>
    <mergeCell ref="AJ60:AM61"/>
    <mergeCell ref="B64:AR64"/>
    <mergeCell ref="B65:V65"/>
    <mergeCell ref="X65:AR65"/>
    <mergeCell ref="D38:M38"/>
    <mergeCell ref="Z38:AI38"/>
    <mergeCell ref="N52:Q53"/>
    <mergeCell ref="AJ52:AM53"/>
    <mergeCell ref="D54:M54"/>
    <mergeCell ref="Z54:AI54"/>
    <mergeCell ref="N56:Q57"/>
    <mergeCell ref="AJ56:AM57"/>
    <mergeCell ref="D46:M46"/>
    <mergeCell ref="Z46:AI46"/>
    <mergeCell ref="N48:Q49"/>
    <mergeCell ref="AJ48:AM49"/>
    <mergeCell ref="D50:M50"/>
    <mergeCell ref="Z50:AI50"/>
    <mergeCell ref="D16:M16"/>
    <mergeCell ref="Z16:AI16"/>
    <mergeCell ref="N18:Q19"/>
    <mergeCell ref="AJ18:AM19"/>
    <mergeCell ref="N26:Q27"/>
    <mergeCell ref="AJ26:AM27"/>
    <mergeCell ref="B30:V30"/>
    <mergeCell ref="X30:AR30"/>
    <mergeCell ref="B31:B61"/>
    <mergeCell ref="N31:Q31"/>
    <mergeCell ref="T31:V31"/>
    <mergeCell ref="X31:X61"/>
    <mergeCell ref="AJ31:AM31"/>
    <mergeCell ref="AP31:AR31"/>
    <mergeCell ref="N40:Q41"/>
    <mergeCell ref="AJ40:AM41"/>
    <mergeCell ref="D42:M42"/>
    <mergeCell ref="Z42:AI42"/>
    <mergeCell ref="N44:Q45"/>
    <mergeCell ref="AJ44:AM45"/>
    <mergeCell ref="D34:M34"/>
    <mergeCell ref="Z34:AI34"/>
    <mergeCell ref="N36:Q37"/>
    <mergeCell ref="AJ36:AM37"/>
    <mergeCell ref="D8:M8"/>
    <mergeCell ref="Z8:AI8"/>
    <mergeCell ref="N10:Q11"/>
    <mergeCell ref="AJ10:AM11"/>
    <mergeCell ref="D12:M12"/>
    <mergeCell ref="Z12:AI12"/>
    <mergeCell ref="A3:A179"/>
    <mergeCell ref="B3:AR3"/>
    <mergeCell ref="B4:V4"/>
    <mergeCell ref="X4:AR4"/>
    <mergeCell ref="B5:B27"/>
    <mergeCell ref="N5:Q5"/>
    <mergeCell ref="T5:V5"/>
    <mergeCell ref="X5:X27"/>
    <mergeCell ref="AJ5:AM5"/>
    <mergeCell ref="AP5:AR5"/>
    <mergeCell ref="D20:M20"/>
    <mergeCell ref="Z20:AI20"/>
    <mergeCell ref="N22:Q23"/>
    <mergeCell ref="AJ22:AM23"/>
    <mergeCell ref="D24:M24"/>
    <mergeCell ref="Z24:AI24"/>
    <mergeCell ref="N14:Q15"/>
    <mergeCell ref="AJ14:AM15"/>
  </mergeCells>
  <phoneticPr fontId="1" type="noConversion"/>
  <pageMargins left="0.25" right="0.25" top="0.75" bottom="0.75" header="0.3" footer="0.3"/>
  <pageSetup paperSize="9" scale="3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8A2F-282B-49C1-954A-591AC46143BB}">
  <sheetPr>
    <pageSetUpPr fitToPage="1"/>
  </sheetPr>
  <dimension ref="B3:BA193"/>
  <sheetViews>
    <sheetView topLeftCell="A112" zoomScale="40" zoomScaleNormal="40" workbookViewId="0">
      <selection activeCell="R112" sqref="R112"/>
    </sheetView>
  </sheetViews>
  <sheetFormatPr defaultRowHeight="16.5" x14ac:dyDescent="0.25"/>
  <cols>
    <col min="2" max="2" width="30.625" style="2" customWidth="1"/>
    <col min="3" max="3" width="9" style="2"/>
    <col min="4" max="4" width="13.625" style="2" customWidth="1"/>
    <col min="5" max="14" width="9.125" style="1" customWidth="1"/>
    <col min="15" max="18" width="9.125" style="2" customWidth="1"/>
    <col min="19" max="19" width="9" style="2"/>
    <col min="20" max="20" width="13.625" style="2" customWidth="1"/>
    <col min="21" max="23" width="11.625" style="2" customWidth="1"/>
    <col min="24" max="25" width="9" style="2"/>
    <col min="26" max="26" width="13.625" style="2" customWidth="1"/>
    <col min="27" max="36" width="9.125" style="1" customWidth="1"/>
    <col min="37" max="40" width="9.125" style="2" customWidth="1"/>
    <col min="41" max="41" width="9" style="2"/>
    <col min="42" max="42" width="13.625" style="2" customWidth="1"/>
    <col min="43" max="45" width="11.625" style="2" customWidth="1"/>
    <col min="46" max="47" width="9" style="24"/>
    <col min="48" max="48" width="11.625" style="24" customWidth="1"/>
    <col min="49" max="50" width="13.625" style="24" customWidth="1"/>
    <col min="51" max="51" width="11.625" customWidth="1"/>
    <col min="52" max="53" width="13.625" customWidth="1"/>
  </cols>
  <sheetData>
    <row r="3" spans="2:53" ht="120" customHeight="1" x14ac:dyDescent="0.25">
      <c r="B3" s="294" t="s">
        <v>244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4"/>
    </row>
    <row r="4" spans="2:53" s="129" customFormat="1" ht="50.1" customHeight="1" x14ac:dyDescent="0.25">
      <c r="B4" s="295" t="s">
        <v>77</v>
      </c>
      <c r="C4" s="278" t="s">
        <v>82</v>
      </c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  <c r="AY4" s="278"/>
      <c r="AZ4" s="278"/>
      <c r="BA4" s="278"/>
    </row>
    <row r="5" spans="2:53" ht="39.950000000000003" customHeight="1" x14ac:dyDescent="0.25">
      <c r="B5" s="295"/>
      <c r="C5" s="296" t="s">
        <v>79</v>
      </c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5"/>
      <c r="Y5" s="297" t="s">
        <v>256</v>
      </c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U5" s="276" t="s">
        <v>257</v>
      </c>
      <c r="AV5" s="276"/>
      <c r="AW5" s="276"/>
      <c r="AX5" s="276"/>
      <c r="AY5" s="276"/>
      <c r="AZ5" s="276"/>
      <c r="BA5" s="276"/>
    </row>
    <row r="6" spans="2:53" ht="18.75" customHeight="1" x14ac:dyDescent="0.3">
      <c r="B6" s="295"/>
      <c r="C6" s="265" t="s">
        <v>1</v>
      </c>
      <c r="D6" s="6" t="s">
        <v>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326" t="s">
        <v>49</v>
      </c>
      <c r="P6" s="326"/>
      <c r="Q6" s="326"/>
      <c r="R6" s="326"/>
      <c r="S6" s="7"/>
      <c r="T6" s="6" t="s">
        <v>1</v>
      </c>
      <c r="U6" s="232" t="s">
        <v>50</v>
      </c>
      <c r="V6" s="232"/>
      <c r="W6" s="232"/>
      <c r="X6" s="4"/>
      <c r="Y6" s="265" t="s">
        <v>1</v>
      </c>
      <c r="Z6" s="6" t="s">
        <v>1</v>
      </c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326" t="s">
        <v>49</v>
      </c>
      <c r="AL6" s="326"/>
      <c r="AM6" s="326"/>
      <c r="AN6" s="326"/>
      <c r="AO6" s="7"/>
      <c r="AP6" s="6" t="s">
        <v>1</v>
      </c>
      <c r="AQ6" s="232" t="s">
        <v>50</v>
      </c>
      <c r="AR6" s="232"/>
      <c r="AS6" s="232"/>
      <c r="AU6" s="267" t="s">
        <v>255</v>
      </c>
      <c r="AV6" s="269" t="s">
        <v>1</v>
      </c>
      <c r="AW6" s="266" t="s">
        <v>5</v>
      </c>
      <c r="AX6" s="266"/>
      <c r="AY6" s="269" t="s">
        <v>1</v>
      </c>
      <c r="AZ6" s="266" t="s">
        <v>6</v>
      </c>
      <c r="BA6" s="266"/>
    </row>
    <row r="7" spans="2:53" ht="16.5" customHeight="1" x14ac:dyDescent="0.3">
      <c r="B7" s="295"/>
      <c r="C7" s="265"/>
      <c r="D7" s="6" t="s">
        <v>2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42" t="s">
        <v>3</v>
      </c>
      <c r="P7" s="42" t="s">
        <v>4</v>
      </c>
      <c r="Q7" s="42" t="s">
        <v>191</v>
      </c>
      <c r="R7" s="42" t="s">
        <v>192</v>
      </c>
      <c r="S7" s="7"/>
      <c r="T7" s="6" t="s">
        <v>2</v>
      </c>
      <c r="U7" s="54" t="s">
        <v>5</v>
      </c>
      <c r="V7" s="54" t="s">
        <v>6</v>
      </c>
      <c r="W7" s="8" t="s">
        <v>7</v>
      </c>
      <c r="X7" s="4"/>
      <c r="Y7" s="265"/>
      <c r="Z7" s="6" t="s">
        <v>0</v>
      </c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42" t="s">
        <v>3</v>
      </c>
      <c r="AL7" s="42" t="s">
        <v>4</v>
      </c>
      <c r="AM7" s="42" t="s">
        <v>191</v>
      </c>
      <c r="AN7" s="42" t="s">
        <v>192</v>
      </c>
      <c r="AO7" s="7"/>
      <c r="AP7" s="6" t="s">
        <v>54</v>
      </c>
      <c r="AQ7" s="54" t="s">
        <v>5</v>
      </c>
      <c r="AR7" s="54" t="s">
        <v>6</v>
      </c>
      <c r="AS7" s="8" t="s">
        <v>7</v>
      </c>
      <c r="AU7" s="267"/>
      <c r="AV7" s="269"/>
      <c r="AW7" s="107" t="s">
        <v>246</v>
      </c>
      <c r="AX7" s="107" t="s">
        <v>245</v>
      </c>
      <c r="AY7" s="269"/>
      <c r="AZ7" s="107" t="s">
        <v>2</v>
      </c>
      <c r="BA7" s="107" t="s">
        <v>54</v>
      </c>
    </row>
    <row r="8" spans="2:53" ht="16.5" customHeight="1" x14ac:dyDescent="0.3">
      <c r="B8" s="295"/>
      <c r="C8" s="265"/>
      <c r="D8" s="9" t="s">
        <v>8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57">
        <f>ROUND(AVERAGE(O10, O14,O18,O22,O26), 3)</f>
        <v>97.174000000000007</v>
      </c>
      <c r="P8" s="43">
        <f>ROUND(AVERAGE(P10, P14,P18,P22,P26), 3)</f>
        <v>9.923</v>
      </c>
      <c r="Q8" s="43">
        <f>ROUND(AVERAGE(Q10, Q14,Q18,Q22,Q26), 3)</f>
        <v>8.5259999999999998</v>
      </c>
      <c r="R8" s="43">
        <f>ROUND(AVERAGE(R10, R14,R18,R22,R26), 3)</f>
        <v>4.0019999999999998</v>
      </c>
      <c r="S8" s="7"/>
      <c r="T8" s="9" t="s">
        <v>9</v>
      </c>
      <c r="U8" s="8">
        <v>70</v>
      </c>
      <c r="V8" s="8">
        <v>121.643</v>
      </c>
      <c r="W8" s="8">
        <f>ROUND(V8/60, 3)</f>
        <v>2.0270000000000001</v>
      </c>
      <c r="X8" s="4"/>
      <c r="Y8" s="265"/>
      <c r="Z8" s="25" t="s">
        <v>8</v>
      </c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57">
        <f>ROUND(AVERAGE(AK10, AK14,AK18,AK22,AK26), 3)</f>
        <v>88.655000000000001</v>
      </c>
      <c r="AL8" s="43">
        <f>ROUND(AVERAGE(AL10, AL14,AL18,AL22,AL26), 3)</f>
        <v>8.8659999999999997</v>
      </c>
      <c r="AM8" s="43">
        <f>ROUND(AVERAGE(AM10, AM14,AM18,AM22,AM26), 3)</f>
        <v>8.4809999999999999</v>
      </c>
      <c r="AN8" s="43">
        <f>ROUND(AVERAGE(AN10, AN14,AN18,AN22,AN26), 3)</f>
        <v>2.6960000000000002</v>
      </c>
      <c r="AO8" s="7"/>
      <c r="AP8" s="9" t="s">
        <v>251</v>
      </c>
      <c r="AQ8" s="8">
        <v>50</v>
      </c>
      <c r="AR8" s="8">
        <v>91.512</v>
      </c>
      <c r="AS8" s="8">
        <f>ROUND(AR8/60, 3)</f>
        <v>1.5249999999999999</v>
      </c>
      <c r="AU8" s="267"/>
      <c r="AV8" s="108" t="s">
        <v>9</v>
      </c>
      <c r="AW8" s="109">
        <f t="shared" ref="AW8:AW13" si="0">U8</f>
        <v>70</v>
      </c>
      <c r="AX8" s="109">
        <f t="shared" ref="AX8:AX13" si="1">AQ8</f>
        <v>50</v>
      </c>
      <c r="AY8" s="108" t="s">
        <v>9</v>
      </c>
      <c r="AZ8" s="109">
        <f t="shared" ref="AZ8:AZ13" si="2">V8</f>
        <v>121.643</v>
      </c>
      <c r="BA8" s="109">
        <f t="shared" ref="BA8:BA13" si="3">AR8</f>
        <v>91.512</v>
      </c>
    </row>
    <row r="9" spans="2:53" ht="16.5" customHeight="1" x14ac:dyDescent="0.3">
      <c r="B9" s="295"/>
      <c r="C9" s="265"/>
      <c r="D9" s="54" t="s">
        <v>10</v>
      </c>
      <c r="E9" s="287" t="s">
        <v>88</v>
      </c>
      <c r="F9" s="288"/>
      <c r="G9" s="288"/>
      <c r="H9" s="288"/>
      <c r="I9" s="288"/>
      <c r="J9" s="288"/>
      <c r="K9" s="288"/>
      <c r="L9" s="288"/>
      <c r="M9" s="288"/>
      <c r="N9" s="289"/>
      <c r="O9" s="53" t="s">
        <v>11</v>
      </c>
      <c r="P9" s="48" t="s">
        <v>12</v>
      </c>
      <c r="Q9" s="53" t="s">
        <v>81</v>
      </c>
      <c r="R9" s="53" t="s">
        <v>80</v>
      </c>
      <c r="S9" s="7"/>
      <c r="T9" s="9" t="s">
        <v>13</v>
      </c>
      <c r="U9" s="8">
        <v>80</v>
      </c>
      <c r="V9" s="8">
        <v>76.087000000000003</v>
      </c>
      <c r="W9" s="8">
        <f>ROUND(V9/60, 3)</f>
        <v>1.268</v>
      </c>
      <c r="X9" s="4"/>
      <c r="Y9" s="265"/>
      <c r="Z9" s="53" t="s">
        <v>10</v>
      </c>
      <c r="AA9" s="292" t="s">
        <v>91</v>
      </c>
      <c r="AB9" s="293"/>
      <c r="AC9" s="293"/>
      <c r="AD9" s="293"/>
      <c r="AE9" s="293"/>
      <c r="AF9" s="293"/>
      <c r="AG9" s="293"/>
      <c r="AH9" s="293"/>
      <c r="AI9" s="293"/>
      <c r="AJ9" s="293"/>
      <c r="AK9" s="53" t="s">
        <v>11</v>
      </c>
      <c r="AL9" s="53" t="s">
        <v>12</v>
      </c>
      <c r="AM9" s="53" t="s">
        <v>81</v>
      </c>
      <c r="AN9" s="53" t="s">
        <v>80</v>
      </c>
      <c r="AO9" s="7"/>
      <c r="AP9" s="9" t="s">
        <v>13</v>
      </c>
      <c r="AQ9" s="8">
        <v>50</v>
      </c>
      <c r="AR9" s="8">
        <v>87.042000000000002</v>
      </c>
      <c r="AS9" s="8">
        <f>ROUND(AR9/60, 3)</f>
        <v>1.4510000000000001</v>
      </c>
      <c r="AU9" s="267"/>
      <c r="AV9" s="108" t="s">
        <v>13</v>
      </c>
      <c r="AW9" s="109">
        <f t="shared" si="0"/>
        <v>80</v>
      </c>
      <c r="AX9" s="109">
        <f t="shared" si="1"/>
        <v>50</v>
      </c>
      <c r="AY9" s="108" t="s">
        <v>13</v>
      </c>
      <c r="AZ9" s="109">
        <f t="shared" si="2"/>
        <v>76.087000000000003</v>
      </c>
      <c r="BA9" s="109">
        <f t="shared" si="3"/>
        <v>87.042000000000002</v>
      </c>
    </row>
    <row r="10" spans="2:53" ht="16.5" customHeight="1" x14ac:dyDescent="0.3">
      <c r="B10" s="295"/>
      <c r="C10" s="265"/>
      <c r="D10" s="51" t="s">
        <v>14</v>
      </c>
      <c r="E10" s="46">
        <v>26.513000000000002</v>
      </c>
      <c r="F10" s="11">
        <v>18.542000000000002</v>
      </c>
      <c r="G10" s="11">
        <v>8.93</v>
      </c>
      <c r="H10" s="11">
        <v>9.0239999999999991</v>
      </c>
      <c r="I10" s="11">
        <v>20.216000000000001</v>
      </c>
      <c r="J10" s="11">
        <v>5.6950000000000003</v>
      </c>
      <c r="K10" s="11">
        <v>4.4729999999999999</v>
      </c>
      <c r="L10" s="11">
        <v>8.0630000000000006</v>
      </c>
      <c r="M10" s="11">
        <v>8.6639999999999997</v>
      </c>
      <c r="N10" s="11">
        <v>11.52</v>
      </c>
      <c r="O10" s="51">
        <f>SUM(E10:N10)</f>
        <v>121.64000000000001</v>
      </c>
      <c r="P10" s="26">
        <f>ROUND(AVERAGE(E10:N10),3)</f>
        <v>12.164</v>
      </c>
      <c r="Q10" s="51">
        <f>ROUND(MEDIAN(E10:N10), 3)</f>
        <v>8.9770000000000003</v>
      </c>
      <c r="R10" s="51">
        <f>ROUND(_xlfn.STDEV.S(E10:N10), 3)</f>
        <v>7.1660000000000004</v>
      </c>
      <c r="S10" s="7"/>
      <c r="T10" s="9" t="s">
        <v>15</v>
      </c>
      <c r="U10" s="8">
        <v>70</v>
      </c>
      <c r="V10" s="8">
        <v>97.081000000000003</v>
      </c>
      <c r="W10" s="8">
        <f>ROUND(V10/60, 3)</f>
        <v>1.6180000000000001</v>
      </c>
      <c r="X10" s="4"/>
      <c r="Y10" s="265"/>
      <c r="Z10" s="27" t="s">
        <v>14</v>
      </c>
      <c r="AA10" s="51">
        <v>13.670999999999999</v>
      </c>
      <c r="AB10" s="51">
        <v>10.076000000000001</v>
      </c>
      <c r="AC10" s="51">
        <v>9.7100000000000009</v>
      </c>
      <c r="AD10" s="51">
        <v>12</v>
      </c>
      <c r="AE10" s="51">
        <v>7.17</v>
      </c>
      <c r="AF10" s="51">
        <v>5.9749999999999996</v>
      </c>
      <c r="AG10" s="51">
        <v>8.0220000000000002</v>
      </c>
      <c r="AH10" s="51">
        <v>5.04</v>
      </c>
      <c r="AI10" s="51">
        <v>10.484</v>
      </c>
      <c r="AJ10" s="51">
        <v>9.36</v>
      </c>
      <c r="AK10" s="51">
        <f>SUM(AA10:AJ10)</f>
        <v>91.50800000000001</v>
      </c>
      <c r="AL10" s="26">
        <f>ROUND(AVERAGE(AA10:AJ10),3)</f>
        <v>9.1509999999999998</v>
      </c>
      <c r="AM10" s="51">
        <f>ROUND(MEDIAN(AA10:AJ10), 3)</f>
        <v>9.5350000000000001</v>
      </c>
      <c r="AN10" s="51">
        <f>ROUND(_xlfn.STDEV.S(AA10:AJ10), 3)</f>
        <v>2.661</v>
      </c>
      <c r="AO10" s="7"/>
      <c r="AP10" s="9" t="s">
        <v>15</v>
      </c>
      <c r="AQ10" s="8">
        <v>70</v>
      </c>
      <c r="AR10" s="8">
        <v>91.399000000000001</v>
      </c>
      <c r="AS10" s="8">
        <f>ROUND(AR10/60, 3)</f>
        <v>1.5229999999999999</v>
      </c>
      <c r="AU10" s="267"/>
      <c r="AV10" s="108" t="s">
        <v>15</v>
      </c>
      <c r="AW10" s="109">
        <f t="shared" si="0"/>
        <v>70</v>
      </c>
      <c r="AX10" s="109">
        <f t="shared" si="1"/>
        <v>70</v>
      </c>
      <c r="AY10" s="108" t="s">
        <v>15</v>
      </c>
      <c r="AZ10" s="109">
        <f t="shared" si="2"/>
        <v>97.081000000000003</v>
      </c>
      <c r="BA10" s="109">
        <f t="shared" si="3"/>
        <v>91.399000000000001</v>
      </c>
    </row>
    <row r="11" spans="2:53" ht="16.5" customHeight="1" x14ac:dyDescent="0.3">
      <c r="B11" s="295"/>
      <c r="C11" s="265"/>
      <c r="D11" s="51" t="b">
        <v>1</v>
      </c>
      <c r="E11" s="20" t="s">
        <v>27</v>
      </c>
      <c r="F11" s="51">
        <v>2</v>
      </c>
      <c r="G11" s="51">
        <v>8</v>
      </c>
      <c r="H11" s="51">
        <v>7</v>
      </c>
      <c r="I11" s="51" t="s">
        <v>28</v>
      </c>
      <c r="J11" s="51" t="s">
        <v>29</v>
      </c>
      <c r="K11" s="51" t="s">
        <v>30</v>
      </c>
      <c r="L11" s="51" t="s">
        <v>31</v>
      </c>
      <c r="M11" s="13" t="s">
        <v>27</v>
      </c>
      <c r="N11" s="13">
        <v>1</v>
      </c>
      <c r="O11" s="281"/>
      <c r="P11" s="282"/>
      <c r="Q11" s="282"/>
      <c r="R11" s="283"/>
      <c r="S11" s="7"/>
      <c r="T11" s="9" t="s">
        <v>16</v>
      </c>
      <c r="U11" s="8">
        <v>90</v>
      </c>
      <c r="V11" s="8">
        <v>97.847999999999999</v>
      </c>
      <c r="W11" s="8">
        <f>ROUND(V11/60, 3)</f>
        <v>1.631</v>
      </c>
      <c r="X11" s="4"/>
      <c r="Y11" s="265"/>
      <c r="Z11" s="27" t="b">
        <v>1</v>
      </c>
      <c r="AA11" s="13">
        <v>8</v>
      </c>
      <c r="AB11" s="13" t="s">
        <v>28</v>
      </c>
      <c r="AC11" s="51" t="s">
        <v>85</v>
      </c>
      <c r="AD11" s="51" t="s">
        <v>36</v>
      </c>
      <c r="AE11" s="51" t="s">
        <v>34</v>
      </c>
      <c r="AF11" s="13" t="s">
        <v>37</v>
      </c>
      <c r="AG11" s="13">
        <v>3</v>
      </c>
      <c r="AH11" s="51" t="s">
        <v>43</v>
      </c>
      <c r="AI11" s="13" t="s">
        <v>33</v>
      </c>
      <c r="AJ11" s="51" t="s">
        <v>48</v>
      </c>
      <c r="AK11" s="281"/>
      <c r="AL11" s="282"/>
      <c r="AM11" s="282"/>
      <c r="AN11" s="283"/>
      <c r="AO11" s="7"/>
      <c r="AP11" s="9" t="s">
        <v>16</v>
      </c>
      <c r="AQ11" s="8">
        <v>90</v>
      </c>
      <c r="AR11" s="8">
        <v>83.986000000000004</v>
      </c>
      <c r="AS11" s="8">
        <f>ROUND(AR11/60, 3)</f>
        <v>1.4</v>
      </c>
      <c r="AU11" s="267"/>
      <c r="AV11" s="108" t="s">
        <v>16</v>
      </c>
      <c r="AW11" s="109">
        <f t="shared" si="0"/>
        <v>90</v>
      </c>
      <c r="AX11" s="109">
        <f t="shared" si="1"/>
        <v>90</v>
      </c>
      <c r="AY11" s="108" t="s">
        <v>16</v>
      </c>
      <c r="AZ11" s="109">
        <f t="shared" si="2"/>
        <v>97.847999999999999</v>
      </c>
      <c r="BA11" s="109">
        <f t="shared" si="3"/>
        <v>83.986000000000004</v>
      </c>
    </row>
    <row r="12" spans="2:53" ht="16.5" customHeight="1" x14ac:dyDescent="0.3">
      <c r="B12" s="295"/>
      <c r="C12" s="265"/>
      <c r="D12" s="51" t="s">
        <v>17</v>
      </c>
      <c r="E12" s="20" t="s">
        <v>48</v>
      </c>
      <c r="F12" s="51"/>
      <c r="G12" s="51"/>
      <c r="H12" s="51"/>
      <c r="I12" s="51"/>
      <c r="J12" s="51"/>
      <c r="K12" s="51"/>
      <c r="L12" s="51"/>
      <c r="M12" s="13" t="s">
        <v>51</v>
      </c>
      <c r="N12" s="13">
        <v>2</v>
      </c>
      <c r="O12" s="284"/>
      <c r="P12" s="285"/>
      <c r="Q12" s="285"/>
      <c r="R12" s="286"/>
      <c r="S12" s="7"/>
      <c r="T12" s="9" t="s">
        <v>18</v>
      </c>
      <c r="U12" s="8">
        <v>50</v>
      </c>
      <c r="V12" s="8">
        <v>93.215999999999994</v>
      </c>
      <c r="W12" s="8">
        <f>ROUND(V12/60, 3)</f>
        <v>1.554</v>
      </c>
      <c r="X12" s="4"/>
      <c r="Y12" s="265"/>
      <c r="Z12" s="27" t="s">
        <v>17</v>
      </c>
      <c r="AA12" s="13">
        <v>0</v>
      </c>
      <c r="AB12" s="13" t="s">
        <v>47</v>
      </c>
      <c r="AC12" s="51"/>
      <c r="AD12" s="51"/>
      <c r="AE12" s="51"/>
      <c r="AF12" s="13" t="s">
        <v>48</v>
      </c>
      <c r="AG12" s="13" t="s">
        <v>87</v>
      </c>
      <c r="AH12" s="51"/>
      <c r="AI12" s="13" t="s">
        <v>35</v>
      </c>
      <c r="AJ12" s="51"/>
      <c r="AK12" s="284"/>
      <c r="AL12" s="285"/>
      <c r="AM12" s="285"/>
      <c r="AN12" s="286"/>
      <c r="AO12" s="7"/>
      <c r="AP12" s="9" t="s">
        <v>18</v>
      </c>
      <c r="AQ12" s="8">
        <v>60</v>
      </c>
      <c r="AR12" s="8">
        <v>89.355000000000004</v>
      </c>
      <c r="AS12" s="8">
        <f>ROUND(AR12/60, 3)</f>
        <v>1.4890000000000001</v>
      </c>
      <c r="AU12" s="267"/>
      <c r="AV12" s="108" t="s">
        <v>18</v>
      </c>
      <c r="AW12" s="109">
        <f t="shared" si="0"/>
        <v>50</v>
      </c>
      <c r="AX12" s="109">
        <f t="shared" si="1"/>
        <v>60</v>
      </c>
      <c r="AY12" s="108" t="s">
        <v>18</v>
      </c>
      <c r="AZ12" s="109">
        <f t="shared" si="2"/>
        <v>93.215999999999994</v>
      </c>
      <c r="BA12" s="109">
        <f t="shared" si="3"/>
        <v>89.355000000000004</v>
      </c>
    </row>
    <row r="13" spans="2:53" ht="16.5" customHeight="1" x14ac:dyDescent="0.3">
      <c r="B13" s="295"/>
      <c r="C13" s="265"/>
      <c r="D13" s="54" t="s">
        <v>19</v>
      </c>
      <c r="E13" s="287" t="s">
        <v>89</v>
      </c>
      <c r="F13" s="288"/>
      <c r="G13" s="288"/>
      <c r="H13" s="288"/>
      <c r="I13" s="288"/>
      <c r="J13" s="288"/>
      <c r="K13" s="288"/>
      <c r="L13" s="288"/>
      <c r="M13" s="288"/>
      <c r="N13" s="289"/>
      <c r="O13" s="53" t="s">
        <v>11</v>
      </c>
      <c r="P13" s="48" t="s">
        <v>12</v>
      </c>
      <c r="Q13" s="53" t="s">
        <v>81</v>
      </c>
      <c r="R13" s="53" t="s">
        <v>80</v>
      </c>
      <c r="S13" s="7"/>
      <c r="T13" s="14" t="s">
        <v>3</v>
      </c>
      <c r="U13" s="44">
        <f>AVERAGE(U8:U12)</f>
        <v>72</v>
      </c>
      <c r="V13" s="45">
        <f>AVERAGE(V8:V12)</f>
        <v>97.175000000000011</v>
      </c>
      <c r="W13" s="15">
        <f>ROUND(AVERAGE(W8:W12), 3)</f>
        <v>1.62</v>
      </c>
      <c r="X13" s="4"/>
      <c r="Y13" s="265"/>
      <c r="Z13" s="54" t="s">
        <v>19</v>
      </c>
      <c r="AA13" s="292" t="s">
        <v>91</v>
      </c>
      <c r="AB13" s="293"/>
      <c r="AC13" s="293"/>
      <c r="AD13" s="293"/>
      <c r="AE13" s="293"/>
      <c r="AF13" s="293"/>
      <c r="AG13" s="293"/>
      <c r="AH13" s="293"/>
      <c r="AI13" s="293"/>
      <c r="AJ13" s="293"/>
      <c r="AK13" s="53" t="s">
        <v>11</v>
      </c>
      <c r="AL13" s="53" t="s">
        <v>12</v>
      </c>
      <c r="AM13" s="53" t="s">
        <v>81</v>
      </c>
      <c r="AN13" s="53" t="s">
        <v>80</v>
      </c>
      <c r="AO13" s="7"/>
      <c r="AP13" s="14" t="s">
        <v>3</v>
      </c>
      <c r="AQ13" s="44">
        <f>AVERAGE(AQ8:AQ12)</f>
        <v>64</v>
      </c>
      <c r="AR13" s="45">
        <f>ROUND(AVERAGE(AR8:AR12), 3)</f>
        <v>88.659000000000006</v>
      </c>
      <c r="AS13" s="15">
        <f>ROUND(AVERAGE(AS8:AS12), 3)</f>
        <v>1.478</v>
      </c>
      <c r="AU13" s="267"/>
      <c r="AV13" s="110" t="s">
        <v>3</v>
      </c>
      <c r="AW13" s="111">
        <f t="shared" si="0"/>
        <v>72</v>
      </c>
      <c r="AX13" s="111">
        <f t="shared" si="1"/>
        <v>64</v>
      </c>
      <c r="AY13" s="110" t="s">
        <v>3</v>
      </c>
      <c r="AZ13" s="112">
        <f t="shared" si="2"/>
        <v>97.175000000000011</v>
      </c>
      <c r="BA13" s="112">
        <f t="shared" si="3"/>
        <v>88.659000000000006</v>
      </c>
    </row>
    <row r="14" spans="2:53" ht="16.5" customHeight="1" x14ac:dyDescent="0.25">
      <c r="B14" s="295"/>
      <c r="C14" s="265"/>
      <c r="D14" s="27" t="s">
        <v>20</v>
      </c>
      <c r="E14" s="16">
        <v>8.2629999999999999</v>
      </c>
      <c r="F14" s="17">
        <v>4.5999999999999996</v>
      </c>
      <c r="G14" s="27">
        <v>7.7679999999999998</v>
      </c>
      <c r="H14" s="27">
        <v>8.2319999999999993</v>
      </c>
      <c r="I14" s="27">
        <v>7.673</v>
      </c>
      <c r="J14" s="27">
        <v>8.8239999999999998</v>
      </c>
      <c r="K14" s="27">
        <v>9.3520000000000003</v>
      </c>
      <c r="L14" s="17">
        <v>8.8160000000000007</v>
      </c>
      <c r="M14" s="17">
        <v>8.7119999999999997</v>
      </c>
      <c r="N14" s="17">
        <v>3.847</v>
      </c>
      <c r="O14" s="51">
        <f>SUM(E14:N14)</f>
        <v>76.087000000000003</v>
      </c>
      <c r="P14" s="49">
        <v>10.290900000000001</v>
      </c>
      <c r="Q14" s="51">
        <f>ROUND(MEDIAN(E14:N14), 3)</f>
        <v>8.2479999999999993</v>
      </c>
      <c r="R14" s="51">
        <f>ROUND(_xlfn.STDEV.S(E14:N14), 3)</f>
        <v>1.863</v>
      </c>
      <c r="S14" s="7"/>
      <c r="T14" s="7"/>
      <c r="U14" s="7"/>
      <c r="V14" s="7"/>
      <c r="W14" s="7"/>
      <c r="X14" s="4"/>
      <c r="Y14" s="265"/>
      <c r="Z14" s="27" t="s">
        <v>20</v>
      </c>
      <c r="AA14" s="59">
        <v>13.321</v>
      </c>
      <c r="AB14" s="59">
        <v>7.0529999999999999</v>
      </c>
      <c r="AC14" s="59">
        <v>12.957000000000001</v>
      </c>
      <c r="AD14" s="59">
        <v>11.18</v>
      </c>
      <c r="AE14" s="59">
        <v>8.4079999999999995</v>
      </c>
      <c r="AF14" s="59">
        <v>6.9160000000000004</v>
      </c>
      <c r="AG14" s="59">
        <v>7.242</v>
      </c>
      <c r="AH14" s="59">
        <v>7.5570000000000004</v>
      </c>
      <c r="AI14" s="59">
        <v>8.1940000000000008</v>
      </c>
      <c r="AJ14" s="59">
        <v>4.2130000000000001</v>
      </c>
      <c r="AK14" s="51">
        <f>SUM(AA14:AJ14)</f>
        <v>87.041000000000011</v>
      </c>
      <c r="AL14" s="26">
        <f>ROUND(AVERAGE(AA14:AJ14),3)</f>
        <v>8.7040000000000006</v>
      </c>
      <c r="AM14" s="51">
        <f>ROUND(MEDIAN(AA14:AJ14), 3)</f>
        <v>7.8760000000000003</v>
      </c>
      <c r="AN14" s="51">
        <f>ROUND(_xlfn.STDEV.S(AA14:AJ14), 3)</f>
        <v>2.895</v>
      </c>
      <c r="AO14" s="7"/>
      <c r="AP14" s="7"/>
      <c r="AQ14" s="7"/>
      <c r="AR14" s="7"/>
      <c r="AS14" s="7"/>
      <c r="AU14" s="267"/>
      <c r="AY14" s="113"/>
      <c r="AZ14" s="113"/>
      <c r="BA14" s="113"/>
    </row>
    <row r="15" spans="2:53" ht="16.5" customHeight="1" x14ac:dyDescent="0.25">
      <c r="B15" s="295"/>
      <c r="C15" s="265"/>
      <c r="D15" s="51" t="b">
        <v>1</v>
      </c>
      <c r="E15" s="12">
        <v>0</v>
      </c>
      <c r="F15" s="51" t="s">
        <v>29</v>
      </c>
      <c r="G15" s="51" t="s">
        <v>32</v>
      </c>
      <c r="H15" s="13">
        <v>1</v>
      </c>
      <c r="I15" s="51">
        <v>7</v>
      </c>
      <c r="J15" s="13" t="s">
        <v>28</v>
      </c>
      <c r="K15" s="51">
        <v>9</v>
      </c>
      <c r="L15" s="51" t="s">
        <v>32</v>
      </c>
      <c r="M15" s="51" t="s">
        <v>33</v>
      </c>
      <c r="N15" s="51" t="s">
        <v>30</v>
      </c>
      <c r="O15" s="281"/>
      <c r="P15" s="282"/>
      <c r="Q15" s="282"/>
      <c r="R15" s="283"/>
      <c r="S15" s="7"/>
      <c r="T15" s="7"/>
      <c r="U15" s="7"/>
      <c r="V15" s="7"/>
      <c r="W15" s="7"/>
      <c r="X15" s="4"/>
      <c r="Y15" s="265"/>
      <c r="Z15" s="27" t="b">
        <v>1</v>
      </c>
      <c r="AA15" s="13" t="s">
        <v>39</v>
      </c>
      <c r="AB15" s="51" t="s">
        <v>44</v>
      </c>
      <c r="AC15" s="13">
        <v>7</v>
      </c>
      <c r="AD15" s="51" t="s">
        <v>27</v>
      </c>
      <c r="AE15" s="51">
        <v>6</v>
      </c>
      <c r="AF15" s="13" t="s">
        <v>35</v>
      </c>
      <c r="AG15" s="13" t="s">
        <v>29</v>
      </c>
      <c r="AH15" s="13">
        <v>1</v>
      </c>
      <c r="AI15" s="51" t="s">
        <v>30</v>
      </c>
      <c r="AJ15" s="51" t="s">
        <v>47</v>
      </c>
      <c r="AK15" s="281"/>
      <c r="AL15" s="282"/>
      <c r="AM15" s="282"/>
      <c r="AN15" s="283"/>
      <c r="AO15" s="7"/>
      <c r="AP15" s="7"/>
      <c r="AQ15" s="7"/>
      <c r="AR15" s="7"/>
      <c r="AS15" s="7"/>
      <c r="AU15" s="267"/>
      <c r="AY15" s="113"/>
      <c r="AZ15" s="113"/>
      <c r="BA15" s="113"/>
    </row>
    <row r="16" spans="2:53" ht="16.5" customHeight="1" x14ac:dyDescent="0.25">
      <c r="B16" s="295"/>
      <c r="C16" s="265"/>
      <c r="D16" s="51" t="s">
        <v>17</v>
      </c>
      <c r="E16" s="12"/>
      <c r="F16" s="51"/>
      <c r="G16" s="51"/>
      <c r="H16" s="13">
        <v>0</v>
      </c>
      <c r="I16" s="51"/>
      <c r="J16" s="13">
        <v>6</v>
      </c>
      <c r="K16" s="51"/>
      <c r="L16" s="51"/>
      <c r="M16" s="51"/>
      <c r="N16" s="51"/>
      <c r="O16" s="284"/>
      <c r="P16" s="285"/>
      <c r="Q16" s="285"/>
      <c r="R16" s="286"/>
      <c r="S16" s="7"/>
      <c r="T16" s="52"/>
      <c r="U16" s="21"/>
      <c r="V16" s="21"/>
      <c r="W16" s="21"/>
      <c r="X16" s="4"/>
      <c r="Y16" s="265"/>
      <c r="Z16" s="27" t="s">
        <v>17</v>
      </c>
      <c r="AA16" s="13" t="s">
        <v>52</v>
      </c>
      <c r="AB16" s="51"/>
      <c r="AC16" s="13" t="s">
        <v>52</v>
      </c>
      <c r="AD16" s="51"/>
      <c r="AE16" s="51"/>
      <c r="AF16" s="13" t="s">
        <v>30</v>
      </c>
      <c r="AG16" s="13" t="s">
        <v>32</v>
      </c>
      <c r="AH16" s="13" t="s">
        <v>47</v>
      </c>
      <c r="AI16" s="51"/>
      <c r="AJ16" s="51"/>
      <c r="AK16" s="284"/>
      <c r="AL16" s="285"/>
      <c r="AM16" s="285"/>
      <c r="AN16" s="286"/>
      <c r="AO16" s="7"/>
      <c r="AP16" s="7"/>
      <c r="AQ16" s="7"/>
      <c r="AR16" s="7"/>
      <c r="AS16" s="7"/>
      <c r="AU16" s="267"/>
      <c r="AY16" s="113"/>
      <c r="AZ16" s="113"/>
      <c r="BA16" s="113"/>
    </row>
    <row r="17" spans="2:53" ht="16.5" customHeight="1" x14ac:dyDescent="0.3">
      <c r="B17" s="295"/>
      <c r="C17" s="265"/>
      <c r="D17" s="54" t="s">
        <v>21</v>
      </c>
      <c r="E17" s="287" t="s">
        <v>88</v>
      </c>
      <c r="F17" s="288"/>
      <c r="G17" s="288"/>
      <c r="H17" s="288"/>
      <c r="I17" s="288"/>
      <c r="J17" s="288"/>
      <c r="K17" s="288"/>
      <c r="L17" s="288"/>
      <c r="M17" s="288"/>
      <c r="N17" s="289"/>
      <c r="O17" s="53" t="s">
        <v>11</v>
      </c>
      <c r="P17" s="48" t="s">
        <v>12</v>
      </c>
      <c r="Q17" s="53" t="s">
        <v>81</v>
      </c>
      <c r="R17" s="53" t="s">
        <v>80</v>
      </c>
      <c r="S17" s="7"/>
      <c r="T17" s="52"/>
      <c r="U17" s="21"/>
      <c r="V17" s="21"/>
      <c r="W17" s="21"/>
      <c r="X17" s="4"/>
      <c r="Y17" s="265"/>
      <c r="Z17" s="54" t="s">
        <v>21</v>
      </c>
      <c r="AA17" s="287" t="s">
        <v>88</v>
      </c>
      <c r="AB17" s="290"/>
      <c r="AC17" s="290"/>
      <c r="AD17" s="290"/>
      <c r="AE17" s="290"/>
      <c r="AF17" s="290"/>
      <c r="AG17" s="290"/>
      <c r="AH17" s="290"/>
      <c r="AI17" s="290"/>
      <c r="AJ17" s="291"/>
      <c r="AK17" s="53" t="s">
        <v>11</v>
      </c>
      <c r="AL17" s="53" t="s">
        <v>12</v>
      </c>
      <c r="AM17" s="53" t="s">
        <v>81</v>
      </c>
      <c r="AN17" s="53" t="s">
        <v>80</v>
      </c>
      <c r="AO17" s="7"/>
      <c r="AP17" s="7"/>
      <c r="AQ17" s="7"/>
      <c r="AR17" s="7"/>
      <c r="AS17" s="7"/>
      <c r="AU17" s="267"/>
      <c r="AY17" s="269" t="s">
        <v>1</v>
      </c>
      <c r="AZ17" s="266" t="s">
        <v>6</v>
      </c>
      <c r="BA17" s="266"/>
    </row>
    <row r="18" spans="2:53" ht="16.5" customHeight="1" x14ac:dyDescent="0.3">
      <c r="B18" s="295"/>
      <c r="C18" s="265"/>
      <c r="D18" s="27" t="s">
        <v>22</v>
      </c>
      <c r="E18" s="18">
        <v>4.5679999999999996</v>
      </c>
      <c r="F18" s="27">
        <v>7.3920000000000003</v>
      </c>
      <c r="G18" s="27">
        <v>7.1849999999999996</v>
      </c>
      <c r="H18" s="27">
        <v>10.064</v>
      </c>
      <c r="I18" s="47">
        <v>19.12</v>
      </c>
      <c r="J18" s="27">
        <v>12.759</v>
      </c>
      <c r="K18" s="27">
        <v>6.617</v>
      </c>
      <c r="L18" s="27">
        <v>8.48</v>
      </c>
      <c r="M18" s="27">
        <v>6.0960000000000001</v>
      </c>
      <c r="N18" s="27">
        <v>14.8</v>
      </c>
      <c r="O18" s="51">
        <f>SUM(E18:N18)</f>
        <v>97.081000000000003</v>
      </c>
      <c r="P18" s="50">
        <v>8.5540000000000003</v>
      </c>
      <c r="Q18" s="51">
        <f>ROUND(MEDIAN(E18:N18), 3)</f>
        <v>7.9359999999999999</v>
      </c>
      <c r="R18" s="51">
        <f>ROUND(_xlfn.STDEV.S(E18:N18), 3)</f>
        <v>4.5490000000000004</v>
      </c>
      <c r="S18" s="7"/>
      <c r="T18" s="52"/>
      <c r="U18" s="21"/>
      <c r="V18" s="21"/>
      <c r="W18" s="21"/>
      <c r="X18" s="4"/>
      <c r="Y18" s="265"/>
      <c r="Z18" s="27" t="s">
        <v>22</v>
      </c>
      <c r="AA18" s="59">
        <v>8.2530000000000001</v>
      </c>
      <c r="AB18" s="59">
        <v>14.592000000000001</v>
      </c>
      <c r="AC18" s="59">
        <v>11.897</v>
      </c>
      <c r="AD18" s="59">
        <v>8.6229999999999993</v>
      </c>
      <c r="AE18" s="59">
        <v>11.481999999999999</v>
      </c>
      <c r="AF18" s="59">
        <v>8.3879999999999999</v>
      </c>
      <c r="AG18" s="59">
        <v>9.1259999999999994</v>
      </c>
      <c r="AH18" s="59">
        <v>5.8650000000000002</v>
      </c>
      <c r="AI18" s="59">
        <v>5.8029999999999999</v>
      </c>
      <c r="AJ18" s="59">
        <v>7.3659999999999997</v>
      </c>
      <c r="AK18" s="51">
        <f>SUM(AA18:AJ18)</f>
        <v>91.394999999999982</v>
      </c>
      <c r="AL18" s="26">
        <f>ROUND(AVERAGE(AA18:AJ18),3)</f>
        <v>9.14</v>
      </c>
      <c r="AM18" s="51">
        <f>ROUND(MEDIAN(AA18:AJ18), 3)</f>
        <v>8.5060000000000002</v>
      </c>
      <c r="AN18" s="51">
        <f>ROUND(_xlfn.STDEV.S(AA18:AJ18), 3)</f>
        <v>2.778</v>
      </c>
      <c r="AO18" s="7"/>
      <c r="AP18" s="7"/>
      <c r="AQ18" s="7"/>
      <c r="AR18" s="7"/>
      <c r="AS18" s="7"/>
      <c r="AU18" s="267"/>
      <c r="AY18" s="269"/>
      <c r="AZ18" s="107" t="s">
        <v>246</v>
      </c>
      <c r="BA18" s="107" t="s">
        <v>245</v>
      </c>
    </row>
    <row r="19" spans="2:53" ht="16.5" customHeight="1" x14ac:dyDescent="0.25">
      <c r="B19" s="295"/>
      <c r="C19" s="265"/>
      <c r="D19" s="27" t="b">
        <v>1</v>
      </c>
      <c r="E19" s="20" t="s">
        <v>34</v>
      </c>
      <c r="F19" s="13" t="s">
        <v>35</v>
      </c>
      <c r="G19" s="51" t="s">
        <v>36</v>
      </c>
      <c r="H19" s="51" t="s">
        <v>37</v>
      </c>
      <c r="I19" s="51" t="s">
        <v>33</v>
      </c>
      <c r="J19" s="51" t="s">
        <v>37</v>
      </c>
      <c r="K19" s="13" t="s">
        <v>38</v>
      </c>
      <c r="L19" s="51" t="s">
        <v>39</v>
      </c>
      <c r="M19" s="51" t="s">
        <v>40</v>
      </c>
      <c r="N19" s="51" t="s">
        <v>41</v>
      </c>
      <c r="O19" s="281"/>
      <c r="P19" s="282"/>
      <c r="Q19" s="282"/>
      <c r="R19" s="283"/>
      <c r="S19" s="7"/>
      <c r="T19" s="52"/>
      <c r="U19" s="21"/>
      <c r="V19" s="21"/>
      <c r="W19" s="21"/>
      <c r="X19" s="4"/>
      <c r="Y19" s="265"/>
      <c r="Z19" s="27" t="b">
        <v>1</v>
      </c>
      <c r="AA19" s="51">
        <v>7</v>
      </c>
      <c r="AB19" s="13" t="s">
        <v>27</v>
      </c>
      <c r="AC19" s="51" t="s">
        <v>31</v>
      </c>
      <c r="AD19" s="13">
        <v>4</v>
      </c>
      <c r="AE19" s="51">
        <v>9</v>
      </c>
      <c r="AF19" s="51" t="s">
        <v>29</v>
      </c>
      <c r="AG19" s="13">
        <v>5</v>
      </c>
      <c r="AH19" s="51" t="s">
        <v>41</v>
      </c>
      <c r="AI19" s="51" t="s">
        <v>33</v>
      </c>
      <c r="AJ19" s="51" t="s">
        <v>44</v>
      </c>
      <c r="AK19" s="281"/>
      <c r="AL19" s="282"/>
      <c r="AM19" s="282"/>
      <c r="AN19" s="283"/>
      <c r="AO19" s="7"/>
      <c r="AP19" s="7"/>
      <c r="AQ19" s="7"/>
      <c r="AR19" s="7"/>
      <c r="AS19" s="7"/>
      <c r="AU19" s="267"/>
      <c r="AY19" s="131" t="s">
        <v>3</v>
      </c>
      <c r="AZ19" s="132">
        <f>O8</f>
        <v>97.174000000000007</v>
      </c>
      <c r="BA19" s="132">
        <f>AK8</f>
        <v>88.655000000000001</v>
      </c>
    </row>
    <row r="20" spans="2:53" ht="16.5" customHeight="1" x14ac:dyDescent="0.25">
      <c r="B20" s="295"/>
      <c r="C20" s="265"/>
      <c r="D20" s="27" t="s">
        <v>17</v>
      </c>
      <c r="E20" s="20" t="s">
        <v>40</v>
      </c>
      <c r="F20" s="13" t="s">
        <v>52</v>
      </c>
      <c r="G20" s="51"/>
      <c r="H20" s="51"/>
      <c r="I20" s="51"/>
      <c r="J20" s="51"/>
      <c r="K20" s="13" t="s">
        <v>40</v>
      </c>
      <c r="L20" s="51"/>
      <c r="M20" s="51"/>
      <c r="N20" s="51"/>
      <c r="O20" s="284"/>
      <c r="P20" s="285"/>
      <c r="Q20" s="285"/>
      <c r="R20" s="286"/>
      <c r="S20" s="7"/>
      <c r="T20" s="52"/>
      <c r="U20" s="21"/>
      <c r="V20" s="21"/>
      <c r="W20" s="21"/>
      <c r="X20" s="4"/>
      <c r="Y20" s="265"/>
      <c r="Z20" s="27" t="s">
        <v>17</v>
      </c>
      <c r="AA20" s="51"/>
      <c r="AB20" s="13">
        <v>9</v>
      </c>
      <c r="AC20" s="51"/>
      <c r="AD20" s="13">
        <v>2</v>
      </c>
      <c r="AE20" s="51"/>
      <c r="AF20" s="51"/>
      <c r="AG20" s="13" t="s">
        <v>35</v>
      </c>
      <c r="AH20" s="51"/>
      <c r="AI20" s="51"/>
      <c r="AJ20" s="51"/>
      <c r="AK20" s="284"/>
      <c r="AL20" s="285"/>
      <c r="AM20" s="285"/>
      <c r="AN20" s="286"/>
      <c r="AO20" s="7"/>
      <c r="AP20" s="7"/>
      <c r="AQ20" s="7"/>
      <c r="AR20" s="7"/>
      <c r="AS20" s="7"/>
      <c r="AU20" s="267"/>
      <c r="AY20" s="42" t="s">
        <v>4</v>
      </c>
      <c r="AZ20" s="130">
        <f>P8</f>
        <v>9.923</v>
      </c>
      <c r="BA20" s="130">
        <f>AL8</f>
        <v>8.8659999999999997</v>
      </c>
    </row>
    <row r="21" spans="2:53" ht="16.5" customHeight="1" x14ac:dyDescent="0.25">
      <c r="B21" s="295"/>
      <c r="C21" s="265"/>
      <c r="D21" s="54" t="s">
        <v>23</v>
      </c>
      <c r="E21" s="287" t="s">
        <v>90</v>
      </c>
      <c r="F21" s="288"/>
      <c r="G21" s="288"/>
      <c r="H21" s="288"/>
      <c r="I21" s="288"/>
      <c r="J21" s="288"/>
      <c r="K21" s="288"/>
      <c r="L21" s="288"/>
      <c r="M21" s="288"/>
      <c r="N21" s="289"/>
      <c r="O21" s="53" t="s">
        <v>11</v>
      </c>
      <c r="P21" s="48" t="s">
        <v>12</v>
      </c>
      <c r="Q21" s="53" t="s">
        <v>81</v>
      </c>
      <c r="R21" s="53" t="s">
        <v>80</v>
      </c>
      <c r="S21" s="7"/>
      <c r="T21" s="52"/>
      <c r="U21" s="21"/>
      <c r="V21" s="21"/>
      <c r="W21" s="21"/>
      <c r="X21" s="4"/>
      <c r="Y21" s="265"/>
      <c r="Z21" s="54" t="s">
        <v>23</v>
      </c>
      <c r="AA21" s="287" t="s">
        <v>90</v>
      </c>
      <c r="AB21" s="290"/>
      <c r="AC21" s="290"/>
      <c r="AD21" s="290"/>
      <c r="AE21" s="290"/>
      <c r="AF21" s="290"/>
      <c r="AG21" s="290"/>
      <c r="AH21" s="290"/>
      <c r="AI21" s="290"/>
      <c r="AJ21" s="291"/>
      <c r="AK21" s="53" t="s">
        <v>11</v>
      </c>
      <c r="AL21" s="53" t="s">
        <v>12</v>
      </c>
      <c r="AM21" s="53" t="s">
        <v>81</v>
      </c>
      <c r="AN21" s="53" t="s">
        <v>80</v>
      </c>
      <c r="AO21" s="7"/>
      <c r="AP21" s="7"/>
      <c r="AQ21" s="7"/>
      <c r="AR21" s="7"/>
      <c r="AS21" s="7"/>
      <c r="AU21" s="267"/>
      <c r="AY21" s="42" t="s">
        <v>191</v>
      </c>
      <c r="AZ21" s="130">
        <f>Q8</f>
        <v>8.5259999999999998</v>
      </c>
      <c r="BA21" s="130">
        <f>AM8</f>
        <v>8.4809999999999999</v>
      </c>
    </row>
    <row r="22" spans="2:53" ht="16.5" customHeight="1" x14ac:dyDescent="0.25">
      <c r="B22" s="295"/>
      <c r="C22" s="265"/>
      <c r="D22" s="51" t="s">
        <v>24</v>
      </c>
      <c r="E22" s="12">
        <v>6.3029999999999999</v>
      </c>
      <c r="F22" s="51">
        <v>10.055999999999999</v>
      </c>
      <c r="G22" s="51">
        <v>11.840999999999999</v>
      </c>
      <c r="H22" s="51">
        <v>7.8550000000000004</v>
      </c>
      <c r="I22" s="51">
        <v>10.608000000000001</v>
      </c>
      <c r="J22" s="51">
        <v>13.896000000000001</v>
      </c>
      <c r="K22" s="51">
        <v>8.4879999999999995</v>
      </c>
      <c r="L22" s="51">
        <v>9.8729999999999993</v>
      </c>
      <c r="M22" s="51">
        <v>7.8159999999999998</v>
      </c>
      <c r="N22" s="51">
        <v>11.112</v>
      </c>
      <c r="O22" s="51">
        <f>SUM(E22:N22)</f>
        <v>97.847999999999999</v>
      </c>
      <c r="P22" s="26">
        <v>8.6963000000000008</v>
      </c>
      <c r="Q22" s="51">
        <f>ROUND(MEDIAN(E22:N22), 3)</f>
        <v>9.9649999999999999</v>
      </c>
      <c r="R22" s="51">
        <f>ROUND(_xlfn.STDEV.S(E22:N22), 3)</f>
        <v>2.2370000000000001</v>
      </c>
      <c r="S22" s="7"/>
      <c r="T22" s="52"/>
      <c r="U22" s="21"/>
      <c r="V22" s="21"/>
      <c r="W22" s="21"/>
      <c r="X22" s="4"/>
      <c r="Y22" s="265"/>
      <c r="Z22" s="27" t="s">
        <v>24</v>
      </c>
      <c r="AA22" s="59">
        <v>11.444000000000001</v>
      </c>
      <c r="AB22" s="59">
        <v>7.2779999999999996</v>
      </c>
      <c r="AC22" s="59">
        <v>5.3659999999999997</v>
      </c>
      <c r="AD22" s="59">
        <v>6.5060000000000002</v>
      </c>
      <c r="AE22" s="59">
        <v>10.039999999999999</v>
      </c>
      <c r="AF22" s="59">
        <v>5.4939999999999998</v>
      </c>
      <c r="AG22" s="59">
        <v>8.3000000000000007</v>
      </c>
      <c r="AH22" s="59">
        <v>8.3450000000000006</v>
      </c>
      <c r="AI22" s="59">
        <v>7.1070000000000002</v>
      </c>
      <c r="AJ22" s="59">
        <v>14.103999999999999</v>
      </c>
      <c r="AK22" s="51">
        <f>SUM(AA22:AJ22)</f>
        <v>83.983999999999995</v>
      </c>
      <c r="AL22" s="26">
        <f>ROUND(AVERAGE(AA22:AJ22),3)</f>
        <v>8.3979999999999997</v>
      </c>
      <c r="AM22" s="51">
        <f>ROUND(MEDIAN(AA22:AJ22), 3)</f>
        <v>7.7889999999999997</v>
      </c>
      <c r="AN22" s="51">
        <f>ROUND(_xlfn.STDEV.S(AA22:AJ22), 3)</f>
        <v>2.762</v>
      </c>
      <c r="AO22" s="7"/>
      <c r="AP22" s="7"/>
      <c r="AQ22" s="7"/>
      <c r="AR22" s="7"/>
      <c r="AS22" s="7"/>
      <c r="AU22" s="267"/>
      <c r="AY22" s="42" t="s">
        <v>192</v>
      </c>
      <c r="AZ22" s="130">
        <f>R8</f>
        <v>4.0019999999999998</v>
      </c>
      <c r="BA22" s="130">
        <f>AN8</f>
        <v>2.6960000000000002</v>
      </c>
    </row>
    <row r="23" spans="2:53" ht="16.5" customHeight="1" x14ac:dyDescent="0.25">
      <c r="B23" s="295"/>
      <c r="C23" s="265"/>
      <c r="D23" s="51" t="b">
        <v>1</v>
      </c>
      <c r="E23" s="20">
        <v>4</v>
      </c>
      <c r="F23" s="51">
        <v>3</v>
      </c>
      <c r="G23" s="51" t="s">
        <v>42</v>
      </c>
      <c r="H23" s="51">
        <v>0</v>
      </c>
      <c r="I23" s="51" t="s">
        <v>43</v>
      </c>
      <c r="J23" s="51" t="s">
        <v>42</v>
      </c>
      <c r="K23" s="51">
        <v>4</v>
      </c>
      <c r="L23" s="51" t="s">
        <v>36</v>
      </c>
      <c r="M23" s="51" t="s">
        <v>34</v>
      </c>
      <c r="N23" s="51" t="s">
        <v>31</v>
      </c>
      <c r="O23" s="281"/>
      <c r="P23" s="282"/>
      <c r="Q23" s="282"/>
      <c r="R23" s="283"/>
      <c r="S23" s="7"/>
      <c r="T23" s="52"/>
      <c r="U23" s="21"/>
      <c r="V23" s="21"/>
      <c r="W23" s="21"/>
      <c r="X23" s="4"/>
      <c r="Y23" s="265"/>
      <c r="Z23" s="27" t="b">
        <v>1</v>
      </c>
      <c r="AA23" s="51">
        <v>0</v>
      </c>
      <c r="AB23" s="51" t="s">
        <v>30</v>
      </c>
      <c r="AC23" s="13">
        <v>2</v>
      </c>
      <c r="AD23" s="51" t="s">
        <v>86</v>
      </c>
      <c r="AE23" s="51" t="s">
        <v>42</v>
      </c>
      <c r="AF23" s="51" t="s">
        <v>46</v>
      </c>
      <c r="AG23" s="51" t="s">
        <v>40</v>
      </c>
      <c r="AH23" s="51" t="s">
        <v>85</v>
      </c>
      <c r="AI23" s="51" t="s">
        <v>52</v>
      </c>
      <c r="AJ23" s="51" t="s">
        <v>39</v>
      </c>
      <c r="AK23" s="281"/>
      <c r="AL23" s="282"/>
      <c r="AM23" s="282"/>
      <c r="AN23" s="283"/>
      <c r="AO23" s="7"/>
      <c r="AP23" s="7"/>
      <c r="AQ23" s="7"/>
      <c r="AR23" s="7"/>
      <c r="AS23" s="7"/>
      <c r="AU23" s="267"/>
      <c r="AY23" s="113"/>
      <c r="AZ23" s="113"/>
      <c r="BA23" s="113"/>
    </row>
    <row r="24" spans="2:53" ht="16.5" customHeight="1" x14ac:dyDescent="0.25">
      <c r="B24" s="295"/>
      <c r="C24" s="265"/>
      <c r="D24" s="51" t="s">
        <v>17</v>
      </c>
      <c r="E24" s="20" t="s">
        <v>40</v>
      </c>
      <c r="F24" s="51"/>
      <c r="G24" s="51"/>
      <c r="H24" s="51"/>
      <c r="I24" s="51"/>
      <c r="J24" s="51"/>
      <c r="K24" s="51"/>
      <c r="L24" s="51"/>
      <c r="M24" s="51"/>
      <c r="N24" s="51"/>
      <c r="O24" s="284"/>
      <c r="P24" s="285"/>
      <c r="Q24" s="285"/>
      <c r="R24" s="286"/>
      <c r="S24" s="7"/>
      <c r="T24" s="21"/>
      <c r="U24" s="21"/>
      <c r="V24" s="21"/>
      <c r="W24" s="21"/>
      <c r="X24" s="4"/>
      <c r="Y24" s="265"/>
      <c r="Z24" s="27" t="s">
        <v>17</v>
      </c>
      <c r="AA24" s="51"/>
      <c r="AB24" s="51"/>
      <c r="AC24" s="13" t="s">
        <v>47</v>
      </c>
      <c r="AD24" s="51"/>
      <c r="AE24" s="51"/>
      <c r="AF24" s="51"/>
      <c r="AG24" s="51"/>
      <c r="AH24" s="51"/>
      <c r="AI24" s="51"/>
      <c r="AJ24" s="51"/>
      <c r="AK24" s="284"/>
      <c r="AL24" s="285"/>
      <c r="AM24" s="285"/>
      <c r="AN24" s="286"/>
      <c r="AO24" s="7"/>
      <c r="AP24" s="7"/>
      <c r="AQ24" s="7"/>
      <c r="AR24" s="7"/>
      <c r="AS24" s="7"/>
      <c r="AU24" s="267"/>
      <c r="AY24" s="113"/>
      <c r="AZ24" s="113"/>
      <c r="BA24" s="113"/>
    </row>
    <row r="25" spans="2:53" ht="16.5" customHeight="1" x14ac:dyDescent="0.25">
      <c r="B25" s="295"/>
      <c r="C25" s="265"/>
      <c r="D25" s="54" t="s">
        <v>25</v>
      </c>
      <c r="E25" s="287" t="s">
        <v>91</v>
      </c>
      <c r="F25" s="288"/>
      <c r="G25" s="288"/>
      <c r="H25" s="288"/>
      <c r="I25" s="288"/>
      <c r="J25" s="288"/>
      <c r="K25" s="288"/>
      <c r="L25" s="288"/>
      <c r="M25" s="288"/>
      <c r="N25" s="289"/>
      <c r="O25" s="53" t="s">
        <v>11</v>
      </c>
      <c r="P25" s="48" t="s">
        <v>12</v>
      </c>
      <c r="Q25" s="53" t="s">
        <v>81</v>
      </c>
      <c r="R25" s="53" t="s">
        <v>80</v>
      </c>
      <c r="S25" s="7"/>
      <c r="T25" s="7"/>
      <c r="U25" s="7"/>
      <c r="V25" s="7"/>
      <c r="W25" s="7"/>
      <c r="X25" s="4"/>
      <c r="Y25" s="265"/>
      <c r="Z25" s="54" t="s">
        <v>25</v>
      </c>
      <c r="AA25" s="292" t="s">
        <v>95</v>
      </c>
      <c r="AB25" s="293"/>
      <c r="AC25" s="293"/>
      <c r="AD25" s="293"/>
      <c r="AE25" s="293"/>
      <c r="AF25" s="293"/>
      <c r="AG25" s="293"/>
      <c r="AH25" s="293"/>
      <c r="AI25" s="293"/>
      <c r="AJ25" s="293"/>
      <c r="AK25" s="53" t="s">
        <v>11</v>
      </c>
      <c r="AL25" s="53" t="s">
        <v>12</v>
      </c>
      <c r="AM25" s="53" t="s">
        <v>81</v>
      </c>
      <c r="AN25" s="53" t="s">
        <v>80</v>
      </c>
      <c r="AO25" s="7"/>
      <c r="AP25" s="7"/>
      <c r="AQ25" s="7"/>
      <c r="AR25" s="7"/>
      <c r="AS25" s="7"/>
      <c r="AU25" s="267"/>
      <c r="AY25" s="113"/>
      <c r="AZ25" s="113"/>
      <c r="BA25" s="113"/>
    </row>
    <row r="26" spans="2:53" ht="16.5" customHeight="1" x14ac:dyDescent="0.25">
      <c r="B26" s="295"/>
      <c r="C26" s="265"/>
      <c r="D26" s="51" t="s">
        <v>26</v>
      </c>
      <c r="E26" s="12">
        <v>6.0720000000000001</v>
      </c>
      <c r="F26" s="51">
        <v>10.414999999999999</v>
      </c>
      <c r="G26" s="51">
        <v>5.952</v>
      </c>
      <c r="H26" s="51">
        <v>6.6319999999999997</v>
      </c>
      <c r="I26" s="51">
        <v>7.5289999999999999</v>
      </c>
      <c r="J26" s="51">
        <v>5.2309999999999999</v>
      </c>
      <c r="K26" s="51">
        <v>16.184999999999999</v>
      </c>
      <c r="L26" s="51">
        <v>16.725999999999999</v>
      </c>
      <c r="M26" s="51">
        <v>10.992000000000001</v>
      </c>
      <c r="N26" s="51">
        <v>7.4790000000000001</v>
      </c>
      <c r="O26" s="51">
        <f>SUM(E26:N26)</f>
        <v>93.212999999999994</v>
      </c>
      <c r="P26" s="51">
        <v>9.9117999999999995</v>
      </c>
      <c r="Q26" s="51">
        <f>ROUND(MEDIAN(E26:N26), 3)</f>
        <v>7.5039999999999996</v>
      </c>
      <c r="R26" s="51">
        <f>ROUND(_xlfn.STDEV.S(E26:N26), 3)</f>
        <v>4.1950000000000003</v>
      </c>
      <c r="S26" s="7"/>
      <c r="T26" s="7"/>
      <c r="U26" s="7"/>
      <c r="V26" s="7"/>
      <c r="W26" s="7"/>
      <c r="X26" s="4"/>
      <c r="Y26" s="265"/>
      <c r="Z26" s="27" t="s">
        <v>26</v>
      </c>
      <c r="AA26" s="59">
        <v>8.7739999999999991</v>
      </c>
      <c r="AB26" s="59">
        <v>10.614000000000001</v>
      </c>
      <c r="AC26" s="59">
        <v>12.894</v>
      </c>
      <c r="AD26" s="59">
        <v>8.327</v>
      </c>
      <c r="AE26" s="59">
        <v>5.6390000000000002</v>
      </c>
      <c r="AF26" s="59">
        <v>12.252000000000001</v>
      </c>
      <c r="AG26" s="59">
        <v>8.6219999999999999</v>
      </c>
      <c r="AH26" s="59">
        <v>6.7359999999999998</v>
      </c>
      <c r="AI26" s="59">
        <v>6.5979999999999999</v>
      </c>
      <c r="AJ26" s="59">
        <v>8.8930000000000007</v>
      </c>
      <c r="AK26" s="51">
        <f>SUM(AA26:AJ26)</f>
        <v>89.349000000000004</v>
      </c>
      <c r="AL26" s="26">
        <f>ROUND(AVERAGE(AA26:AJ26),3)</f>
        <v>8.9350000000000005</v>
      </c>
      <c r="AM26" s="51">
        <f>ROUND(MEDIAN(AA26:AJ26), 3)</f>
        <v>8.6980000000000004</v>
      </c>
      <c r="AN26" s="51">
        <f>ROUND(_xlfn.STDEV.S(AA26:AJ26), 3)</f>
        <v>2.3839999999999999</v>
      </c>
      <c r="AO26" s="21"/>
      <c r="AP26" s="7"/>
      <c r="AQ26" s="7"/>
      <c r="AR26" s="7"/>
      <c r="AS26" s="7"/>
      <c r="AU26" s="267"/>
      <c r="AY26" s="113"/>
      <c r="AZ26" s="113"/>
      <c r="BA26" s="113"/>
    </row>
    <row r="27" spans="2:53" ht="16.5" customHeight="1" x14ac:dyDescent="0.25">
      <c r="B27" s="295"/>
      <c r="C27" s="265"/>
      <c r="D27" s="51" t="b">
        <v>1</v>
      </c>
      <c r="E27" s="12" t="s">
        <v>44</v>
      </c>
      <c r="F27" s="51">
        <v>2</v>
      </c>
      <c r="G27" s="13" t="s">
        <v>45</v>
      </c>
      <c r="H27" s="51">
        <v>5</v>
      </c>
      <c r="I27" s="13" t="s">
        <v>46</v>
      </c>
      <c r="J27" s="51" t="s">
        <v>47</v>
      </c>
      <c r="K27" s="13" t="s">
        <v>46</v>
      </c>
      <c r="L27" s="13" t="s">
        <v>40</v>
      </c>
      <c r="M27" s="13" t="s">
        <v>43</v>
      </c>
      <c r="N27" s="51">
        <v>6</v>
      </c>
      <c r="O27" s="298"/>
      <c r="P27" s="298"/>
      <c r="Q27" s="298"/>
      <c r="R27" s="298"/>
      <c r="S27" s="7"/>
      <c r="T27" s="7"/>
      <c r="U27" s="7"/>
      <c r="V27" s="7"/>
      <c r="W27" s="7"/>
      <c r="X27" s="4"/>
      <c r="Y27" s="265"/>
      <c r="Z27" s="27" t="b">
        <v>1</v>
      </c>
      <c r="AA27" s="51" t="s">
        <v>40</v>
      </c>
      <c r="AB27" s="13" t="s">
        <v>86</v>
      </c>
      <c r="AC27" s="13" t="s">
        <v>31</v>
      </c>
      <c r="AD27" s="51">
        <v>8</v>
      </c>
      <c r="AE27" s="51" t="s">
        <v>47</v>
      </c>
      <c r="AF27" s="13">
        <v>2</v>
      </c>
      <c r="AG27" s="51" t="s">
        <v>29</v>
      </c>
      <c r="AH27" s="51" t="s">
        <v>48</v>
      </c>
      <c r="AI27" s="51" t="s">
        <v>33</v>
      </c>
      <c r="AJ27" s="13" t="s">
        <v>48</v>
      </c>
      <c r="AK27" s="281"/>
      <c r="AL27" s="282"/>
      <c r="AM27" s="282"/>
      <c r="AN27" s="283"/>
      <c r="AO27" s="21"/>
      <c r="AP27" s="7"/>
      <c r="AQ27" s="7"/>
      <c r="AR27" s="7"/>
      <c r="AS27" s="7"/>
      <c r="AU27" s="267"/>
      <c r="AY27" s="113"/>
      <c r="AZ27" s="113"/>
      <c r="BA27" s="113"/>
    </row>
    <row r="28" spans="2:53" ht="16.5" customHeight="1" x14ac:dyDescent="0.25">
      <c r="B28" s="295"/>
      <c r="C28" s="265"/>
      <c r="D28" s="51" t="s">
        <v>17</v>
      </c>
      <c r="E28" s="51"/>
      <c r="F28" s="51"/>
      <c r="G28" s="13" t="s">
        <v>34</v>
      </c>
      <c r="H28" s="51"/>
      <c r="I28" s="13" t="s">
        <v>33</v>
      </c>
      <c r="J28" s="51"/>
      <c r="K28" s="13" t="s">
        <v>33</v>
      </c>
      <c r="L28" s="13">
        <v>1</v>
      </c>
      <c r="M28" s="13" t="s">
        <v>39</v>
      </c>
      <c r="N28" s="51"/>
      <c r="O28" s="298"/>
      <c r="P28" s="298"/>
      <c r="Q28" s="298"/>
      <c r="R28" s="298"/>
      <c r="S28" s="7"/>
      <c r="T28" s="7"/>
      <c r="U28" s="7"/>
      <c r="V28" s="7"/>
      <c r="W28" s="7"/>
      <c r="X28" s="4"/>
      <c r="Y28" s="265"/>
      <c r="Z28" s="27" t="s">
        <v>17</v>
      </c>
      <c r="AA28" s="51"/>
      <c r="AB28" s="13" t="s">
        <v>42</v>
      </c>
      <c r="AC28" s="13" t="s">
        <v>52</v>
      </c>
      <c r="AD28" s="51"/>
      <c r="AE28" s="51"/>
      <c r="AF28" s="13" t="s">
        <v>27</v>
      </c>
      <c r="AG28" s="51"/>
      <c r="AH28" s="51"/>
      <c r="AI28" s="51"/>
      <c r="AJ28" s="13" t="s">
        <v>44</v>
      </c>
      <c r="AK28" s="284"/>
      <c r="AL28" s="285"/>
      <c r="AM28" s="285"/>
      <c r="AN28" s="286"/>
      <c r="AO28" s="21"/>
      <c r="AP28" s="7"/>
      <c r="AQ28" s="7"/>
      <c r="AR28" s="7"/>
      <c r="AS28" s="7"/>
      <c r="AU28" s="267"/>
      <c r="AY28" s="113"/>
      <c r="AZ28" s="113"/>
      <c r="BA28" s="113"/>
    </row>
    <row r="29" spans="2:53" ht="16.5" customHeight="1" x14ac:dyDescent="0.25">
      <c r="B29" s="295"/>
      <c r="AU29" s="267"/>
      <c r="AY29" s="113"/>
      <c r="AZ29" s="113"/>
      <c r="BA29" s="113"/>
    </row>
    <row r="30" spans="2:53" ht="16.5" customHeight="1" x14ac:dyDescent="0.25">
      <c r="B30" s="295"/>
      <c r="AU30" s="267"/>
      <c r="AY30" s="113"/>
      <c r="AZ30" s="113"/>
      <c r="BA30" s="113"/>
    </row>
    <row r="31" spans="2:53" ht="39.950000000000003" customHeight="1" x14ac:dyDescent="0.25">
      <c r="B31" s="295"/>
      <c r="C31" s="296" t="s">
        <v>63</v>
      </c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  <c r="S31" s="296"/>
      <c r="T31" s="296"/>
      <c r="U31" s="296"/>
      <c r="V31" s="296"/>
      <c r="W31" s="296"/>
      <c r="X31" s="30"/>
      <c r="Y31" s="297" t="s">
        <v>64</v>
      </c>
      <c r="Z31" s="297"/>
      <c r="AA31" s="297"/>
      <c r="AB31" s="297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97"/>
      <c r="AO31" s="297"/>
      <c r="AP31" s="297"/>
      <c r="AQ31" s="297"/>
      <c r="AR31" s="297"/>
      <c r="AS31" s="297"/>
      <c r="AU31" s="267"/>
      <c r="AY31" s="113"/>
      <c r="AZ31" s="113"/>
      <c r="BA31" s="113"/>
    </row>
    <row r="32" spans="2:53" ht="18.75" customHeight="1" x14ac:dyDescent="0.3">
      <c r="B32" s="295"/>
      <c r="C32" s="265" t="s">
        <v>55</v>
      </c>
      <c r="D32" s="6" t="s">
        <v>55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326" t="s">
        <v>49</v>
      </c>
      <c r="P32" s="326"/>
      <c r="Q32" s="326"/>
      <c r="R32" s="326"/>
      <c r="S32" s="7"/>
      <c r="T32" s="6" t="s">
        <v>55</v>
      </c>
      <c r="U32" s="232" t="s">
        <v>50</v>
      </c>
      <c r="V32" s="232"/>
      <c r="W32" s="232"/>
      <c r="X32" s="3"/>
      <c r="Y32" s="265" t="s">
        <v>55</v>
      </c>
      <c r="Z32" s="6" t="s">
        <v>55</v>
      </c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326" t="s">
        <v>49</v>
      </c>
      <c r="AL32" s="326"/>
      <c r="AM32" s="326"/>
      <c r="AN32" s="326"/>
      <c r="AO32" s="7"/>
      <c r="AP32" s="6" t="s">
        <v>55</v>
      </c>
      <c r="AQ32" s="232" t="s">
        <v>50</v>
      </c>
      <c r="AR32" s="232"/>
      <c r="AS32" s="232"/>
      <c r="AU32" s="267"/>
      <c r="AV32" s="279" t="s">
        <v>264</v>
      </c>
      <c r="AW32" s="280" t="s">
        <v>5</v>
      </c>
      <c r="AX32" s="280"/>
      <c r="AY32" s="279" t="s">
        <v>55</v>
      </c>
      <c r="AZ32" s="280" t="s">
        <v>6</v>
      </c>
      <c r="BA32" s="280"/>
    </row>
    <row r="33" spans="2:53" ht="16.5" customHeight="1" x14ac:dyDescent="0.3">
      <c r="B33" s="295"/>
      <c r="C33" s="265"/>
      <c r="D33" s="6" t="s">
        <v>2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 t="s">
        <v>3</v>
      </c>
      <c r="P33" s="42" t="s">
        <v>4</v>
      </c>
      <c r="Q33" s="42" t="s">
        <v>191</v>
      </c>
      <c r="R33" s="42" t="s">
        <v>192</v>
      </c>
      <c r="S33" s="7"/>
      <c r="T33" s="6" t="s">
        <v>2</v>
      </c>
      <c r="U33" s="54" t="s">
        <v>5</v>
      </c>
      <c r="V33" s="54" t="s">
        <v>6</v>
      </c>
      <c r="W33" s="8" t="s">
        <v>7</v>
      </c>
      <c r="X33" s="3"/>
      <c r="Y33" s="265"/>
      <c r="Z33" s="6" t="s">
        <v>0</v>
      </c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42" t="s">
        <v>3</v>
      </c>
      <c r="AL33" s="42" t="s">
        <v>4</v>
      </c>
      <c r="AM33" s="42" t="s">
        <v>191</v>
      </c>
      <c r="AN33" s="42" t="s">
        <v>192</v>
      </c>
      <c r="AO33" s="7"/>
      <c r="AP33" s="6" t="s">
        <v>0</v>
      </c>
      <c r="AQ33" s="54" t="s">
        <v>5</v>
      </c>
      <c r="AR33" s="54" t="s">
        <v>6</v>
      </c>
      <c r="AS33" s="8" t="s">
        <v>7</v>
      </c>
      <c r="AU33" s="267"/>
      <c r="AV33" s="279"/>
      <c r="AW33" s="114" t="s">
        <v>2</v>
      </c>
      <c r="AX33" s="114" t="s">
        <v>54</v>
      </c>
      <c r="AY33" s="279"/>
      <c r="AZ33" s="114" t="s">
        <v>2</v>
      </c>
      <c r="BA33" s="114" t="s">
        <v>54</v>
      </c>
    </row>
    <row r="34" spans="2:53" ht="16.5" customHeight="1" x14ac:dyDescent="0.3">
      <c r="B34" s="295"/>
      <c r="C34" s="265"/>
      <c r="D34" s="25" t="s">
        <v>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57">
        <f>ROUND(AVERAGE(O36, O40,O44,O48,O52,O56,O60), 3)</f>
        <v>207.56200000000001</v>
      </c>
      <c r="P34" s="43">
        <f>ROUND(AVERAGE(P36, P40,P44,P48,P52,P56,P60), 3)</f>
        <v>20.756</v>
      </c>
      <c r="Q34" s="43">
        <f>ROUND(AVERAGE(Q36, Q40,Q44,Q48,Q52,Q56,Q60), 3)</f>
        <v>15.875</v>
      </c>
      <c r="R34" s="43">
        <f>ROUND(AVERAGE(R36, R40,R44,R48,R52,R56,R60), 3)</f>
        <v>15.5</v>
      </c>
      <c r="S34" s="7"/>
      <c r="T34" s="9" t="s">
        <v>9</v>
      </c>
      <c r="U34" s="8">
        <v>20</v>
      </c>
      <c r="V34" s="8">
        <v>152.816</v>
      </c>
      <c r="W34" s="8">
        <f t="shared" ref="W34:W40" si="4">ROUND(V34/60, 3)</f>
        <v>2.5470000000000002</v>
      </c>
      <c r="X34" s="3"/>
      <c r="Y34" s="265"/>
      <c r="Z34" s="25" t="s">
        <v>8</v>
      </c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57">
        <f>ROUND(AVERAGE(AK36, AK40,AK44,AK48,AK52,AK56,AK60), 3)</f>
        <v>110.474</v>
      </c>
      <c r="AL34" s="43">
        <f>ROUND(AVERAGE(AL36, AL40,AL44,AL48,AL52,AL56,AL60), 3)</f>
        <v>11.048</v>
      </c>
      <c r="AM34" s="43">
        <f>ROUND(AVERAGE(AM36, AM40,AM44,AM48,AM52,AM56,AM60), 3)</f>
        <v>9.0359999999999996</v>
      </c>
      <c r="AN34" s="43">
        <f>ROUND(AVERAGE(AN36, AN40,AN44,AN48,AN52,AN56,AN60), 3)</f>
        <v>5.5709999999999997</v>
      </c>
      <c r="AO34" s="7"/>
      <c r="AP34" s="9" t="s">
        <v>9</v>
      </c>
      <c r="AQ34" s="8">
        <v>70</v>
      </c>
      <c r="AR34" s="8">
        <v>147.62700000000001</v>
      </c>
      <c r="AS34" s="8">
        <f t="shared" ref="AS34:AS40" si="5">ROUND(AR34/60, 3)</f>
        <v>2.46</v>
      </c>
      <c r="AU34" s="267"/>
      <c r="AV34" s="115" t="s">
        <v>9</v>
      </c>
      <c r="AW34" s="116">
        <f>U34</f>
        <v>20</v>
      </c>
      <c r="AX34" s="116">
        <f>AQ34</f>
        <v>70</v>
      </c>
      <c r="AY34" s="115" t="s">
        <v>9</v>
      </c>
      <c r="AZ34" s="116">
        <f t="shared" ref="AZ34:AZ40" si="6">V34</f>
        <v>152.816</v>
      </c>
      <c r="BA34" s="116">
        <f>AR34</f>
        <v>147.62700000000001</v>
      </c>
    </row>
    <row r="35" spans="2:53" ht="16.5" customHeight="1" thickBot="1" x14ac:dyDescent="0.35">
      <c r="B35" s="295"/>
      <c r="C35" s="265"/>
      <c r="D35" s="54" t="s">
        <v>10</v>
      </c>
      <c r="E35" s="292" t="s">
        <v>92</v>
      </c>
      <c r="F35" s="293"/>
      <c r="G35" s="293"/>
      <c r="H35" s="293"/>
      <c r="I35" s="293"/>
      <c r="J35" s="293"/>
      <c r="K35" s="293"/>
      <c r="L35" s="293"/>
      <c r="M35" s="293"/>
      <c r="N35" s="293"/>
      <c r="O35" s="53" t="s">
        <v>11</v>
      </c>
      <c r="P35" s="53" t="s">
        <v>12</v>
      </c>
      <c r="Q35" s="53" t="s">
        <v>81</v>
      </c>
      <c r="R35" s="53" t="s">
        <v>80</v>
      </c>
      <c r="S35" s="7"/>
      <c r="T35" s="9" t="s">
        <v>13</v>
      </c>
      <c r="U35" s="8">
        <v>40</v>
      </c>
      <c r="V35" s="8">
        <v>255.80199999999999</v>
      </c>
      <c r="W35" s="8">
        <f t="shared" si="4"/>
        <v>4.2629999999999999</v>
      </c>
      <c r="X35" s="3"/>
      <c r="Y35" s="265"/>
      <c r="Z35" s="54" t="s">
        <v>10</v>
      </c>
      <c r="AA35" s="292" t="s">
        <v>88</v>
      </c>
      <c r="AB35" s="293"/>
      <c r="AC35" s="293"/>
      <c r="AD35" s="293"/>
      <c r="AE35" s="293"/>
      <c r="AF35" s="293"/>
      <c r="AG35" s="293"/>
      <c r="AH35" s="293"/>
      <c r="AI35" s="293"/>
      <c r="AJ35" s="293"/>
      <c r="AK35" s="53" t="s">
        <v>11</v>
      </c>
      <c r="AL35" s="53" t="s">
        <v>12</v>
      </c>
      <c r="AM35" s="53" t="s">
        <v>81</v>
      </c>
      <c r="AN35" s="53" t="s">
        <v>80</v>
      </c>
      <c r="AO35" s="7"/>
      <c r="AP35" s="25" t="s">
        <v>13</v>
      </c>
      <c r="AQ35" s="199">
        <v>60</v>
      </c>
      <c r="AR35" s="199">
        <v>146.03700000000001</v>
      </c>
      <c r="AS35" s="8">
        <f t="shared" si="5"/>
        <v>2.4340000000000002</v>
      </c>
      <c r="AU35" s="267"/>
      <c r="AV35" s="115" t="s">
        <v>13</v>
      </c>
      <c r="AW35" s="116">
        <f t="shared" ref="AW35:AW40" si="7">U35</f>
        <v>40</v>
      </c>
      <c r="AX35" s="116">
        <f t="shared" ref="AX35:AX40" si="8">AQ35</f>
        <v>60</v>
      </c>
      <c r="AY35" s="115" t="s">
        <v>13</v>
      </c>
      <c r="AZ35" s="116">
        <f t="shared" si="6"/>
        <v>255.80199999999999</v>
      </c>
      <c r="BA35" s="116">
        <f t="shared" ref="BA35:BA40" si="9">AR35</f>
        <v>146.03700000000001</v>
      </c>
    </row>
    <row r="36" spans="2:53" ht="16.5" customHeight="1" x14ac:dyDescent="0.3">
      <c r="B36" s="295"/>
      <c r="C36" s="265"/>
      <c r="D36" s="27" t="s">
        <v>14</v>
      </c>
      <c r="E36" s="51">
        <v>32.351999999999997</v>
      </c>
      <c r="F36" s="51">
        <v>10.488</v>
      </c>
      <c r="G36" s="51">
        <v>8.3510000000000009</v>
      </c>
      <c r="H36" s="51">
        <v>15.337</v>
      </c>
      <c r="I36" s="51">
        <v>7.1120000000000001</v>
      </c>
      <c r="J36" s="51">
        <v>9.9589999999999996</v>
      </c>
      <c r="K36" s="51">
        <v>40.121000000000002</v>
      </c>
      <c r="L36" s="51">
        <v>9.7910000000000004</v>
      </c>
      <c r="M36" s="51">
        <v>7.4880000000000004</v>
      </c>
      <c r="N36" s="51">
        <v>11.813000000000001</v>
      </c>
      <c r="O36" s="51">
        <f>SUM(E36:N36)</f>
        <v>152.81199999999998</v>
      </c>
      <c r="P36" s="26">
        <f>ROUND(AVERAGE(E36:N36),3)</f>
        <v>15.281000000000001</v>
      </c>
      <c r="Q36" s="51">
        <f>ROUND(MEDIAN(E36:N36), 3)</f>
        <v>10.224</v>
      </c>
      <c r="R36" s="51">
        <f>ROUND(_xlfn.STDEV.S(E36:N36), 3)</f>
        <v>11.438000000000001</v>
      </c>
      <c r="S36" s="7"/>
      <c r="T36" s="9" t="s">
        <v>15</v>
      </c>
      <c r="U36" s="32">
        <v>40</v>
      </c>
      <c r="V36" s="32">
        <v>255.44300000000001</v>
      </c>
      <c r="W36" s="8">
        <f t="shared" si="4"/>
        <v>4.2569999999999997</v>
      </c>
      <c r="X36" s="3"/>
      <c r="Y36" s="265"/>
      <c r="Z36" s="27" t="s">
        <v>14</v>
      </c>
      <c r="AA36" s="59">
        <v>43.814</v>
      </c>
      <c r="AB36" s="59">
        <v>10.663</v>
      </c>
      <c r="AC36" s="59">
        <v>7.952</v>
      </c>
      <c r="AD36" s="59">
        <v>8.2249999999999996</v>
      </c>
      <c r="AE36" s="59">
        <v>16.134</v>
      </c>
      <c r="AF36" s="59">
        <v>8.7040000000000006</v>
      </c>
      <c r="AG36" s="59">
        <v>8.1519999999999992</v>
      </c>
      <c r="AH36" s="59">
        <v>7.1689999999999996</v>
      </c>
      <c r="AI36" s="59">
        <v>20.350999999999999</v>
      </c>
      <c r="AJ36" s="59">
        <v>16.460999999999999</v>
      </c>
      <c r="AK36" s="51">
        <f>SUM(AA36:AJ36)</f>
        <v>147.625</v>
      </c>
      <c r="AL36" s="26">
        <f>ROUND(AVERAGE(AA36:AJ36),3)</f>
        <v>14.763</v>
      </c>
      <c r="AM36" s="51">
        <f>ROUND(MEDIAN(AA36:AJ36), 3)</f>
        <v>9.6839999999999993</v>
      </c>
      <c r="AN36" s="51">
        <f>ROUND(_xlfn.STDEV.S(AA36:AJ36), 3)</f>
        <v>11.175000000000001</v>
      </c>
      <c r="AO36" s="7"/>
      <c r="AP36" s="175" t="s">
        <v>15</v>
      </c>
      <c r="AQ36" s="176">
        <v>90</v>
      </c>
      <c r="AR36" s="177">
        <v>97.028999999999996</v>
      </c>
      <c r="AS36" s="171">
        <f t="shared" si="5"/>
        <v>1.617</v>
      </c>
      <c r="AU36" s="267"/>
      <c r="AV36" s="115" t="s">
        <v>15</v>
      </c>
      <c r="AW36" s="116">
        <f t="shared" si="7"/>
        <v>40</v>
      </c>
      <c r="AX36" s="116">
        <f t="shared" si="8"/>
        <v>90</v>
      </c>
      <c r="AY36" s="115" t="s">
        <v>15</v>
      </c>
      <c r="AZ36" s="116">
        <f t="shared" si="6"/>
        <v>255.44300000000001</v>
      </c>
      <c r="BA36" s="116">
        <f t="shared" si="9"/>
        <v>97.028999999999996</v>
      </c>
    </row>
    <row r="37" spans="2:53" ht="16.5" customHeight="1" thickBot="1" x14ac:dyDescent="0.35">
      <c r="B37" s="295"/>
      <c r="C37" s="265"/>
      <c r="D37" s="27" t="b">
        <v>1</v>
      </c>
      <c r="E37" s="13">
        <v>2</v>
      </c>
      <c r="F37" s="13" t="s">
        <v>27</v>
      </c>
      <c r="G37" s="51">
        <v>0</v>
      </c>
      <c r="H37" s="13">
        <v>7</v>
      </c>
      <c r="I37" s="13" t="s">
        <v>46</v>
      </c>
      <c r="J37" s="13" t="s">
        <v>35</v>
      </c>
      <c r="K37" s="13" t="s">
        <v>39</v>
      </c>
      <c r="L37" s="13">
        <v>1</v>
      </c>
      <c r="M37" s="51" t="s">
        <v>47</v>
      </c>
      <c r="N37" s="13" t="s">
        <v>33</v>
      </c>
      <c r="O37" s="281"/>
      <c r="P37" s="282"/>
      <c r="Q37" s="282"/>
      <c r="R37" s="283"/>
      <c r="S37" s="7"/>
      <c r="T37" s="25" t="s">
        <v>16</v>
      </c>
      <c r="U37" s="172">
        <v>50</v>
      </c>
      <c r="V37" s="172">
        <v>290.78699999999998</v>
      </c>
      <c r="W37" s="8">
        <f t="shared" si="4"/>
        <v>4.8460000000000001</v>
      </c>
      <c r="X37" s="3"/>
      <c r="Y37" s="265"/>
      <c r="Z37" s="27" t="b">
        <v>1</v>
      </c>
      <c r="AA37" s="51" t="s">
        <v>112</v>
      </c>
      <c r="AB37" s="13">
        <v>4</v>
      </c>
      <c r="AC37" s="51" t="s">
        <v>109</v>
      </c>
      <c r="AD37" s="51">
        <v>9</v>
      </c>
      <c r="AE37" s="51" t="s">
        <v>104</v>
      </c>
      <c r="AF37" s="51">
        <v>6</v>
      </c>
      <c r="AG37" s="13" t="s">
        <v>111</v>
      </c>
      <c r="AH37" s="51" t="s">
        <v>115</v>
      </c>
      <c r="AI37" s="13" t="s">
        <v>102</v>
      </c>
      <c r="AJ37" s="51" t="s">
        <v>108</v>
      </c>
      <c r="AK37" s="281"/>
      <c r="AL37" s="282"/>
      <c r="AM37" s="282"/>
      <c r="AN37" s="283"/>
      <c r="AO37" s="7"/>
      <c r="AP37" s="220" t="s">
        <v>16</v>
      </c>
      <c r="AQ37" s="217">
        <v>90</v>
      </c>
      <c r="AR37" s="221">
        <v>88.5</v>
      </c>
      <c r="AS37" s="171">
        <f t="shared" si="5"/>
        <v>1.4750000000000001</v>
      </c>
      <c r="AU37" s="267"/>
      <c r="AV37" s="115" t="s">
        <v>16</v>
      </c>
      <c r="AW37" s="116">
        <f t="shared" si="7"/>
        <v>50</v>
      </c>
      <c r="AX37" s="116">
        <f t="shared" si="8"/>
        <v>90</v>
      </c>
      <c r="AY37" s="115" t="s">
        <v>16</v>
      </c>
      <c r="AZ37" s="116">
        <f t="shared" si="6"/>
        <v>290.78699999999998</v>
      </c>
      <c r="BA37" s="116">
        <f t="shared" si="9"/>
        <v>88.5</v>
      </c>
    </row>
    <row r="38" spans="2:53" ht="16.5" customHeight="1" thickBot="1" x14ac:dyDescent="0.35">
      <c r="B38" s="295"/>
      <c r="C38" s="265"/>
      <c r="D38" s="27" t="s">
        <v>17</v>
      </c>
      <c r="E38" s="13">
        <v>3</v>
      </c>
      <c r="F38" s="13" t="s">
        <v>48</v>
      </c>
      <c r="G38" s="51"/>
      <c r="H38" s="13">
        <v>3</v>
      </c>
      <c r="I38" s="13" t="s">
        <v>40</v>
      </c>
      <c r="J38" s="13" t="s">
        <v>44</v>
      </c>
      <c r="K38" s="13" t="s">
        <v>42</v>
      </c>
      <c r="L38" s="13">
        <v>4</v>
      </c>
      <c r="M38" s="51"/>
      <c r="N38" s="13">
        <v>5</v>
      </c>
      <c r="O38" s="284"/>
      <c r="P38" s="285"/>
      <c r="Q38" s="285"/>
      <c r="R38" s="286"/>
      <c r="S38" s="7"/>
      <c r="T38" s="175" t="s">
        <v>18</v>
      </c>
      <c r="U38" s="176">
        <v>80</v>
      </c>
      <c r="V38" s="177">
        <v>178.648</v>
      </c>
      <c r="W38" s="171">
        <f t="shared" si="4"/>
        <v>2.9769999999999999</v>
      </c>
      <c r="X38" s="3"/>
      <c r="Y38" s="265"/>
      <c r="Z38" s="27" t="s">
        <v>17</v>
      </c>
      <c r="AA38" s="51"/>
      <c r="AB38" s="13">
        <v>5</v>
      </c>
      <c r="AC38" s="51"/>
      <c r="AD38" s="51"/>
      <c r="AE38" s="51"/>
      <c r="AF38" s="51"/>
      <c r="AG38" s="13" t="s">
        <v>98</v>
      </c>
      <c r="AH38" s="51"/>
      <c r="AI38" s="13" t="s">
        <v>103</v>
      </c>
      <c r="AJ38" s="51"/>
      <c r="AK38" s="284"/>
      <c r="AL38" s="285"/>
      <c r="AM38" s="285"/>
      <c r="AN38" s="286"/>
      <c r="AO38" s="7"/>
      <c r="AP38" s="180" t="s">
        <v>18</v>
      </c>
      <c r="AQ38" s="181">
        <v>100</v>
      </c>
      <c r="AR38" s="182">
        <v>118.334</v>
      </c>
      <c r="AS38" s="171">
        <f t="shared" si="5"/>
        <v>1.972</v>
      </c>
      <c r="AU38" s="267"/>
      <c r="AV38" s="115" t="s">
        <v>18</v>
      </c>
      <c r="AW38" s="116">
        <f t="shared" si="7"/>
        <v>80</v>
      </c>
      <c r="AX38" s="116">
        <f t="shared" si="8"/>
        <v>100</v>
      </c>
      <c r="AY38" s="115" t="s">
        <v>18</v>
      </c>
      <c r="AZ38" s="116">
        <f t="shared" si="6"/>
        <v>178.648</v>
      </c>
      <c r="BA38" s="116">
        <f t="shared" si="9"/>
        <v>118.334</v>
      </c>
    </row>
    <row r="39" spans="2:53" ht="16.5" customHeight="1" x14ac:dyDescent="0.3">
      <c r="B39" s="295"/>
      <c r="C39" s="265"/>
      <c r="D39" s="54" t="s">
        <v>19</v>
      </c>
      <c r="E39" s="292" t="s">
        <v>93</v>
      </c>
      <c r="F39" s="293"/>
      <c r="G39" s="293"/>
      <c r="H39" s="293"/>
      <c r="I39" s="293"/>
      <c r="J39" s="293"/>
      <c r="K39" s="293"/>
      <c r="L39" s="293"/>
      <c r="M39" s="293"/>
      <c r="N39" s="293"/>
      <c r="O39" s="53" t="s">
        <v>11</v>
      </c>
      <c r="P39" s="53" t="s">
        <v>12</v>
      </c>
      <c r="Q39" s="53" t="s">
        <v>81</v>
      </c>
      <c r="R39" s="53" t="s">
        <v>80</v>
      </c>
      <c r="S39" s="7"/>
      <c r="T39" s="178" t="s">
        <v>56</v>
      </c>
      <c r="U39" s="41">
        <v>90</v>
      </c>
      <c r="V39" s="179">
        <v>156.864</v>
      </c>
      <c r="W39" s="171">
        <f t="shared" si="4"/>
        <v>2.6139999999999999</v>
      </c>
      <c r="X39" s="3"/>
      <c r="Y39" s="265"/>
      <c r="Z39" s="54" t="s">
        <v>19</v>
      </c>
      <c r="AA39" s="292" t="s">
        <v>95</v>
      </c>
      <c r="AB39" s="293"/>
      <c r="AC39" s="293"/>
      <c r="AD39" s="293"/>
      <c r="AE39" s="293"/>
      <c r="AF39" s="293"/>
      <c r="AG39" s="293"/>
      <c r="AH39" s="293"/>
      <c r="AI39" s="293"/>
      <c r="AJ39" s="293"/>
      <c r="AK39" s="53" t="s">
        <v>11</v>
      </c>
      <c r="AL39" s="53" t="s">
        <v>12</v>
      </c>
      <c r="AM39" s="53" t="s">
        <v>81</v>
      </c>
      <c r="AN39" s="53" t="s">
        <v>80</v>
      </c>
      <c r="AO39" s="7"/>
      <c r="AP39" s="202" t="s">
        <v>56</v>
      </c>
      <c r="AQ39" s="203">
        <v>90</v>
      </c>
      <c r="AR39" s="203">
        <v>88.015000000000001</v>
      </c>
      <c r="AS39" s="171">
        <f t="shared" si="5"/>
        <v>1.4670000000000001</v>
      </c>
      <c r="AU39" s="267"/>
      <c r="AV39" s="115" t="s">
        <v>56</v>
      </c>
      <c r="AW39" s="116">
        <f t="shared" si="7"/>
        <v>90</v>
      </c>
      <c r="AX39" s="116">
        <f t="shared" si="8"/>
        <v>90</v>
      </c>
      <c r="AY39" s="115" t="s">
        <v>56</v>
      </c>
      <c r="AZ39" s="116">
        <f t="shared" si="6"/>
        <v>156.864</v>
      </c>
      <c r="BA39" s="116">
        <f t="shared" si="9"/>
        <v>88.015000000000001</v>
      </c>
    </row>
    <row r="40" spans="2:53" ht="16.5" customHeight="1" thickBot="1" x14ac:dyDescent="0.35">
      <c r="B40" s="295"/>
      <c r="C40" s="265"/>
      <c r="D40" s="27" t="s">
        <v>20</v>
      </c>
      <c r="E40" s="51">
        <v>13.920999999999999</v>
      </c>
      <c r="F40" s="51">
        <v>11.944000000000001</v>
      </c>
      <c r="G40" s="51">
        <v>37.128999999999998</v>
      </c>
      <c r="H40" s="51">
        <v>4.3819999999999997</v>
      </c>
      <c r="I40" s="51">
        <v>2.976</v>
      </c>
      <c r="J40" s="51">
        <v>5.0789999999999997</v>
      </c>
      <c r="K40" s="51">
        <v>25.175999999999998</v>
      </c>
      <c r="L40" s="51">
        <v>72.789000000000001</v>
      </c>
      <c r="M40" s="51">
        <v>22.68</v>
      </c>
      <c r="N40" s="51">
        <v>59.722999999999999</v>
      </c>
      <c r="O40" s="51">
        <f>SUM(E40:N40)</f>
        <v>255.79900000000004</v>
      </c>
      <c r="P40" s="26">
        <f>ROUND(AVERAGE(E40:N40),3)</f>
        <v>25.58</v>
      </c>
      <c r="Q40" s="51">
        <f>ROUND(MEDIAN(E40:N40), 3)</f>
        <v>18.300999999999998</v>
      </c>
      <c r="R40" s="51">
        <f>ROUND(_xlfn.STDEV.S(E40:N40), 3)</f>
        <v>24.126999999999999</v>
      </c>
      <c r="S40" s="7"/>
      <c r="T40" s="180" t="s">
        <v>57</v>
      </c>
      <c r="U40" s="181">
        <v>100</v>
      </c>
      <c r="V40" s="182">
        <v>162.59299999999999</v>
      </c>
      <c r="W40" s="171">
        <f t="shared" si="4"/>
        <v>2.71</v>
      </c>
      <c r="X40" s="3"/>
      <c r="Y40" s="265"/>
      <c r="Z40" s="27" t="s">
        <v>20</v>
      </c>
      <c r="AA40" s="59">
        <v>28.344000000000001</v>
      </c>
      <c r="AB40" s="59">
        <v>8.1039999999999992</v>
      </c>
      <c r="AC40" s="59">
        <v>7.7679999999999998</v>
      </c>
      <c r="AD40" s="59">
        <v>32.247999999999998</v>
      </c>
      <c r="AE40" s="59">
        <v>10.08</v>
      </c>
      <c r="AF40" s="59">
        <v>8.6329999999999991</v>
      </c>
      <c r="AG40" s="59">
        <v>7.8230000000000004</v>
      </c>
      <c r="AH40" s="59">
        <v>18.998999999999999</v>
      </c>
      <c r="AI40" s="59">
        <v>12.369</v>
      </c>
      <c r="AJ40" s="59">
        <v>11.667999999999999</v>
      </c>
      <c r="AK40" s="51">
        <f>SUM(AA40:AJ40)</f>
        <v>146.036</v>
      </c>
      <c r="AL40" s="26">
        <f>ROUND(AVERAGE(AA40:AJ40),3)</f>
        <v>14.603999999999999</v>
      </c>
      <c r="AM40" s="51">
        <f>ROUND(MEDIAN(AA40:AJ40), 3)</f>
        <v>10.874000000000001</v>
      </c>
      <c r="AN40" s="51">
        <f>ROUND(_xlfn.STDEV.S(AA40:AJ40), 3)</f>
        <v>8.9700000000000006</v>
      </c>
      <c r="AO40" s="7"/>
      <c r="AP40" s="9" t="s">
        <v>57</v>
      </c>
      <c r="AQ40" s="32">
        <v>100</v>
      </c>
      <c r="AR40" s="32">
        <v>87.787999999999997</v>
      </c>
      <c r="AS40" s="171">
        <f t="shared" si="5"/>
        <v>1.4630000000000001</v>
      </c>
      <c r="AU40" s="267"/>
      <c r="AV40" s="115" t="s">
        <v>57</v>
      </c>
      <c r="AW40" s="116">
        <f t="shared" si="7"/>
        <v>100</v>
      </c>
      <c r="AX40" s="116">
        <f t="shared" si="8"/>
        <v>100</v>
      </c>
      <c r="AY40" s="115" t="s">
        <v>57</v>
      </c>
      <c r="AZ40" s="116">
        <f t="shared" si="6"/>
        <v>162.59299999999999</v>
      </c>
      <c r="BA40" s="116">
        <f t="shared" si="9"/>
        <v>87.787999999999997</v>
      </c>
    </row>
    <row r="41" spans="2:53" ht="16.5" customHeight="1" x14ac:dyDescent="0.3">
      <c r="B41" s="295"/>
      <c r="C41" s="265"/>
      <c r="D41" s="27" t="b">
        <v>1</v>
      </c>
      <c r="E41" s="13">
        <v>3</v>
      </c>
      <c r="F41" s="13" t="s">
        <v>85</v>
      </c>
      <c r="G41" s="13" t="s">
        <v>48</v>
      </c>
      <c r="H41" s="51" t="s">
        <v>44</v>
      </c>
      <c r="I41" s="51" t="s">
        <v>30</v>
      </c>
      <c r="J41" s="51" t="s">
        <v>47</v>
      </c>
      <c r="K41" s="13" t="s">
        <v>33</v>
      </c>
      <c r="L41" s="13" t="s">
        <v>86</v>
      </c>
      <c r="M41" s="51" t="s">
        <v>40</v>
      </c>
      <c r="N41" s="13" t="s">
        <v>37</v>
      </c>
      <c r="O41" s="281"/>
      <c r="P41" s="282"/>
      <c r="Q41" s="282"/>
      <c r="R41" s="283"/>
      <c r="S41" s="7"/>
      <c r="T41" s="138" t="s">
        <v>3</v>
      </c>
      <c r="U41" s="173">
        <f>ROUND(AVERAGE(U34:U40), 3)</f>
        <v>60</v>
      </c>
      <c r="V41" s="174">
        <f>ROUND(AVERAGE(V34:V40), 3)</f>
        <v>207.565</v>
      </c>
      <c r="W41" s="15">
        <f>ROUND(AVERAGE(W34:W40), 3)</f>
        <v>3.4590000000000001</v>
      </c>
      <c r="X41" s="3"/>
      <c r="Y41" s="265"/>
      <c r="Z41" s="27" t="b">
        <v>1</v>
      </c>
      <c r="AA41" s="13" t="s">
        <v>109</v>
      </c>
      <c r="AB41" s="51" t="s">
        <v>117</v>
      </c>
      <c r="AC41" s="51">
        <v>4</v>
      </c>
      <c r="AD41" s="13" t="s">
        <v>121</v>
      </c>
      <c r="AE41" s="51">
        <v>0</v>
      </c>
      <c r="AF41" s="51" t="s">
        <v>120</v>
      </c>
      <c r="AG41" s="51">
        <v>9</v>
      </c>
      <c r="AH41" s="13" t="s">
        <v>103</v>
      </c>
      <c r="AI41" s="13" t="s">
        <v>119</v>
      </c>
      <c r="AJ41" s="51" t="s">
        <v>118</v>
      </c>
      <c r="AK41" s="281"/>
      <c r="AL41" s="282"/>
      <c r="AM41" s="282"/>
      <c r="AN41" s="283"/>
      <c r="AO41" s="7"/>
      <c r="AP41" s="138" t="s">
        <v>3</v>
      </c>
      <c r="AQ41" s="173">
        <f>ROUND(AVERAGE(AQ34:AQ40), 3)</f>
        <v>85.713999999999999</v>
      </c>
      <c r="AR41" s="174">
        <f>ROUND(AVERAGE(AR34:AR40), 3)</f>
        <v>110.476</v>
      </c>
      <c r="AS41" s="15">
        <f>ROUND(AVERAGE(AS34:AS40), 3)</f>
        <v>1.841</v>
      </c>
      <c r="AU41" s="267"/>
      <c r="AV41" s="115" t="s">
        <v>247</v>
      </c>
      <c r="AW41" s="270" t="s">
        <v>248</v>
      </c>
      <c r="AX41" s="271"/>
      <c r="AY41" s="117"/>
      <c r="AZ41" s="127"/>
      <c r="BA41" s="128"/>
    </row>
    <row r="42" spans="2:53" ht="16.5" customHeight="1" thickBot="1" x14ac:dyDescent="0.35">
      <c r="B42" s="295"/>
      <c r="C42" s="265"/>
      <c r="D42" s="27" t="s">
        <v>17</v>
      </c>
      <c r="E42" s="13">
        <v>4</v>
      </c>
      <c r="F42" s="13" t="s">
        <v>28</v>
      </c>
      <c r="G42" s="13" t="s">
        <v>45</v>
      </c>
      <c r="H42" s="51"/>
      <c r="I42" s="51"/>
      <c r="J42" s="51"/>
      <c r="K42" s="13" t="s">
        <v>45</v>
      </c>
      <c r="L42" s="13" t="s">
        <v>85</v>
      </c>
      <c r="M42" s="51"/>
      <c r="N42" s="13" t="s">
        <v>28</v>
      </c>
      <c r="O42" s="284"/>
      <c r="P42" s="285"/>
      <c r="Q42" s="285"/>
      <c r="R42" s="286"/>
      <c r="S42" s="7"/>
      <c r="T42" s="31"/>
      <c r="U42" s="31"/>
      <c r="V42" s="31"/>
      <c r="W42" s="31"/>
      <c r="X42" s="3"/>
      <c r="Y42" s="265"/>
      <c r="Z42" s="153" t="s">
        <v>17</v>
      </c>
      <c r="AA42" s="163" t="s">
        <v>102</v>
      </c>
      <c r="AB42" s="162"/>
      <c r="AC42" s="162"/>
      <c r="AD42" s="163" t="s">
        <v>118</v>
      </c>
      <c r="AE42" s="162"/>
      <c r="AF42" s="162"/>
      <c r="AG42" s="162"/>
      <c r="AH42" s="163" t="s">
        <v>118</v>
      </c>
      <c r="AI42" s="163" t="s">
        <v>102</v>
      </c>
      <c r="AJ42" s="162"/>
      <c r="AK42" s="300"/>
      <c r="AL42" s="301"/>
      <c r="AM42" s="301"/>
      <c r="AN42" s="302"/>
      <c r="AO42" s="7"/>
      <c r="AP42" s="31"/>
      <c r="AQ42" s="31"/>
      <c r="AR42" s="31"/>
      <c r="AS42" s="31"/>
      <c r="AU42" s="267"/>
      <c r="AV42" s="115" t="s">
        <v>249</v>
      </c>
      <c r="AW42" s="272"/>
      <c r="AX42" s="273"/>
      <c r="AY42" s="117"/>
      <c r="AZ42" s="118"/>
      <c r="BA42" s="128"/>
    </row>
    <row r="43" spans="2:53" ht="16.5" customHeight="1" x14ac:dyDescent="0.3">
      <c r="B43" s="295"/>
      <c r="C43" s="265"/>
      <c r="D43" s="54" t="s">
        <v>21</v>
      </c>
      <c r="E43" s="292" t="s">
        <v>93</v>
      </c>
      <c r="F43" s="293"/>
      <c r="G43" s="293"/>
      <c r="H43" s="293"/>
      <c r="I43" s="293"/>
      <c r="J43" s="293"/>
      <c r="K43" s="293"/>
      <c r="L43" s="293"/>
      <c r="M43" s="293"/>
      <c r="N43" s="293"/>
      <c r="O43" s="53" t="s">
        <v>11</v>
      </c>
      <c r="P43" s="53" t="s">
        <v>12</v>
      </c>
      <c r="Q43" s="53" t="s">
        <v>81</v>
      </c>
      <c r="R43" s="53" t="s">
        <v>80</v>
      </c>
      <c r="S43" s="7"/>
      <c r="T43" s="7"/>
      <c r="U43" s="7"/>
      <c r="V43" s="7"/>
      <c r="W43" s="7"/>
      <c r="X43" s="3"/>
      <c r="Y43" s="299"/>
      <c r="Z43" s="164" t="s">
        <v>21</v>
      </c>
      <c r="AA43" s="319" t="s">
        <v>90</v>
      </c>
      <c r="AB43" s="310"/>
      <c r="AC43" s="310"/>
      <c r="AD43" s="310"/>
      <c r="AE43" s="310"/>
      <c r="AF43" s="310"/>
      <c r="AG43" s="310"/>
      <c r="AH43" s="310"/>
      <c r="AI43" s="310"/>
      <c r="AJ43" s="310"/>
      <c r="AK43" s="165" t="s">
        <v>11</v>
      </c>
      <c r="AL43" s="165" t="s">
        <v>12</v>
      </c>
      <c r="AM43" s="165" t="s">
        <v>81</v>
      </c>
      <c r="AN43" s="166" t="s">
        <v>80</v>
      </c>
      <c r="AO43" s="7"/>
      <c r="AP43" s="7"/>
      <c r="AQ43" s="7"/>
      <c r="AR43" s="7"/>
      <c r="AS43" s="7"/>
      <c r="AU43" s="267"/>
      <c r="AV43" s="115" t="s">
        <v>250</v>
      </c>
      <c r="AW43" s="274"/>
      <c r="AX43" s="275"/>
      <c r="AY43" s="117"/>
      <c r="AZ43" s="118"/>
      <c r="BA43" s="128"/>
    </row>
    <row r="44" spans="2:53" ht="16.5" customHeight="1" x14ac:dyDescent="0.3">
      <c r="B44" s="295"/>
      <c r="C44" s="265"/>
      <c r="D44" s="27" t="s">
        <v>22</v>
      </c>
      <c r="E44" s="51">
        <v>9.2249999999999996</v>
      </c>
      <c r="F44" s="51">
        <v>12.673</v>
      </c>
      <c r="G44" s="51">
        <v>38.256</v>
      </c>
      <c r="H44" s="51">
        <v>30.224</v>
      </c>
      <c r="I44" s="51">
        <v>18.303999999999998</v>
      </c>
      <c r="J44" s="51">
        <v>30.48</v>
      </c>
      <c r="K44" s="51">
        <v>16.456</v>
      </c>
      <c r="L44" s="51">
        <v>12.256</v>
      </c>
      <c r="M44" s="51">
        <v>50.023000000000003</v>
      </c>
      <c r="N44" s="51">
        <v>37.542999999999999</v>
      </c>
      <c r="O44" s="51">
        <f>SUM(E44:N44)</f>
        <v>255.44</v>
      </c>
      <c r="P44" s="26">
        <f>ROUND(AVERAGE(E44:N44),3)</f>
        <v>25.544</v>
      </c>
      <c r="Q44" s="51">
        <f>ROUND(MEDIAN(E44:N44), 3)</f>
        <v>24.263999999999999</v>
      </c>
      <c r="R44" s="51">
        <f>ROUND(_xlfn.STDEV.S(E44:N44), 3)</f>
        <v>13.722</v>
      </c>
      <c r="S44" s="7"/>
      <c r="T44" s="7"/>
      <c r="U44" s="7"/>
      <c r="V44" s="7"/>
      <c r="W44" s="7"/>
      <c r="X44" s="3"/>
      <c r="Y44" s="299"/>
      <c r="Z44" s="195" t="s">
        <v>22</v>
      </c>
      <c r="AA44" s="218">
        <v>9.5090000000000003</v>
      </c>
      <c r="AB44" s="218">
        <v>12.617000000000001</v>
      </c>
      <c r="AC44" s="218">
        <v>11.178000000000001</v>
      </c>
      <c r="AD44" s="218">
        <v>7.8449999999999998</v>
      </c>
      <c r="AE44" s="218">
        <v>11.016</v>
      </c>
      <c r="AF44" s="218">
        <v>7.5940000000000003</v>
      </c>
      <c r="AG44" s="218">
        <v>10.249000000000001</v>
      </c>
      <c r="AH44" s="218">
        <v>8.3480000000000008</v>
      </c>
      <c r="AI44" s="218">
        <v>6.0019999999999998</v>
      </c>
      <c r="AJ44" s="218">
        <v>12.67</v>
      </c>
      <c r="AK44" s="189">
        <f>SUM(AA44:AJ44)</f>
        <v>97.027999999999992</v>
      </c>
      <c r="AL44" s="39">
        <f>ROUND(AVERAGE(AA44:AJ44),3)</f>
        <v>9.7029999999999994</v>
      </c>
      <c r="AM44" s="189">
        <f>ROUND(MEDIAN(AA44:AJ44), 3)</f>
        <v>9.8789999999999996</v>
      </c>
      <c r="AN44" s="169">
        <f>ROUND(_xlfn.STDEV.S(AA44:AJ44), 3)</f>
        <v>2.2349999999999999</v>
      </c>
      <c r="AO44" s="7"/>
      <c r="AP44" s="7"/>
      <c r="AQ44" s="7"/>
      <c r="AR44" s="7"/>
      <c r="AS44" s="7"/>
      <c r="AU44" s="267"/>
      <c r="AV44" s="119" t="s">
        <v>3</v>
      </c>
      <c r="AW44" s="120">
        <f>U41</f>
        <v>60</v>
      </c>
      <c r="AX44" s="120">
        <f>AQ41</f>
        <v>85.713999999999999</v>
      </c>
      <c r="AY44" s="119" t="s">
        <v>3</v>
      </c>
      <c r="AZ44" s="121">
        <f>V41</f>
        <v>207.565</v>
      </c>
      <c r="BA44" s="121">
        <f>AR41</f>
        <v>110.476</v>
      </c>
    </row>
    <row r="45" spans="2:53" ht="16.5" customHeight="1" x14ac:dyDescent="0.25">
      <c r="B45" s="295"/>
      <c r="C45" s="265"/>
      <c r="D45" s="27" t="b">
        <v>1</v>
      </c>
      <c r="E45" s="51">
        <v>5</v>
      </c>
      <c r="F45" s="13" t="s">
        <v>29</v>
      </c>
      <c r="G45" s="13" t="s">
        <v>32</v>
      </c>
      <c r="H45" s="51">
        <v>9</v>
      </c>
      <c r="I45" s="13" t="s">
        <v>34</v>
      </c>
      <c r="J45" s="13" t="s">
        <v>43</v>
      </c>
      <c r="K45" s="51" t="s">
        <v>31</v>
      </c>
      <c r="L45" s="51" t="s">
        <v>41</v>
      </c>
      <c r="M45" s="13" t="s">
        <v>87</v>
      </c>
      <c r="N45" s="13" t="s">
        <v>48</v>
      </c>
      <c r="O45" s="281"/>
      <c r="P45" s="282"/>
      <c r="Q45" s="282"/>
      <c r="R45" s="283"/>
      <c r="S45" s="7"/>
      <c r="T45" s="7"/>
      <c r="U45" s="7"/>
      <c r="V45" s="7"/>
      <c r="W45" s="7"/>
      <c r="X45" s="3"/>
      <c r="Y45" s="299"/>
      <c r="Z45" s="195" t="b">
        <v>1</v>
      </c>
      <c r="AA45" s="189" t="s">
        <v>117</v>
      </c>
      <c r="AB45" s="13" t="s">
        <v>118</v>
      </c>
      <c r="AC45" s="189" t="s">
        <v>116</v>
      </c>
      <c r="AD45" s="189">
        <v>0</v>
      </c>
      <c r="AE45" s="189" t="s">
        <v>96</v>
      </c>
      <c r="AF45" s="189">
        <v>9</v>
      </c>
      <c r="AG45" s="189" t="s">
        <v>102</v>
      </c>
      <c r="AH45" s="189" t="s">
        <v>105</v>
      </c>
      <c r="AI45" s="189">
        <v>6</v>
      </c>
      <c r="AJ45" s="189" t="s">
        <v>119</v>
      </c>
      <c r="AK45" s="303"/>
      <c r="AL45" s="304"/>
      <c r="AM45" s="304"/>
      <c r="AN45" s="305"/>
      <c r="AO45" s="7"/>
      <c r="AP45" s="7"/>
      <c r="AQ45" s="7"/>
      <c r="AR45" s="7"/>
      <c r="AS45" s="7"/>
      <c r="AU45" s="267"/>
      <c r="AY45" s="113"/>
      <c r="AZ45" s="113"/>
      <c r="BA45" s="113"/>
    </row>
    <row r="46" spans="2:53" ht="16.5" customHeight="1" x14ac:dyDescent="0.25">
      <c r="B46" s="295"/>
      <c r="C46" s="265"/>
      <c r="D46" s="27" t="s">
        <v>17</v>
      </c>
      <c r="E46" s="51"/>
      <c r="F46" s="13" t="s">
        <v>43</v>
      </c>
      <c r="G46" s="13" t="s">
        <v>48</v>
      </c>
      <c r="H46" s="51"/>
      <c r="I46" s="13" t="s">
        <v>35</v>
      </c>
      <c r="J46" s="13" t="s">
        <v>52</v>
      </c>
      <c r="K46" s="51"/>
      <c r="L46" s="51"/>
      <c r="M46" s="13" t="s">
        <v>37</v>
      </c>
      <c r="N46" s="13" t="s">
        <v>33</v>
      </c>
      <c r="O46" s="284"/>
      <c r="P46" s="285"/>
      <c r="Q46" s="285"/>
      <c r="R46" s="286"/>
      <c r="S46" s="7"/>
      <c r="T46" s="7"/>
      <c r="U46" s="7"/>
      <c r="V46" s="7"/>
      <c r="W46" s="7"/>
      <c r="X46" s="3"/>
      <c r="Y46" s="299"/>
      <c r="Z46" s="195" t="s">
        <v>17</v>
      </c>
      <c r="AA46" s="189"/>
      <c r="AB46" s="13" t="s">
        <v>121</v>
      </c>
      <c r="AC46" s="189"/>
      <c r="AD46" s="189"/>
      <c r="AE46" s="189"/>
      <c r="AF46" s="189"/>
      <c r="AG46" s="189"/>
      <c r="AH46" s="189"/>
      <c r="AI46" s="189"/>
      <c r="AJ46" s="189"/>
      <c r="AK46" s="311"/>
      <c r="AL46" s="312"/>
      <c r="AM46" s="312"/>
      <c r="AN46" s="313"/>
      <c r="AO46" s="7"/>
      <c r="AP46" s="7"/>
      <c r="AQ46" s="7"/>
      <c r="AR46" s="7"/>
      <c r="AS46" s="7"/>
      <c r="AU46" s="267"/>
      <c r="AY46" s="113"/>
      <c r="AZ46" s="113"/>
      <c r="BA46" s="113"/>
    </row>
    <row r="47" spans="2:53" ht="16.5" customHeight="1" x14ac:dyDescent="0.25">
      <c r="B47" s="295"/>
      <c r="C47" s="265"/>
      <c r="D47" s="54" t="s">
        <v>23</v>
      </c>
      <c r="E47" s="292" t="s">
        <v>91</v>
      </c>
      <c r="F47" s="293"/>
      <c r="G47" s="293"/>
      <c r="H47" s="293"/>
      <c r="I47" s="293"/>
      <c r="J47" s="293"/>
      <c r="K47" s="293"/>
      <c r="L47" s="293"/>
      <c r="M47" s="293"/>
      <c r="N47" s="293"/>
      <c r="O47" s="53" t="s">
        <v>11</v>
      </c>
      <c r="P47" s="53" t="s">
        <v>12</v>
      </c>
      <c r="Q47" s="53" t="s">
        <v>81</v>
      </c>
      <c r="R47" s="53" t="s">
        <v>80</v>
      </c>
      <c r="S47" s="7"/>
      <c r="T47" s="7"/>
      <c r="U47" s="7"/>
      <c r="V47" s="7"/>
      <c r="W47" s="7"/>
      <c r="X47" s="3"/>
      <c r="Y47" s="299"/>
      <c r="Z47" s="167" t="s">
        <v>23</v>
      </c>
      <c r="AA47" s="292" t="s">
        <v>90</v>
      </c>
      <c r="AB47" s="293"/>
      <c r="AC47" s="293"/>
      <c r="AD47" s="293"/>
      <c r="AE47" s="293"/>
      <c r="AF47" s="293"/>
      <c r="AG47" s="293"/>
      <c r="AH47" s="293"/>
      <c r="AI47" s="293"/>
      <c r="AJ47" s="293"/>
      <c r="AK47" s="157" t="s">
        <v>11</v>
      </c>
      <c r="AL47" s="157" t="s">
        <v>12</v>
      </c>
      <c r="AM47" s="157" t="s">
        <v>81</v>
      </c>
      <c r="AN47" s="168" t="s">
        <v>80</v>
      </c>
      <c r="AO47" s="7"/>
      <c r="AP47" s="7"/>
      <c r="AQ47" s="7"/>
      <c r="AR47" s="7"/>
      <c r="AS47" s="7"/>
      <c r="AU47" s="267"/>
      <c r="AY47" s="113"/>
      <c r="AZ47" s="113"/>
      <c r="BA47" s="113"/>
    </row>
    <row r="48" spans="2:53" ht="16.5" customHeight="1" x14ac:dyDescent="0.3">
      <c r="B48" s="295"/>
      <c r="C48" s="265"/>
      <c r="D48" s="51" t="s">
        <v>24</v>
      </c>
      <c r="E48" s="51">
        <v>23.158999999999999</v>
      </c>
      <c r="F48" s="51">
        <v>16.472999999999999</v>
      </c>
      <c r="G48" s="51">
        <v>8.4160000000000004</v>
      </c>
      <c r="H48" s="51">
        <v>18.774999999999999</v>
      </c>
      <c r="I48" s="51">
        <v>39.984000000000002</v>
      </c>
      <c r="J48" s="51">
        <v>52.12</v>
      </c>
      <c r="K48" s="51">
        <v>71.070999999999998</v>
      </c>
      <c r="L48" s="51">
        <v>21.626000000000001</v>
      </c>
      <c r="M48" s="51">
        <v>23.966999999999999</v>
      </c>
      <c r="N48" s="51">
        <v>15.193</v>
      </c>
      <c r="O48" s="51">
        <f>SUM(E48:N48)</f>
        <v>290.78399999999999</v>
      </c>
      <c r="P48" s="26">
        <f>ROUND(AVERAGE(E48:N48),3)</f>
        <v>29.077999999999999</v>
      </c>
      <c r="Q48" s="51">
        <f>ROUND(MEDIAN(E48:N48), 3)</f>
        <v>22.393000000000001</v>
      </c>
      <c r="R48" s="51">
        <f>ROUND(_xlfn.STDEV.S(E48:N48), 3)</f>
        <v>19.478999999999999</v>
      </c>
      <c r="S48" s="7"/>
      <c r="T48" s="7"/>
      <c r="U48" s="7"/>
      <c r="V48" s="7"/>
      <c r="W48" s="7"/>
      <c r="X48" s="3"/>
      <c r="Y48" s="299"/>
      <c r="Z48" s="195" t="s">
        <v>24</v>
      </c>
      <c r="AA48" s="218">
        <v>7.2350000000000003</v>
      </c>
      <c r="AB48" s="218">
        <v>7.5359999999999996</v>
      </c>
      <c r="AC48" s="218">
        <v>10.638999999999999</v>
      </c>
      <c r="AD48" s="218">
        <v>7.7039999999999997</v>
      </c>
      <c r="AE48" s="218">
        <v>11.023999999999999</v>
      </c>
      <c r="AF48" s="218">
        <v>10.776</v>
      </c>
      <c r="AG48" s="218">
        <v>7.633</v>
      </c>
      <c r="AH48" s="218">
        <v>7.7270000000000003</v>
      </c>
      <c r="AI48" s="218">
        <v>4.6959999999999997</v>
      </c>
      <c r="AJ48" s="218">
        <v>13.526999999999999</v>
      </c>
      <c r="AK48" s="189">
        <f>SUM(AA48:AJ48)</f>
        <v>88.497</v>
      </c>
      <c r="AL48" s="39">
        <f>ROUND(AVERAGE(AA48:AJ48),3)</f>
        <v>8.85</v>
      </c>
      <c r="AM48" s="189">
        <f>ROUND(MEDIAN(AA48:AJ48), 3)</f>
        <v>7.7160000000000002</v>
      </c>
      <c r="AN48" s="169">
        <f>ROUND(_xlfn.STDEV.S(AA48:AJ48), 3)</f>
        <v>2.5640000000000001</v>
      </c>
      <c r="AO48" s="7"/>
      <c r="AP48" s="7"/>
      <c r="AQ48" s="7"/>
      <c r="AR48" s="7"/>
      <c r="AS48" s="7"/>
      <c r="AU48" s="267"/>
      <c r="AY48" s="279" t="s">
        <v>55</v>
      </c>
      <c r="AZ48" s="266" t="s">
        <v>6</v>
      </c>
      <c r="BA48" s="266"/>
    </row>
    <row r="49" spans="2:53" ht="16.5" customHeight="1" x14ac:dyDescent="0.3">
      <c r="B49" s="295"/>
      <c r="C49" s="265"/>
      <c r="D49" s="51" t="b">
        <v>1</v>
      </c>
      <c r="E49" s="51" t="s">
        <v>52</v>
      </c>
      <c r="F49" s="51" t="s">
        <v>38</v>
      </c>
      <c r="G49" s="51">
        <v>0</v>
      </c>
      <c r="H49" s="51" t="s">
        <v>41</v>
      </c>
      <c r="I49" s="13" t="s">
        <v>43</v>
      </c>
      <c r="J49" s="13" t="s">
        <v>46</v>
      </c>
      <c r="K49" s="13" t="s">
        <v>42</v>
      </c>
      <c r="L49" s="13" t="s">
        <v>38</v>
      </c>
      <c r="M49" s="51" t="s">
        <v>28</v>
      </c>
      <c r="N49" s="13" t="s">
        <v>87</v>
      </c>
      <c r="O49" s="281"/>
      <c r="P49" s="282"/>
      <c r="Q49" s="282"/>
      <c r="R49" s="283"/>
      <c r="S49" s="7"/>
      <c r="T49" s="7"/>
      <c r="U49" s="7"/>
      <c r="V49" s="7"/>
      <c r="W49" s="7"/>
      <c r="X49" s="3"/>
      <c r="Y49" s="299"/>
      <c r="Z49" s="195" t="b">
        <v>1</v>
      </c>
      <c r="AA49" s="189" t="s">
        <v>110</v>
      </c>
      <c r="AB49" s="189">
        <v>7</v>
      </c>
      <c r="AC49" s="189" t="s">
        <v>102</v>
      </c>
      <c r="AD49" s="189">
        <v>1</v>
      </c>
      <c r="AE49" s="189" t="s">
        <v>119</v>
      </c>
      <c r="AF49" s="189" t="s">
        <v>118</v>
      </c>
      <c r="AG49" s="189" t="s">
        <v>114</v>
      </c>
      <c r="AH49" s="189" t="s">
        <v>116</v>
      </c>
      <c r="AI49" s="13" t="s">
        <v>109</v>
      </c>
      <c r="AJ49" s="189" t="s">
        <v>111</v>
      </c>
      <c r="AK49" s="303"/>
      <c r="AL49" s="304"/>
      <c r="AM49" s="304"/>
      <c r="AN49" s="305"/>
      <c r="AO49" s="7"/>
      <c r="AP49" s="7"/>
      <c r="AQ49" s="7"/>
      <c r="AR49" s="7"/>
      <c r="AS49" s="7"/>
      <c r="AU49" s="267"/>
      <c r="AY49" s="279"/>
      <c r="AZ49" s="107" t="s">
        <v>246</v>
      </c>
      <c r="BA49" s="107" t="s">
        <v>245</v>
      </c>
    </row>
    <row r="50" spans="2:53" ht="16.5" customHeight="1" thickBot="1" x14ac:dyDescent="0.3">
      <c r="B50" s="295"/>
      <c r="C50" s="265"/>
      <c r="D50" s="162" t="s">
        <v>17</v>
      </c>
      <c r="E50" s="162"/>
      <c r="F50" s="162"/>
      <c r="G50" s="162"/>
      <c r="H50" s="162"/>
      <c r="I50" s="163" t="s">
        <v>37</v>
      </c>
      <c r="J50" s="163" t="s">
        <v>43</v>
      </c>
      <c r="K50" s="163" t="s">
        <v>43</v>
      </c>
      <c r="L50" s="163" t="s">
        <v>48</v>
      </c>
      <c r="M50" s="162"/>
      <c r="N50" s="163" t="s">
        <v>37</v>
      </c>
      <c r="O50" s="300"/>
      <c r="P50" s="301"/>
      <c r="Q50" s="301"/>
      <c r="R50" s="302"/>
      <c r="S50" s="7"/>
      <c r="T50" s="7"/>
      <c r="U50" s="7"/>
      <c r="V50" s="7"/>
      <c r="W50" s="7"/>
      <c r="X50" s="3"/>
      <c r="Y50" s="299"/>
      <c r="Z50" s="219" t="s">
        <v>17</v>
      </c>
      <c r="AA50" s="191"/>
      <c r="AB50" s="191"/>
      <c r="AC50" s="191"/>
      <c r="AD50" s="191"/>
      <c r="AE50" s="191"/>
      <c r="AF50" s="191"/>
      <c r="AG50" s="191"/>
      <c r="AH50" s="191"/>
      <c r="AI50" s="163" t="s">
        <v>115</v>
      </c>
      <c r="AJ50" s="191"/>
      <c r="AK50" s="306"/>
      <c r="AL50" s="307"/>
      <c r="AM50" s="307"/>
      <c r="AN50" s="308"/>
      <c r="AO50" s="7"/>
      <c r="AP50" s="7"/>
      <c r="AQ50" s="7"/>
      <c r="AR50" s="7"/>
      <c r="AS50" s="7"/>
      <c r="AU50" s="267"/>
      <c r="AY50" s="131" t="s">
        <v>3</v>
      </c>
      <c r="AZ50" s="132">
        <f>O34</f>
        <v>207.56200000000001</v>
      </c>
      <c r="BA50" s="132">
        <f>AK34</f>
        <v>110.474</v>
      </c>
    </row>
    <row r="51" spans="2:53" ht="16.5" customHeight="1" x14ac:dyDescent="0.25">
      <c r="B51" s="295"/>
      <c r="C51" s="299"/>
      <c r="D51" s="186" t="s">
        <v>25</v>
      </c>
      <c r="E51" s="309" t="s">
        <v>89</v>
      </c>
      <c r="F51" s="310"/>
      <c r="G51" s="310"/>
      <c r="H51" s="310"/>
      <c r="I51" s="310"/>
      <c r="J51" s="310"/>
      <c r="K51" s="310"/>
      <c r="L51" s="310"/>
      <c r="M51" s="310"/>
      <c r="N51" s="310"/>
      <c r="O51" s="165" t="s">
        <v>11</v>
      </c>
      <c r="P51" s="165" t="s">
        <v>12</v>
      </c>
      <c r="Q51" s="165" t="s">
        <v>81</v>
      </c>
      <c r="R51" s="166" t="s">
        <v>80</v>
      </c>
      <c r="S51" s="7"/>
      <c r="T51" s="7"/>
      <c r="U51" s="7"/>
      <c r="V51" s="7"/>
      <c r="W51" s="7"/>
      <c r="X51" s="3"/>
      <c r="Y51" s="299"/>
      <c r="Z51" s="167" t="s">
        <v>298</v>
      </c>
      <c r="AA51" s="292" t="s">
        <v>94</v>
      </c>
      <c r="AB51" s="293"/>
      <c r="AC51" s="293"/>
      <c r="AD51" s="293"/>
      <c r="AE51" s="293"/>
      <c r="AF51" s="293"/>
      <c r="AG51" s="293"/>
      <c r="AH51" s="293"/>
      <c r="AI51" s="293"/>
      <c r="AJ51" s="293"/>
      <c r="AK51" s="157" t="s">
        <v>11</v>
      </c>
      <c r="AL51" s="157" t="s">
        <v>12</v>
      </c>
      <c r="AM51" s="157" t="s">
        <v>81</v>
      </c>
      <c r="AN51" s="168" t="s">
        <v>80</v>
      </c>
      <c r="AO51" s="7"/>
      <c r="AP51" s="7"/>
      <c r="AQ51" s="7"/>
      <c r="AR51" s="7"/>
      <c r="AS51" s="7"/>
      <c r="AU51" s="267"/>
      <c r="AY51" s="42" t="s">
        <v>4</v>
      </c>
      <c r="AZ51" s="130">
        <f>P34</f>
        <v>20.756</v>
      </c>
      <c r="BA51" s="130">
        <f>AL34</f>
        <v>11.048</v>
      </c>
    </row>
    <row r="52" spans="2:53" ht="16.5" customHeight="1" x14ac:dyDescent="0.25">
      <c r="B52" s="295"/>
      <c r="C52" s="299"/>
      <c r="D52" s="187" t="s">
        <v>26</v>
      </c>
      <c r="E52" s="183">
        <v>75.007999999999996</v>
      </c>
      <c r="F52" s="35">
        <v>12.816000000000001</v>
      </c>
      <c r="G52" s="35">
        <v>12.488</v>
      </c>
      <c r="H52" s="35">
        <v>23.103999999999999</v>
      </c>
      <c r="I52" s="35">
        <v>9.0960000000000001</v>
      </c>
      <c r="J52" s="35">
        <v>6.4720000000000004</v>
      </c>
      <c r="K52" s="35">
        <v>4.8</v>
      </c>
      <c r="L52" s="35">
        <v>15.135999999999999</v>
      </c>
      <c r="M52" s="35">
        <v>10.505000000000001</v>
      </c>
      <c r="N52" s="35">
        <v>9.2210000000000001</v>
      </c>
      <c r="O52" s="35">
        <f>SUM(E52:N52)</f>
        <v>178.64600000000002</v>
      </c>
      <c r="P52" s="39">
        <f>ROUND(AVERAGE(E52:N52),3)</f>
        <v>17.864999999999998</v>
      </c>
      <c r="Q52" s="35">
        <f>ROUND(MEDIAN(E52:N52), 3)</f>
        <v>11.497</v>
      </c>
      <c r="R52" s="169">
        <f>ROUND(_xlfn.STDEV.S(E52:N52), 3)</f>
        <v>20.712</v>
      </c>
      <c r="S52" s="7"/>
      <c r="T52" s="7"/>
      <c r="U52" s="7"/>
      <c r="V52" s="7"/>
      <c r="W52" s="7"/>
      <c r="X52" s="3"/>
      <c r="Y52" s="299"/>
      <c r="Z52" s="195" t="s">
        <v>26</v>
      </c>
      <c r="AA52" s="218">
        <v>27.651</v>
      </c>
      <c r="AB52" s="218">
        <v>6.2149999999999999</v>
      </c>
      <c r="AC52" s="218">
        <v>10.553000000000001</v>
      </c>
      <c r="AD52" s="218">
        <v>13.462999999999999</v>
      </c>
      <c r="AE52" s="218">
        <v>8.6240000000000006</v>
      </c>
      <c r="AF52" s="218">
        <v>13.025</v>
      </c>
      <c r="AG52" s="218">
        <v>7.7039999999999997</v>
      </c>
      <c r="AH52" s="218">
        <v>15.103</v>
      </c>
      <c r="AI52" s="218">
        <v>9.48</v>
      </c>
      <c r="AJ52" s="218">
        <v>6.5129999999999999</v>
      </c>
      <c r="AK52" s="189">
        <f>SUM(AA52:AJ52)</f>
        <v>118.331</v>
      </c>
      <c r="AL52" s="189">
        <f>ROUND(AVERAGE(AA52:AJ52),3)</f>
        <v>11.833</v>
      </c>
      <c r="AM52" s="189">
        <f>ROUND(MEDIAN(AA52:AJ52), 3)</f>
        <v>10.016999999999999</v>
      </c>
      <c r="AN52" s="169">
        <f>ROUND(_xlfn.STDEV.S(AA52:AJ52), 3)</f>
        <v>6.319</v>
      </c>
      <c r="AO52" s="7"/>
      <c r="AP52" s="7"/>
      <c r="AQ52" s="7"/>
      <c r="AR52" s="7"/>
      <c r="AS52" s="7"/>
      <c r="AU52" s="267"/>
      <c r="AY52" s="42" t="s">
        <v>191</v>
      </c>
      <c r="AZ52" s="130">
        <f>Q34</f>
        <v>15.875</v>
      </c>
      <c r="BA52" s="130">
        <f>AM34</f>
        <v>9.0359999999999996</v>
      </c>
    </row>
    <row r="53" spans="2:53" ht="16.5" customHeight="1" x14ac:dyDescent="0.25">
      <c r="B53" s="295"/>
      <c r="C53" s="299"/>
      <c r="D53" s="187" t="b">
        <v>1</v>
      </c>
      <c r="E53" s="183" t="s">
        <v>28</v>
      </c>
      <c r="F53" s="35" t="s">
        <v>32</v>
      </c>
      <c r="G53" s="35" t="s">
        <v>37</v>
      </c>
      <c r="H53" s="35" t="s">
        <v>36</v>
      </c>
      <c r="I53" s="35">
        <v>4</v>
      </c>
      <c r="J53" s="35" t="s">
        <v>31</v>
      </c>
      <c r="K53" s="35">
        <v>5</v>
      </c>
      <c r="L53" s="35">
        <v>8</v>
      </c>
      <c r="M53" s="35">
        <v>7</v>
      </c>
      <c r="N53" s="35">
        <v>4</v>
      </c>
      <c r="O53" s="303"/>
      <c r="P53" s="304"/>
      <c r="Q53" s="304"/>
      <c r="R53" s="305"/>
      <c r="S53" s="7"/>
      <c r="T53" s="7"/>
      <c r="U53" s="7"/>
      <c r="V53" s="7"/>
      <c r="W53" s="7"/>
      <c r="X53" s="3"/>
      <c r="Y53" s="299"/>
      <c r="Z53" s="195" t="b">
        <v>1</v>
      </c>
      <c r="AA53" s="189" t="s">
        <v>96</v>
      </c>
      <c r="AB53" s="189" t="s">
        <v>101</v>
      </c>
      <c r="AC53" s="189" t="s">
        <v>108</v>
      </c>
      <c r="AD53" s="189" t="s">
        <v>97</v>
      </c>
      <c r="AE53" s="189">
        <v>2</v>
      </c>
      <c r="AF53" s="189">
        <v>9</v>
      </c>
      <c r="AG53" s="189">
        <v>8</v>
      </c>
      <c r="AH53" s="189" t="s">
        <v>97</v>
      </c>
      <c r="AI53" s="189" t="s">
        <v>112</v>
      </c>
      <c r="AJ53" s="189" t="s">
        <v>116</v>
      </c>
      <c r="AK53" s="235"/>
      <c r="AL53" s="235"/>
      <c r="AM53" s="235"/>
      <c r="AN53" s="314"/>
      <c r="AO53" s="7"/>
      <c r="AP53" s="7"/>
      <c r="AQ53" s="7"/>
      <c r="AR53" s="7"/>
      <c r="AS53" s="7"/>
      <c r="AU53" s="267"/>
      <c r="AY53" s="42" t="s">
        <v>192</v>
      </c>
      <c r="AZ53" s="130">
        <f>R34</f>
        <v>15.5</v>
      </c>
      <c r="BA53" s="130">
        <f>AN34</f>
        <v>5.5709999999999997</v>
      </c>
    </row>
    <row r="54" spans="2:53" ht="16.5" customHeight="1" thickBot="1" x14ac:dyDescent="0.3">
      <c r="B54" s="295"/>
      <c r="C54" s="299"/>
      <c r="D54" s="187" t="s">
        <v>17</v>
      </c>
      <c r="E54" s="183" t="s">
        <v>45</v>
      </c>
      <c r="F54" s="35"/>
      <c r="G54" s="35"/>
      <c r="H54" s="35"/>
      <c r="I54" s="35"/>
      <c r="J54" s="35"/>
      <c r="K54" s="35"/>
      <c r="L54" s="35"/>
      <c r="M54" s="35">
        <v>6</v>
      </c>
      <c r="N54" s="35"/>
      <c r="O54" s="311"/>
      <c r="P54" s="312"/>
      <c r="Q54" s="312"/>
      <c r="R54" s="313"/>
      <c r="S54" s="7"/>
      <c r="T54" s="7"/>
      <c r="U54" s="7"/>
      <c r="V54" s="7"/>
      <c r="W54" s="7"/>
      <c r="X54" s="3"/>
      <c r="Y54" s="299"/>
      <c r="Z54" s="197" t="s">
        <v>17</v>
      </c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315"/>
      <c r="AL54" s="315"/>
      <c r="AM54" s="315"/>
      <c r="AN54" s="316"/>
      <c r="AO54" s="7"/>
      <c r="AP54" s="7"/>
      <c r="AQ54" s="7"/>
      <c r="AR54" s="7"/>
      <c r="AS54" s="7"/>
      <c r="AY54" s="113"/>
      <c r="AZ54" s="113"/>
      <c r="BA54" s="113"/>
    </row>
    <row r="55" spans="2:53" ht="16.5" customHeight="1" x14ac:dyDescent="0.25">
      <c r="B55" s="295"/>
      <c r="C55" s="299"/>
      <c r="D55" s="188" t="s">
        <v>58</v>
      </c>
      <c r="E55" s="291" t="s">
        <v>90</v>
      </c>
      <c r="F55" s="293"/>
      <c r="G55" s="293"/>
      <c r="H55" s="293"/>
      <c r="I55" s="293"/>
      <c r="J55" s="293"/>
      <c r="K55" s="293"/>
      <c r="L55" s="293"/>
      <c r="M55" s="293"/>
      <c r="N55" s="293"/>
      <c r="O55" s="135" t="s">
        <v>11</v>
      </c>
      <c r="P55" s="135" t="s">
        <v>12</v>
      </c>
      <c r="Q55" s="135" t="s">
        <v>81</v>
      </c>
      <c r="R55" s="168" t="s">
        <v>80</v>
      </c>
      <c r="S55" s="7"/>
      <c r="T55" s="7"/>
      <c r="U55" s="7"/>
      <c r="V55" s="7"/>
      <c r="W55" s="7"/>
      <c r="X55" s="3"/>
      <c r="Y55" s="299"/>
      <c r="Z55" s="200" t="s">
        <v>58</v>
      </c>
      <c r="AA55" s="317" t="s">
        <v>90</v>
      </c>
      <c r="AB55" s="318"/>
      <c r="AC55" s="318"/>
      <c r="AD55" s="318"/>
      <c r="AE55" s="318"/>
      <c r="AF55" s="318"/>
      <c r="AG55" s="318"/>
      <c r="AH55" s="318"/>
      <c r="AI55" s="318"/>
      <c r="AJ55" s="318"/>
      <c r="AK55" s="201" t="s">
        <v>11</v>
      </c>
      <c r="AL55" s="201" t="s">
        <v>12</v>
      </c>
      <c r="AM55" s="201" t="s">
        <v>81</v>
      </c>
      <c r="AN55" s="201" t="s">
        <v>80</v>
      </c>
      <c r="AO55" s="7"/>
      <c r="AP55" s="7"/>
      <c r="AQ55" s="7"/>
      <c r="AR55" s="7"/>
      <c r="AS55" s="7"/>
      <c r="AY55" s="113"/>
      <c r="AZ55" s="113"/>
      <c r="BA55" s="113"/>
    </row>
    <row r="56" spans="2:53" ht="16.5" customHeight="1" x14ac:dyDescent="0.25">
      <c r="B56" s="295"/>
      <c r="C56" s="299"/>
      <c r="D56" s="187" t="s">
        <v>59</v>
      </c>
      <c r="E56" s="183">
        <v>29.513000000000002</v>
      </c>
      <c r="F56" s="35">
        <v>5.1109999999999998</v>
      </c>
      <c r="G56" s="35">
        <v>14.064</v>
      </c>
      <c r="H56" s="35">
        <v>11.848000000000001</v>
      </c>
      <c r="I56" s="35">
        <v>18.943999999999999</v>
      </c>
      <c r="J56" s="35">
        <v>30.591000000000001</v>
      </c>
      <c r="K56" s="35">
        <v>12.378</v>
      </c>
      <c r="L56" s="35">
        <v>14.199</v>
      </c>
      <c r="M56" s="35">
        <v>10.641</v>
      </c>
      <c r="N56" s="35">
        <v>9.5739999999999998</v>
      </c>
      <c r="O56" s="35">
        <f>SUM(E56:N56)</f>
        <v>156.863</v>
      </c>
      <c r="P56" s="39">
        <f>ROUND(AVERAGE(E56:N56),3)</f>
        <v>15.686</v>
      </c>
      <c r="Q56" s="35">
        <f>ROUND(MEDIAN(E56:N56), 3)</f>
        <v>13.221</v>
      </c>
      <c r="R56" s="169">
        <f>ROUND(_xlfn.STDEV.S(E56:N56), 3)</f>
        <v>8.3610000000000007</v>
      </c>
      <c r="S56" s="7"/>
      <c r="T56" s="7"/>
      <c r="U56" s="7"/>
      <c r="V56" s="7"/>
      <c r="W56" s="7"/>
      <c r="X56" s="3"/>
      <c r="Y56" s="299"/>
      <c r="Z56" s="159" t="s">
        <v>59</v>
      </c>
      <c r="AA56" s="150">
        <v>7.093</v>
      </c>
      <c r="AB56" s="150">
        <v>8.5129999999999999</v>
      </c>
      <c r="AC56" s="150">
        <v>4.4000000000000004</v>
      </c>
      <c r="AD56" s="150">
        <v>7.2389999999999999</v>
      </c>
      <c r="AE56" s="150">
        <v>15.32</v>
      </c>
      <c r="AF56" s="150">
        <v>7.9039999999999999</v>
      </c>
      <c r="AG56" s="150">
        <v>16.143999999999998</v>
      </c>
      <c r="AH56" s="150">
        <v>5.984</v>
      </c>
      <c r="AI56" s="150">
        <v>6.8319999999999999</v>
      </c>
      <c r="AJ56" s="150">
        <v>8.5850000000000009</v>
      </c>
      <c r="AK56" s="159">
        <f>SUM(AA56:AJ56)</f>
        <v>88.013999999999982</v>
      </c>
      <c r="AL56" s="159">
        <f>ROUND(AVERAGE(AA56:AJ56),3)</f>
        <v>8.8010000000000002</v>
      </c>
      <c r="AM56" s="159">
        <f>ROUND(MEDIAN(AA56:AJ56), 3)</f>
        <v>7.5720000000000001</v>
      </c>
      <c r="AN56" s="159">
        <f>ROUND(_xlfn.STDEV.S(AA56:AJ56), 3)</f>
        <v>3.8570000000000002</v>
      </c>
      <c r="AO56" s="7"/>
      <c r="AP56" s="7"/>
      <c r="AQ56" s="7"/>
      <c r="AR56" s="7"/>
      <c r="AS56" s="7"/>
      <c r="AY56" s="113"/>
      <c r="AZ56" s="113"/>
      <c r="BA56" s="113"/>
    </row>
    <row r="57" spans="2:53" ht="16.5" customHeight="1" x14ac:dyDescent="0.25">
      <c r="B57" s="295"/>
      <c r="C57" s="299"/>
      <c r="D57" s="187" t="b">
        <v>1</v>
      </c>
      <c r="E57" s="183" t="s">
        <v>29</v>
      </c>
      <c r="F57" s="35" t="s">
        <v>30</v>
      </c>
      <c r="G57" s="35">
        <v>9</v>
      </c>
      <c r="H57" s="35" t="s">
        <v>34</v>
      </c>
      <c r="I57" s="35">
        <v>6</v>
      </c>
      <c r="J57" s="35" t="s">
        <v>42</v>
      </c>
      <c r="K57" s="35">
        <v>1</v>
      </c>
      <c r="L57" s="35">
        <v>6</v>
      </c>
      <c r="M57" s="35" t="s">
        <v>52</v>
      </c>
      <c r="N57" s="35" t="s">
        <v>36</v>
      </c>
      <c r="O57" s="303"/>
      <c r="P57" s="304"/>
      <c r="Q57" s="304"/>
      <c r="R57" s="305"/>
      <c r="S57" s="7"/>
      <c r="T57" s="7"/>
      <c r="U57" s="7"/>
      <c r="V57" s="7"/>
      <c r="W57" s="7"/>
      <c r="X57" s="3"/>
      <c r="Y57" s="299"/>
      <c r="Z57" s="159" t="b">
        <v>1</v>
      </c>
      <c r="AA57" s="159" t="s">
        <v>106</v>
      </c>
      <c r="AB57" s="159" t="s">
        <v>102</v>
      </c>
      <c r="AC57" s="159" t="s">
        <v>110</v>
      </c>
      <c r="AD57" s="159" t="s">
        <v>120</v>
      </c>
      <c r="AE57" s="159" t="s">
        <v>103</v>
      </c>
      <c r="AF57" s="159" t="s">
        <v>114</v>
      </c>
      <c r="AG57" s="13" t="s">
        <v>100</v>
      </c>
      <c r="AH57" s="159" t="s">
        <v>99</v>
      </c>
      <c r="AI57" s="159" t="s">
        <v>106</v>
      </c>
      <c r="AJ57" s="159" t="s">
        <v>121</v>
      </c>
      <c r="AK57" s="298"/>
      <c r="AL57" s="298"/>
      <c r="AM57" s="298"/>
      <c r="AN57" s="298"/>
      <c r="AO57" s="7"/>
      <c r="AP57" s="7"/>
      <c r="AQ57" s="7"/>
      <c r="AR57" s="7"/>
      <c r="AS57" s="7"/>
      <c r="AY57" s="113"/>
      <c r="AZ57" s="113"/>
      <c r="BA57" s="113"/>
    </row>
    <row r="58" spans="2:53" ht="16.5" customHeight="1" x14ac:dyDescent="0.25">
      <c r="B58" s="295"/>
      <c r="C58" s="299"/>
      <c r="D58" s="187" t="s">
        <v>17</v>
      </c>
      <c r="E58" s="184"/>
      <c r="F58" s="36"/>
      <c r="G58" s="36"/>
      <c r="H58" s="36"/>
      <c r="I58" s="36"/>
      <c r="J58" s="36"/>
      <c r="K58" s="35"/>
      <c r="L58" s="35"/>
      <c r="M58" s="35" t="s">
        <v>39</v>
      </c>
      <c r="N58" s="36"/>
      <c r="O58" s="311"/>
      <c r="P58" s="312"/>
      <c r="Q58" s="312"/>
      <c r="R58" s="313"/>
      <c r="S58" s="7"/>
      <c r="T58" s="7"/>
      <c r="U58" s="7"/>
      <c r="V58" s="7"/>
      <c r="W58" s="7"/>
      <c r="X58" s="3"/>
      <c r="Y58" s="299"/>
      <c r="Z58" s="159" t="s">
        <v>17</v>
      </c>
      <c r="AA58" s="159"/>
      <c r="AB58" s="159"/>
      <c r="AC58" s="159"/>
      <c r="AD58" s="159"/>
      <c r="AE58" s="159"/>
      <c r="AF58" s="159"/>
      <c r="AG58" s="13" t="s">
        <v>106</v>
      </c>
      <c r="AH58" s="159"/>
      <c r="AI58" s="159"/>
      <c r="AJ58" s="159"/>
      <c r="AK58" s="298"/>
      <c r="AL58" s="298"/>
      <c r="AM58" s="298"/>
      <c r="AN58" s="298"/>
      <c r="AO58" s="7"/>
      <c r="AP58" s="7"/>
      <c r="AQ58" s="7"/>
      <c r="AR58" s="7"/>
      <c r="AS58" s="7"/>
      <c r="AY58" s="113"/>
      <c r="AZ58" s="113"/>
      <c r="BA58" s="113"/>
    </row>
    <row r="59" spans="2:53" ht="16.5" customHeight="1" x14ac:dyDescent="0.25">
      <c r="B59" s="295"/>
      <c r="C59" s="299"/>
      <c r="D59" s="188" t="s">
        <v>60</v>
      </c>
      <c r="E59" s="291" t="s">
        <v>94</v>
      </c>
      <c r="F59" s="293"/>
      <c r="G59" s="293"/>
      <c r="H59" s="293"/>
      <c r="I59" s="293"/>
      <c r="J59" s="293"/>
      <c r="K59" s="293"/>
      <c r="L59" s="293"/>
      <c r="M59" s="293"/>
      <c r="N59" s="293"/>
      <c r="O59" s="135" t="s">
        <v>11</v>
      </c>
      <c r="P59" s="135" t="s">
        <v>12</v>
      </c>
      <c r="Q59" s="135" t="s">
        <v>81</v>
      </c>
      <c r="R59" s="168" t="s">
        <v>80</v>
      </c>
      <c r="S59" s="7"/>
      <c r="T59" s="7"/>
      <c r="U59" s="7"/>
      <c r="V59" s="7"/>
      <c r="W59" s="7"/>
      <c r="X59" s="3"/>
      <c r="Y59" s="299"/>
      <c r="Z59" s="156" t="s">
        <v>60</v>
      </c>
      <c r="AA59" s="292" t="s">
        <v>94</v>
      </c>
      <c r="AB59" s="293"/>
      <c r="AC59" s="293"/>
      <c r="AD59" s="293"/>
      <c r="AE59" s="293"/>
      <c r="AF59" s="293"/>
      <c r="AG59" s="293"/>
      <c r="AH59" s="293"/>
      <c r="AI59" s="293"/>
      <c r="AJ59" s="293"/>
      <c r="AK59" s="157" t="s">
        <v>11</v>
      </c>
      <c r="AL59" s="157" t="s">
        <v>12</v>
      </c>
      <c r="AM59" s="157" t="s">
        <v>81</v>
      </c>
      <c r="AN59" s="157" t="s">
        <v>80</v>
      </c>
      <c r="AO59" s="7"/>
      <c r="AP59" s="7"/>
      <c r="AQ59" s="7"/>
      <c r="AR59" s="7"/>
      <c r="AS59" s="7"/>
      <c r="AY59" s="113"/>
      <c r="AZ59" s="113"/>
      <c r="BA59" s="113"/>
    </row>
    <row r="60" spans="2:53" ht="16.5" customHeight="1" x14ac:dyDescent="0.25">
      <c r="B60" s="295"/>
      <c r="C60" s="299"/>
      <c r="D60" s="187" t="s">
        <v>61</v>
      </c>
      <c r="E60" s="183">
        <v>42.271999999999998</v>
      </c>
      <c r="F60" s="35">
        <v>9.0139999999999993</v>
      </c>
      <c r="G60" s="35">
        <v>10.617000000000001</v>
      </c>
      <c r="H60" s="35">
        <v>23.384</v>
      </c>
      <c r="I60" s="35">
        <v>11.991</v>
      </c>
      <c r="J60" s="35">
        <v>9.2010000000000005</v>
      </c>
      <c r="K60" s="35">
        <v>23.617000000000001</v>
      </c>
      <c r="L60" s="35">
        <v>11.622</v>
      </c>
      <c r="M60" s="35">
        <v>10.834</v>
      </c>
      <c r="N60" s="35">
        <v>10.038</v>
      </c>
      <c r="O60" s="35">
        <f>SUM(E60:N60)</f>
        <v>162.59000000000003</v>
      </c>
      <c r="P60" s="39">
        <f>ROUND(AVERAGE(E60:N60),3)</f>
        <v>16.259</v>
      </c>
      <c r="Q60" s="35">
        <f>ROUND(MEDIAN(E60:N60), 3)</f>
        <v>11.228</v>
      </c>
      <c r="R60" s="169">
        <f>ROUND(_xlfn.STDEV.S(E60:N60), 3)</f>
        <v>10.664</v>
      </c>
      <c r="S60" s="7"/>
      <c r="T60" s="7"/>
      <c r="U60" s="7"/>
      <c r="V60" s="7"/>
      <c r="W60" s="7"/>
      <c r="X60" s="3"/>
      <c r="Y60" s="299"/>
      <c r="Z60" s="159" t="s">
        <v>61</v>
      </c>
      <c r="AA60" s="150">
        <v>6.9669999999999996</v>
      </c>
      <c r="AB60" s="150">
        <v>6.7759999999999998</v>
      </c>
      <c r="AC60" s="150">
        <v>5.4560000000000004</v>
      </c>
      <c r="AD60" s="150">
        <v>12.423</v>
      </c>
      <c r="AE60" s="150">
        <v>8.641</v>
      </c>
      <c r="AF60" s="150">
        <v>18.407</v>
      </c>
      <c r="AG60" s="150">
        <v>7.8630000000000004</v>
      </c>
      <c r="AH60" s="150">
        <v>6.2009999999999996</v>
      </c>
      <c r="AI60" s="150">
        <v>7.1529999999999996</v>
      </c>
      <c r="AJ60" s="150">
        <v>7.899</v>
      </c>
      <c r="AK60" s="159">
        <f>SUM(AA60:AJ60)</f>
        <v>87.786000000000001</v>
      </c>
      <c r="AL60" s="159">
        <f>ROUND(AVERAGE(AA60:AJ60),3)</f>
        <v>8.7789999999999999</v>
      </c>
      <c r="AM60" s="159">
        <f>ROUND(MEDIAN(AA60:AJ60), 3)</f>
        <v>7.508</v>
      </c>
      <c r="AN60" s="159">
        <f>ROUND(_xlfn.STDEV.S(AA60:AJ60), 3)</f>
        <v>3.8759999999999999</v>
      </c>
      <c r="AO60" s="7"/>
      <c r="AP60" s="7"/>
      <c r="AQ60" s="7"/>
      <c r="AR60" s="7"/>
      <c r="AS60" s="7"/>
      <c r="AY60" s="113"/>
      <c r="AZ60" s="113"/>
      <c r="BA60" s="113"/>
    </row>
    <row r="61" spans="2:53" ht="16.5" customHeight="1" x14ac:dyDescent="0.25">
      <c r="B61" s="295"/>
      <c r="C61" s="299"/>
      <c r="D61" s="187" t="b">
        <v>1</v>
      </c>
      <c r="E61" s="183" t="s">
        <v>27</v>
      </c>
      <c r="F61" s="35">
        <v>3</v>
      </c>
      <c r="G61" s="35" t="s">
        <v>40</v>
      </c>
      <c r="H61" s="35" t="s">
        <v>86</v>
      </c>
      <c r="I61" s="35">
        <v>8</v>
      </c>
      <c r="J61" s="35">
        <v>2</v>
      </c>
      <c r="K61" s="35" t="s">
        <v>44</v>
      </c>
      <c r="L61" s="35" t="s">
        <v>85</v>
      </c>
      <c r="M61" s="35" t="s">
        <v>39</v>
      </c>
      <c r="N61" s="35" t="s">
        <v>45</v>
      </c>
      <c r="O61" s="303"/>
      <c r="P61" s="304"/>
      <c r="Q61" s="304"/>
      <c r="R61" s="305"/>
      <c r="S61" s="7"/>
      <c r="T61" s="7"/>
      <c r="U61" s="7"/>
      <c r="V61" s="7"/>
      <c r="W61" s="7"/>
      <c r="X61" s="3"/>
      <c r="Y61" s="299"/>
      <c r="Z61" s="159" t="b">
        <v>1</v>
      </c>
      <c r="AA61" s="159" t="s">
        <v>109</v>
      </c>
      <c r="AB61" s="159">
        <v>2</v>
      </c>
      <c r="AC61" s="159">
        <v>3</v>
      </c>
      <c r="AD61" s="159" t="s">
        <v>113</v>
      </c>
      <c r="AE61" s="159" t="s">
        <v>107</v>
      </c>
      <c r="AF61" s="159" t="s">
        <v>99</v>
      </c>
      <c r="AG61" s="159" t="s">
        <v>112</v>
      </c>
      <c r="AH61" s="159" t="s">
        <v>101</v>
      </c>
      <c r="AI61" s="159" t="s">
        <v>105</v>
      </c>
      <c r="AJ61" s="159">
        <v>1</v>
      </c>
      <c r="AK61" s="298"/>
      <c r="AL61" s="298"/>
      <c r="AM61" s="298"/>
      <c r="AN61" s="298"/>
      <c r="AO61" s="7"/>
      <c r="AP61" s="7"/>
      <c r="AQ61" s="7"/>
      <c r="AR61" s="7"/>
      <c r="AS61" s="7"/>
      <c r="AY61" s="113"/>
      <c r="AZ61" s="113"/>
      <c r="BA61" s="113"/>
    </row>
    <row r="62" spans="2:53" ht="16.5" customHeight="1" thickBot="1" x14ac:dyDescent="0.3">
      <c r="B62" s="295"/>
      <c r="C62" s="299"/>
      <c r="D62" s="185" t="s">
        <v>17</v>
      </c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320"/>
      <c r="P62" s="321"/>
      <c r="Q62" s="321"/>
      <c r="R62" s="322"/>
      <c r="S62" s="7"/>
      <c r="T62" s="7"/>
      <c r="U62" s="7"/>
      <c r="V62" s="7"/>
      <c r="W62" s="7"/>
      <c r="X62" s="3"/>
      <c r="Y62" s="299"/>
      <c r="Z62" s="159" t="s">
        <v>17</v>
      </c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298"/>
      <c r="AL62" s="298"/>
      <c r="AM62" s="298"/>
      <c r="AN62" s="298"/>
      <c r="AO62" s="7"/>
      <c r="AP62" s="7"/>
      <c r="AQ62" s="7"/>
      <c r="AR62" s="7"/>
      <c r="AS62" s="7"/>
      <c r="AY62" s="113"/>
      <c r="AZ62" s="113"/>
      <c r="BA62" s="113"/>
    </row>
    <row r="63" spans="2:53" ht="16.5" customHeight="1" x14ac:dyDescent="0.25">
      <c r="B63" s="295"/>
      <c r="AY63" s="113"/>
      <c r="AZ63" s="113"/>
      <c r="BA63" s="113"/>
    </row>
    <row r="64" spans="2:53" ht="16.5" customHeight="1" x14ac:dyDescent="0.25">
      <c r="B64" s="295"/>
      <c r="AY64" s="113"/>
      <c r="AZ64" s="113"/>
      <c r="BA64" s="113"/>
    </row>
    <row r="65" spans="2:53" ht="50.1" customHeight="1" x14ac:dyDescent="0.25">
      <c r="B65" s="295"/>
      <c r="C65" s="278" t="s">
        <v>84</v>
      </c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78"/>
      <c r="AB65" s="278"/>
      <c r="AC65" s="278"/>
      <c r="AD65" s="278"/>
      <c r="AE65" s="278"/>
      <c r="AF65" s="278"/>
      <c r="AG65" s="278"/>
      <c r="AH65" s="278"/>
      <c r="AI65" s="278"/>
      <c r="AJ65" s="278"/>
      <c r="AK65" s="278"/>
      <c r="AL65" s="278"/>
      <c r="AM65" s="278"/>
      <c r="AN65" s="278"/>
      <c r="AO65" s="278"/>
      <c r="AP65" s="278"/>
      <c r="AQ65" s="278"/>
      <c r="AR65" s="278"/>
      <c r="AS65" s="278"/>
      <c r="AT65" s="278"/>
      <c r="AU65" s="278"/>
      <c r="AV65" s="278"/>
      <c r="AW65" s="278"/>
      <c r="AX65" s="278"/>
      <c r="AY65" s="278"/>
      <c r="AZ65" s="278"/>
      <c r="BA65" s="278"/>
    </row>
    <row r="66" spans="2:53" ht="39.950000000000003" customHeight="1" x14ac:dyDescent="0.25">
      <c r="B66" s="295"/>
      <c r="C66" s="296" t="s">
        <v>65</v>
      </c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  <c r="S66" s="296"/>
      <c r="T66" s="296"/>
      <c r="U66" s="296"/>
      <c r="V66" s="296"/>
      <c r="W66" s="296"/>
      <c r="X66" s="30"/>
      <c r="Y66" s="297" t="s">
        <v>66</v>
      </c>
      <c r="Z66" s="297"/>
      <c r="AA66" s="297"/>
      <c r="AB66" s="297"/>
      <c r="AC66" s="297"/>
      <c r="AD66" s="297"/>
      <c r="AE66" s="297"/>
      <c r="AF66" s="297"/>
      <c r="AG66" s="297"/>
      <c r="AH66" s="297"/>
      <c r="AI66" s="297"/>
      <c r="AJ66" s="297"/>
      <c r="AK66" s="297"/>
      <c r="AL66" s="297"/>
      <c r="AM66" s="297"/>
      <c r="AN66" s="297"/>
      <c r="AO66" s="297"/>
      <c r="AP66" s="297"/>
      <c r="AQ66" s="297"/>
      <c r="AR66" s="297"/>
      <c r="AS66" s="297"/>
      <c r="AU66" s="276" t="s">
        <v>257</v>
      </c>
      <c r="AV66" s="277"/>
      <c r="AW66" s="277"/>
      <c r="AX66" s="277"/>
      <c r="AY66" s="277"/>
      <c r="AZ66" s="277"/>
      <c r="BA66" s="277"/>
    </row>
    <row r="67" spans="2:53" ht="18.75" customHeight="1" x14ac:dyDescent="0.3">
      <c r="B67" s="295"/>
      <c r="C67" s="265" t="s">
        <v>62</v>
      </c>
      <c r="D67" s="6" t="s">
        <v>62</v>
      </c>
      <c r="E67" s="7"/>
      <c r="F67" s="7"/>
      <c r="G67" s="7"/>
      <c r="H67" s="7"/>
      <c r="I67" s="7"/>
      <c r="J67" s="327" t="s">
        <v>49</v>
      </c>
      <c r="K67" s="328"/>
      <c r="L67" s="328"/>
      <c r="M67" s="329"/>
      <c r="N67" s="7"/>
      <c r="O67" s="7"/>
      <c r="P67" s="7"/>
      <c r="Q67" s="7"/>
      <c r="R67" s="7"/>
      <c r="S67" s="7"/>
      <c r="T67" s="6" t="s">
        <v>62</v>
      </c>
      <c r="U67" s="232" t="s">
        <v>50</v>
      </c>
      <c r="V67" s="232"/>
      <c r="W67" s="232"/>
      <c r="X67" s="3"/>
      <c r="Y67" s="265" t="s">
        <v>62</v>
      </c>
      <c r="Z67" s="6" t="s">
        <v>62</v>
      </c>
      <c r="AA67" s="19"/>
      <c r="AB67" s="19"/>
      <c r="AC67" s="19"/>
      <c r="AD67" s="19"/>
      <c r="AE67" s="19"/>
      <c r="AF67" s="326" t="s">
        <v>49</v>
      </c>
      <c r="AG67" s="326"/>
      <c r="AH67" s="326"/>
      <c r="AI67" s="326"/>
      <c r="AJ67" s="19"/>
      <c r="AK67" s="7"/>
      <c r="AL67" s="7"/>
      <c r="AM67" s="7"/>
      <c r="AN67" s="7"/>
      <c r="AO67" s="7"/>
      <c r="AP67" s="6" t="s">
        <v>62</v>
      </c>
      <c r="AQ67" s="232" t="s">
        <v>50</v>
      </c>
      <c r="AR67" s="232"/>
      <c r="AS67" s="232"/>
      <c r="AU67" s="267" t="s">
        <v>254</v>
      </c>
      <c r="AV67" s="269" t="s">
        <v>62</v>
      </c>
      <c r="AW67" s="266" t="s">
        <v>5</v>
      </c>
      <c r="AX67" s="266"/>
      <c r="AY67" s="269" t="s">
        <v>62</v>
      </c>
      <c r="AZ67" s="266" t="s">
        <v>6</v>
      </c>
      <c r="BA67" s="266"/>
    </row>
    <row r="68" spans="2:53" ht="16.5" customHeight="1" x14ac:dyDescent="0.3">
      <c r="B68" s="295"/>
      <c r="C68" s="265"/>
      <c r="D68" s="6" t="s">
        <v>2</v>
      </c>
      <c r="E68" s="7"/>
      <c r="F68" s="7"/>
      <c r="G68" s="7"/>
      <c r="H68" s="7"/>
      <c r="I68" s="7"/>
      <c r="J68" s="42" t="s">
        <v>3</v>
      </c>
      <c r="K68" s="42" t="s">
        <v>4</v>
      </c>
      <c r="L68" s="42" t="s">
        <v>191</v>
      </c>
      <c r="M68" s="42" t="s">
        <v>192</v>
      </c>
      <c r="N68" s="7"/>
      <c r="O68" s="7"/>
      <c r="P68" s="7"/>
      <c r="Q68" s="7"/>
      <c r="R68" s="7"/>
      <c r="S68" s="31"/>
      <c r="T68" s="6" t="s">
        <v>2</v>
      </c>
      <c r="U68" s="54" t="s">
        <v>5</v>
      </c>
      <c r="V68" s="54" t="s">
        <v>6</v>
      </c>
      <c r="W68" s="8" t="s">
        <v>7</v>
      </c>
      <c r="X68" s="29"/>
      <c r="Y68" s="265"/>
      <c r="Z68" s="6" t="s">
        <v>0</v>
      </c>
      <c r="AA68" s="19"/>
      <c r="AB68" s="19"/>
      <c r="AC68" s="19"/>
      <c r="AD68" s="19"/>
      <c r="AE68" s="19"/>
      <c r="AF68" s="42" t="s">
        <v>3</v>
      </c>
      <c r="AG68" s="42" t="s">
        <v>4</v>
      </c>
      <c r="AH68" s="42" t="s">
        <v>191</v>
      </c>
      <c r="AI68" s="42" t="s">
        <v>192</v>
      </c>
      <c r="AJ68" s="19"/>
      <c r="AK68" s="7"/>
      <c r="AL68" s="7"/>
      <c r="AM68" s="7"/>
      <c r="AN68" s="7"/>
      <c r="AO68" s="31"/>
      <c r="AP68" s="6" t="s">
        <v>0</v>
      </c>
      <c r="AQ68" s="54" t="s">
        <v>5</v>
      </c>
      <c r="AR68" s="54" t="s">
        <v>6</v>
      </c>
      <c r="AS68" s="8" t="s">
        <v>7</v>
      </c>
      <c r="AU68" s="267"/>
      <c r="AV68" s="269"/>
      <c r="AW68" s="107" t="s">
        <v>2</v>
      </c>
      <c r="AX68" s="107" t="s">
        <v>54</v>
      </c>
      <c r="AY68" s="269"/>
      <c r="AZ68" s="107" t="s">
        <v>2</v>
      </c>
      <c r="BA68" s="107" t="s">
        <v>54</v>
      </c>
    </row>
    <row r="69" spans="2:53" ht="16.5" customHeight="1" x14ac:dyDescent="0.3">
      <c r="B69" s="295"/>
      <c r="C69" s="265"/>
      <c r="D69" s="9" t="s">
        <v>8</v>
      </c>
      <c r="E69" s="7"/>
      <c r="F69" s="7"/>
      <c r="G69" s="7"/>
      <c r="H69" s="7"/>
      <c r="I69" s="7"/>
      <c r="J69" s="57">
        <f>ROUND(AVERAGE(J71, J75,J79,J83,J87,J91), 3)</f>
        <v>83.016999999999996</v>
      </c>
      <c r="K69" s="43">
        <f>ROUND(AVERAGE(K71, K75,K79,K83,K87,K91), 3)</f>
        <v>16.603000000000002</v>
      </c>
      <c r="L69" s="43">
        <f>ROUND(AVERAGE(L71, L75,L79,L83,L87,L91), 3)</f>
        <v>11.884</v>
      </c>
      <c r="M69" s="43">
        <f>ROUND(AVERAGE(M71, M75,M79,M83,M87,M91), 3)</f>
        <v>11.542999999999999</v>
      </c>
      <c r="N69" s="7"/>
      <c r="O69" s="7"/>
      <c r="P69" s="7"/>
      <c r="Q69" s="7"/>
      <c r="R69" s="7"/>
      <c r="S69" s="323" t="s">
        <v>301</v>
      </c>
      <c r="T69" s="9" t="s">
        <v>9</v>
      </c>
      <c r="U69" s="33">
        <v>80</v>
      </c>
      <c r="V69" s="33">
        <f>J71</f>
        <v>132.512</v>
      </c>
      <c r="W69" s="8">
        <f>ROUND(V69/60, 3)</f>
        <v>2.2090000000000001</v>
      </c>
      <c r="X69" s="29"/>
      <c r="Y69" s="265"/>
      <c r="Z69" s="9" t="s">
        <v>8</v>
      </c>
      <c r="AA69" s="19"/>
      <c r="AB69" s="19"/>
      <c r="AC69" s="19"/>
      <c r="AD69" s="19"/>
      <c r="AE69" s="19"/>
      <c r="AF69" s="57">
        <f>ROUND(AVERAGE(AF71, AF75,AF79,AF83,AF87,AF91), 3)</f>
        <v>50.643000000000001</v>
      </c>
      <c r="AG69" s="43">
        <f>ROUND(AVERAGE(AG71, AG75,AG79,AG83,AG87,AG91), 3)</f>
        <v>10.129</v>
      </c>
      <c r="AH69" s="43">
        <f>ROUND(AVERAGE(AH71, AH75,AH79,AH83,AH87,AH91), 3)</f>
        <v>9.1379999999999999</v>
      </c>
      <c r="AI69" s="43">
        <f>ROUND(AVERAGE(AI71, AI75,AI79,AI83,AI87,AI91), 3)</f>
        <v>3.6120000000000001</v>
      </c>
      <c r="AJ69" s="19"/>
      <c r="AK69" s="7"/>
      <c r="AL69" s="7"/>
      <c r="AM69" s="7"/>
      <c r="AN69" s="7"/>
      <c r="AO69" s="323" t="s">
        <v>303</v>
      </c>
      <c r="AP69" s="9" t="s">
        <v>9</v>
      </c>
      <c r="AQ69" s="33">
        <v>100</v>
      </c>
      <c r="AR69" s="33">
        <f>AF71</f>
        <v>44.137999999999998</v>
      </c>
      <c r="AS69" s="8">
        <f>ROUND(AR69/60, 3)</f>
        <v>0.73599999999999999</v>
      </c>
      <c r="AU69" s="267"/>
      <c r="AV69" s="108" t="s">
        <v>9</v>
      </c>
      <c r="AW69" s="109">
        <f>U69</f>
        <v>80</v>
      </c>
      <c r="AX69" s="109">
        <f>AQ69</f>
        <v>100</v>
      </c>
      <c r="AY69" s="108" t="s">
        <v>9</v>
      </c>
      <c r="AZ69" s="109">
        <f>V69</f>
        <v>132.512</v>
      </c>
      <c r="BA69" s="109">
        <f>AR69</f>
        <v>44.137999999999998</v>
      </c>
    </row>
    <row r="70" spans="2:53" ht="16.5" customHeight="1" x14ac:dyDescent="0.3">
      <c r="B70" s="295"/>
      <c r="C70" s="265"/>
      <c r="D70" s="54" t="s">
        <v>10</v>
      </c>
      <c r="E70" s="324" t="s">
        <v>89</v>
      </c>
      <c r="F70" s="288"/>
      <c r="G70" s="288"/>
      <c r="H70" s="288"/>
      <c r="I70" s="289"/>
      <c r="J70" s="65" t="s">
        <v>11</v>
      </c>
      <c r="K70" s="65" t="s">
        <v>12</v>
      </c>
      <c r="L70" s="65" t="s">
        <v>81</v>
      </c>
      <c r="M70" s="65" t="s">
        <v>80</v>
      </c>
      <c r="N70" s="7"/>
      <c r="O70" s="31"/>
      <c r="P70" s="31"/>
      <c r="Q70" s="31"/>
      <c r="R70" s="31"/>
      <c r="S70" s="323"/>
      <c r="T70" s="9" t="s">
        <v>13</v>
      </c>
      <c r="U70" s="33">
        <v>80</v>
      </c>
      <c r="V70" s="33">
        <f>J75</f>
        <v>46.134</v>
      </c>
      <c r="W70" s="8">
        <f t="shared" ref="W70:W74" si="10">ROUND(V70/60, 3)</f>
        <v>0.76900000000000002</v>
      </c>
      <c r="X70" s="29"/>
      <c r="Y70" s="265"/>
      <c r="Z70" s="54" t="s">
        <v>10</v>
      </c>
      <c r="AA70" s="293" t="s">
        <v>94</v>
      </c>
      <c r="AB70" s="293"/>
      <c r="AC70" s="293"/>
      <c r="AD70" s="293"/>
      <c r="AE70" s="293"/>
      <c r="AF70" s="65" t="s">
        <v>11</v>
      </c>
      <c r="AG70" s="65" t="s">
        <v>12</v>
      </c>
      <c r="AH70" s="65" t="s">
        <v>81</v>
      </c>
      <c r="AI70" s="65" t="s">
        <v>80</v>
      </c>
      <c r="AJ70" s="19"/>
      <c r="AK70" s="31"/>
      <c r="AL70" s="31"/>
      <c r="AM70" s="31"/>
      <c r="AN70" s="31"/>
      <c r="AO70" s="323"/>
      <c r="AP70" s="9" t="s">
        <v>13</v>
      </c>
      <c r="AQ70" s="33">
        <v>80</v>
      </c>
      <c r="AR70" s="33">
        <f>AF75</f>
        <v>44.359000000000002</v>
      </c>
      <c r="AS70" s="8">
        <f t="shared" ref="AS70:AS74" si="11">ROUND(AR70/60, 3)</f>
        <v>0.73899999999999999</v>
      </c>
      <c r="AU70" s="267"/>
      <c r="AV70" s="108" t="s">
        <v>13</v>
      </c>
      <c r="AW70" s="109">
        <f t="shared" ref="AW70:AW75" si="12">U70</f>
        <v>80</v>
      </c>
      <c r="AX70" s="109">
        <f t="shared" ref="AX70:AX75" si="13">AQ70</f>
        <v>80</v>
      </c>
      <c r="AY70" s="108" t="s">
        <v>13</v>
      </c>
      <c r="AZ70" s="109">
        <f t="shared" ref="AZ70:AZ75" si="14">V70</f>
        <v>46.134</v>
      </c>
      <c r="BA70" s="109">
        <f t="shared" ref="BA70:BA75" si="15">AR70</f>
        <v>44.359000000000002</v>
      </c>
    </row>
    <row r="71" spans="2:53" ht="16.5" customHeight="1" x14ac:dyDescent="0.3">
      <c r="B71" s="295"/>
      <c r="C71" s="265"/>
      <c r="D71" s="35" t="s">
        <v>14</v>
      </c>
      <c r="E71" s="35">
        <v>75.007999999999996</v>
      </c>
      <c r="F71" s="35">
        <v>12.816000000000001</v>
      </c>
      <c r="G71" s="35">
        <v>12.488</v>
      </c>
      <c r="H71" s="35">
        <v>23.103999999999999</v>
      </c>
      <c r="I71" s="35">
        <v>9.0960000000000001</v>
      </c>
      <c r="J71" s="35">
        <f>SUM(E71:I71)</f>
        <v>132.512</v>
      </c>
      <c r="K71" s="35">
        <f>ROUND(AVERAGE(E71:I71),3)</f>
        <v>26.501999999999999</v>
      </c>
      <c r="L71" s="36">
        <f>ROUND(MEDIAN(E71:I71), 3)</f>
        <v>12.816000000000001</v>
      </c>
      <c r="M71" s="36">
        <f>ROUND(_xlfn.STDEV.S(E71:I71), 3)</f>
        <v>27.617999999999999</v>
      </c>
      <c r="N71" s="7"/>
      <c r="O71" s="31"/>
      <c r="P71" s="31"/>
      <c r="Q71" s="31"/>
      <c r="R71" s="31"/>
      <c r="S71" s="323" t="s">
        <v>300</v>
      </c>
      <c r="T71" s="9" t="s">
        <v>15</v>
      </c>
      <c r="U71" s="33">
        <v>100</v>
      </c>
      <c r="V71" s="33">
        <f>J79</f>
        <v>79.48</v>
      </c>
      <c r="W71" s="8">
        <f t="shared" si="10"/>
        <v>1.325</v>
      </c>
      <c r="X71" s="29"/>
      <c r="Y71" s="265"/>
      <c r="Z71" s="35" t="s">
        <v>14</v>
      </c>
      <c r="AA71" s="218">
        <v>7.2350000000000003</v>
      </c>
      <c r="AB71" s="218">
        <v>7.5359999999999996</v>
      </c>
      <c r="AC71" s="218">
        <v>10.638999999999999</v>
      </c>
      <c r="AD71" s="218">
        <v>7.7039999999999997</v>
      </c>
      <c r="AE71" s="218">
        <v>11.023999999999999</v>
      </c>
      <c r="AF71" s="35">
        <f>SUM(AA71:AE71)</f>
        <v>44.137999999999998</v>
      </c>
      <c r="AG71" s="35">
        <f>ROUND(AVERAGE(AA71:AE71),3)</f>
        <v>8.8279999999999994</v>
      </c>
      <c r="AH71" s="36">
        <f>ROUND(MEDIAN(AA71:AE71), 3)</f>
        <v>7.7039999999999997</v>
      </c>
      <c r="AI71" s="36">
        <f>ROUND(_xlfn.STDEV.S(AA71:AE71), 3)</f>
        <v>1.8420000000000001</v>
      </c>
      <c r="AJ71" s="19"/>
      <c r="AK71" s="31"/>
      <c r="AL71" s="31"/>
      <c r="AM71" s="31"/>
      <c r="AN71" s="31"/>
      <c r="AO71" s="323" t="s">
        <v>305</v>
      </c>
      <c r="AP71" s="9" t="s">
        <v>15</v>
      </c>
      <c r="AQ71" s="33">
        <v>80</v>
      </c>
      <c r="AR71" s="33">
        <f>AF79</f>
        <v>52.164999999999999</v>
      </c>
      <c r="AS71" s="8">
        <f t="shared" si="11"/>
        <v>0.86899999999999999</v>
      </c>
      <c r="AU71" s="267"/>
      <c r="AV71" s="108" t="s">
        <v>15</v>
      </c>
      <c r="AW71" s="109">
        <f t="shared" si="12"/>
        <v>100</v>
      </c>
      <c r="AX71" s="109">
        <f t="shared" si="13"/>
        <v>80</v>
      </c>
      <c r="AY71" s="108" t="s">
        <v>15</v>
      </c>
      <c r="AZ71" s="109">
        <f t="shared" si="14"/>
        <v>79.48</v>
      </c>
      <c r="BA71" s="109">
        <f t="shared" si="15"/>
        <v>52.164999999999999</v>
      </c>
    </row>
    <row r="72" spans="2:53" ht="16.5" customHeight="1" x14ac:dyDescent="0.3">
      <c r="B72" s="295"/>
      <c r="C72" s="265"/>
      <c r="D72" s="35" t="b">
        <v>1</v>
      </c>
      <c r="E72" s="13" t="s">
        <v>28</v>
      </c>
      <c r="F72" s="35" t="s">
        <v>32</v>
      </c>
      <c r="G72" s="35" t="s">
        <v>37</v>
      </c>
      <c r="H72" s="35" t="s">
        <v>36</v>
      </c>
      <c r="I72" s="35">
        <v>4</v>
      </c>
      <c r="J72" s="303"/>
      <c r="K72" s="304"/>
      <c r="L72" s="304"/>
      <c r="M72" s="330"/>
      <c r="N72" s="7"/>
      <c r="O72" s="31"/>
      <c r="P72" s="31"/>
      <c r="Q72" s="31"/>
      <c r="R72" s="31"/>
      <c r="S72" s="323"/>
      <c r="T72" s="9" t="s">
        <v>16</v>
      </c>
      <c r="U72" s="33">
        <v>80</v>
      </c>
      <c r="V72" s="33">
        <f>J83</f>
        <v>77.382999999999996</v>
      </c>
      <c r="W72" s="8">
        <f t="shared" si="10"/>
        <v>1.29</v>
      </c>
      <c r="X72" s="29"/>
      <c r="Y72" s="265"/>
      <c r="Z72" s="35" t="b">
        <v>1</v>
      </c>
      <c r="AA72" s="189" t="s">
        <v>47</v>
      </c>
      <c r="AB72" s="189">
        <v>7</v>
      </c>
      <c r="AC72" s="189" t="s">
        <v>35</v>
      </c>
      <c r="AD72" s="189">
        <v>1</v>
      </c>
      <c r="AE72" s="189" t="s">
        <v>27</v>
      </c>
      <c r="AF72" s="303"/>
      <c r="AG72" s="304"/>
      <c r="AH72" s="304"/>
      <c r="AI72" s="330"/>
      <c r="AJ72" s="19"/>
      <c r="AK72" s="31"/>
      <c r="AL72" s="31"/>
      <c r="AM72" s="31"/>
      <c r="AN72" s="31"/>
      <c r="AO72" s="323"/>
      <c r="AP72" s="9" t="s">
        <v>16</v>
      </c>
      <c r="AQ72" s="33">
        <v>100</v>
      </c>
      <c r="AR72" s="33">
        <f>AF83</f>
        <v>44.863000000000007</v>
      </c>
      <c r="AS72" s="8">
        <f t="shared" si="11"/>
        <v>0.748</v>
      </c>
      <c r="AU72" s="267"/>
      <c r="AV72" s="108" t="s">
        <v>16</v>
      </c>
      <c r="AW72" s="109">
        <f>U72</f>
        <v>80</v>
      </c>
      <c r="AX72" s="109">
        <f t="shared" si="13"/>
        <v>100</v>
      </c>
      <c r="AY72" s="108" t="s">
        <v>16</v>
      </c>
      <c r="AZ72" s="109">
        <f>V72</f>
        <v>77.382999999999996</v>
      </c>
      <c r="BA72" s="109">
        <f t="shared" si="15"/>
        <v>44.863000000000007</v>
      </c>
    </row>
    <row r="73" spans="2:53" ht="16.5" customHeight="1" x14ac:dyDescent="0.3">
      <c r="B73" s="295"/>
      <c r="C73" s="265"/>
      <c r="D73" s="35" t="s">
        <v>17</v>
      </c>
      <c r="E73" s="13" t="s">
        <v>45</v>
      </c>
      <c r="F73" s="35"/>
      <c r="G73" s="35"/>
      <c r="H73" s="35"/>
      <c r="I73" s="35"/>
      <c r="J73" s="311"/>
      <c r="K73" s="312"/>
      <c r="L73" s="312"/>
      <c r="M73" s="331"/>
      <c r="N73" s="7"/>
      <c r="O73" s="31"/>
      <c r="P73" s="31"/>
      <c r="Q73" s="31"/>
      <c r="R73" s="31"/>
      <c r="S73" s="323" t="s">
        <v>302</v>
      </c>
      <c r="T73" s="9" t="s">
        <v>18</v>
      </c>
      <c r="U73" s="33">
        <v>100</v>
      </c>
      <c r="V73" s="33">
        <f>J87</f>
        <v>97.278000000000006</v>
      </c>
      <c r="W73" s="8">
        <f>ROUND(V73/60, 3)</f>
        <v>1.621</v>
      </c>
      <c r="X73" s="29"/>
      <c r="Y73" s="265"/>
      <c r="Z73" s="35" t="s">
        <v>17</v>
      </c>
      <c r="AA73" s="191"/>
      <c r="AB73" s="191"/>
      <c r="AC73" s="191"/>
      <c r="AD73" s="191"/>
      <c r="AE73" s="191"/>
      <c r="AF73" s="311"/>
      <c r="AG73" s="312"/>
      <c r="AH73" s="312"/>
      <c r="AI73" s="331"/>
      <c r="AJ73" s="19"/>
      <c r="AK73" s="31"/>
      <c r="AL73" s="31"/>
      <c r="AM73" s="31"/>
      <c r="AN73" s="31"/>
      <c r="AO73" s="323" t="s">
        <v>301</v>
      </c>
      <c r="AP73" s="9" t="s">
        <v>18</v>
      </c>
      <c r="AQ73" s="33">
        <v>100</v>
      </c>
      <c r="AR73" s="33">
        <f>AF87</f>
        <v>66.506</v>
      </c>
      <c r="AS73" s="8">
        <f>ROUND(AR73/60, 3)</f>
        <v>1.1080000000000001</v>
      </c>
      <c r="AU73" s="267"/>
      <c r="AV73" s="108" t="s">
        <v>18</v>
      </c>
      <c r="AW73" s="109">
        <f t="shared" si="12"/>
        <v>100</v>
      </c>
      <c r="AX73" s="109">
        <f t="shared" si="13"/>
        <v>100</v>
      </c>
      <c r="AY73" s="108" t="s">
        <v>18</v>
      </c>
      <c r="AZ73" s="109">
        <f t="shared" si="14"/>
        <v>97.278000000000006</v>
      </c>
      <c r="BA73" s="109">
        <f t="shared" si="15"/>
        <v>66.506</v>
      </c>
    </row>
    <row r="74" spans="2:53" ht="16.5" customHeight="1" x14ac:dyDescent="0.3">
      <c r="B74" s="295"/>
      <c r="C74" s="265"/>
      <c r="D74" s="54" t="s">
        <v>19</v>
      </c>
      <c r="E74" s="324" t="s">
        <v>89</v>
      </c>
      <c r="F74" s="288"/>
      <c r="G74" s="288"/>
      <c r="H74" s="288"/>
      <c r="I74" s="289"/>
      <c r="J74" s="65" t="s">
        <v>11</v>
      </c>
      <c r="K74" s="65" t="s">
        <v>12</v>
      </c>
      <c r="L74" s="65" t="s">
        <v>81</v>
      </c>
      <c r="M74" s="65" t="s">
        <v>80</v>
      </c>
      <c r="N74" s="7"/>
      <c r="O74" s="31"/>
      <c r="P74" s="31"/>
      <c r="Q74" s="31"/>
      <c r="R74" s="31"/>
      <c r="S74" s="323"/>
      <c r="T74" s="9" t="s">
        <v>56</v>
      </c>
      <c r="U74" s="34">
        <v>100</v>
      </c>
      <c r="V74" s="33">
        <f>J91</f>
        <v>65.311999999999998</v>
      </c>
      <c r="W74" s="8">
        <f t="shared" si="10"/>
        <v>1.089</v>
      </c>
      <c r="X74" s="3"/>
      <c r="Y74" s="265"/>
      <c r="Z74" s="54" t="s">
        <v>19</v>
      </c>
      <c r="AA74" s="324" t="s">
        <v>89</v>
      </c>
      <c r="AB74" s="288"/>
      <c r="AC74" s="288"/>
      <c r="AD74" s="288"/>
      <c r="AE74" s="289"/>
      <c r="AF74" s="65" t="s">
        <v>11</v>
      </c>
      <c r="AG74" s="65" t="s">
        <v>12</v>
      </c>
      <c r="AH74" s="65" t="s">
        <v>81</v>
      </c>
      <c r="AI74" s="65" t="s">
        <v>80</v>
      </c>
      <c r="AJ74" s="19"/>
      <c r="AK74" s="31"/>
      <c r="AL74" s="31"/>
      <c r="AM74" s="31"/>
      <c r="AN74" s="31"/>
      <c r="AO74" s="323"/>
      <c r="AP74" s="9" t="s">
        <v>56</v>
      </c>
      <c r="AQ74" s="34">
        <v>100</v>
      </c>
      <c r="AR74" s="33">
        <f>AF91</f>
        <v>51.824999999999996</v>
      </c>
      <c r="AS74" s="8">
        <f t="shared" si="11"/>
        <v>0.86399999999999999</v>
      </c>
      <c r="AU74" s="267"/>
      <c r="AV74" s="108" t="s">
        <v>56</v>
      </c>
      <c r="AW74" s="109">
        <f t="shared" si="12"/>
        <v>100</v>
      </c>
      <c r="AX74" s="109">
        <f t="shared" si="13"/>
        <v>100</v>
      </c>
      <c r="AY74" s="108" t="s">
        <v>56</v>
      </c>
      <c r="AZ74" s="109">
        <f t="shared" si="14"/>
        <v>65.311999999999998</v>
      </c>
      <c r="BA74" s="109">
        <f t="shared" si="15"/>
        <v>51.824999999999996</v>
      </c>
    </row>
    <row r="75" spans="2:53" ht="16.5" customHeight="1" x14ac:dyDescent="0.3">
      <c r="B75" s="295"/>
      <c r="C75" s="265"/>
      <c r="D75" s="35" t="s">
        <v>20</v>
      </c>
      <c r="E75" s="35">
        <v>6.4720000000000004</v>
      </c>
      <c r="F75" s="35">
        <v>4.8</v>
      </c>
      <c r="G75" s="35">
        <v>15.135999999999999</v>
      </c>
      <c r="H75" s="35">
        <v>10.505000000000001</v>
      </c>
      <c r="I75" s="35">
        <v>9.2210000000000001</v>
      </c>
      <c r="J75" s="35">
        <f>SUM(E75:I75)</f>
        <v>46.134</v>
      </c>
      <c r="K75" s="35">
        <f>ROUND(AVERAGE(E75:I75),3)</f>
        <v>9.2270000000000003</v>
      </c>
      <c r="L75" s="36">
        <f>ROUND(MEDIAN(E75:I75), 3)</f>
        <v>9.2210000000000001</v>
      </c>
      <c r="M75" s="36">
        <f>ROUND(_xlfn.STDEV.S(E75:I75), 3)</f>
        <v>3.992</v>
      </c>
      <c r="N75" s="7"/>
      <c r="O75" s="31"/>
      <c r="P75" s="31"/>
      <c r="Q75" s="31"/>
      <c r="R75" s="31"/>
      <c r="S75" s="31"/>
      <c r="T75" s="14" t="s">
        <v>3</v>
      </c>
      <c r="U75" s="44">
        <f>ROUND(AVERAGE(U69:U74), 3)</f>
        <v>90</v>
      </c>
      <c r="V75" s="174">
        <f>ROUND(AVERAGE(V69:V74), 3)</f>
        <v>83.016999999999996</v>
      </c>
      <c r="W75" s="28">
        <f>ROUND(AVERAGE(W69:W74), 3)</f>
        <v>1.3839999999999999</v>
      </c>
      <c r="X75" s="29"/>
      <c r="Y75" s="265"/>
      <c r="Z75" s="35" t="s">
        <v>20</v>
      </c>
      <c r="AA75" s="218">
        <v>10.776</v>
      </c>
      <c r="AB75" s="218">
        <v>7.633</v>
      </c>
      <c r="AC75" s="218">
        <v>7.7270000000000003</v>
      </c>
      <c r="AD75" s="218">
        <v>4.6959999999999997</v>
      </c>
      <c r="AE75" s="218">
        <v>13.526999999999999</v>
      </c>
      <c r="AF75" s="35">
        <f>SUM(AA75:AE75)</f>
        <v>44.359000000000002</v>
      </c>
      <c r="AG75" s="35">
        <f>ROUND(AVERAGE(AA75:AE75),3)</f>
        <v>8.8719999999999999</v>
      </c>
      <c r="AH75" s="36">
        <f>ROUND(MEDIAN(AA75:AE75), 3)</f>
        <v>7.7270000000000003</v>
      </c>
      <c r="AI75" s="36">
        <f>ROUND(_xlfn.STDEV.S(AA75:AE75), 3)</f>
        <v>3.3759999999999999</v>
      </c>
      <c r="AJ75" s="19"/>
      <c r="AK75" s="31"/>
      <c r="AL75" s="31"/>
      <c r="AM75" s="31"/>
      <c r="AN75" s="31"/>
      <c r="AO75" s="31"/>
      <c r="AP75" s="14" t="s">
        <v>3</v>
      </c>
      <c r="AQ75" s="44">
        <f>ROUND(AVERAGE(AQ69:AQ74), 3)</f>
        <v>93.332999999999998</v>
      </c>
      <c r="AR75" s="174">
        <f>ROUND(AVERAGE(AR69:AR74), 3)</f>
        <v>50.643000000000001</v>
      </c>
      <c r="AS75" s="28">
        <f>ROUND(AVERAGE(AS69:AS74), 3)</f>
        <v>0.84399999999999997</v>
      </c>
      <c r="AU75" s="267"/>
      <c r="AV75" s="110" t="s">
        <v>3</v>
      </c>
      <c r="AW75" s="111">
        <f t="shared" si="12"/>
        <v>90</v>
      </c>
      <c r="AX75" s="111">
        <f t="shared" si="13"/>
        <v>93.332999999999998</v>
      </c>
      <c r="AY75" s="110" t="s">
        <v>3</v>
      </c>
      <c r="AZ75" s="112">
        <f t="shared" si="14"/>
        <v>83.016999999999996</v>
      </c>
      <c r="BA75" s="112">
        <f t="shared" si="15"/>
        <v>50.643000000000001</v>
      </c>
    </row>
    <row r="76" spans="2:53" ht="16.5" customHeight="1" x14ac:dyDescent="0.25">
      <c r="B76" s="295"/>
      <c r="C76" s="265"/>
      <c r="D76" s="35" t="b">
        <v>1</v>
      </c>
      <c r="E76" s="35" t="s">
        <v>31</v>
      </c>
      <c r="F76" s="35">
        <v>5</v>
      </c>
      <c r="G76" s="35">
        <v>8</v>
      </c>
      <c r="H76" s="13">
        <v>7</v>
      </c>
      <c r="I76" s="35">
        <v>4</v>
      </c>
      <c r="J76" s="303"/>
      <c r="K76" s="304"/>
      <c r="L76" s="304"/>
      <c r="M76" s="330"/>
      <c r="N76" s="7"/>
      <c r="O76" s="7"/>
      <c r="P76" s="7"/>
      <c r="Q76" s="7"/>
      <c r="R76" s="7"/>
      <c r="S76" s="31"/>
      <c r="T76" s="31"/>
      <c r="U76" s="31"/>
      <c r="V76" s="31"/>
      <c r="W76" s="31"/>
      <c r="X76" s="29"/>
      <c r="Y76" s="265"/>
      <c r="Z76" s="35" t="b">
        <v>1</v>
      </c>
      <c r="AA76" s="189" t="s">
        <v>38</v>
      </c>
      <c r="AB76" s="189" t="s">
        <v>32</v>
      </c>
      <c r="AC76" s="189" t="s">
        <v>85</v>
      </c>
      <c r="AD76" s="13" t="s">
        <v>28</v>
      </c>
      <c r="AE76" s="189" t="s">
        <v>39</v>
      </c>
      <c r="AF76" s="303"/>
      <c r="AG76" s="304"/>
      <c r="AH76" s="304"/>
      <c r="AI76" s="330"/>
      <c r="AJ76" s="19"/>
      <c r="AK76" s="7"/>
      <c r="AL76" s="7"/>
      <c r="AM76" s="7"/>
      <c r="AN76" s="7"/>
      <c r="AO76" s="31"/>
      <c r="AP76" s="31"/>
      <c r="AQ76" s="31"/>
      <c r="AR76" s="31"/>
      <c r="AS76" s="31"/>
      <c r="AU76" s="267"/>
      <c r="AV76" s="192"/>
      <c r="AW76" s="192"/>
      <c r="AX76" s="192"/>
      <c r="AY76" s="192"/>
      <c r="AZ76" s="192"/>
      <c r="BA76" s="192"/>
    </row>
    <row r="77" spans="2:53" ht="16.5" customHeight="1" x14ac:dyDescent="0.25">
      <c r="B77" s="295"/>
      <c r="C77" s="265"/>
      <c r="D77" s="35" t="s">
        <v>17</v>
      </c>
      <c r="E77" s="35"/>
      <c r="F77" s="35"/>
      <c r="G77" s="35"/>
      <c r="H77" s="13">
        <v>6</v>
      </c>
      <c r="I77" s="35"/>
      <c r="J77" s="311"/>
      <c r="K77" s="312"/>
      <c r="L77" s="312"/>
      <c r="M77" s="331"/>
      <c r="N77" s="7"/>
      <c r="O77" s="7"/>
      <c r="P77" s="7"/>
      <c r="Q77" s="7"/>
      <c r="R77" s="7"/>
      <c r="S77" s="31"/>
      <c r="T77" s="31"/>
      <c r="U77" s="31"/>
      <c r="V77" s="31"/>
      <c r="W77" s="31"/>
      <c r="X77" s="29"/>
      <c r="Y77" s="265"/>
      <c r="Z77" s="35" t="s">
        <v>17</v>
      </c>
      <c r="AA77" s="191"/>
      <c r="AB77" s="191"/>
      <c r="AC77" s="191"/>
      <c r="AD77" s="163" t="s">
        <v>87</v>
      </c>
      <c r="AE77" s="191"/>
      <c r="AF77" s="311"/>
      <c r="AG77" s="312"/>
      <c r="AH77" s="312"/>
      <c r="AI77" s="331"/>
      <c r="AJ77" s="19"/>
      <c r="AK77" s="7"/>
      <c r="AL77" s="7"/>
      <c r="AM77" s="7"/>
      <c r="AN77" s="7"/>
      <c r="AO77" s="31"/>
      <c r="AP77" s="31"/>
      <c r="AQ77" s="31"/>
      <c r="AR77" s="31"/>
      <c r="AS77" s="31"/>
      <c r="AU77" s="267"/>
      <c r="AV77" s="193"/>
      <c r="AW77" s="193"/>
      <c r="AX77" s="193"/>
      <c r="AY77" s="193"/>
      <c r="AZ77" s="193"/>
      <c r="BA77" s="193"/>
    </row>
    <row r="78" spans="2:53" ht="16.5" customHeight="1" x14ac:dyDescent="0.25">
      <c r="B78" s="295"/>
      <c r="C78" s="265"/>
      <c r="D78" s="54" t="s">
        <v>21</v>
      </c>
      <c r="E78" s="293" t="s">
        <v>94</v>
      </c>
      <c r="F78" s="293"/>
      <c r="G78" s="293"/>
      <c r="H78" s="293"/>
      <c r="I78" s="293"/>
      <c r="J78" s="65" t="s">
        <v>11</v>
      </c>
      <c r="K78" s="65" t="s">
        <v>12</v>
      </c>
      <c r="L78" s="65" t="s">
        <v>81</v>
      </c>
      <c r="M78" s="65" t="s">
        <v>80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29"/>
      <c r="Y78" s="265"/>
      <c r="Z78" s="54" t="s">
        <v>21</v>
      </c>
      <c r="AA78" s="324" t="s">
        <v>89</v>
      </c>
      <c r="AB78" s="288"/>
      <c r="AC78" s="288"/>
      <c r="AD78" s="288"/>
      <c r="AE78" s="289"/>
      <c r="AF78" s="65" t="s">
        <v>11</v>
      </c>
      <c r="AG78" s="65" t="s">
        <v>12</v>
      </c>
      <c r="AH78" s="65" t="s">
        <v>81</v>
      </c>
      <c r="AI78" s="65" t="s">
        <v>80</v>
      </c>
      <c r="AJ78" s="55"/>
      <c r="AK78" s="31"/>
      <c r="AL78" s="31"/>
      <c r="AM78" s="31"/>
      <c r="AN78" s="31"/>
      <c r="AO78" s="31"/>
      <c r="AP78" s="31"/>
      <c r="AQ78" s="31"/>
      <c r="AR78" s="31"/>
      <c r="AS78" s="31"/>
      <c r="AU78" s="267"/>
      <c r="AV78" s="193"/>
      <c r="AW78" s="193"/>
      <c r="AX78" s="193"/>
      <c r="AY78" s="193"/>
      <c r="AZ78" s="193"/>
      <c r="BA78" s="193"/>
    </row>
    <row r="79" spans="2:53" ht="16.5" customHeight="1" x14ac:dyDescent="0.3">
      <c r="B79" s="295"/>
      <c r="C79" s="265"/>
      <c r="D79" s="35" t="s">
        <v>22</v>
      </c>
      <c r="E79" s="35">
        <v>29.513000000000002</v>
      </c>
      <c r="F79" s="35">
        <v>5.1109999999999998</v>
      </c>
      <c r="G79" s="35">
        <v>14.064</v>
      </c>
      <c r="H79" s="35">
        <v>11.848000000000001</v>
      </c>
      <c r="I79" s="35">
        <v>18.943999999999999</v>
      </c>
      <c r="J79" s="35">
        <f>SUM(E79:I79)</f>
        <v>79.48</v>
      </c>
      <c r="K79" s="35">
        <f>ROUND(AVERAGE(E79:I79),3)</f>
        <v>15.896000000000001</v>
      </c>
      <c r="L79" s="36">
        <f>ROUND(MEDIAN(E79:I79), 3)</f>
        <v>14.064</v>
      </c>
      <c r="M79" s="36">
        <f>ROUND(_xlfn.STDEV.S(E79:I79), 3)</f>
        <v>9.0939999999999994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29"/>
      <c r="Y79" s="265"/>
      <c r="Z79" s="35" t="s">
        <v>22</v>
      </c>
      <c r="AA79" s="218">
        <v>9.5090000000000003</v>
      </c>
      <c r="AB79" s="218">
        <v>12.617000000000001</v>
      </c>
      <c r="AC79" s="218">
        <v>11.178000000000001</v>
      </c>
      <c r="AD79" s="218">
        <v>7.8449999999999998</v>
      </c>
      <c r="AE79" s="218">
        <v>11.016</v>
      </c>
      <c r="AF79" s="35">
        <f>SUM(AA79:AE79)</f>
        <v>52.164999999999999</v>
      </c>
      <c r="AG79" s="35">
        <f>ROUND(AVERAGE(AA79:AE79),3)</f>
        <v>10.433</v>
      </c>
      <c r="AH79" s="36">
        <f>ROUND(MEDIAN(AA79:AE79), 3)</f>
        <v>11.016</v>
      </c>
      <c r="AI79" s="36">
        <f>ROUND(_xlfn.STDEV.S(AA79:AE79), 3)</f>
        <v>1.8180000000000001</v>
      </c>
      <c r="AJ79" s="55"/>
      <c r="AK79" s="31"/>
      <c r="AL79" s="31"/>
      <c r="AM79" s="31"/>
      <c r="AN79" s="31"/>
      <c r="AO79" s="31"/>
      <c r="AP79" s="31"/>
      <c r="AQ79" s="31"/>
      <c r="AR79" s="31"/>
      <c r="AS79" s="31"/>
      <c r="AU79" s="267"/>
      <c r="AV79" s="193"/>
      <c r="AW79" s="193"/>
      <c r="AX79" s="193"/>
      <c r="AY79" s="269" t="s">
        <v>62</v>
      </c>
      <c r="AZ79" s="266" t="s">
        <v>6</v>
      </c>
      <c r="BA79" s="266"/>
    </row>
    <row r="80" spans="2:53" ht="16.5" customHeight="1" x14ac:dyDescent="0.3">
      <c r="B80" s="295"/>
      <c r="C80" s="265"/>
      <c r="D80" s="35" t="b">
        <v>1</v>
      </c>
      <c r="E80" s="35" t="s">
        <v>29</v>
      </c>
      <c r="F80" s="35" t="s">
        <v>30</v>
      </c>
      <c r="G80" s="35">
        <v>9</v>
      </c>
      <c r="H80" s="35" t="s">
        <v>34</v>
      </c>
      <c r="I80" s="35">
        <v>6</v>
      </c>
      <c r="J80" s="303"/>
      <c r="K80" s="304"/>
      <c r="L80" s="304"/>
      <c r="M80" s="330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29"/>
      <c r="Y80" s="265"/>
      <c r="Z80" s="35" t="b">
        <v>1</v>
      </c>
      <c r="AA80" s="189" t="s">
        <v>46</v>
      </c>
      <c r="AB80" s="13" t="s">
        <v>38</v>
      </c>
      <c r="AC80" s="189" t="s">
        <v>85</v>
      </c>
      <c r="AD80" s="189">
        <v>0</v>
      </c>
      <c r="AE80" s="189" t="s">
        <v>86</v>
      </c>
      <c r="AF80" s="303"/>
      <c r="AG80" s="304"/>
      <c r="AH80" s="304"/>
      <c r="AI80" s="330"/>
      <c r="AJ80" s="55"/>
      <c r="AK80" s="31"/>
      <c r="AL80" s="31"/>
      <c r="AM80" s="31"/>
      <c r="AN80" s="31"/>
      <c r="AO80" s="31"/>
      <c r="AP80" s="31"/>
      <c r="AQ80" s="31"/>
      <c r="AR80" s="31"/>
      <c r="AS80" s="31"/>
      <c r="AU80" s="267"/>
      <c r="AV80" s="193"/>
      <c r="AW80" s="193"/>
      <c r="AX80" s="193"/>
      <c r="AY80" s="269"/>
      <c r="AZ80" s="107" t="s">
        <v>246</v>
      </c>
      <c r="BA80" s="107" t="s">
        <v>245</v>
      </c>
    </row>
    <row r="81" spans="2:53" ht="16.5" customHeight="1" x14ac:dyDescent="0.25">
      <c r="B81" s="295"/>
      <c r="C81" s="265"/>
      <c r="D81" s="35" t="s">
        <v>17</v>
      </c>
      <c r="E81" s="36"/>
      <c r="F81" s="36"/>
      <c r="G81" s="36"/>
      <c r="H81" s="36"/>
      <c r="I81" s="36"/>
      <c r="J81" s="311"/>
      <c r="K81" s="312"/>
      <c r="L81" s="312"/>
      <c r="M81" s="3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29"/>
      <c r="Y81" s="265"/>
      <c r="Z81" s="35" t="s">
        <v>17</v>
      </c>
      <c r="AA81" s="189"/>
      <c r="AB81" s="13" t="s">
        <v>41</v>
      </c>
      <c r="AC81" s="189"/>
      <c r="AD81" s="189"/>
      <c r="AE81" s="189"/>
      <c r="AF81" s="311"/>
      <c r="AG81" s="312"/>
      <c r="AH81" s="312"/>
      <c r="AI81" s="331"/>
      <c r="AJ81" s="55"/>
      <c r="AK81" s="31"/>
      <c r="AL81" s="31"/>
      <c r="AM81" s="31"/>
      <c r="AN81" s="31"/>
      <c r="AO81" s="31"/>
      <c r="AP81" s="31"/>
      <c r="AQ81" s="31"/>
      <c r="AR81" s="31"/>
      <c r="AS81" s="31"/>
      <c r="AU81" s="267"/>
      <c r="AV81" s="193"/>
      <c r="AW81" s="193"/>
      <c r="AX81" s="193"/>
      <c r="AY81" s="131" t="s">
        <v>3</v>
      </c>
      <c r="AZ81" s="132">
        <f>J69</f>
        <v>83.016999999999996</v>
      </c>
      <c r="BA81" s="132">
        <f>AF69</f>
        <v>50.643000000000001</v>
      </c>
    </row>
    <row r="82" spans="2:53" ht="16.5" customHeight="1" x14ac:dyDescent="0.25">
      <c r="B82" s="295"/>
      <c r="C82" s="265"/>
      <c r="D82" s="54" t="s">
        <v>23</v>
      </c>
      <c r="E82" s="324" t="s">
        <v>89</v>
      </c>
      <c r="F82" s="288"/>
      <c r="G82" s="288"/>
      <c r="H82" s="288"/>
      <c r="I82" s="289"/>
      <c r="J82" s="65" t="s">
        <v>11</v>
      </c>
      <c r="K82" s="65" t="s">
        <v>12</v>
      </c>
      <c r="L82" s="65" t="s">
        <v>81</v>
      </c>
      <c r="M82" s="65" t="s">
        <v>80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29"/>
      <c r="Y82" s="265"/>
      <c r="Z82" s="54" t="s">
        <v>23</v>
      </c>
      <c r="AA82" s="293" t="s">
        <v>94</v>
      </c>
      <c r="AB82" s="293"/>
      <c r="AC82" s="293"/>
      <c r="AD82" s="293"/>
      <c r="AE82" s="293"/>
      <c r="AF82" s="65" t="s">
        <v>11</v>
      </c>
      <c r="AG82" s="65" t="s">
        <v>12</v>
      </c>
      <c r="AH82" s="65" t="s">
        <v>81</v>
      </c>
      <c r="AI82" s="65" t="s">
        <v>80</v>
      </c>
      <c r="AJ82" s="55"/>
      <c r="AK82" s="31"/>
      <c r="AL82" s="31"/>
      <c r="AM82" s="31"/>
      <c r="AN82" s="31"/>
      <c r="AO82" s="31"/>
      <c r="AP82" s="31"/>
      <c r="AQ82" s="31"/>
      <c r="AR82" s="31"/>
      <c r="AS82" s="31"/>
      <c r="AU82" s="267"/>
      <c r="AV82" s="193"/>
      <c r="AW82" s="193"/>
      <c r="AX82" s="193"/>
      <c r="AY82" s="42" t="s">
        <v>4</v>
      </c>
      <c r="AZ82" s="130">
        <f>K69</f>
        <v>16.603000000000002</v>
      </c>
      <c r="BA82" s="130">
        <f>AG69</f>
        <v>10.129</v>
      </c>
    </row>
    <row r="83" spans="2:53" ht="16.5" customHeight="1" x14ac:dyDescent="0.25">
      <c r="B83" s="295"/>
      <c r="C83" s="265"/>
      <c r="D83" s="35" t="s">
        <v>24</v>
      </c>
      <c r="E83" s="35">
        <v>30.591000000000001</v>
      </c>
      <c r="F83" s="35">
        <v>12.378</v>
      </c>
      <c r="G83" s="35">
        <v>14.199</v>
      </c>
      <c r="H83" s="35">
        <v>10.641</v>
      </c>
      <c r="I83" s="35">
        <v>9.5739999999999998</v>
      </c>
      <c r="J83" s="35">
        <f>SUM(E83:I83)</f>
        <v>77.382999999999996</v>
      </c>
      <c r="K83" s="35">
        <f>ROUND(AVERAGE(E83:I83),3)</f>
        <v>15.477</v>
      </c>
      <c r="L83" s="36">
        <f>ROUND(MEDIAN(E83:I83), 3)</f>
        <v>12.378</v>
      </c>
      <c r="M83" s="36">
        <f>ROUND(_xlfn.STDEV.S(E83:I83), 3)</f>
        <v>8.6300000000000008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29"/>
      <c r="Y83" s="265"/>
      <c r="Z83" s="35" t="s">
        <v>24</v>
      </c>
      <c r="AA83" s="218">
        <v>7.5940000000000003</v>
      </c>
      <c r="AB83" s="218">
        <v>10.249000000000001</v>
      </c>
      <c r="AC83" s="218">
        <v>8.3480000000000008</v>
      </c>
      <c r="AD83" s="218">
        <v>6.0019999999999998</v>
      </c>
      <c r="AE83" s="218">
        <v>12.67</v>
      </c>
      <c r="AF83" s="35">
        <f>SUM(AA83:AE83)</f>
        <v>44.863000000000007</v>
      </c>
      <c r="AG83" s="35">
        <f>ROUND(AVERAGE(AA83:AE83),3)</f>
        <v>8.9730000000000008</v>
      </c>
      <c r="AH83" s="36">
        <f>ROUND(MEDIAN(AA83:AE83), 3)</f>
        <v>8.3480000000000008</v>
      </c>
      <c r="AI83" s="36">
        <f>ROUND(_xlfn.STDEV.S(AA83:AE83), 3)</f>
        <v>2.57</v>
      </c>
      <c r="AJ83" s="55"/>
      <c r="AK83" s="31"/>
      <c r="AL83" s="31"/>
      <c r="AM83" s="31"/>
      <c r="AN83" s="31"/>
      <c r="AO83" s="31"/>
      <c r="AP83" s="31"/>
      <c r="AQ83" s="31"/>
      <c r="AR83" s="31"/>
      <c r="AS83" s="31"/>
      <c r="AU83" s="267"/>
      <c r="AY83" s="42" t="s">
        <v>191</v>
      </c>
      <c r="AZ83" s="130">
        <f>L69</f>
        <v>11.884</v>
      </c>
      <c r="BA83" s="130">
        <f>AH69</f>
        <v>9.1379999999999999</v>
      </c>
    </row>
    <row r="84" spans="2:53" ht="16.5" customHeight="1" x14ac:dyDescent="0.25">
      <c r="B84" s="295"/>
      <c r="C84" s="265"/>
      <c r="D84" s="35" t="b">
        <v>1</v>
      </c>
      <c r="E84" s="35" t="s">
        <v>42</v>
      </c>
      <c r="F84" s="35">
        <v>1</v>
      </c>
      <c r="G84" s="35">
        <v>6</v>
      </c>
      <c r="H84" s="13" t="s">
        <v>52</v>
      </c>
      <c r="I84" s="35" t="s">
        <v>36</v>
      </c>
      <c r="J84" s="303"/>
      <c r="K84" s="304"/>
      <c r="L84" s="304"/>
      <c r="M84" s="330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29"/>
      <c r="Y84" s="265"/>
      <c r="Z84" s="35" t="b">
        <v>1</v>
      </c>
      <c r="AA84" s="189">
        <v>9</v>
      </c>
      <c r="AB84" s="189" t="s">
        <v>35</v>
      </c>
      <c r="AC84" s="189" t="s">
        <v>33</v>
      </c>
      <c r="AD84" s="189">
        <v>6</v>
      </c>
      <c r="AE84" s="189" t="s">
        <v>27</v>
      </c>
      <c r="AF84" s="303"/>
      <c r="AG84" s="304"/>
      <c r="AH84" s="304"/>
      <c r="AI84" s="330"/>
      <c r="AJ84" s="55"/>
      <c r="AK84" s="31"/>
      <c r="AL84" s="31"/>
      <c r="AM84" s="31"/>
      <c r="AN84" s="31"/>
      <c r="AO84" s="31"/>
      <c r="AP84" s="31"/>
      <c r="AQ84" s="31"/>
      <c r="AR84" s="31"/>
      <c r="AS84" s="31"/>
      <c r="AU84" s="267"/>
      <c r="AY84" s="42" t="s">
        <v>192</v>
      </c>
      <c r="AZ84" s="130">
        <f>M69</f>
        <v>11.542999999999999</v>
      </c>
      <c r="BA84" s="130">
        <f>AI69</f>
        <v>3.6120000000000001</v>
      </c>
    </row>
    <row r="85" spans="2:53" ht="16.5" customHeight="1" x14ac:dyDescent="0.25">
      <c r="B85" s="295"/>
      <c r="C85" s="265"/>
      <c r="D85" s="35" t="s">
        <v>17</v>
      </c>
      <c r="E85" s="36"/>
      <c r="F85" s="35"/>
      <c r="G85" s="35"/>
      <c r="H85" s="13" t="s">
        <v>39</v>
      </c>
      <c r="I85" s="36"/>
      <c r="J85" s="311"/>
      <c r="K85" s="312"/>
      <c r="L85" s="312"/>
      <c r="M85" s="3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29"/>
      <c r="Y85" s="265"/>
      <c r="Z85" s="35" t="s">
        <v>17</v>
      </c>
      <c r="AA85" s="189"/>
      <c r="AB85" s="189"/>
      <c r="AC85" s="189"/>
      <c r="AD85" s="189"/>
      <c r="AE85" s="189"/>
      <c r="AF85" s="311"/>
      <c r="AG85" s="312"/>
      <c r="AH85" s="312"/>
      <c r="AI85" s="331"/>
      <c r="AJ85" s="55"/>
      <c r="AK85" s="31"/>
      <c r="AL85" s="31"/>
      <c r="AM85" s="31"/>
      <c r="AN85" s="31"/>
      <c r="AO85" s="31"/>
      <c r="AP85" s="31"/>
      <c r="AQ85" s="31"/>
      <c r="AR85" s="31"/>
      <c r="AS85" s="31"/>
      <c r="AU85" s="267"/>
      <c r="AY85" s="126"/>
      <c r="AZ85" s="126"/>
      <c r="BA85" s="126"/>
    </row>
    <row r="86" spans="2:53" ht="16.5" customHeight="1" x14ac:dyDescent="0.25">
      <c r="B86" s="295"/>
      <c r="C86" s="265"/>
      <c r="D86" s="54" t="s">
        <v>25</v>
      </c>
      <c r="E86" s="293" t="s">
        <v>94</v>
      </c>
      <c r="F86" s="293"/>
      <c r="G86" s="293"/>
      <c r="H86" s="293"/>
      <c r="I86" s="293"/>
      <c r="J86" s="65" t="s">
        <v>11</v>
      </c>
      <c r="K86" s="65" t="s">
        <v>12</v>
      </c>
      <c r="L86" s="65" t="s">
        <v>81</v>
      </c>
      <c r="M86" s="65" t="s">
        <v>80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29"/>
      <c r="Y86" s="265"/>
      <c r="Z86" s="54" t="s">
        <v>25</v>
      </c>
      <c r="AA86" s="293" t="s">
        <v>94</v>
      </c>
      <c r="AB86" s="293"/>
      <c r="AC86" s="293"/>
      <c r="AD86" s="293"/>
      <c r="AE86" s="293"/>
      <c r="AF86" s="65" t="s">
        <v>11</v>
      </c>
      <c r="AG86" s="65" t="s">
        <v>12</v>
      </c>
      <c r="AH86" s="65" t="s">
        <v>81</v>
      </c>
      <c r="AI86" s="65" t="s">
        <v>80</v>
      </c>
      <c r="AJ86" s="55"/>
      <c r="AK86" s="31"/>
      <c r="AL86" s="31"/>
      <c r="AM86" s="31"/>
      <c r="AN86" s="31"/>
      <c r="AO86" s="31"/>
      <c r="AP86" s="31"/>
      <c r="AQ86" s="31"/>
      <c r="AR86" s="31"/>
      <c r="AS86" s="31"/>
      <c r="AU86" s="267"/>
      <c r="AY86" s="126"/>
      <c r="AZ86" s="126"/>
      <c r="BA86" s="126"/>
    </row>
    <row r="87" spans="2:53" ht="16.5" customHeight="1" x14ac:dyDescent="0.25">
      <c r="B87" s="295"/>
      <c r="C87" s="265"/>
      <c r="D87" s="35" t="s">
        <v>26</v>
      </c>
      <c r="E87" s="35">
        <v>42.271999999999998</v>
      </c>
      <c r="F87" s="35">
        <v>9.0139999999999993</v>
      </c>
      <c r="G87" s="35">
        <v>10.617000000000001</v>
      </c>
      <c r="H87" s="35">
        <v>23.384</v>
      </c>
      <c r="I87" s="35">
        <v>11.991</v>
      </c>
      <c r="J87" s="35">
        <f>SUM(E87:I87)</f>
        <v>97.278000000000006</v>
      </c>
      <c r="K87" s="35">
        <f>ROUND(AVERAGE(E87:I87),3)</f>
        <v>19.456</v>
      </c>
      <c r="L87" s="36">
        <f>ROUND(MEDIAN(E87:I87), 3)</f>
        <v>11.991</v>
      </c>
      <c r="M87" s="36">
        <f>ROUND(_xlfn.STDEV.S(E87:I87), 3)</f>
        <v>13.954000000000001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29"/>
      <c r="Y87" s="265"/>
      <c r="Z87" s="35" t="s">
        <v>26</v>
      </c>
      <c r="AA87" s="218">
        <v>27.651</v>
      </c>
      <c r="AB87" s="218">
        <v>6.2149999999999999</v>
      </c>
      <c r="AC87" s="218">
        <v>10.553000000000001</v>
      </c>
      <c r="AD87" s="218">
        <v>13.462999999999999</v>
      </c>
      <c r="AE87" s="218">
        <v>8.6240000000000006</v>
      </c>
      <c r="AF87" s="35">
        <f>SUM(AA87:AE87)</f>
        <v>66.506</v>
      </c>
      <c r="AG87" s="35">
        <f>ROUND(AVERAGE(AA87:AE87),3)</f>
        <v>13.301</v>
      </c>
      <c r="AH87" s="36">
        <f>ROUND(MEDIAN(AA87:AE87), 3)</f>
        <v>10.553000000000001</v>
      </c>
      <c r="AI87" s="36">
        <f>ROUND(_xlfn.STDEV.S(AA87:AE87), 3)</f>
        <v>8.4499999999999993</v>
      </c>
      <c r="AJ87" s="55"/>
      <c r="AK87" s="31"/>
      <c r="AL87" s="31"/>
      <c r="AM87" s="31"/>
      <c r="AN87" s="31"/>
      <c r="AO87" s="31"/>
      <c r="AP87" s="31"/>
      <c r="AQ87" s="31"/>
      <c r="AR87" s="31"/>
      <c r="AS87" s="31"/>
      <c r="AU87" s="267"/>
      <c r="AY87" s="126"/>
      <c r="AZ87" s="126"/>
      <c r="BA87" s="126"/>
    </row>
    <row r="88" spans="2:53" ht="16.5" customHeight="1" x14ac:dyDescent="0.25">
      <c r="B88" s="295"/>
      <c r="C88" s="265"/>
      <c r="D88" s="35" t="b">
        <v>1</v>
      </c>
      <c r="E88" s="35" t="s">
        <v>27</v>
      </c>
      <c r="F88" s="35">
        <v>3</v>
      </c>
      <c r="G88" s="35" t="s">
        <v>40</v>
      </c>
      <c r="H88" s="35" t="s">
        <v>86</v>
      </c>
      <c r="I88" s="35">
        <v>8</v>
      </c>
      <c r="J88" s="303"/>
      <c r="K88" s="304"/>
      <c r="L88" s="304"/>
      <c r="M88" s="330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29"/>
      <c r="Y88" s="265"/>
      <c r="Z88" s="35" t="b">
        <v>1</v>
      </c>
      <c r="AA88" s="189" t="s">
        <v>86</v>
      </c>
      <c r="AB88" s="189" t="s">
        <v>48</v>
      </c>
      <c r="AC88" s="189" t="s">
        <v>52</v>
      </c>
      <c r="AD88" s="189" t="s">
        <v>44</v>
      </c>
      <c r="AE88" s="189">
        <v>2</v>
      </c>
      <c r="AF88" s="303"/>
      <c r="AG88" s="304"/>
      <c r="AH88" s="304"/>
      <c r="AI88" s="330"/>
      <c r="AJ88" s="55"/>
      <c r="AK88" s="31"/>
      <c r="AL88" s="31"/>
      <c r="AM88" s="31"/>
      <c r="AN88" s="31"/>
      <c r="AO88" s="31"/>
      <c r="AP88" s="31"/>
      <c r="AQ88" s="31"/>
      <c r="AR88" s="31"/>
      <c r="AS88" s="31"/>
      <c r="AU88" s="267"/>
      <c r="AY88" s="126"/>
      <c r="AZ88" s="126"/>
      <c r="BA88" s="126"/>
    </row>
    <row r="89" spans="2:53" ht="16.5" customHeight="1" x14ac:dyDescent="0.25">
      <c r="B89" s="295"/>
      <c r="C89" s="265"/>
      <c r="D89" s="35" t="s">
        <v>17</v>
      </c>
      <c r="E89" s="36"/>
      <c r="F89" s="36"/>
      <c r="G89" s="36"/>
      <c r="H89" s="36"/>
      <c r="I89" s="36"/>
      <c r="J89" s="311"/>
      <c r="K89" s="312"/>
      <c r="L89" s="312"/>
      <c r="M89" s="3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29"/>
      <c r="Y89" s="265"/>
      <c r="Z89" s="35" t="s">
        <v>17</v>
      </c>
      <c r="AA89" s="189"/>
      <c r="AB89" s="189"/>
      <c r="AC89" s="189"/>
      <c r="AD89" s="189"/>
      <c r="AE89" s="189"/>
      <c r="AF89" s="311"/>
      <c r="AG89" s="312"/>
      <c r="AH89" s="312"/>
      <c r="AI89" s="331"/>
      <c r="AJ89" s="55"/>
      <c r="AK89" s="31"/>
      <c r="AL89" s="31"/>
      <c r="AM89" s="31"/>
      <c r="AN89" s="31"/>
      <c r="AO89" s="31"/>
      <c r="AP89" s="31"/>
      <c r="AQ89" s="31"/>
      <c r="AR89" s="31"/>
      <c r="AS89" s="31"/>
      <c r="AU89" s="267"/>
      <c r="AY89" s="126"/>
      <c r="AZ89" s="126"/>
      <c r="BA89" s="126"/>
    </row>
    <row r="90" spans="2:53" ht="16.5" customHeight="1" x14ac:dyDescent="0.25">
      <c r="B90" s="295"/>
      <c r="C90" s="265"/>
      <c r="D90" s="54" t="s">
        <v>58</v>
      </c>
      <c r="E90" s="293" t="s">
        <v>94</v>
      </c>
      <c r="F90" s="293"/>
      <c r="G90" s="293"/>
      <c r="H90" s="293"/>
      <c r="I90" s="293"/>
      <c r="J90" s="65" t="s">
        <v>11</v>
      </c>
      <c r="K90" s="65" t="s">
        <v>12</v>
      </c>
      <c r="L90" s="65" t="s">
        <v>81</v>
      </c>
      <c r="M90" s="65" t="s">
        <v>80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29"/>
      <c r="Y90" s="265"/>
      <c r="Z90" s="54" t="s">
        <v>58</v>
      </c>
      <c r="AA90" s="293" t="s">
        <v>94</v>
      </c>
      <c r="AB90" s="293"/>
      <c r="AC90" s="293"/>
      <c r="AD90" s="293"/>
      <c r="AE90" s="293"/>
      <c r="AF90" s="65" t="s">
        <v>11</v>
      </c>
      <c r="AG90" s="65" t="s">
        <v>12</v>
      </c>
      <c r="AH90" s="65" t="s">
        <v>81</v>
      </c>
      <c r="AI90" s="65" t="s">
        <v>80</v>
      </c>
      <c r="AJ90" s="55"/>
      <c r="AK90" s="31"/>
      <c r="AL90" s="31"/>
      <c r="AM90" s="31"/>
      <c r="AN90" s="31"/>
      <c r="AO90" s="31"/>
      <c r="AP90" s="31"/>
      <c r="AQ90" s="31"/>
      <c r="AR90" s="31"/>
      <c r="AS90" s="31"/>
      <c r="AU90" s="267"/>
      <c r="AY90" s="126"/>
      <c r="AZ90" s="126"/>
      <c r="BA90" s="126"/>
    </row>
    <row r="91" spans="2:53" ht="16.5" customHeight="1" x14ac:dyDescent="0.25">
      <c r="B91" s="295"/>
      <c r="C91" s="265"/>
      <c r="D91" s="35" t="s">
        <v>59</v>
      </c>
      <c r="E91" s="35">
        <v>9.2010000000000005</v>
      </c>
      <c r="F91" s="35">
        <v>23.617000000000001</v>
      </c>
      <c r="G91" s="35">
        <v>11.622</v>
      </c>
      <c r="H91" s="35">
        <v>10.834</v>
      </c>
      <c r="I91" s="35">
        <v>10.038</v>
      </c>
      <c r="J91" s="35">
        <f>SUM(E91:I91)</f>
        <v>65.311999999999998</v>
      </c>
      <c r="K91" s="35">
        <f>ROUND(AVERAGE(E91:I91),3)</f>
        <v>13.061999999999999</v>
      </c>
      <c r="L91" s="36">
        <f>ROUND(MEDIAN(E91:I91), 3)</f>
        <v>10.834</v>
      </c>
      <c r="M91" s="36">
        <f>ROUND(_xlfn.STDEV.S(E91:I91), 3)</f>
        <v>5.9690000000000003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29"/>
      <c r="Y91" s="265"/>
      <c r="Z91" s="35" t="s">
        <v>59</v>
      </c>
      <c r="AA91" s="218">
        <v>13.025</v>
      </c>
      <c r="AB91" s="218">
        <v>7.7039999999999997</v>
      </c>
      <c r="AC91" s="218">
        <v>15.103</v>
      </c>
      <c r="AD91" s="218">
        <v>9.48</v>
      </c>
      <c r="AE91" s="218">
        <v>6.5129999999999999</v>
      </c>
      <c r="AF91" s="35">
        <f>SUM(AA91:AE91)</f>
        <v>51.824999999999996</v>
      </c>
      <c r="AG91" s="35">
        <f>ROUND(AVERAGE(AA91:AE91),3)</f>
        <v>10.365</v>
      </c>
      <c r="AH91" s="36">
        <f>ROUND(MEDIAN(AA91:AE91), 3)</f>
        <v>9.48</v>
      </c>
      <c r="AI91" s="36">
        <f>ROUND(_xlfn.STDEV.S(AA91:AE91), 3)</f>
        <v>3.613</v>
      </c>
      <c r="AJ91" s="55"/>
      <c r="AK91" s="31"/>
      <c r="AL91" s="31"/>
      <c r="AM91" s="31"/>
      <c r="AN91" s="31"/>
      <c r="AO91" s="31"/>
      <c r="AP91" s="31"/>
      <c r="AQ91" s="31"/>
      <c r="AR91" s="31"/>
      <c r="AS91" s="31"/>
      <c r="AU91" s="267"/>
      <c r="AY91" s="126"/>
      <c r="AZ91" s="126"/>
      <c r="BA91" s="126"/>
    </row>
    <row r="92" spans="2:53" ht="16.5" customHeight="1" x14ac:dyDescent="0.25">
      <c r="B92" s="295"/>
      <c r="C92" s="265"/>
      <c r="D92" s="35" t="b">
        <v>1</v>
      </c>
      <c r="E92" s="35">
        <v>2</v>
      </c>
      <c r="F92" s="35" t="s">
        <v>44</v>
      </c>
      <c r="G92" s="35" t="s">
        <v>85</v>
      </c>
      <c r="H92" s="35" t="s">
        <v>39</v>
      </c>
      <c r="I92" s="35" t="s">
        <v>45</v>
      </c>
      <c r="J92" s="303"/>
      <c r="K92" s="304"/>
      <c r="L92" s="304"/>
      <c r="M92" s="330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29"/>
      <c r="Y92" s="265"/>
      <c r="Z92" s="35" t="b">
        <v>1</v>
      </c>
      <c r="AA92" s="189">
        <v>9</v>
      </c>
      <c r="AB92" s="189">
        <v>8</v>
      </c>
      <c r="AC92" s="189" t="s">
        <v>44</v>
      </c>
      <c r="AD92" s="189" t="s">
        <v>34</v>
      </c>
      <c r="AE92" s="189" t="s">
        <v>85</v>
      </c>
      <c r="AF92" s="303"/>
      <c r="AG92" s="304"/>
      <c r="AH92" s="304"/>
      <c r="AI92" s="330"/>
      <c r="AJ92" s="55"/>
      <c r="AK92" s="31"/>
      <c r="AL92" s="31"/>
      <c r="AM92" s="31"/>
      <c r="AN92" s="31"/>
      <c r="AO92" s="31"/>
      <c r="AP92" s="31"/>
      <c r="AQ92" s="31"/>
      <c r="AR92" s="31"/>
      <c r="AS92" s="31"/>
      <c r="AU92" s="267"/>
      <c r="AV92" s="192"/>
      <c r="AW92" s="192"/>
      <c r="AX92" s="192"/>
      <c r="AY92" s="192"/>
      <c r="AZ92" s="192"/>
      <c r="BA92" s="192"/>
    </row>
    <row r="93" spans="2:53" ht="16.5" customHeight="1" x14ac:dyDescent="0.25">
      <c r="B93" s="295"/>
      <c r="C93" s="265"/>
      <c r="D93" s="35" t="s">
        <v>17</v>
      </c>
      <c r="E93" s="36"/>
      <c r="F93" s="36"/>
      <c r="G93" s="36"/>
      <c r="H93" s="36"/>
      <c r="I93" s="36"/>
      <c r="J93" s="311"/>
      <c r="K93" s="312"/>
      <c r="L93" s="312"/>
      <c r="M93" s="3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29"/>
      <c r="Y93" s="265"/>
      <c r="Z93" s="35" t="s">
        <v>17</v>
      </c>
      <c r="AA93" s="189"/>
      <c r="AB93" s="189"/>
      <c r="AC93" s="189"/>
      <c r="AD93" s="189"/>
      <c r="AE93" s="189"/>
      <c r="AF93" s="311"/>
      <c r="AG93" s="312"/>
      <c r="AH93" s="312"/>
      <c r="AI93" s="331"/>
      <c r="AJ93" s="55"/>
      <c r="AK93" s="31"/>
      <c r="AL93" s="31"/>
      <c r="AM93" s="31"/>
      <c r="AN93" s="31"/>
      <c r="AO93" s="31"/>
      <c r="AP93" s="31"/>
      <c r="AQ93" s="31"/>
      <c r="AR93" s="31"/>
      <c r="AS93" s="31"/>
      <c r="AU93" s="267"/>
      <c r="AV93" s="192"/>
      <c r="AW93" s="192"/>
      <c r="AX93" s="192"/>
      <c r="AY93" s="192"/>
      <c r="AZ93" s="192"/>
      <c r="BA93" s="192"/>
    </row>
    <row r="94" spans="2:53" ht="16.5" customHeight="1" x14ac:dyDescent="0.25">
      <c r="B94" s="295"/>
      <c r="AU94" s="267"/>
      <c r="AV94" s="192"/>
      <c r="AW94" s="192"/>
      <c r="AX94" s="192"/>
      <c r="AY94" s="192"/>
      <c r="AZ94" s="192"/>
      <c r="BA94" s="192"/>
    </row>
    <row r="95" spans="2:53" ht="16.5" customHeight="1" x14ac:dyDescent="0.25">
      <c r="B95" s="295"/>
      <c r="AU95" s="267"/>
      <c r="AV95" s="192"/>
      <c r="AW95" s="192"/>
      <c r="AX95" s="192"/>
      <c r="AY95" s="192"/>
      <c r="AZ95" s="192"/>
      <c r="BA95" s="192"/>
    </row>
    <row r="96" spans="2:53" ht="18.75" customHeight="1" x14ac:dyDescent="0.3">
      <c r="B96" s="295"/>
      <c r="C96" s="265" t="s">
        <v>67</v>
      </c>
      <c r="D96" s="6" t="s">
        <v>67</v>
      </c>
      <c r="E96" s="7"/>
      <c r="F96" s="7"/>
      <c r="G96" s="7"/>
      <c r="H96" s="7"/>
      <c r="I96" s="7"/>
      <c r="J96" s="326" t="s">
        <v>49</v>
      </c>
      <c r="K96" s="326"/>
      <c r="L96" s="326"/>
      <c r="M96" s="326"/>
      <c r="N96" s="7"/>
      <c r="O96" s="7"/>
      <c r="P96" s="7"/>
      <c r="Q96" s="7"/>
      <c r="R96" s="7"/>
      <c r="S96" s="7"/>
      <c r="T96" s="6" t="s">
        <v>67</v>
      </c>
      <c r="U96" s="232" t="s">
        <v>50</v>
      </c>
      <c r="V96" s="232"/>
      <c r="W96" s="232"/>
      <c r="X96" s="3"/>
      <c r="Y96" s="325" t="s">
        <v>67</v>
      </c>
      <c r="Z96" s="6" t="s">
        <v>67</v>
      </c>
      <c r="AA96" s="19"/>
      <c r="AB96" s="19"/>
      <c r="AC96" s="19"/>
      <c r="AD96" s="19"/>
      <c r="AE96" s="19"/>
      <c r="AF96" s="326" t="s">
        <v>49</v>
      </c>
      <c r="AG96" s="326"/>
      <c r="AH96" s="326"/>
      <c r="AI96" s="326"/>
      <c r="AJ96" s="19"/>
      <c r="AK96" s="7"/>
      <c r="AL96" s="7"/>
      <c r="AM96" s="7"/>
      <c r="AN96" s="7"/>
      <c r="AO96" s="7"/>
      <c r="AP96" s="6" t="s">
        <v>67</v>
      </c>
      <c r="AQ96" s="232" t="s">
        <v>50</v>
      </c>
      <c r="AR96" s="232"/>
      <c r="AS96" s="232"/>
      <c r="AU96" s="267"/>
      <c r="AV96" s="269" t="s">
        <v>252</v>
      </c>
      <c r="AW96" s="266" t="s">
        <v>5</v>
      </c>
      <c r="AX96" s="266"/>
      <c r="AY96" s="269" t="s">
        <v>252</v>
      </c>
      <c r="AZ96" s="266" t="s">
        <v>6</v>
      </c>
      <c r="BA96" s="266"/>
    </row>
    <row r="97" spans="2:53" ht="18.75" customHeight="1" x14ac:dyDescent="0.3">
      <c r="B97" s="295"/>
      <c r="C97" s="265"/>
      <c r="D97" s="6" t="s">
        <v>2</v>
      </c>
      <c r="E97" s="7"/>
      <c r="F97" s="7"/>
      <c r="G97" s="7"/>
      <c r="H97" s="7"/>
      <c r="I97" s="7"/>
      <c r="J97" s="42" t="s">
        <v>3</v>
      </c>
      <c r="K97" s="42" t="s">
        <v>4</v>
      </c>
      <c r="L97" s="42" t="s">
        <v>191</v>
      </c>
      <c r="M97" s="42" t="s">
        <v>192</v>
      </c>
      <c r="N97" s="7"/>
      <c r="O97" s="7"/>
      <c r="P97" s="7"/>
      <c r="Q97" s="7"/>
      <c r="R97" s="7"/>
      <c r="S97" s="31"/>
      <c r="T97" s="6" t="s">
        <v>2</v>
      </c>
      <c r="U97" s="54" t="s">
        <v>5</v>
      </c>
      <c r="V97" s="54" t="s">
        <v>6</v>
      </c>
      <c r="W97" s="8" t="s">
        <v>7</v>
      </c>
      <c r="X97" s="29"/>
      <c r="Y97" s="325"/>
      <c r="Z97" s="6" t="s">
        <v>0</v>
      </c>
      <c r="AA97" s="19"/>
      <c r="AB97" s="19"/>
      <c r="AC97" s="19"/>
      <c r="AD97" s="19"/>
      <c r="AE97" s="19"/>
      <c r="AF97" s="42" t="s">
        <v>3</v>
      </c>
      <c r="AG97" s="42" t="s">
        <v>4</v>
      </c>
      <c r="AH97" s="42" t="s">
        <v>191</v>
      </c>
      <c r="AI97" s="42" t="s">
        <v>192</v>
      </c>
      <c r="AJ97" s="19"/>
      <c r="AK97" s="7"/>
      <c r="AL97" s="7"/>
      <c r="AM97" s="7"/>
      <c r="AN97" s="7"/>
      <c r="AO97" s="31"/>
      <c r="AP97" s="6" t="s">
        <v>0</v>
      </c>
      <c r="AQ97" s="54" t="s">
        <v>5</v>
      </c>
      <c r="AR97" s="54" t="s">
        <v>6</v>
      </c>
      <c r="AS97" s="8" t="s">
        <v>7</v>
      </c>
      <c r="AU97" s="267"/>
      <c r="AV97" s="269"/>
      <c r="AW97" s="107" t="s">
        <v>2</v>
      </c>
      <c r="AX97" s="107" t="s">
        <v>54</v>
      </c>
      <c r="AY97" s="269"/>
      <c r="AZ97" s="107" t="s">
        <v>2</v>
      </c>
      <c r="BA97" s="107" t="s">
        <v>54</v>
      </c>
    </row>
    <row r="98" spans="2:53" ht="18.75" customHeight="1" x14ac:dyDescent="0.3">
      <c r="B98" s="295"/>
      <c r="C98" s="265"/>
      <c r="D98" s="9" t="s">
        <v>8</v>
      </c>
      <c r="E98" s="7"/>
      <c r="F98" s="7"/>
      <c r="G98" s="7"/>
      <c r="H98" s="7"/>
      <c r="I98" s="7"/>
      <c r="J98" s="57">
        <f>ROUND(AVERAGE(J100, J104,J108,J112,J116,J120), 3)</f>
        <v>79.733999999999995</v>
      </c>
      <c r="K98" s="43">
        <f>ROUND(AVERAGE(K100, K104,K108,K112,K116,K120), 3)</f>
        <v>15.946999999999999</v>
      </c>
      <c r="L98" s="43">
        <f>ROUND(AVERAGE(L100, L104,L108,L112,L116,L120), 3)</f>
        <v>11.465</v>
      </c>
      <c r="M98" s="43">
        <f>ROUND(AVERAGE(M100, M104,M108,M112,M116,M120), 3)</f>
        <v>12.26</v>
      </c>
      <c r="N98" s="7"/>
      <c r="O98" s="7"/>
      <c r="P98" s="7"/>
      <c r="Q98" s="7"/>
      <c r="R98" s="7"/>
      <c r="S98" s="31"/>
      <c r="T98" s="9" t="s">
        <v>9</v>
      </c>
      <c r="U98" s="32">
        <v>80</v>
      </c>
      <c r="V98" s="32">
        <v>85.914000000000001</v>
      </c>
      <c r="W98" s="8">
        <f t="shared" ref="W98:W103" si="16">ROUND(V98/60, 3)</f>
        <v>1.4319999999999999</v>
      </c>
      <c r="X98" s="29"/>
      <c r="Y98" s="325"/>
      <c r="Z98" s="9" t="s">
        <v>8</v>
      </c>
      <c r="AA98" s="19"/>
      <c r="AB98" s="19"/>
      <c r="AC98" s="19"/>
      <c r="AD98" s="19"/>
      <c r="AE98" s="19"/>
      <c r="AF98" s="57">
        <f>ROUND(AVERAGE(AF100, AF104,AF108,AF112,AF116,AF120), 3)</f>
        <v>42.920999999999999</v>
      </c>
      <c r="AG98" s="43">
        <f>ROUND(AVERAGE(AG100, AG104,AG108,AG112,AG116,AG120), 3)</f>
        <v>8.5839999999999996</v>
      </c>
      <c r="AH98" s="43">
        <f>ROUND(AVERAGE(AH100, AH104,AH108,AH112,AH116,AH120), 3)</f>
        <v>8.43</v>
      </c>
      <c r="AI98" s="43">
        <f>ROUND(AVERAGE(AI100, AI104,AI108,AI112,AI116,AI120), 3)</f>
        <v>2.0110000000000001</v>
      </c>
      <c r="AJ98" s="19"/>
      <c r="AK98" s="7"/>
      <c r="AL98" s="7"/>
      <c r="AM98" s="7"/>
      <c r="AN98" s="7"/>
      <c r="AO98" s="31"/>
      <c r="AP98" s="9" t="s">
        <v>9</v>
      </c>
      <c r="AQ98" s="32">
        <v>100</v>
      </c>
      <c r="AR98" s="32">
        <v>34.567999999999998</v>
      </c>
      <c r="AS98" s="8">
        <f t="shared" ref="AS98:AS103" si="17">ROUND(AR98/60, 3)</f>
        <v>0.57599999999999996</v>
      </c>
      <c r="AU98" s="267"/>
      <c r="AV98" s="108" t="s">
        <v>9</v>
      </c>
      <c r="AW98" s="109">
        <f>U98</f>
        <v>80</v>
      </c>
      <c r="AX98" s="109">
        <f>AQ98</f>
        <v>100</v>
      </c>
      <c r="AY98" s="108" t="s">
        <v>9</v>
      </c>
      <c r="AZ98" s="109">
        <f>V98</f>
        <v>85.914000000000001</v>
      </c>
      <c r="BA98" s="109">
        <f>AR98</f>
        <v>34.567999999999998</v>
      </c>
    </row>
    <row r="99" spans="2:53" ht="18.75" customHeight="1" x14ac:dyDescent="0.3">
      <c r="B99" s="295"/>
      <c r="C99" s="265"/>
      <c r="D99" s="54" t="s">
        <v>10</v>
      </c>
      <c r="E99" s="324" t="s">
        <v>123</v>
      </c>
      <c r="F99" s="288"/>
      <c r="G99" s="288"/>
      <c r="H99" s="288"/>
      <c r="I99" s="289"/>
      <c r="J99" s="53" t="s">
        <v>11</v>
      </c>
      <c r="K99" s="53" t="s">
        <v>12</v>
      </c>
      <c r="L99" s="56" t="s">
        <v>81</v>
      </c>
      <c r="M99" s="56" t="s">
        <v>80</v>
      </c>
      <c r="N99" s="7"/>
      <c r="O99" s="31"/>
      <c r="P99" s="31"/>
      <c r="Q99" s="31"/>
      <c r="R99" s="31"/>
      <c r="S99" s="31"/>
      <c r="T99" s="9" t="s">
        <v>13</v>
      </c>
      <c r="U99" s="32">
        <v>80</v>
      </c>
      <c r="V99" s="32">
        <v>146.28800000000001</v>
      </c>
      <c r="W99" s="8">
        <f t="shared" si="16"/>
        <v>2.4380000000000002</v>
      </c>
      <c r="X99" s="29"/>
      <c r="Y99" s="325"/>
      <c r="Z99" s="54" t="s">
        <v>10</v>
      </c>
      <c r="AA99" s="293" t="s">
        <v>124</v>
      </c>
      <c r="AB99" s="293"/>
      <c r="AC99" s="293"/>
      <c r="AD99" s="293"/>
      <c r="AE99" s="293"/>
      <c r="AF99" s="53" t="s">
        <v>11</v>
      </c>
      <c r="AG99" s="53" t="s">
        <v>12</v>
      </c>
      <c r="AH99" s="53" t="s">
        <v>81</v>
      </c>
      <c r="AI99" s="53" t="s">
        <v>80</v>
      </c>
      <c r="AJ99" s="19"/>
      <c r="AK99" s="31"/>
      <c r="AL99" s="31"/>
      <c r="AM99" s="31"/>
      <c r="AN99" s="31"/>
      <c r="AO99" s="31"/>
      <c r="AP99" s="9" t="s">
        <v>13</v>
      </c>
      <c r="AQ99" s="32">
        <v>100</v>
      </c>
      <c r="AR99" s="32">
        <v>56.673999999999999</v>
      </c>
      <c r="AS99" s="8">
        <f t="shared" si="17"/>
        <v>0.94499999999999995</v>
      </c>
      <c r="AU99" s="267"/>
      <c r="AV99" s="108" t="s">
        <v>13</v>
      </c>
      <c r="AW99" s="109">
        <f t="shared" ref="AW99:AW104" si="18">U99</f>
        <v>80</v>
      </c>
      <c r="AX99" s="109">
        <f t="shared" ref="AX99:AX104" si="19">AQ99</f>
        <v>100</v>
      </c>
      <c r="AY99" s="108" t="s">
        <v>13</v>
      </c>
      <c r="AZ99" s="109">
        <f t="shared" ref="AZ99:AZ104" si="20">V99</f>
        <v>146.28800000000001</v>
      </c>
      <c r="BA99" s="109">
        <f t="shared" ref="BA99:BA104" si="21">AR99</f>
        <v>56.673999999999999</v>
      </c>
    </row>
    <row r="100" spans="2:53" ht="16.5" customHeight="1" x14ac:dyDescent="0.3">
      <c r="B100" s="295"/>
      <c r="C100" s="265"/>
      <c r="D100" s="51" t="s">
        <v>14</v>
      </c>
      <c r="E100" s="58">
        <v>5.3609999999999998</v>
      </c>
      <c r="F100" s="58">
        <v>20.318999999999999</v>
      </c>
      <c r="G100" s="58">
        <v>9.577</v>
      </c>
      <c r="H100" s="58">
        <v>18.145</v>
      </c>
      <c r="I100" s="58">
        <v>32.511000000000003</v>
      </c>
      <c r="J100" s="51">
        <f>SUM(E100:I100)</f>
        <v>85.913000000000011</v>
      </c>
      <c r="K100" s="26">
        <f>ROUND(AVERAGE(E100:I100),3)</f>
        <v>17.183</v>
      </c>
      <c r="L100" s="51">
        <f>ROUND(MEDIAN(E100:I100), 3)</f>
        <v>18.145</v>
      </c>
      <c r="M100" s="51">
        <f>ROUND(_xlfn.STDEV.S(E100:I100), 3)</f>
        <v>10.528</v>
      </c>
      <c r="N100" s="7"/>
      <c r="O100" s="31"/>
      <c r="P100" s="31"/>
      <c r="Q100" s="31"/>
      <c r="R100" s="31"/>
      <c r="S100" s="31"/>
      <c r="T100" s="9" t="s">
        <v>15</v>
      </c>
      <c r="U100" s="32">
        <v>80</v>
      </c>
      <c r="V100" s="32">
        <v>70.222999999999999</v>
      </c>
      <c r="W100" s="8">
        <f t="shared" si="16"/>
        <v>1.17</v>
      </c>
      <c r="X100" s="29"/>
      <c r="Y100" s="325"/>
      <c r="Z100" s="51" t="s">
        <v>14</v>
      </c>
      <c r="AA100" s="58">
        <v>6.0810000000000004</v>
      </c>
      <c r="AB100" s="58">
        <v>6.9770000000000003</v>
      </c>
      <c r="AC100" s="58">
        <v>9.3650000000000002</v>
      </c>
      <c r="AD100" s="58">
        <v>7.0720000000000001</v>
      </c>
      <c r="AE100" s="58">
        <v>5.0720000000000001</v>
      </c>
      <c r="AF100" s="51">
        <f>SUM(AA100:AE100)</f>
        <v>34.567</v>
      </c>
      <c r="AG100" s="51">
        <f>ROUND(AVERAGE(AA100:AE100),3)</f>
        <v>6.9130000000000003</v>
      </c>
      <c r="AH100" s="51">
        <f>ROUND(MEDIAN(AA100:AE100), 3)</f>
        <v>6.9770000000000003</v>
      </c>
      <c r="AI100" s="51">
        <f>ROUND(_xlfn.STDEV.S(AA100:AE100), 3)</f>
        <v>1.591</v>
      </c>
      <c r="AJ100" s="19"/>
      <c r="AK100" s="31"/>
      <c r="AL100" s="31"/>
      <c r="AM100" s="31"/>
      <c r="AN100" s="31"/>
      <c r="AO100" s="31"/>
      <c r="AP100" s="9" t="s">
        <v>15</v>
      </c>
      <c r="AQ100" s="32">
        <v>100</v>
      </c>
      <c r="AR100" s="32">
        <v>40.557000000000002</v>
      </c>
      <c r="AS100" s="8">
        <f t="shared" si="17"/>
        <v>0.67600000000000005</v>
      </c>
      <c r="AU100" s="267"/>
      <c r="AV100" s="108" t="s">
        <v>15</v>
      </c>
      <c r="AW100" s="109">
        <f t="shared" si="18"/>
        <v>80</v>
      </c>
      <c r="AX100" s="109">
        <f t="shared" si="19"/>
        <v>100</v>
      </c>
      <c r="AY100" s="108" t="s">
        <v>15</v>
      </c>
      <c r="AZ100" s="109">
        <f t="shared" si="20"/>
        <v>70.222999999999999</v>
      </c>
      <c r="BA100" s="109">
        <f t="shared" si="21"/>
        <v>40.557000000000002</v>
      </c>
    </row>
    <row r="101" spans="2:53" ht="18.75" customHeight="1" x14ac:dyDescent="0.3">
      <c r="B101" s="295"/>
      <c r="C101" s="265"/>
      <c r="D101" s="51" t="b">
        <v>1</v>
      </c>
      <c r="E101" s="51" t="s">
        <v>110</v>
      </c>
      <c r="F101" s="51" t="s">
        <v>108</v>
      </c>
      <c r="G101" s="51">
        <v>7</v>
      </c>
      <c r="H101" s="51" t="s">
        <v>96</v>
      </c>
      <c r="I101" s="13" t="s">
        <v>117</v>
      </c>
      <c r="J101" s="281"/>
      <c r="K101" s="282"/>
      <c r="L101" s="282"/>
      <c r="M101" s="283"/>
      <c r="N101" s="7"/>
      <c r="O101" s="31"/>
      <c r="P101" s="31"/>
      <c r="Q101" s="31"/>
      <c r="R101" s="31"/>
      <c r="S101" s="31"/>
      <c r="T101" s="9" t="s">
        <v>16</v>
      </c>
      <c r="U101" s="32">
        <v>60</v>
      </c>
      <c r="V101" s="32">
        <v>58.216999999999999</v>
      </c>
      <c r="W101" s="8">
        <f t="shared" si="16"/>
        <v>0.97</v>
      </c>
      <c r="X101" s="29"/>
      <c r="Y101" s="325"/>
      <c r="Z101" s="51" t="b">
        <v>1</v>
      </c>
      <c r="AA101" s="51">
        <v>2</v>
      </c>
      <c r="AB101" s="51">
        <v>5</v>
      </c>
      <c r="AC101" s="51" t="s">
        <v>103</v>
      </c>
      <c r="AD101" s="51" t="s">
        <v>98</v>
      </c>
      <c r="AE101" s="51" t="s">
        <v>101</v>
      </c>
      <c r="AF101" s="281"/>
      <c r="AG101" s="282"/>
      <c r="AH101" s="282"/>
      <c r="AI101" s="283"/>
      <c r="AJ101" s="19"/>
      <c r="AK101" s="31"/>
      <c r="AL101" s="31"/>
      <c r="AM101" s="31"/>
      <c r="AN101" s="31"/>
      <c r="AO101" s="31"/>
      <c r="AP101" s="9" t="s">
        <v>16</v>
      </c>
      <c r="AQ101" s="32">
        <v>100</v>
      </c>
      <c r="AR101" s="32">
        <v>39.976999999999997</v>
      </c>
      <c r="AS101" s="8">
        <f t="shared" si="17"/>
        <v>0.66600000000000004</v>
      </c>
      <c r="AU101" s="267"/>
      <c r="AV101" s="108" t="s">
        <v>16</v>
      </c>
      <c r="AW101" s="109">
        <f t="shared" si="18"/>
        <v>60</v>
      </c>
      <c r="AX101" s="109">
        <f t="shared" si="19"/>
        <v>100</v>
      </c>
      <c r="AY101" s="108" t="s">
        <v>16</v>
      </c>
      <c r="AZ101" s="109">
        <f t="shared" si="20"/>
        <v>58.216999999999999</v>
      </c>
      <c r="BA101" s="109">
        <f t="shared" si="21"/>
        <v>39.976999999999997</v>
      </c>
    </row>
    <row r="102" spans="2:53" ht="18.75" customHeight="1" x14ac:dyDescent="0.3">
      <c r="B102" s="295"/>
      <c r="C102" s="265"/>
      <c r="D102" s="51" t="s">
        <v>17</v>
      </c>
      <c r="E102" s="51"/>
      <c r="F102" s="51"/>
      <c r="G102" s="51"/>
      <c r="H102" s="51"/>
      <c r="I102" s="13" t="s">
        <v>99</v>
      </c>
      <c r="J102" s="284"/>
      <c r="K102" s="285"/>
      <c r="L102" s="285"/>
      <c r="M102" s="286"/>
      <c r="N102" s="7"/>
      <c r="O102" s="31"/>
      <c r="P102" s="31"/>
      <c r="Q102" s="31"/>
      <c r="R102" s="31"/>
      <c r="S102" s="31"/>
      <c r="T102" s="9" t="s">
        <v>18</v>
      </c>
      <c r="U102" s="32">
        <v>80</v>
      </c>
      <c r="V102" s="32">
        <v>54.039000000000001</v>
      </c>
      <c r="W102" s="8">
        <f t="shared" si="16"/>
        <v>0.90100000000000002</v>
      </c>
      <c r="X102" s="29"/>
      <c r="Y102" s="325"/>
      <c r="Z102" s="51" t="s">
        <v>17</v>
      </c>
      <c r="AA102" s="51"/>
      <c r="AB102" s="51"/>
      <c r="AC102" s="51"/>
      <c r="AD102" s="51"/>
      <c r="AE102" s="51"/>
      <c r="AF102" s="284"/>
      <c r="AG102" s="285"/>
      <c r="AH102" s="285"/>
      <c r="AI102" s="286"/>
      <c r="AJ102" s="19"/>
      <c r="AK102" s="31"/>
      <c r="AL102" s="31"/>
      <c r="AM102" s="31"/>
      <c r="AN102" s="31"/>
      <c r="AO102" s="31"/>
      <c r="AP102" s="9" t="s">
        <v>18</v>
      </c>
      <c r="AQ102" s="32">
        <v>100</v>
      </c>
      <c r="AR102" s="32">
        <v>47.302999999999997</v>
      </c>
      <c r="AS102" s="8">
        <f t="shared" si="17"/>
        <v>0.78800000000000003</v>
      </c>
      <c r="AU102" s="267"/>
      <c r="AV102" s="108" t="s">
        <v>18</v>
      </c>
      <c r="AW102" s="109">
        <f t="shared" si="18"/>
        <v>80</v>
      </c>
      <c r="AX102" s="109">
        <f t="shared" si="19"/>
        <v>100</v>
      </c>
      <c r="AY102" s="108" t="s">
        <v>18</v>
      </c>
      <c r="AZ102" s="109">
        <f t="shared" si="20"/>
        <v>54.039000000000001</v>
      </c>
      <c r="BA102" s="109">
        <f t="shared" si="21"/>
        <v>47.302999999999997</v>
      </c>
    </row>
    <row r="103" spans="2:53" ht="16.5" customHeight="1" x14ac:dyDescent="0.3">
      <c r="B103" s="295"/>
      <c r="C103" s="265"/>
      <c r="D103" s="54" t="s">
        <v>19</v>
      </c>
      <c r="E103" s="293" t="s">
        <v>123</v>
      </c>
      <c r="F103" s="293"/>
      <c r="G103" s="293"/>
      <c r="H103" s="293"/>
      <c r="I103" s="293"/>
      <c r="J103" s="53" t="s">
        <v>11</v>
      </c>
      <c r="K103" s="53" t="s">
        <v>12</v>
      </c>
      <c r="L103" s="53" t="s">
        <v>81</v>
      </c>
      <c r="M103" s="53" t="s">
        <v>80</v>
      </c>
      <c r="N103" s="7"/>
      <c r="O103" s="31"/>
      <c r="P103" s="31"/>
      <c r="Q103" s="31"/>
      <c r="R103" s="31"/>
      <c r="S103" s="31"/>
      <c r="T103" s="9" t="s">
        <v>56</v>
      </c>
      <c r="U103" s="37">
        <v>80</v>
      </c>
      <c r="V103" s="32">
        <v>63.728999999999999</v>
      </c>
      <c r="W103" s="8">
        <f t="shared" si="16"/>
        <v>1.0620000000000001</v>
      </c>
      <c r="X103" s="3"/>
      <c r="Y103" s="325"/>
      <c r="Z103" s="54" t="s">
        <v>19</v>
      </c>
      <c r="AA103" s="293" t="s">
        <v>124</v>
      </c>
      <c r="AB103" s="293"/>
      <c r="AC103" s="293"/>
      <c r="AD103" s="293"/>
      <c r="AE103" s="293"/>
      <c r="AF103" s="53" t="s">
        <v>11</v>
      </c>
      <c r="AG103" s="53" t="s">
        <v>12</v>
      </c>
      <c r="AH103" s="53" t="s">
        <v>81</v>
      </c>
      <c r="AI103" s="53" t="s">
        <v>80</v>
      </c>
      <c r="AJ103" s="19"/>
      <c r="AK103" s="31"/>
      <c r="AL103" s="31"/>
      <c r="AM103" s="31"/>
      <c r="AN103" s="31"/>
      <c r="AO103" s="31"/>
      <c r="AP103" s="9" t="s">
        <v>56</v>
      </c>
      <c r="AQ103" s="37">
        <v>100</v>
      </c>
      <c r="AR103" s="32">
        <v>38.448999999999998</v>
      </c>
      <c r="AS103" s="8">
        <f t="shared" si="17"/>
        <v>0.64100000000000001</v>
      </c>
      <c r="AU103" s="267"/>
      <c r="AV103" s="108" t="s">
        <v>56</v>
      </c>
      <c r="AW103" s="109">
        <f t="shared" si="18"/>
        <v>80</v>
      </c>
      <c r="AX103" s="109">
        <f t="shared" si="19"/>
        <v>100</v>
      </c>
      <c r="AY103" s="108" t="s">
        <v>56</v>
      </c>
      <c r="AZ103" s="109">
        <f t="shared" si="20"/>
        <v>63.728999999999999</v>
      </c>
      <c r="BA103" s="109">
        <f t="shared" si="21"/>
        <v>38.448999999999998</v>
      </c>
    </row>
    <row r="104" spans="2:53" ht="16.5" customHeight="1" x14ac:dyDescent="0.3">
      <c r="B104" s="295"/>
      <c r="C104" s="265"/>
      <c r="D104" s="51" t="s">
        <v>20</v>
      </c>
      <c r="E104" s="58">
        <v>6.2779999999999996</v>
      </c>
      <c r="F104" s="58">
        <v>13.208</v>
      </c>
      <c r="G104" s="58">
        <v>10.488</v>
      </c>
      <c r="H104" s="58">
        <v>17.456</v>
      </c>
      <c r="I104" s="58">
        <v>98.856999999999999</v>
      </c>
      <c r="J104" s="51">
        <f>SUM(E104:I104)</f>
        <v>146.28700000000001</v>
      </c>
      <c r="K104" s="26">
        <f>ROUND(AVERAGE(E104:I104),3)</f>
        <v>29.257000000000001</v>
      </c>
      <c r="L104" s="51">
        <f>ROUND(MEDIAN(E104:I104), 3)</f>
        <v>13.208</v>
      </c>
      <c r="M104" s="51">
        <f>ROUND(_xlfn.STDEV.S(E104:I104), 3)</f>
        <v>39.119</v>
      </c>
      <c r="N104" s="7"/>
      <c r="O104" s="31"/>
      <c r="P104" s="31"/>
      <c r="Q104" s="31"/>
      <c r="R104" s="31"/>
      <c r="S104" s="31"/>
      <c r="T104" s="14" t="s">
        <v>3</v>
      </c>
      <c r="U104" s="44">
        <f>ROUND(AVERAGE(U98:U103), 3)</f>
        <v>76.667000000000002</v>
      </c>
      <c r="V104" s="45">
        <f>ROUND(AVERAGE(V98:V103), 3)</f>
        <v>79.734999999999999</v>
      </c>
      <c r="W104" s="15">
        <f>ROUND(AVERAGE(W98:W103), 3)</f>
        <v>1.329</v>
      </c>
      <c r="X104" s="29"/>
      <c r="Y104" s="325"/>
      <c r="Z104" s="51" t="s">
        <v>20</v>
      </c>
      <c r="AA104" s="58">
        <v>11.545</v>
      </c>
      <c r="AB104" s="58">
        <v>12.167</v>
      </c>
      <c r="AC104" s="58">
        <v>12.361000000000001</v>
      </c>
      <c r="AD104" s="58">
        <v>11.766999999999999</v>
      </c>
      <c r="AE104" s="58">
        <v>8.8339999999999996</v>
      </c>
      <c r="AF104" s="51">
        <f>SUM(AA104:AE104)</f>
        <v>56.674000000000007</v>
      </c>
      <c r="AG104" s="51">
        <f>ROUND(AVERAGE(AA104:AE104),3)</f>
        <v>11.335000000000001</v>
      </c>
      <c r="AH104" s="51">
        <f>ROUND(MEDIAN(AA104:AE104), 3)</f>
        <v>11.766999999999999</v>
      </c>
      <c r="AI104" s="51">
        <f>ROUND(_xlfn.STDEV.S(AA104:AE104), 3)</f>
        <v>1.4339999999999999</v>
      </c>
      <c r="AJ104" s="19"/>
      <c r="AK104" s="31"/>
      <c r="AL104" s="31"/>
      <c r="AM104" s="31"/>
      <c r="AN104" s="31"/>
      <c r="AO104" s="31"/>
      <c r="AP104" s="14" t="s">
        <v>3</v>
      </c>
      <c r="AQ104" s="44">
        <f>ROUND(AVERAGE(AQ98:AQ103), 3)</f>
        <v>100</v>
      </c>
      <c r="AR104" s="45">
        <f>ROUND(AVERAGE(AR98:AR103), 3)</f>
        <v>42.920999999999999</v>
      </c>
      <c r="AS104" s="15">
        <f>ROUND(AVERAGE(AS98:AS103), 3)</f>
        <v>0.71499999999999997</v>
      </c>
      <c r="AU104" s="267"/>
      <c r="AV104" s="110" t="s">
        <v>3</v>
      </c>
      <c r="AW104" s="111">
        <f t="shared" si="18"/>
        <v>76.667000000000002</v>
      </c>
      <c r="AX104" s="111">
        <f t="shared" si="19"/>
        <v>100</v>
      </c>
      <c r="AY104" s="110" t="s">
        <v>3</v>
      </c>
      <c r="AZ104" s="112">
        <f t="shared" si="20"/>
        <v>79.734999999999999</v>
      </c>
      <c r="BA104" s="112">
        <f t="shared" si="21"/>
        <v>42.920999999999999</v>
      </c>
    </row>
    <row r="105" spans="2:53" ht="16.5" customHeight="1" x14ac:dyDescent="0.25">
      <c r="B105" s="295"/>
      <c r="C105" s="265"/>
      <c r="D105" s="51" t="b">
        <v>1</v>
      </c>
      <c r="E105" s="51" t="s">
        <v>110</v>
      </c>
      <c r="F105" s="51" t="s">
        <v>108</v>
      </c>
      <c r="G105" s="51">
        <v>7</v>
      </c>
      <c r="H105" s="51" t="s">
        <v>96</v>
      </c>
      <c r="I105" s="13" t="s">
        <v>117</v>
      </c>
      <c r="J105" s="281"/>
      <c r="K105" s="282"/>
      <c r="L105" s="282"/>
      <c r="M105" s="283"/>
      <c r="N105" s="7"/>
      <c r="O105" s="7"/>
      <c r="P105" s="7"/>
      <c r="Q105" s="7"/>
      <c r="R105" s="7"/>
      <c r="S105" s="31"/>
      <c r="T105" s="31"/>
      <c r="U105" s="31"/>
      <c r="V105" s="31"/>
      <c r="W105" s="31"/>
      <c r="X105" s="29"/>
      <c r="Y105" s="325"/>
      <c r="Z105" s="51" t="b">
        <v>1</v>
      </c>
      <c r="AA105" s="51" t="s">
        <v>114</v>
      </c>
      <c r="AB105" s="51" t="s">
        <v>100</v>
      </c>
      <c r="AC105" s="51" t="s">
        <v>99</v>
      </c>
      <c r="AD105" s="51" t="s">
        <v>97</v>
      </c>
      <c r="AE105" s="51" t="s">
        <v>96</v>
      </c>
      <c r="AF105" s="281"/>
      <c r="AG105" s="282"/>
      <c r="AH105" s="282"/>
      <c r="AI105" s="283"/>
      <c r="AJ105" s="19"/>
      <c r="AK105" s="7"/>
      <c r="AL105" s="7"/>
      <c r="AM105" s="7"/>
      <c r="AN105" s="7"/>
      <c r="AO105" s="31"/>
      <c r="AP105" s="31"/>
      <c r="AQ105" s="31"/>
      <c r="AR105" s="31"/>
      <c r="AS105" s="31"/>
      <c r="AU105" s="267"/>
      <c r="AY105" s="2"/>
      <c r="AZ105" s="2"/>
      <c r="BA105" s="2"/>
    </row>
    <row r="106" spans="2:53" ht="16.5" customHeight="1" x14ac:dyDescent="0.25">
      <c r="B106" s="295"/>
      <c r="C106" s="265"/>
      <c r="D106" s="51" t="s">
        <v>17</v>
      </c>
      <c r="E106" s="51"/>
      <c r="F106" s="51"/>
      <c r="G106" s="51"/>
      <c r="H106" s="51"/>
      <c r="I106" s="13" t="s">
        <v>102</v>
      </c>
      <c r="J106" s="284"/>
      <c r="K106" s="285"/>
      <c r="L106" s="285"/>
      <c r="M106" s="286"/>
      <c r="N106" s="7"/>
      <c r="O106" s="7"/>
      <c r="P106" s="7"/>
      <c r="Q106" s="7"/>
      <c r="R106" s="7"/>
      <c r="S106" s="31"/>
      <c r="T106" s="31"/>
      <c r="U106" s="31"/>
      <c r="V106" s="31"/>
      <c r="W106" s="31"/>
      <c r="X106" s="29"/>
      <c r="Y106" s="325"/>
      <c r="Z106" s="51" t="s">
        <v>17</v>
      </c>
      <c r="AA106" s="51"/>
      <c r="AB106" s="51"/>
      <c r="AC106" s="51"/>
      <c r="AD106" s="51"/>
      <c r="AE106" s="51"/>
      <c r="AF106" s="284"/>
      <c r="AG106" s="285"/>
      <c r="AH106" s="285"/>
      <c r="AI106" s="286"/>
      <c r="AJ106" s="19"/>
      <c r="AK106" s="7"/>
      <c r="AL106" s="7"/>
      <c r="AM106" s="7"/>
      <c r="AN106" s="7"/>
      <c r="AO106" s="31"/>
      <c r="AP106" s="31"/>
      <c r="AQ106" s="31"/>
      <c r="AR106" s="31"/>
      <c r="AS106" s="31"/>
      <c r="AU106" s="267"/>
      <c r="AY106" s="2"/>
      <c r="AZ106" s="2"/>
      <c r="BA106" s="2"/>
    </row>
    <row r="107" spans="2:53" ht="16.5" customHeight="1" x14ac:dyDescent="0.25">
      <c r="B107" s="295"/>
      <c r="C107" s="265"/>
      <c r="D107" s="54" t="s">
        <v>21</v>
      </c>
      <c r="E107" s="293" t="s">
        <v>123</v>
      </c>
      <c r="F107" s="293"/>
      <c r="G107" s="293"/>
      <c r="H107" s="293"/>
      <c r="I107" s="293"/>
      <c r="J107" s="53" t="s">
        <v>11</v>
      </c>
      <c r="K107" s="53" t="s">
        <v>12</v>
      </c>
      <c r="L107" s="53" t="s">
        <v>81</v>
      </c>
      <c r="M107" s="53" t="s">
        <v>80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29"/>
      <c r="Y107" s="325"/>
      <c r="Z107" s="54" t="s">
        <v>21</v>
      </c>
      <c r="AA107" s="293" t="s">
        <v>124</v>
      </c>
      <c r="AB107" s="293"/>
      <c r="AC107" s="293"/>
      <c r="AD107" s="293"/>
      <c r="AE107" s="293"/>
      <c r="AF107" s="53" t="s">
        <v>11</v>
      </c>
      <c r="AG107" s="53" t="s">
        <v>12</v>
      </c>
      <c r="AH107" s="53" t="s">
        <v>81</v>
      </c>
      <c r="AI107" s="53" t="s">
        <v>80</v>
      </c>
      <c r="AJ107" s="55"/>
      <c r="AK107" s="31"/>
      <c r="AL107" s="31"/>
      <c r="AM107" s="31"/>
      <c r="AN107" s="31"/>
      <c r="AO107" s="31"/>
      <c r="AP107" s="31"/>
      <c r="AQ107" s="31"/>
      <c r="AR107" s="31"/>
      <c r="AS107" s="31"/>
      <c r="AU107" s="267"/>
      <c r="AY107" s="2"/>
      <c r="AZ107" s="2"/>
      <c r="BA107" s="2"/>
    </row>
    <row r="108" spans="2:53" ht="16.5" customHeight="1" x14ac:dyDescent="0.3">
      <c r="B108" s="295"/>
      <c r="C108" s="265"/>
      <c r="D108" s="51" t="s">
        <v>22</v>
      </c>
      <c r="E108" s="58">
        <v>19.422999999999998</v>
      </c>
      <c r="F108" s="58">
        <v>7.4089999999999998</v>
      </c>
      <c r="G108" s="58">
        <v>9.9429999999999996</v>
      </c>
      <c r="H108" s="58">
        <v>9.4960000000000004</v>
      </c>
      <c r="I108" s="58">
        <v>23.952000000000002</v>
      </c>
      <c r="J108" s="51">
        <f>SUM(E108:I108)</f>
        <v>70.222999999999999</v>
      </c>
      <c r="K108" s="26">
        <f>ROUND(AVERAGE(E108:I108),3)</f>
        <v>14.045</v>
      </c>
      <c r="L108" s="51">
        <f>ROUND(MEDIAN(E108:I108), 3)</f>
        <v>9.9429999999999996</v>
      </c>
      <c r="M108" s="51">
        <f>ROUND(_xlfn.STDEV.S(E108:I108), 3)</f>
        <v>7.2220000000000004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29"/>
      <c r="Y108" s="325"/>
      <c r="Z108" s="51" t="s">
        <v>22</v>
      </c>
      <c r="AA108" s="58">
        <v>7.3650000000000002</v>
      </c>
      <c r="AB108" s="58">
        <v>6.7439999999999998</v>
      </c>
      <c r="AC108" s="58">
        <v>6.7839999999999998</v>
      </c>
      <c r="AD108" s="58">
        <v>11.336</v>
      </c>
      <c r="AE108" s="58">
        <v>8.327</v>
      </c>
      <c r="AF108" s="51">
        <f>SUM(AA108:AE108)</f>
        <v>40.555999999999997</v>
      </c>
      <c r="AG108" s="51">
        <f>ROUND(AVERAGE(AA108:AE108),3)</f>
        <v>8.1110000000000007</v>
      </c>
      <c r="AH108" s="51">
        <f>ROUND(MEDIAN(AA108:AE108), 3)</f>
        <v>7.3650000000000002</v>
      </c>
      <c r="AI108" s="51">
        <f>ROUND(_xlfn.STDEV.S(AA108:AE108), 3)</f>
        <v>1.913</v>
      </c>
      <c r="AJ108" s="55"/>
      <c r="AK108" s="31"/>
      <c r="AL108" s="31"/>
      <c r="AM108" s="31"/>
      <c r="AN108" s="31"/>
      <c r="AO108" s="31"/>
      <c r="AP108" s="31"/>
      <c r="AQ108" s="31"/>
      <c r="AR108" s="31"/>
      <c r="AS108" s="31"/>
      <c r="AU108" s="267"/>
      <c r="AV108" s="31"/>
      <c r="AW108" s="31"/>
      <c r="AX108" s="31"/>
      <c r="AY108" s="269" t="s">
        <v>252</v>
      </c>
      <c r="AZ108" s="266" t="s">
        <v>6</v>
      </c>
      <c r="BA108" s="266"/>
    </row>
    <row r="109" spans="2:53" ht="16.5" customHeight="1" x14ac:dyDescent="0.3">
      <c r="B109" s="295"/>
      <c r="C109" s="265"/>
      <c r="D109" s="51" t="b">
        <v>1</v>
      </c>
      <c r="E109" s="51" t="s">
        <v>121</v>
      </c>
      <c r="F109" s="51">
        <v>2</v>
      </c>
      <c r="G109" s="51">
        <v>0</v>
      </c>
      <c r="H109" s="51">
        <v>9</v>
      </c>
      <c r="I109" s="13" t="s">
        <v>114</v>
      </c>
      <c r="J109" s="281"/>
      <c r="K109" s="282"/>
      <c r="L109" s="282"/>
      <c r="M109" s="283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29"/>
      <c r="Y109" s="325"/>
      <c r="Z109" s="51" t="b">
        <v>1</v>
      </c>
      <c r="AA109" s="51" t="s">
        <v>116</v>
      </c>
      <c r="AB109" s="51">
        <v>6</v>
      </c>
      <c r="AC109" s="51">
        <v>0</v>
      </c>
      <c r="AD109" s="51" t="s">
        <v>111</v>
      </c>
      <c r="AE109" s="51" t="s">
        <v>105</v>
      </c>
      <c r="AF109" s="281"/>
      <c r="AG109" s="282"/>
      <c r="AH109" s="282"/>
      <c r="AI109" s="283"/>
      <c r="AJ109" s="55"/>
      <c r="AK109" s="31"/>
      <c r="AL109" s="31"/>
      <c r="AM109" s="31"/>
      <c r="AN109" s="31"/>
      <c r="AO109" s="31"/>
      <c r="AP109" s="31"/>
      <c r="AQ109" s="31"/>
      <c r="AR109" s="31"/>
      <c r="AS109" s="31"/>
      <c r="AU109" s="267"/>
      <c r="AV109" s="31"/>
      <c r="AW109" s="31"/>
      <c r="AX109" s="31"/>
      <c r="AY109" s="269"/>
      <c r="AZ109" s="107" t="s">
        <v>246</v>
      </c>
      <c r="BA109" s="107" t="s">
        <v>245</v>
      </c>
    </row>
    <row r="110" spans="2:53" ht="16.5" customHeight="1" x14ac:dyDescent="0.25">
      <c r="B110" s="295"/>
      <c r="C110" s="265"/>
      <c r="D110" s="51" t="s">
        <v>17</v>
      </c>
      <c r="E110" s="51"/>
      <c r="F110" s="51"/>
      <c r="G110" s="51"/>
      <c r="H110" s="51"/>
      <c r="I110" s="13" t="s">
        <v>115</v>
      </c>
      <c r="J110" s="284"/>
      <c r="K110" s="285"/>
      <c r="L110" s="285"/>
      <c r="M110" s="286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29"/>
      <c r="Y110" s="325"/>
      <c r="Z110" s="51" t="s">
        <v>17</v>
      </c>
      <c r="AA110" s="51"/>
      <c r="AB110" s="51"/>
      <c r="AC110" s="51"/>
      <c r="AD110" s="51"/>
      <c r="AE110" s="51"/>
      <c r="AF110" s="284"/>
      <c r="AG110" s="285"/>
      <c r="AH110" s="285"/>
      <c r="AI110" s="286"/>
      <c r="AJ110" s="55"/>
      <c r="AK110" s="31"/>
      <c r="AL110" s="31"/>
      <c r="AM110" s="31"/>
      <c r="AN110" s="31"/>
      <c r="AO110" s="31"/>
      <c r="AP110" s="31"/>
      <c r="AQ110" s="31"/>
      <c r="AR110" s="31"/>
      <c r="AS110" s="31"/>
      <c r="AU110" s="267"/>
      <c r="AV110" s="31"/>
      <c r="AW110" s="31"/>
      <c r="AX110" s="31"/>
      <c r="AY110" s="131" t="s">
        <v>3</v>
      </c>
      <c r="AZ110" s="132">
        <f>J98</f>
        <v>79.733999999999995</v>
      </c>
      <c r="BA110" s="132">
        <f>AF98</f>
        <v>42.920999999999999</v>
      </c>
    </row>
    <row r="111" spans="2:53" ht="16.5" customHeight="1" x14ac:dyDescent="0.25">
      <c r="B111" s="295"/>
      <c r="C111" s="265"/>
      <c r="D111" s="54" t="s">
        <v>23</v>
      </c>
      <c r="E111" s="293" t="s">
        <v>123</v>
      </c>
      <c r="F111" s="293"/>
      <c r="G111" s="293"/>
      <c r="H111" s="293"/>
      <c r="I111" s="293"/>
      <c r="J111" s="53" t="s">
        <v>11</v>
      </c>
      <c r="K111" s="53" t="s">
        <v>12</v>
      </c>
      <c r="L111" s="53" t="s">
        <v>81</v>
      </c>
      <c r="M111" s="53" t="s">
        <v>80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29"/>
      <c r="Y111" s="325"/>
      <c r="Z111" s="54" t="s">
        <v>23</v>
      </c>
      <c r="AA111" s="293" t="s">
        <v>124</v>
      </c>
      <c r="AB111" s="293"/>
      <c r="AC111" s="293"/>
      <c r="AD111" s="293"/>
      <c r="AE111" s="293"/>
      <c r="AF111" s="53" t="s">
        <v>11</v>
      </c>
      <c r="AG111" s="53" t="s">
        <v>12</v>
      </c>
      <c r="AH111" s="53" t="s">
        <v>81</v>
      </c>
      <c r="AI111" s="53" t="s">
        <v>80</v>
      </c>
      <c r="AJ111" s="55"/>
      <c r="AK111" s="31"/>
      <c r="AL111" s="31"/>
      <c r="AM111" s="31"/>
      <c r="AN111" s="31"/>
      <c r="AO111" s="31"/>
      <c r="AP111" s="31"/>
      <c r="AQ111" s="31"/>
      <c r="AR111" s="31"/>
      <c r="AS111" s="31"/>
      <c r="AU111" s="267"/>
      <c r="AV111" s="31"/>
      <c r="AW111" s="31"/>
      <c r="AX111" s="31"/>
      <c r="AY111" s="42" t="s">
        <v>4</v>
      </c>
      <c r="AZ111" s="130">
        <f>K98</f>
        <v>15.946999999999999</v>
      </c>
      <c r="BA111" s="130">
        <f>AG98</f>
        <v>8.5839999999999996</v>
      </c>
    </row>
    <row r="112" spans="2:53" ht="16.5" customHeight="1" x14ac:dyDescent="0.25">
      <c r="B112" s="295"/>
      <c r="C112" s="265"/>
      <c r="D112" s="51" t="s">
        <v>24</v>
      </c>
      <c r="E112" s="58">
        <v>15.071</v>
      </c>
      <c r="F112" s="58">
        <v>10.935</v>
      </c>
      <c r="G112" s="58">
        <v>15.753</v>
      </c>
      <c r="H112" s="58">
        <v>7.2560000000000002</v>
      </c>
      <c r="I112" s="58">
        <v>9.1999999999999993</v>
      </c>
      <c r="J112" s="51">
        <f>SUM(E112:I112)</f>
        <v>58.215000000000003</v>
      </c>
      <c r="K112" s="26">
        <f>ROUND(AVERAGE(E112:I112),3)</f>
        <v>11.643000000000001</v>
      </c>
      <c r="L112" s="51">
        <f>ROUND(MEDIAN(E112:I112), 3)</f>
        <v>10.935</v>
      </c>
      <c r="M112" s="51">
        <f>ROUND(_xlfn.STDEV.S(E112:I112), 3)</f>
        <v>3.6859999999999999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29"/>
      <c r="Y112" s="325"/>
      <c r="Z112" s="51" t="s">
        <v>24</v>
      </c>
      <c r="AA112" s="58">
        <v>9.2639999999999993</v>
      </c>
      <c r="AB112" s="58">
        <v>5.3840000000000003</v>
      </c>
      <c r="AC112" s="58">
        <v>7.4480000000000004</v>
      </c>
      <c r="AD112" s="58">
        <v>7.5369999999999999</v>
      </c>
      <c r="AE112" s="58">
        <v>10.343</v>
      </c>
      <c r="AF112" s="51">
        <f>SUM(AA112:AE112)</f>
        <v>39.975999999999999</v>
      </c>
      <c r="AG112" s="51">
        <f>ROUND(AVERAGE(AA112:AE112),3)</f>
        <v>7.9950000000000001</v>
      </c>
      <c r="AH112" s="51">
        <f>ROUND(MEDIAN(AA112:AE112), 3)</f>
        <v>7.5369999999999999</v>
      </c>
      <c r="AI112" s="51">
        <f>ROUND(_xlfn.STDEV.S(AA112:AE112), 3)</f>
        <v>1.901</v>
      </c>
      <c r="AJ112" s="55"/>
      <c r="AK112" s="31"/>
      <c r="AL112" s="31"/>
      <c r="AM112" s="31"/>
      <c r="AN112" s="31"/>
      <c r="AO112" s="31"/>
      <c r="AP112" s="31"/>
      <c r="AQ112" s="31"/>
      <c r="AR112" s="31"/>
      <c r="AS112" s="31"/>
      <c r="AU112" s="267"/>
      <c r="AV112" s="31"/>
      <c r="AW112" s="31"/>
      <c r="AX112" s="31"/>
      <c r="AY112" s="42" t="s">
        <v>191</v>
      </c>
      <c r="AZ112" s="130">
        <f>L98</f>
        <v>11.465</v>
      </c>
      <c r="BA112" s="130">
        <f>AH98</f>
        <v>8.43</v>
      </c>
    </row>
    <row r="113" spans="2:53" ht="16.5" customHeight="1" x14ac:dyDescent="0.25">
      <c r="B113" s="295"/>
      <c r="C113" s="265"/>
      <c r="D113" s="51" t="b">
        <v>1</v>
      </c>
      <c r="E113" s="13" t="s">
        <v>99</v>
      </c>
      <c r="F113" s="51">
        <v>6</v>
      </c>
      <c r="G113" s="51" t="s">
        <v>102</v>
      </c>
      <c r="H113" s="51" t="s">
        <v>107</v>
      </c>
      <c r="I113" s="51" t="s">
        <v>109</v>
      </c>
      <c r="J113" s="281"/>
      <c r="K113" s="282"/>
      <c r="L113" s="282"/>
      <c r="M113" s="283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29"/>
      <c r="Y113" s="325"/>
      <c r="Z113" s="51" t="b">
        <v>1</v>
      </c>
      <c r="AA113" s="51" t="s">
        <v>121</v>
      </c>
      <c r="AB113" s="51" t="s">
        <v>115</v>
      </c>
      <c r="AC113" s="51">
        <v>3</v>
      </c>
      <c r="AD113" s="51">
        <v>4</v>
      </c>
      <c r="AE113" s="51" t="s">
        <v>104</v>
      </c>
      <c r="AF113" s="281"/>
      <c r="AG113" s="282"/>
      <c r="AH113" s="282"/>
      <c r="AI113" s="283"/>
      <c r="AJ113" s="55"/>
      <c r="AK113" s="31"/>
      <c r="AL113" s="31"/>
      <c r="AM113" s="31"/>
      <c r="AN113" s="31"/>
      <c r="AO113" s="31"/>
      <c r="AP113" s="31"/>
      <c r="AQ113" s="31"/>
      <c r="AR113" s="31"/>
      <c r="AS113" s="31"/>
      <c r="AU113" s="267"/>
      <c r="AV113" s="31"/>
      <c r="AW113" s="31"/>
      <c r="AX113" s="31"/>
      <c r="AY113" s="42" t="s">
        <v>192</v>
      </c>
      <c r="AZ113" s="130">
        <f>M98</f>
        <v>12.26</v>
      </c>
      <c r="BA113" s="130">
        <f>AI98</f>
        <v>2.0110000000000001</v>
      </c>
    </row>
    <row r="114" spans="2:53" ht="16.5" customHeight="1" x14ac:dyDescent="0.25">
      <c r="B114" s="295"/>
      <c r="C114" s="265"/>
      <c r="D114" s="51" t="s">
        <v>17</v>
      </c>
      <c r="E114" s="13" t="s">
        <v>115</v>
      </c>
      <c r="F114" s="51"/>
      <c r="G114" s="51"/>
      <c r="H114" s="51"/>
      <c r="I114" s="51"/>
      <c r="J114" s="284"/>
      <c r="K114" s="285"/>
      <c r="L114" s="285"/>
      <c r="M114" s="286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29"/>
      <c r="Y114" s="325"/>
      <c r="Z114" s="51" t="s">
        <v>17</v>
      </c>
      <c r="AA114" s="51"/>
      <c r="AB114" s="51"/>
      <c r="AC114" s="51"/>
      <c r="AD114" s="51"/>
      <c r="AE114" s="51"/>
      <c r="AF114" s="284"/>
      <c r="AG114" s="285"/>
      <c r="AH114" s="285"/>
      <c r="AI114" s="286"/>
      <c r="AJ114" s="55"/>
      <c r="AK114" s="31"/>
      <c r="AL114" s="31"/>
      <c r="AM114" s="31"/>
      <c r="AN114" s="31"/>
      <c r="AO114" s="31"/>
      <c r="AP114" s="31"/>
      <c r="AQ114" s="31"/>
      <c r="AR114" s="31"/>
      <c r="AS114" s="31"/>
      <c r="AU114" s="267"/>
      <c r="AV114" s="31"/>
      <c r="AW114" s="31"/>
      <c r="AX114" s="31"/>
      <c r="AY114" s="31"/>
      <c r="AZ114" s="31"/>
      <c r="BA114" s="31"/>
    </row>
    <row r="115" spans="2:53" ht="18.75" customHeight="1" x14ac:dyDescent="0.25">
      <c r="B115" s="295"/>
      <c r="C115" s="265"/>
      <c r="D115" s="54" t="s">
        <v>25</v>
      </c>
      <c r="E115" s="293" t="s">
        <v>123</v>
      </c>
      <c r="F115" s="293"/>
      <c r="G115" s="293"/>
      <c r="H115" s="293"/>
      <c r="I115" s="293"/>
      <c r="J115" s="53" t="s">
        <v>11</v>
      </c>
      <c r="K115" s="53" t="s">
        <v>12</v>
      </c>
      <c r="L115" s="53" t="s">
        <v>81</v>
      </c>
      <c r="M115" s="53" t="s">
        <v>80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29"/>
      <c r="Y115" s="325"/>
      <c r="Z115" s="54" t="s">
        <v>25</v>
      </c>
      <c r="AA115" s="293" t="s">
        <v>124</v>
      </c>
      <c r="AB115" s="293"/>
      <c r="AC115" s="293"/>
      <c r="AD115" s="293"/>
      <c r="AE115" s="293"/>
      <c r="AF115" s="53" t="s">
        <v>11</v>
      </c>
      <c r="AG115" s="53" t="s">
        <v>12</v>
      </c>
      <c r="AH115" s="53" t="s">
        <v>81</v>
      </c>
      <c r="AI115" s="53" t="s">
        <v>80</v>
      </c>
      <c r="AJ115" s="55"/>
      <c r="AK115" s="31"/>
      <c r="AL115" s="31"/>
      <c r="AM115" s="31"/>
      <c r="AN115" s="31"/>
      <c r="AO115" s="31"/>
      <c r="AP115" s="31"/>
      <c r="AQ115" s="31"/>
      <c r="AR115" s="31"/>
      <c r="AS115" s="31"/>
      <c r="AU115" s="267"/>
      <c r="AY115" s="2"/>
      <c r="AZ115" s="2"/>
      <c r="BA115" s="2"/>
    </row>
    <row r="116" spans="2:53" ht="16.5" customHeight="1" x14ac:dyDescent="0.25">
      <c r="B116" s="295"/>
      <c r="C116" s="265"/>
      <c r="D116" s="51" t="s">
        <v>26</v>
      </c>
      <c r="E116" s="58">
        <v>18.742000000000001</v>
      </c>
      <c r="F116" s="58">
        <v>13.760999999999999</v>
      </c>
      <c r="G116" s="58">
        <v>6.8079999999999998</v>
      </c>
      <c r="H116" s="58">
        <v>7.6559999999999997</v>
      </c>
      <c r="I116" s="58">
        <v>7.0709999999999997</v>
      </c>
      <c r="J116" s="51">
        <f>SUM(E116:I116)</f>
        <v>54.037999999999997</v>
      </c>
      <c r="K116" s="26">
        <f>ROUND(AVERAGE(E116:I116),3)</f>
        <v>10.808</v>
      </c>
      <c r="L116" s="51">
        <f>ROUND(MEDIAN(E116:I116), 3)</f>
        <v>7.6559999999999997</v>
      </c>
      <c r="M116" s="51">
        <f>ROUND(_xlfn.STDEV.S(E116:I116), 3)</f>
        <v>5.2809999999999997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29"/>
      <c r="Y116" s="325"/>
      <c r="Z116" s="51" t="s">
        <v>26</v>
      </c>
      <c r="AA116" s="58">
        <v>9.8960000000000008</v>
      </c>
      <c r="AB116" s="58">
        <v>14.864000000000001</v>
      </c>
      <c r="AC116" s="58">
        <v>6.8010000000000002</v>
      </c>
      <c r="AD116" s="58">
        <v>8.6460000000000008</v>
      </c>
      <c r="AE116" s="58">
        <v>7.0949999999999998</v>
      </c>
      <c r="AF116" s="51">
        <f>SUM(AA116:AE116)</f>
        <v>47.302</v>
      </c>
      <c r="AG116" s="51">
        <f>ROUND(AVERAGE(AA116:AE116),3)</f>
        <v>9.4600000000000009</v>
      </c>
      <c r="AH116" s="51">
        <f>ROUND(MEDIAN(AA116:AE116), 3)</f>
        <v>8.6460000000000008</v>
      </c>
      <c r="AI116" s="51">
        <f>ROUND(_xlfn.STDEV.S(AA116:AE116), 3)</f>
        <v>3.2679999999999998</v>
      </c>
      <c r="AJ116" s="55"/>
      <c r="AK116" s="31"/>
      <c r="AL116" s="31"/>
      <c r="AM116" s="31"/>
      <c r="AN116" s="31"/>
      <c r="AO116" s="31"/>
      <c r="AP116" s="31"/>
      <c r="AQ116" s="31"/>
      <c r="AR116" s="31"/>
      <c r="AS116" s="31"/>
      <c r="AU116" s="267"/>
      <c r="AY116" s="2"/>
      <c r="AZ116" s="2"/>
      <c r="BA116" s="2"/>
    </row>
    <row r="117" spans="2:53" ht="16.5" customHeight="1" x14ac:dyDescent="0.25">
      <c r="B117" s="295"/>
      <c r="C117" s="265"/>
      <c r="D117" s="51" t="b">
        <v>1</v>
      </c>
      <c r="E117" s="13" t="s">
        <v>107</v>
      </c>
      <c r="F117" s="51" t="s">
        <v>118</v>
      </c>
      <c r="G117" s="51">
        <v>4</v>
      </c>
      <c r="H117" s="51" t="s">
        <v>103</v>
      </c>
      <c r="I117" s="51" t="s">
        <v>113</v>
      </c>
      <c r="J117" s="281"/>
      <c r="K117" s="282"/>
      <c r="L117" s="282"/>
      <c r="M117" s="283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29"/>
      <c r="Y117" s="325"/>
      <c r="Z117" s="51" t="b">
        <v>1</v>
      </c>
      <c r="AA117" s="51" t="s">
        <v>102</v>
      </c>
      <c r="AB117" s="51" t="s">
        <v>118</v>
      </c>
      <c r="AC117" s="51">
        <v>9</v>
      </c>
      <c r="AD117" s="51" t="s">
        <v>112</v>
      </c>
      <c r="AE117" s="51" t="s">
        <v>106</v>
      </c>
      <c r="AF117" s="281"/>
      <c r="AG117" s="282"/>
      <c r="AH117" s="282"/>
      <c r="AI117" s="283"/>
      <c r="AJ117" s="55"/>
      <c r="AK117" s="31"/>
      <c r="AL117" s="31"/>
      <c r="AM117" s="31"/>
      <c r="AN117" s="31"/>
      <c r="AO117" s="31"/>
      <c r="AP117" s="31"/>
      <c r="AQ117" s="31"/>
      <c r="AR117" s="31"/>
      <c r="AS117" s="31"/>
      <c r="AU117" s="267"/>
      <c r="AY117" s="2"/>
      <c r="AZ117" s="2"/>
      <c r="BA117" s="2"/>
    </row>
    <row r="118" spans="2:53" ht="16.5" customHeight="1" x14ac:dyDescent="0.25">
      <c r="B118" s="295"/>
      <c r="C118" s="265"/>
      <c r="D118" s="51" t="s">
        <v>17</v>
      </c>
      <c r="E118" s="13" t="s">
        <v>105</v>
      </c>
      <c r="F118" s="51"/>
      <c r="G118" s="51"/>
      <c r="H118" s="51"/>
      <c r="I118" s="51"/>
      <c r="J118" s="284"/>
      <c r="K118" s="285"/>
      <c r="L118" s="285"/>
      <c r="M118" s="286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29"/>
      <c r="Y118" s="325"/>
      <c r="Z118" s="51" t="s">
        <v>17</v>
      </c>
      <c r="AA118" s="51"/>
      <c r="AB118" s="51"/>
      <c r="AC118" s="51"/>
      <c r="AD118" s="51"/>
      <c r="AE118" s="51"/>
      <c r="AF118" s="284"/>
      <c r="AG118" s="285"/>
      <c r="AH118" s="285"/>
      <c r="AI118" s="286"/>
      <c r="AJ118" s="55"/>
      <c r="AK118" s="31"/>
      <c r="AL118" s="31"/>
      <c r="AM118" s="31"/>
      <c r="AN118" s="31"/>
      <c r="AO118" s="31"/>
      <c r="AP118" s="31"/>
      <c r="AQ118" s="31"/>
      <c r="AR118" s="31"/>
      <c r="AS118" s="31"/>
      <c r="AU118" s="267"/>
      <c r="AY118" s="2"/>
      <c r="AZ118" s="2"/>
      <c r="BA118" s="2"/>
    </row>
    <row r="119" spans="2:53" ht="16.5" customHeight="1" x14ac:dyDescent="0.25">
      <c r="B119" s="295"/>
      <c r="C119" s="265"/>
      <c r="D119" s="54" t="s">
        <v>58</v>
      </c>
      <c r="E119" s="293" t="s">
        <v>123</v>
      </c>
      <c r="F119" s="293"/>
      <c r="G119" s="293"/>
      <c r="H119" s="293"/>
      <c r="I119" s="293"/>
      <c r="J119" s="53" t="s">
        <v>11</v>
      </c>
      <c r="K119" s="53" t="s">
        <v>12</v>
      </c>
      <c r="L119" s="53" t="s">
        <v>81</v>
      </c>
      <c r="M119" s="53" t="s">
        <v>80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29"/>
      <c r="Y119" s="325"/>
      <c r="Z119" s="54" t="s">
        <v>58</v>
      </c>
      <c r="AA119" s="293" t="s">
        <v>124</v>
      </c>
      <c r="AB119" s="293"/>
      <c r="AC119" s="293"/>
      <c r="AD119" s="293"/>
      <c r="AE119" s="293"/>
      <c r="AF119" s="53" t="s">
        <v>11</v>
      </c>
      <c r="AG119" s="53" t="s">
        <v>12</v>
      </c>
      <c r="AH119" s="53" t="s">
        <v>81</v>
      </c>
      <c r="AI119" s="53" t="s">
        <v>80</v>
      </c>
      <c r="AJ119" s="55"/>
      <c r="AK119" s="31"/>
      <c r="AL119" s="31"/>
      <c r="AM119" s="31"/>
      <c r="AN119" s="31"/>
      <c r="AO119" s="31"/>
      <c r="AP119" s="31"/>
      <c r="AQ119" s="31"/>
      <c r="AR119" s="31"/>
      <c r="AS119" s="31"/>
      <c r="AU119" s="267"/>
      <c r="AY119" s="2"/>
      <c r="AZ119" s="2"/>
      <c r="BA119" s="2"/>
    </row>
    <row r="120" spans="2:53" ht="16.5" customHeight="1" x14ac:dyDescent="0.25">
      <c r="B120" s="295"/>
      <c r="C120" s="265"/>
      <c r="D120" s="51" t="s">
        <v>59</v>
      </c>
      <c r="E120" s="58">
        <v>7.4790000000000001</v>
      </c>
      <c r="F120" s="58">
        <v>6.9850000000000003</v>
      </c>
      <c r="G120" s="58">
        <v>8.9039999999999999</v>
      </c>
      <c r="H120" s="58">
        <v>25.303999999999998</v>
      </c>
      <c r="I120" s="58">
        <v>15.055999999999999</v>
      </c>
      <c r="J120" s="51">
        <f>SUM(E120:I120)</f>
        <v>63.727999999999994</v>
      </c>
      <c r="K120" s="26">
        <f>ROUND(AVERAGE(E120:I120),3)</f>
        <v>12.746</v>
      </c>
      <c r="L120" s="51">
        <f>ROUND(MEDIAN(E120:I120), 3)</f>
        <v>8.9039999999999999</v>
      </c>
      <c r="M120" s="51">
        <f>ROUND(_xlfn.STDEV.S(E120:I120), 3)</f>
        <v>7.7249999999999996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29"/>
      <c r="Y120" s="325"/>
      <c r="Z120" s="51" t="s">
        <v>59</v>
      </c>
      <c r="AA120" s="58">
        <v>6.2560000000000002</v>
      </c>
      <c r="AB120" s="58">
        <v>9.8719999999999999</v>
      </c>
      <c r="AC120" s="58">
        <v>5.1130000000000004</v>
      </c>
      <c r="AD120" s="58">
        <v>8.9190000000000005</v>
      </c>
      <c r="AE120" s="58">
        <v>8.2880000000000003</v>
      </c>
      <c r="AF120" s="51">
        <f>SUM(AA120:AE120)</f>
        <v>38.448</v>
      </c>
      <c r="AG120" s="51">
        <f>ROUND(AVERAGE(AA120:AE120),3)</f>
        <v>7.69</v>
      </c>
      <c r="AH120" s="51">
        <f>ROUND(MEDIAN(AA120:AE120), 3)</f>
        <v>8.2880000000000003</v>
      </c>
      <c r="AI120" s="51">
        <f>ROUND(_xlfn.STDEV.S(AA120:AE120), 3)</f>
        <v>1.9570000000000001</v>
      </c>
      <c r="AJ120" s="55"/>
      <c r="AK120" s="31"/>
      <c r="AL120" s="31"/>
      <c r="AM120" s="31"/>
      <c r="AN120" s="31"/>
      <c r="AO120" s="31"/>
      <c r="AP120" s="31"/>
      <c r="AQ120" s="31"/>
      <c r="AR120" s="31"/>
      <c r="AS120" s="31"/>
      <c r="AU120" s="267"/>
      <c r="AY120" s="2"/>
      <c r="AZ120" s="2"/>
      <c r="BA120" s="2"/>
    </row>
    <row r="121" spans="2:53" ht="16.5" customHeight="1" x14ac:dyDescent="0.25">
      <c r="B121" s="295"/>
      <c r="C121" s="265"/>
      <c r="D121" s="51" t="b">
        <v>1</v>
      </c>
      <c r="E121" s="51" t="s">
        <v>98</v>
      </c>
      <c r="F121" s="51">
        <v>3</v>
      </c>
      <c r="G121" s="51" t="s">
        <v>111</v>
      </c>
      <c r="H121" s="13" t="s">
        <v>115</v>
      </c>
      <c r="I121" s="51" t="s">
        <v>104</v>
      </c>
      <c r="J121" s="281"/>
      <c r="K121" s="282"/>
      <c r="L121" s="282"/>
      <c r="M121" s="283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29"/>
      <c r="Y121" s="325"/>
      <c r="Z121" s="51" t="b">
        <v>1</v>
      </c>
      <c r="AA121" s="51">
        <v>7</v>
      </c>
      <c r="AB121" s="51" t="s">
        <v>113</v>
      </c>
      <c r="AC121" s="51" t="s">
        <v>109</v>
      </c>
      <c r="AD121" s="51" t="s">
        <v>108</v>
      </c>
      <c r="AE121" s="51" t="s">
        <v>117</v>
      </c>
      <c r="AF121" s="281"/>
      <c r="AG121" s="282"/>
      <c r="AH121" s="282"/>
      <c r="AI121" s="283"/>
      <c r="AJ121" s="55"/>
      <c r="AK121" s="31"/>
      <c r="AL121" s="31"/>
      <c r="AM121" s="31"/>
      <c r="AN121" s="31"/>
      <c r="AO121" s="31"/>
      <c r="AP121" s="31"/>
      <c r="AQ121" s="31"/>
      <c r="AR121" s="31"/>
      <c r="AS121" s="31"/>
      <c r="AU121" s="267"/>
      <c r="AY121" s="2"/>
      <c r="AZ121" s="2"/>
      <c r="BA121" s="2"/>
    </row>
    <row r="122" spans="2:53" ht="16.5" customHeight="1" x14ac:dyDescent="0.25">
      <c r="B122" s="295"/>
      <c r="C122" s="265"/>
      <c r="D122" s="51" t="s">
        <v>17</v>
      </c>
      <c r="E122" s="51"/>
      <c r="F122" s="51"/>
      <c r="G122" s="51"/>
      <c r="H122" s="13" t="s">
        <v>106</v>
      </c>
      <c r="I122" s="51"/>
      <c r="J122" s="284"/>
      <c r="K122" s="285"/>
      <c r="L122" s="285"/>
      <c r="M122" s="286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29"/>
      <c r="Y122" s="325"/>
      <c r="Z122" s="51" t="s">
        <v>17</v>
      </c>
      <c r="AA122" s="51"/>
      <c r="AB122" s="51"/>
      <c r="AC122" s="51"/>
      <c r="AD122" s="51"/>
      <c r="AE122" s="51"/>
      <c r="AF122" s="284"/>
      <c r="AG122" s="285"/>
      <c r="AH122" s="285"/>
      <c r="AI122" s="286"/>
      <c r="AJ122" s="55"/>
      <c r="AK122" s="31"/>
      <c r="AL122" s="31"/>
      <c r="AM122" s="31"/>
      <c r="AN122" s="31"/>
      <c r="AO122" s="31"/>
      <c r="AP122" s="31"/>
      <c r="AQ122" s="31"/>
      <c r="AR122" s="31"/>
      <c r="AS122" s="31"/>
      <c r="AU122" s="267"/>
      <c r="AY122" s="2"/>
      <c r="AZ122" s="2"/>
      <c r="BA122" s="2"/>
    </row>
    <row r="123" spans="2:53" ht="16.5" customHeight="1" x14ac:dyDescent="0.25">
      <c r="B123" s="295"/>
      <c r="Z123" s="22"/>
      <c r="AA123" s="23"/>
      <c r="AB123" s="23"/>
      <c r="AC123" s="23"/>
      <c r="AD123" s="23"/>
      <c r="AE123" s="23"/>
      <c r="AF123" s="23"/>
      <c r="AG123" s="23"/>
      <c r="AH123" s="23"/>
      <c r="AU123" s="267"/>
      <c r="AY123" s="2"/>
      <c r="AZ123" s="2"/>
      <c r="BA123" s="2"/>
    </row>
    <row r="124" spans="2:53" ht="16.5" customHeight="1" x14ac:dyDescent="0.25">
      <c r="B124" s="295"/>
      <c r="AU124" s="267"/>
      <c r="AY124" s="2"/>
      <c r="AZ124" s="2"/>
      <c r="BA124" s="2"/>
    </row>
    <row r="125" spans="2:53" ht="16.5" customHeight="1" x14ac:dyDescent="0.3">
      <c r="B125" s="295"/>
      <c r="C125" s="325" t="s">
        <v>68</v>
      </c>
      <c r="D125" s="6" t="s">
        <v>69</v>
      </c>
      <c r="E125" s="7"/>
      <c r="F125" s="7"/>
      <c r="G125" s="7"/>
      <c r="H125" s="7"/>
      <c r="I125" s="7"/>
      <c r="J125" s="326" t="s">
        <v>49</v>
      </c>
      <c r="K125" s="326"/>
      <c r="L125" s="326"/>
      <c r="M125" s="326"/>
      <c r="N125" s="7"/>
      <c r="O125" s="7"/>
      <c r="P125" s="7"/>
      <c r="Q125" s="7"/>
      <c r="R125" s="7"/>
      <c r="S125" s="7"/>
      <c r="T125" s="6" t="s">
        <v>69</v>
      </c>
      <c r="U125" s="232" t="s">
        <v>50</v>
      </c>
      <c r="V125" s="232"/>
      <c r="W125" s="232"/>
      <c r="X125" s="3"/>
      <c r="Y125" s="325" t="s">
        <v>68</v>
      </c>
      <c r="Z125" s="6" t="s">
        <v>69</v>
      </c>
      <c r="AA125" s="7"/>
      <c r="AB125" s="7"/>
      <c r="AC125" s="7"/>
      <c r="AD125" s="7"/>
      <c r="AE125" s="7"/>
      <c r="AF125" s="326" t="s">
        <v>49</v>
      </c>
      <c r="AG125" s="326"/>
      <c r="AH125" s="326"/>
      <c r="AI125" s="326"/>
      <c r="AJ125" s="7"/>
      <c r="AK125" s="7"/>
      <c r="AL125" s="7"/>
      <c r="AM125" s="7"/>
      <c r="AN125" s="7"/>
      <c r="AO125" s="7"/>
      <c r="AP125" s="6" t="s">
        <v>69</v>
      </c>
      <c r="AQ125" s="232" t="s">
        <v>50</v>
      </c>
      <c r="AR125" s="232"/>
      <c r="AS125" s="232"/>
      <c r="AU125" s="267"/>
      <c r="AV125" s="265" t="s">
        <v>68</v>
      </c>
      <c r="AW125" s="268" t="s">
        <v>5</v>
      </c>
      <c r="AX125" s="268"/>
      <c r="AY125" s="265" t="s">
        <v>68</v>
      </c>
      <c r="AZ125" s="268" t="s">
        <v>6</v>
      </c>
      <c r="BA125" s="268"/>
    </row>
    <row r="126" spans="2:53" ht="16.5" customHeight="1" x14ac:dyDescent="0.3">
      <c r="B126" s="295"/>
      <c r="C126" s="325"/>
      <c r="D126" s="6" t="s">
        <v>2</v>
      </c>
      <c r="E126" s="7"/>
      <c r="F126" s="7"/>
      <c r="G126" s="7"/>
      <c r="H126" s="7"/>
      <c r="I126" s="7"/>
      <c r="J126" s="42" t="s">
        <v>3</v>
      </c>
      <c r="K126" s="42" t="s">
        <v>4</v>
      </c>
      <c r="L126" s="42" t="s">
        <v>191</v>
      </c>
      <c r="M126" s="42" t="s">
        <v>192</v>
      </c>
      <c r="N126" s="7"/>
      <c r="O126" s="7"/>
      <c r="P126" s="7"/>
      <c r="Q126" s="7"/>
      <c r="R126" s="7"/>
      <c r="S126" s="31"/>
      <c r="T126" s="6" t="s">
        <v>2</v>
      </c>
      <c r="U126" s="54" t="s">
        <v>5</v>
      </c>
      <c r="V126" s="54" t="s">
        <v>6</v>
      </c>
      <c r="W126" s="8" t="s">
        <v>7</v>
      </c>
      <c r="X126" s="29"/>
      <c r="Y126" s="325"/>
      <c r="Z126" s="6" t="s">
        <v>0</v>
      </c>
      <c r="AA126" s="7"/>
      <c r="AB126" s="7"/>
      <c r="AC126" s="7"/>
      <c r="AD126" s="7"/>
      <c r="AE126" s="7"/>
      <c r="AF126" s="42" t="s">
        <v>3</v>
      </c>
      <c r="AG126" s="42" t="s">
        <v>4</v>
      </c>
      <c r="AH126" s="42" t="s">
        <v>191</v>
      </c>
      <c r="AI126" s="42" t="s">
        <v>192</v>
      </c>
      <c r="AJ126" s="7"/>
      <c r="AK126" s="7"/>
      <c r="AL126" s="7"/>
      <c r="AM126" s="7"/>
      <c r="AN126" s="7"/>
      <c r="AO126" s="31"/>
      <c r="AP126" s="6" t="s">
        <v>0</v>
      </c>
      <c r="AQ126" s="54" t="s">
        <v>5</v>
      </c>
      <c r="AR126" s="54" t="s">
        <v>6</v>
      </c>
      <c r="AS126" s="8" t="s">
        <v>7</v>
      </c>
      <c r="AU126" s="267"/>
      <c r="AV126" s="265"/>
      <c r="AW126" s="146" t="s">
        <v>2</v>
      </c>
      <c r="AX126" s="146" t="s">
        <v>54</v>
      </c>
      <c r="AY126" s="265"/>
      <c r="AZ126" s="146" t="s">
        <v>2</v>
      </c>
      <c r="BA126" s="146" t="s">
        <v>54</v>
      </c>
    </row>
    <row r="127" spans="2:53" ht="16.5" customHeight="1" x14ac:dyDescent="0.3">
      <c r="B127" s="295"/>
      <c r="C127" s="325"/>
      <c r="D127" s="9" t="s">
        <v>8</v>
      </c>
      <c r="E127" s="7"/>
      <c r="F127" s="7"/>
      <c r="G127" s="7"/>
      <c r="H127" s="7"/>
      <c r="I127" s="7"/>
      <c r="J127" s="57">
        <f>ROUND(AVERAGE(J129, J133,J137,J141,J145,J149), 3)</f>
        <v>67.813000000000002</v>
      </c>
      <c r="K127" s="43">
        <f>ROUND(AVERAGE(K129, K133,K137,K141,K145,K149), 3)</f>
        <v>13.563000000000001</v>
      </c>
      <c r="L127" s="43">
        <f>ROUND(AVERAGE(L129, L133,L137,L141,L145,L149), 3)</f>
        <v>11.994999999999999</v>
      </c>
      <c r="M127" s="43">
        <f>ROUND(AVERAGE(M129, M133,M137,M141,M145,M149), 3)</f>
        <v>6.4119999999999999</v>
      </c>
      <c r="N127" s="7"/>
      <c r="O127" s="7"/>
      <c r="P127" s="7"/>
      <c r="Q127" s="7"/>
      <c r="R127" s="7"/>
      <c r="S127" s="31"/>
      <c r="T127" s="9" t="s">
        <v>9</v>
      </c>
      <c r="U127" s="32">
        <v>80</v>
      </c>
      <c r="V127" s="32">
        <v>54.149000000000001</v>
      </c>
      <c r="W127" s="8">
        <f t="shared" ref="W127:W132" si="22">ROUND(V127/60, 3)</f>
        <v>0.90200000000000002</v>
      </c>
      <c r="X127" s="29"/>
      <c r="Y127" s="325"/>
      <c r="Z127" s="9" t="s">
        <v>8</v>
      </c>
      <c r="AA127" s="7"/>
      <c r="AB127" s="7"/>
      <c r="AC127" s="7"/>
      <c r="AD127" s="7"/>
      <c r="AE127" s="7"/>
      <c r="AF127" s="57">
        <f>ROUND(AVERAGE(AF129, AF133,AF137,AF141,AF145,AF149), 3)</f>
        <v>48.521000000000001</v>
      </c>
      <c r="AG127" s="43">
        <f>ROUND(AVERAGE(AG129, AG133,AG137,AG141,AG145,AG149), 3)</f>
        <v>9.7040000000000006</v>
      </c>
      <c r="AH127" s="43">
        <f>ROUND(AVERAGE(AH129, AH133,AH137,AH141,AH145,AH149), 3)</f>
        <v>9.2870000000000008</v>
      </c>
      <c r="AI127" s="43">
        <f>ROUND(AVERAGE(AI129, AI133,AI137,AI141,AI145,AI149), 3)</f>
        <v>2.6819999999999999</v>
      </c>
      <c r="AJ127" s="7"/>
      <c r="AK127" s="7"/>
      <c r="AL127" s="7"/>
      <c r="AM127" s="7"/>
      <c r="AN127" s="7"/>
      <c r="AO127" s="31"/>
      <c r="AP127" s="9" t="s">
        <v>9</v>
      </c>
      <c r="AQ127" s="32">
        <v>80</v>
      </c>
      <c r="AR127" s="32">
        <v>43.716000000000001</v>
      </c>
      <c r="AS127" s="8">
        <f t="shared" ref="AS127:AS132" si="23">ROUND(AR127/60, 3)</f>
        <v>0.72899999999999998</v>
      </c>
      <c r="AU127" s="267"/>
      <c r="AV127" s="147" t="s">
        <v>9</v>
      </c>
      <c r="AW127" s="28">
        <f>U127</f>
        <v>80</v>
      </c>
      <c r="AX127" s="28">
        <f>AQ127</f>
        <v>80</v>
      </c>
      <c r="AY127" s="147" t="s">
        <v>9</v>
      </c>
      <c r="AZ127" s="28">
        <f>V127</f>
        <v>54.149000000000001</v>
      </c>
      <c r="BA127" s="28">
        <f>AR127</f>
        <v>43.716000000000001</v>
      </c>
    </row>
    <row r="128" spans="2:53" ht="16.5" customHeight="1" x14ac:dyDescent="0.3">
      <c r="B128" s="295"/>
      <c r="C128" s="325"/>
      <c r="D128" s="54" t="s">
        <v>10</v>
      </c>
      <c r="E128" s="293" t="s">
        <v>123</v>
      </c>
      <c r="F128" s="293"/>
      <c r="G128" s="293"/>
      <c r="H128" s="293"/>
      <c r="I128" s="293"/>
      <c r="J128" s="53" t="s">
        <v>11</v>
      </c>
      <c r="K128" s="53" t="s">
        <v>12</v>
      </c>
      <c r="L128" s="53" t="s">
        <v>81</v>
      </c>
      <c r="M128" s="53" t="s">
        <v>80</v>
      </c>
      <c r="N128" s="7"/>
      <c r="O128" s="31"/>
      <c r="P128" s="31"/>
      <c r="Q128" s="31"/>
      <c r="R128" s="31"/>
      <c r="S128" s="31"/>
      <c r="T128" s="9" t="s">
        <v>13</v>
      </c>
      <c r="U128" s="32">
        <v>20</v>
      </c>
      <c r="V128" s="32">
        <v>112.101</v>
      </c>
      <c r="W128" s="8">
        <f t="shared" si="22"/>
        <v>1.8680000000000001</v>
      </c>
      <c r="X128" s="29"/>
      <c r="Y128" s="325"/>
      <c r="Z128" s="54" t="s">
        <v>10</v>
      </c>
      <c r="AA128" s="293" t="s">
        <v>123</v>
      </c>
      <c r="AB128" s="293"/>
      <c r="AC128" s="293"/>
      <c r="AD128" s="293"/>
      <c r="AE128" s="293"/>
      <c r="AF128" s="53" t="s">
        <v>11</v>
      </c>
      <c r="AG128" s="53" t="s">
        <v>12</v>
      </c>
      <c r="AH128" s="53" t="s">
        <v>81</v>
      </c>
      <c r="AI128" s="53" t="s">
        <v>80</v>
      </c>
      <c r="AJ128" s="7"/>
      <c r="AK128" s="31"/>
      <c r="AL128" s="31"/>
      <c r="AM128" s="31"/>
      <c r="AN128" s="31"/>
      <c r="AO128" s="31"/>
      <c r="AP128" s="9" t="s">
        <v>13</v>
      </c>
      <c r="AQ128" s="32">
        <v>60</v>
      </c>
      <c r="AR128" s="32">
        <v>54.628</v>
      </c>
      <c r="AS128" s="8">
        <f t="shared" si="23"/>
        <v>0.91</v>
      </c>
      <c r="AU128" s="267"/>
      <c r="AV128" s="147" t="s">
        <v>13</v>
      </c>
      <c r="AW128" s="28">
        <f t="shared" ref="AW128:AW133" si="24">U128</f>
        <v>20</v>
      </c>
      <c r="AX128" s="28">
        <f t="shared" ref="AX128:AX133" si="25">AQ128</f>
        <v>60</v>
      </c>
      <c r="AY128" s="147" t="s">
        <v>13</v>
      </c>
      <c r="AZ128" s="28">
        <f t="shared" ref="AZ128:AZ133" si="26">V128</f>
        <v>112.101</v>
      </c>
      <c r="BA128" s="28">
        <f t="shared" ref="BA128:BA133" si="27">AR128</f>
        <v>54.628</v>
      </c>
    </row>
    <row r="129" spans="2:53" ht="16.5" customHeight="1" x14ac:dyDescent="0.3">
      <c r="B129" s="295"/>
      <c r="C129" s="325"/>
      <c r="D129" s="51" t="s">
        <v>14</v>
      </c>
      <c r="E129" s="58">
        <v>11.614000000000001</v>
      </c>
      <c r="F129" s="58">
        <v>5.1740000000000004</v>
      </c>
      <c r="G129" s="58">
        <v>9.2650000000000006</v>
      </c>
      <c r="H129" s="58">
        <v>21.364999999999998</v>
      </c>
      <c r="I129" s="58">
        <v>6.73</v>
      </c>
      <c r="J129" s="51">
        <f>SUM(E129:I129)</f>
        <v>54.147999999999996</v>
      </c>
      <c r="K129" s="26">
        <f>ROUND(AVERAGE(E129:I129),3)</f>
        <v>10.83</v>
      </c>
      <c r="L129" s="51">
        <f>ROUND(MEDIAN(E129:I129), 3)</f>
        <v>9.2650000000000006</v>
      </c>
      <c r="M129" s="51">
        <f>ROUND(_xlfn.STDEV.S(E129:I129), 3)</f>
        <v>6.3810000000000002</v>
      </c>
      <c r="N129" s="7"/>
      <c r="O129" s="31"/>
      <c r="P129" s="31"/>
      <c r="Q129" s="31"/>
      <c r="R129" s="31"/>
      <c r="S129" s="31"/>
      <c r="T129" s="9" t="s">
        <v>15</v>
      </c>
      <c r="U129" s="32">
        <v>20</v>
      </c>
      <c r="V129" s="32">
        <v>93.617999999999995</v>
      </c>
      <c r="W129" s="8">
        <f t="shared" si="22"/>
        <v>1.56</v>
      </c>
      <c r="X129" s="29"/>
      <c r="Y129" s="325"/>
      <c r="Z129" s="51" t="s">
        <v>14</v>
      </c>
      <c r="AA129" s="59">
        <v>8.8510000000000009</v>
      </c>
      <c r="AB129" s="59">
        <v>10.913</v>
      </c>
      <c r="AC129" s="59">
        <v>7.7590000000000003</v>
      </c>
      <c r="AD129" s="59">
        <v>8.2639999999999993</v>
      </c>
      <c r="AE129" s="59">
        <v>7.9279999999999999</v>
      </c>
      <c r="AF129" s="51">
        <f>SUM(AA129:AE129)</f>
        <v>43.715000000000003</v>
      </c>
      <c r="AG129" s="26">
        <f>ROUND(AVERAGE(AA129:AE129),3)</f>
        <v>8.7430000000000003</v>
      </c>
      <c r="AH129" s="51">
        <f>ROUND(MEDIAN(AA129:AE129), 3)</f>
        <v>8.2639999999999993</v>
      </c>
      <c r="AI129" s="51">
        <f>ROUND(_xlfn.STDEV.S(AA129:AE129), 3)</f>
        <v>1.2829999999999999</v>
      </c>
      <c r="AJ129" s="7"/>
      <c r="AK129" s="31"/>
      <c r="AL129" s="31"/>
      <c r="AM129" s="31"/>
      <c r="AN129" s="31"/>
      <c r="AO129" s="31"/>
      <c r="AP129" s="9" t="s">
        <v>15</v>
      </c>
      <c r="AQ129" s="32">
        <v>80</v>
      </c>
      <c r="AR129" s="32">
        <v>53.768000000000001</v>
      </c>
      <c r="AS129" s="8">
        <f t="shared" si="23"/>
        <v>0.89600000000000002</v>
      </c>
      <c r="AU129" s="267"/>
      <c r="AV129" s="147" t="s">
        <v>15</v>
      </c>
      <c r="AW129" s="28">
        <f t="shared" si="24"/>
        <v>20</v>
      </c>
      <c r="AX129" s="28">
        <f t="shared" si="25"/>
        <v>80</v>
      </c>
      <c r="AY129" s="147" t="s">
        <v>15</v>
      </c>
      <c r="AZ129" s="28">
        <f t="shared" si="26"/>
        <v>93.617999999999995</v>
      </c>
      <c r="BA129" s="28">
        <f t="shared" si="27"/>
        <v>53.768000000000001</v>
      </c>
    </row>
    <row r="130" spans="2:53" ht="16.5" customHeight="1" x14ac:dyDescent="0.3">
      <c r="B130" s="295"/>
      <c r="C130" s="325"/>
      <c r="D130" s="51" t="b">
        <v>1</v>
      </c>
      <c r="E130" s="51" t="s">
        <v>103</v>
      </c>
      <c r="F130" s="51" t="s">
        <v>112</v>
      </c>
      <c r="G130" s="13" t="s">
        <v>101</v>
      </c>
      <c r="H130" s="51">
        <v>8</v>
      </c>
      <c r="I130" s="51" t="s">
        <v>107</v>
      </c>
      <c r="J130" s="281"/>
      <c r="K130" s="282"/>
      <c r="L130" s="282"/>
      <c r="M130" s="283"/>
      <c r="N130" s="7"/>
      <c r="O130" s="31"/>
      <c r="P130" s="31"/>
      <c r="Q130" s="31"/>
      <c r="R130" s="31"/>
      <c r="S130" s="31"/>
      <c r="T130" s="9" t="s">
        <v>16</v>
      </c>
      <c r="U130" s="32">
        <v>40</v>
      </c>
      <c r="V130" s="32">
        <v>38.779000000000003</v>
      </c>
      <c r="W130" s="8">
        <f t="shared" si="22"/>
        <v>0.64600000000000002</v>
      </c>
      <c r="X130" s="29"/>
      <c r="Y130" s="325"/>
      <c r="Z130" s="51" t="b">
        <v>1</v>
      </c>
      <c r="AA130" s="51" t="s">
        <v>115</v>
      </c>
      <c r="AB130" s="13">
        <v>0</v>
      </c>
      <c r="AC130" s="51">
        <v>0</v>
      </c>
      <c r="AD130" s="51">
        <v>8</v>
      </c>
      <c r="AE130" s="51">
        <v>9</v>
      </c>
      <c r="AF130" s="281"/>
      <c r="AG130" s="282"/>
      <c r="AH130" s="282"/>
      <c r="AI130" s="283"/>
      <c r="AJ130" s="7"/>
      <c r="AK130" s="31"/>
      <c r="AL130" s="31"/>
      <c r="AM130" s="31"/>
      <c r="AN130" s="31"/>
      <c r="AO130" s="31"/>
      <c r="AP130" s="9" t="s">
        <v>16</v>
      </c>
      <c r="AQ130" s="32">
        <v>20</v>
      </c>
      <c r="AR130" s="32">
        <v>47.009</v>
      </c>
      <c r="AS130" s="8">
        <f t="shared" si="23"/>
        <v>0.78300000000000003</v>
      </c>
      <c r="AU130" s="267"/>
      <c r="AV130" s="147" t="s">
        <v>16</v>
      </c>
      <c r="AW130" s="28">
        <f t="shared" si="24"/>
        <v>40</v>
      </c>
      <c r="AX130" s="28">
        <f t="shared" si="25"/>
        <v>20</v>
      </c>
      <c r="AY130" s="147" t="s">
        <v>16</v>
      </c>
      <c r="AZ130" s="28">
        <f t="shared" si="26"/>
        <v>38.779000000000003</v>
      </c>
      <c r="BA130" s="28">
        <f t="shared" si="27"/>
        <v>47.009</v>
      </c>
    </row>
    <row r="131" spans="2:53" ht="16.5" customHeight="1" x14ac:dyDescent="0.3">
      <c r="B131" s="295"/>
      <c r="C131" s="325"/>
      <c r="D131" s="51" t="s">
        <v>17</v>
      </c>
      <c r="E131" s="51"/>
      <c r="F131" s="51"/>
      <c r="G131" s="13" t="s">
        <v>105</v>
      </c>
      <c r="H131" s="51"/>
      <c r="I131" s="51"/>
      <c r="J131" s="284"/>
      <c r="K131" s="285"/>
      <c r="L131" s="285"/>
      <c r="M131" s="286"/>
      <c r="N131" s="7"/>
      <c r="O131" s="31"/>
      <c r="P131" s="31"/>
      <c r="Q131" s="31"/>
      <c r="R131" s="31"/>
      <c r="S131" s="31"/>
      <c r="T131" s="9" t="s">
        <v>18</v>
      </c>
      <c r="U131" s="32">
        <v>60</v>
      </c>
      <c r="V131" s="32">
        <v>59.726999999999997</v>
      </c>
      <c r="W131" s="8">
        <f t="shared" si="22"/>
        <v>0.995</v>
      </c>
      <c r="X131" s="29"/>
      <c r="Y131" s="325"/>
      <c r="Z131" s="51" t="s">
        <v>17</v>
      </c>
      <c r="AA131" s="51"/>
      <c r="AB131" s="13" t="s">
        <v>107</v>
      </c>
      <c r="AC131" s="51"/>
      <c r="AD131" s="51"/>
      <c r="AE131" s="51"/>
      <c r="AF131" s="284"/>
      <c r="AG131" s="285"/>
      <c r="AH131" s="285"/>
      <c r="AI131" s="286"/>
      <c r="AJ131" s="7"/>
      <c r="AK131" s="31"/>
      <c r="AL131" s="31"/>
      <c r="AM131" s="31"/>
      <c r="AN131" s="31"/>
      <c r="AO131" s="31"/>
      <c r="AP131" s="9" t="s">
        <v>18</v>
      </c>
      <c r="AQ131" s="32">
        <v>60</v>
      </c>
      <c r="AR131" s="32">
        <v>47.125999999999998</v>
      </c>
      <c r="AS131" s="8">
        <f t="shared" si="23"/>
        <v>0.78500000000000003</v>
      </c>
      <c r="AU131" s="267"/>
      <c r="AV131" s="147" t="s">
        <v>18</v>
      </c>
      <c r="AW131" s="28">
        <f t="shared" si="24"/>
        <v>60</v>
      </c>
      <c r="AX131" s="28">
        <f t="shared" si="25"/>
        <v>60</v>
      </c>
      <c r="AY131" s="147" t="s">
        <v>18</v>
      </c>
      <c r="AZ131" s="28">
        <f t="shared" si="26"/>
        <v>59.726999999999997</v>
      </c>
      <c r="BA131" s="28">
        <f t="shared" si="27"/>
        <v>47.125999999999998</v>
      </c>
    </row>
    <row r="132" spans="2:53" ht="16.5" customHeight="1" x14ac:dyDescent="0.3">
      <c r="B132" s="295"/>
      <c r="C132" s="325"/>
      <c r="D132" s="54" t="s">
        <v>19</v>
      </c>
      <c r="E132" s="293" t="s">
        <v>122</v>
      </c>
      <c r="F132" s="293"/>
      <c r="G132" s="293"/>
      <c r="H132" s="293"/>
      <c r="I132" s="293"/>
      <c r="J132" s="53" t="s">
        <v>11</v>
      </c>
      <c r="K132" s="53" t="s">
        <v>12</v>
      </c>
      <c r="L132" s="53" t="s">
        <v>81</v>
      </c>
      <c r="M132" s="53" t="s">
        <v>80</v>
      </c>
      <c r="N132" s="7"/>
      <c r="O132" s="31"/>
      <c r="P132" s="31"/>
      <c r="Q132" s="31"/>
      <c r="R132" s="31"/>
      <c r="S132" s="31"/>
      <c r="T132" s="9" t="s">
        <v>56</v>
      </c>
      <c r="U132" s="37">
        <v>20</v>
      </c>
      <c r="V132" s="32">
        <v>48.515000000000001</v>
      </c>
      <c r="W132" s="8">
        <f t="shared" si="22"/>
        <v>0.80900000000000005</v>
      </c>
      <c r="X132" s="3"/>
      <c r="Y132" s="325"/>
      <c r="Z132" s="54" t="s">
        <v>19</v>
      </c>
      <c r="AA132" s="293" t="s">
        <v>126</v>
      </c>
      <c r="AB132" s="293"/>
      <c r="AC132" s="293"/>
      <c r="AD132" s="293"/>
      <c r="AE132" s="293"/>
      <c r="AF132" s="53" t="s">
        <v>11</v>
      </c>
      <c r="AG132" s="53" t="s">
        <v>12</v>
      </c>
      <c r="AH132" s="53" t="s">
        <v>81</v>
      </c>
      <c r="AI132" s="53" t="s">
        <v>80</v>
      </c>
      <c r="AJ132" s="7"/>
      <c r="AK132" s="31"/>
      <c r="AL132" s="31"/>
      <c r="AM132" s="31"/>
      <c r="AN132" s="31"/>
      <c r="AO132" s="31"/>
      <c r="AP132" s="9" t="s">
        <v>56</v>
      </c>
      <c r="AQ132" s="37">
        <v>60</v>
      </c>
      <c r="AR132" s="32">
        <v>44.889000000000003</v>
      </c>
      <c r="AS132" s="8">
        <f t="shared" si="23"/>
        <v>0.748</v>
      </c>
      <c r="AU132" s="267"/>
      <c r="AV132" s="147" t="s">
        <v>56</v>
      </c>
      <c r="AW132" s="28">
        <f t="shared" si="24"/>
        <v>20</v>
      </c>
      <c r="AX132" s="28">
        <f t="shared" si="25"/>
        <v>60</v>
      </c>
      <c r="AY132" s="147" t="s">
        <v>56</v>
      </c>
      <c r="AZ132" s="28">
        <f t="shared" si="26"/>
        <v>48.515000000000001</v>
      </c>
      <c r="BA132" s="28">
        <f t="shared" si="27"/>
        <v>44.889000000000003</v>
      </c>
    </row>
    <row r="133" spans="2:53" ht="16.5" customHeight="1" x14ac:dyDescent="0.3">
      <c r="B133" s="295"/>
      <c r="C133" s="325"/>
      <c r="D133" s="51" t="s">
        <v>20</v>
      </c>
      <c r="E133" s="58">
        <v>19.788</v>
      </c>
      <c r="F133" s="58">
        <v>27.742999999999999</v>
      </c>
      <c r="G133" s="58">
        <v>18.524999999999999</v>
      </c>
      <c r="H133" s="58">
        <v>6.5590000000000002</v>
      </c>
      <c r="I133" s="58">
        <v>39.484999999999999</v>
      </c>
      <c r="J133" s="51">
        <f>SUM(E133:I133)</f>
        <v>112.1</v>
      </c>
      <c r="K133" s="26">
        <f>ROUND(AVERAGE(E133:I133),3)</f>
        <v>22.42</v>
      </c>
      <c r="L133" s="51">
        <f>ROUND(MEDIAN(E133:I133), 3)</f>
        <v>19.788</v>
      </c>
      <c r="M133" s="51">
        <f>ROUND(_xlfn.STDEV.S(E133:I133), 3)</f>
        <v>12.178000000000001</v>
      </c>
      <c r="N133" s="7"/>
      <c r="O133" s="31"/>
      <c r="P133" s="31"/>
      <c r="Q133" s="31"/>
      <c r="R133" s="31"/>
      <c r="S133" s="31"/>
      <c r="T133" s="14" t="s">
        <v>3</v>
      </c>
      <c r="U133" s="44">
        <f>ROUND(AVERAGE(U127:U132), 3)</f>
        <v>40</v>
      </c>
      <c r="V133" s="45">
        <f>ROUND(AVERAGE(V127:V132), 3)</f>
        <v>67.814999999999998</v>
      </c>
      <c r="W133" s="15">
        <f>ROUND(AVERAGE(W127:W132), 3)</f>
        <v>1.1299999999999999</v>
      </c>
      <c r="X133" s="29"/>
      <c r="Y133" s="325"/>
      <c r="Z133" s="51" t="s">
        <v>20</v>
      </c>
      <c r="AA133" s="59">
        <v>10.746</v>
      </c>
      <c r="AB133" s="59">
        <v>10.44</v>
      </c>
      <c r="AC133" s="59">
        <v>10.478999999999999</v>
      </c>
      <c r="AD133" s="59">
        <v>5.2889999999999997</v>
      </c>
      <c r="AE133" s="59">
        <v>17.670999999999999</v>
      </c>
      <c r="AF133" s="51">
        <f>SUM(AA133:AE133)</f>
        <v>54.625</v>
      </c>
      <c r="AG133" s="26">
        <f>ROUND(AVERAGE(AA133:AE133),3)</f>
        <v>10.925000000000001</v>
      </c>
      <c r="AH133" s="51">
        <f>ROUND(MEDIAN(AA133:AE133), 3)</f>
        <v>10.478999999999999</v>
      </c>
      <c r="AI133" s="51">
        <f>ROUND(_xlfn.STDEV.S(AA133:AE133), 3)</f>
        <v>4.4080000000000004</v>
      </c>
      <c r="AJ133" s="7"/>
      <c r="AK133" s="31"/>
      <c r="AL133" s="31"/>
      <c r="AM133" s="31"/>
      <c r="AN133" s="31"/>
      <c r="AO133" s="31"/>
      <c r="AP133" s="14" t="s">
        <v>3</v>
      </c>
      <c r="AQ133" s="44">
        <f>ROUND(AVERAGE(AQ127:AQ132), 3)</f>
        <v>60</v>
      </c>
      <c r="AR133" s="45">
        <f>ROUND(AVERAGE(AR127:AR132), 3)</f>
        <v>48.523000000000003</v>
      </c>
      <c r="AS133" s="15">
        <f>ROUND(AVERAGE(AS127:AS132), 3)</f>
        <v>0.80900000000000005</v>
      </c>
      <c r="AU133" s="267"/>
      <c r="AV133" s="148" t="s">
        <v>3</v>
      </c>
      <c r="AW133" s="44">
        <f t="shared" si="24"/>
        <v>40</v>
      </c>
      <c r="AX133" s="44">
        <f t="shared" si="25"/>
        <v>60</v>
      </c>
      <c r="AY133" s="148" t="s">
        <v>3</v>
      </c>
      <c r="AZ133" s="45">
        <f t="shared" si="26"/>
        <v>67.814999999999998</v>
      </c>
      <c r="BA133" s="45">
        <f t="shared" si="27"/>
        <v>48.523000000000003</v>
      </c>
    </row>
    <row r="134" spans="2:53" ht="16.5" customHeight="1" x14ac:dyDescent="0.25">
      <c r="B134" s="295"/>
      <c r="C134" s="325"/>
      <c r="D134" s="51" t="b">
        <v>1</v>
      </c>
      <c r="E134" s="13" t="s">
        <v>119</v>
      </c>
      <c r="F134" s="13" t="s">
        <v>102</v>
      </c>
      <c r="G134" s="13">
        <v>7</v>
      </c>
      <c r="H134" s="51">
        <v>5</v>
      </c>
      <c r="I134" s="13" t="s">
        <v>108</v>
      </c>
      <c r="J134" s="281"/>
      <c r="K134" s="282"/>
      <c r="L134" s="282"/>
      <c r="M134" s="283"/>
      <c r="N134" s="7"/>
      <c r="O134" s="7"/>
      <c r="P134" s="7"/>
      <c r="Q134" s="7"/>
      <c r="R134" s="7"/>
      <c r="S134" s="31"/>
      <c r="T134" s="31"/>
      <c r="U134" s="31"/>
      <c r="V134" s="31"/>
      <c r="W134" s="31"/>
      <c r="X134" s="29"/>
      <c r="Y134" s="325"/>
      <c r="Z134" s="51" t="b">
        <v>1</v>
      </c>
      <c r="AA134" s="51" t="s">
        <v>108</v>
      </c>
      <c r="AB134" s="51" t="s">
        <v>97</v>
      </c>
      <c r="AC134" s="13" t="s">
        <v>119</v>
      </c>
      <c r="AD134" s="51" t="s">
        <v>115</v>
      </c>
      <c r="AE134" s="13" t="s">
        <v>108</v>
      </c>
      <c r="AF134" s="281"/>
      <c r="AG134" s="282"/>
      <c r="AH134" s="282"/>
      <c r="AI134" s="283"/>
      <c r="AJ134" s="7"/>
      <c r="AK134" s="7"/>
      <c r="AL134" s="7"/>
      <c r="AM134" s="7"/>
      <c r="AN134" s="7"/>
      <c r="AO134" s="31"/>
      <c r="AP134" s="31"/>
      <c r="AQ134" s="31"/>
      <c r="AR134" s="31"/>
      <c r="AS134" s="31"/>
      <c r="AU134" s="267"/>
      <c r="AY134" s="2"/>
      <c r="AZ134" s="2"/>
      <c r="BA134" s="2"/>
    </row>
    <row r="135" spans="2:53" ht="16.5" customHeight="1" x14ac:dyDescent="0.25">
      <c r="B135" s="295"/>
      <c r="C135" s="325"/>
      <c r="D135" s="51" t="s">
        <v>17</v>
      </c>
      <c r="E135" s="13" t="s">
        <v>121</v>
      </c>
      <c r="F135" s="13" t="s">
        <v>117</v>
      </c>
      <c r="G135" s="13" t="s">
        <v>101</v>
      </c>
      <c r="H135" s="51"/>
      <c r="I135" s="13" t="s">
        <v>113</v>
      </c>
      <c r="J135" s="284"/>
      <c r="K135" s="285"/>
      <c r="L135" s="285"/>
      <c r="M135" s="286"/>
      <c r="N135" s="7"/>
      <c r="O135" s="7"/>
      <c r="P135" s="7"/>
      <c r="Q135" s="7"/>
      <c r="R135" s="7"/>
      <c r="S135" s="31"/>
      <c r="T135" s="31"/>
      <c r="U135" s="31"/>
      <c r="V135" s="31"/>
      <c r="W135" s="31"/>
      <c r="X135" s="29"/>
      <c r="Y135" s="325"/>
      <c r="Z135" s="51" t="s">
        <v>17</v>
      </c>
      <c r="AA135" s="51"/>
      <c r="AB135" s="51"/>
      <c r="AC135" s="13" t="s">
        <v>110</v>
      </c>
      <c r="AD135" s="51"/>
      <c r="AE135" s="13" t="s">
        <v>98</v>
      </c>
      <c r="AF135" s="284"/>
      <c r="AG135" s="285"/>
      <c r="AH135" s="285"/>
      <c r="AI135" s="286"/>
      <c r="AJ135" s="7"/>
      <c r="AK135" s="7"/>
      <c r="AL135" s="7"/>
      <c r="AM135" s="7"/>
      <c r="AN135" s="7"/>
      <c r="AO135" s="31"/>
      <c r="AP135" s="31"/>
      <c r="AQ135" s="31"/>
      <c r="AR135" s="31"/>
      <c r="AS135" s="31"/>
      <c r="AU135" s="267"/>
      <c r="AY135" s="2"/>
      <c r="AZ135" s="2"/>
      <c r="BA135" s="2"/>
    </row>
    <row r="136" spans="2:53" ht="16.5" customHeight="1" x14ac:dyDescent="0.25">
      <c r="B136" s="295"/>
      <c r="C136" s="325"/>
      <c r="D136" s="54" t="s">
        <v>21</v>
      </c>
      <c r="E136" s="293" t="s">
        <v>122</v>
      </c>
      <c r="F136" s="293"/>
      <c r="G136" s="293"/>
      <c r="H136" s="293"/>
      <c r="I136" s="293"/>
      <c r="J136" s="53" t="s">
        <v>11</v>
      </c>
      <c r="K136" s="53" t="s">
        <v>12</v>
      </c>
      <c r="L136" s="53" t="s">
        <v>81</v>
      </c>
      <c r="M136" s="53" t="s">
        <v>80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29"/>
      <c r="Y136" s="325"/>
      <c r="Z136" s="54" t="s">
        <v>21</v>
      </c>
      <c r="AA136" s="293" t="s">
        <v>123</v>
      </c>
      <c r="AB136" s="293"/>
      <c r="AC136" s="293"/>
      <c r="AD136" s="293"/>
      <c r="AE136" s="293"/>
      <c r="AF136" s="53" t="s">
        <v>11</v>
      </c>
      <c r="AG136" s="53" t="s">
        <v>12</v>
      </c>
      <c r="AH136" s="53" t="s">
        <v>81</v>
      </c>
      <c r="AI136" s="53" t="s">
        <v>80</v>
      </c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U136" s="267"/>
      <c r="AY136" s="2"/>
      <c r="AZ136" s="2"/>
      <c r="BA136" s="2"/>
    </row>
    <row r="137" spans="2:53" ht="16.5" customHeight="1" x14ac:dyDescent="0.3">
      <c r="B137" s="295"/>
      <c r="C137" s="325"/>
      <c r="D137" s="51" t="s">
        <v>22</v>
      </c>
      <c r="E137" s="58">
        <v>34.808999999999997</v>
      </c>
      <c r="F137" s="58">
        <v>9.6240000000000006</v>
      </c>
      <c r="G137" s="58">
        <v>11.417</v>
      </c>
      <c r="H137" s="58">
        <v>21.681999999999999</v>
      </c>
      <c r="I137" s="58">
        <v>16.082999999999998</v>
      </c>
      <c r="J137" s="51">
        <f>SUM(E137:I137)</f>
        <v>93.614999999999995</v>
      </c>
      <c r="K137" s="26">
        <f>ROUND(AVERAGE(E137:I137),3)</f>
        <v>18.722999999999999</v>
      </c>
      <c r="L137" s="51">
        <f>ROUND(MEDIAN(E137:I137), 3)</f>
        <v>16.082999999999998</v>
      </c>
      <c r="M137" s="51">
        <f>ROUND(_xlfn.STDEV.S(E137:I137), 3)</f>
        <v>10.132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29"/>
      <c r="Y137" s="325"/>
      <c r="Z137" s="51" t="s">
        <v>22</v>
      </c>
      <c r="AA137" s="59">
        <v>6.0890000000000004</v>
      </c>
      <c r="AB137" s="59">
        <v>11.31</v>
      </c>
      <c r="AC137" s="59">
        <v>11.231999999999999</v>
      </c>
      <c r="AD137" s="59">
        <v>13.456</v>
      </c>
      <c r="AE137" s="59">
        <v>11.678000000000001</v>
      </c>
      <c r="AF137" s="51">
        <f>SUM(AA137:AE137)</f>
        <v>53.765000000000001</v>
      </c>
      <c r="AG137" s="26">
        <f>ROUND(AVERAGE(AA137:AE137),3)</f>
        <v>10.753</v>
      </c>
      <c r="AH137" s="51">
        <f>ROUND(MEDIAN(AA137:AE137), 3)</f>
        <v>11.31</v>
      </c>
      <c r="AI137" s="51">
        <f>ROUND(_xlfn.STDEV.S(AA137:AE137), 3)</f>
        <v>2.7589999999999999</v>
      </c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U137" s="267"/>
      <c r="AY137" s="265" t="s">
        <v>68</v>
      </c>
      <c r="AZ137" s="266" t="s">
        <v>6</v>
      </c>
      <c r="BA137" s="266"/>
    </row>
    <row r="138" spans="2:53" ht="16.5" customHeight="1" x14ac:dyDescent="0.3">
      <c r="B138" s="295"/>
      <c r="C138" s="325"/>
      <c r="D138" s="51" t="b">
        <v>1</v>
      </c>
      <c r="E138" s="13" t="s">
        <v>100</v>
      </c>
      <c r="F138" s="51" t="s">
        <v>111</v>
      </c>
      <c r="G138" s="13" t="s">
        <v>118</v>
      </c>
      <c r="H138" s="13" t="s">
        <v>96</v>
      </c>
      <c r="I138" s="13">
        <v>2</v>
      </c>
      <c r="J138" s="281"/>
      <c r="K138" s="282"/>
      <c r="L138" s="282"/>
      <c r="M138" s="283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29"/>
      <c r="Y138" s="325"/>
      <c r="Z138" s="51" t="b">
        <v>1</v>
      </c>
      <c r="AA138" s="51" t="s">
        <v>101</v>
      </c>
      <c r="AB138" s="51" t="s">
        <v>100</v>
      </c>
      <c r="AC138" s="51" t="s">
        <v>114</v>
      </c>
      <c r="AD138" s="13" t="s">
        <v>117</v>
      </c>
      <c r="AE138" s="51" t="s">
        <v>107</v>
      </c>
      <c r="AF138" s="281"/>
      <c r="AG138" s="282"/>
      <c r="AH138" s="282"/>
      <c r="AI138" s="283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U138" s="267"/>
      <c r="AY138" s="265"/>
      <c r="AZ138" s="107" t="s">
        <v>246</v>
      </c>
      <c r="BA138" s="107" t="s">
        <v>245</v>
      </c>
    </row>
    <row r="139" spans="2:53" ht="16.5" customHeight="1" x14ac:dyDescent="0.25">
      <c r="B139" s="295"/>
      <c r="C139" s="325"/>
      <c r="D139" s="51" t="s">
        <v>17</v>
      </c>
      <c r="E139" s="13" t="s">
        <v>105</v>
      </c>
      <c r="F139" s="51"/>
      <c r="G139" s="13" t="s">
        <v>105</v>
      </c>
      <c r="H139" s="13" t="s">
        <v>99</v>
      </c>
      <c r="I139" s="13">
        <v>3</v>
      </c>
      <c r="J139" s="284"/>
      <c r="K139" s="285"/>
      <c r="L139" s="285"/>
      <c r="M139" s="286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29"/>
      <c r="Y139" s="325"/>
      <c r="Z139" s="51" t="s">
        <v>17</v>
      </c>
      <c r="AA139" s="51"/>
      <c r="AB139" s="51"/>
      <c r="AC139" s="51"/>
      <c r="AD139" s="13" t="s">
        <v>116</v>
      </c>
      <c r="AE139" s="51"/>
      <c r="AF139" s="284"/>
      <c r="AG139" s="285"/>
      <c r="AH139" s="285"/>
      <c r="AI139" s="286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U139" s="267"/>
      <c r="AY139" s="131" t="s">
        <v>3</v>
      </c>
      <c r="AZ139" s="132">
        <f>J127</f>
        <v>67.813000000000002</v>
      </c>
      <c r="BA139" s="132">
        <f>AF127</f>
        <v>48.521000000000001</v>
      </c>
    </row>
    <row r="140" spans="2:53" ht="16.5" customHeight="1" x14ac:dyDescent="0.25">
      <c r="B140" s="295"/>
      <c r="C140" s="325"/>
      <c r="D140" s="54" t="s">
        <v>23</v>
      </c>
      <c r="E140" s="293" t="s">
        <v>127</v>
      </c>
      <c r="F140" s="293"/>
      <c r="G140" s="293"/>
      <c r="H140" s="293"/>
      <c r="I140" s="293"/>
      <c r="J140" s="53" t="s">
        <v>11</v>
      </c>
      <c r="K140" s="53" t="s">
        <v>12</v>
      </c>
      <c r="L140" s="53" t="s">
        <v>81</v>
      </c>
      <c r="M140" s="53" t="s">
        <v>80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29"/>
      <c r="Y140" s="325"/>
      <c r="Z140" s="54" t="s">
        <v>23</v>
      </c>
      <c r="AA140" s="293" t="s">
        <v>122</v>
      </c>
      <c r="AB140" s="293"/>
      <c r="AC140" s="293"/>
      <c r="AD140" s="293"/>
      <c r="AE140" s="293"/>
      <c r="AF140" s="53" t="s">
        <v>11</v>
      </c>
      <c r="AG140" s="53" t="s">
        <v>12</v>
      </c>
      <c r="AH140" s="53" t="s">
        <v>81</v>
      </c>
      <c r="AI140" s="53" t="s">
        <v>80</v>
      </c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U140" s="267"/>
      <c r="AY140" s="42" t="s">
        <v>4</v>
      </c>
      <c r="AZ140" s="130">
        <f>K127</f>
        <v>13.563000000000001</v>
      </c>
      <c r="BA140" s="130">
        <f>AG127</f>
        <v>9.7040000000000006</v>
      </c>
    </row>
    <row r="141" spans="2:53" ht="16.5" customHeight="1" x14ac:dyDescent="0.25">
      <c r="B141" s="295"/>
      <c r="C141" s="325"/>
      <c r="D141" s="51" t="s">
        <v>24</v>
      </c>
      <c r="E141" s="58">
        <v>5.68</v>
      </c>
      <c r="F141" s="58">
        <v>9.1839999999999993</v>
      </c>
      <c r="G141" s="58">
        <v>10.43</v>
      </c>
      <c r="H141" s="58">
        <v>5.7380000000000004</v>
      </c>
      <c r="I141" s="58">
        <v>7.7460000000000004</v>
      </c>
      <c r="J141" s="51">
        <f>SUM(E141:I141)</f>
        <v>38.777999999999999</v>
      </c>
      <c r="K141" s="26">
        <f>ROUND(AVERAGE(E141:I141),3)</f>
        <v>7.7560000000000002</v>
      </c>
      <c r="L141" s="51">
        <f>ROUND(MEDIAN(E141:I141), 3)</f>
        <v>7.7460000000000004</v>
      </c>
      <c r="M141" s="51">
        <f>ROUND(_xlfn.STDEV.S(E141:I141), 3)</f>
        <v>2.0960000000000001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29"/>
      <c r="Y141" s="325"/>
      <c r="Z141" s="51" t="s">
        <v>24</v>
      </c>
      <c r="AA141" s="59">
        <v>9.3119999999999994</v>
      </c>
      <c r="AB141" s="59">
        <v>9.3119999999999994</v>
      </c>
      <c r="AC141" s="59">
        <v>7.9829999999999997</v>
      </c>
      <c r="AD141" s="59">
        <v>11.504</v>
      </c>
      <c r="AE141" s="59">
        <v>8.8979999999999997</v>
      </c>
      <c r="AF141" s="51">
        <f>SUM(AA141:AE141)</f>
        <v>47.009</v>
      </c>
      <c r="AG141" s="26">
        <f>ROUND(AVERAGE(AA141:AE141),3)</f>
        <v>9.4019999999999992</v>
      </c>
      <c r="AH141" s="51">
        <f>ROUND(MEDIAN(AA141:AE141), 3)</f>
        <v>9.3119999999999994</v>
      </c>
      <c r="AI141" s="51">
        <f>ROUND(_xlfn.STDEV.S(AA141:AE141), 3)</f>
        <v>1.294</v>
      </c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U141" s="267"/>
      <c r="AY141" s="42" t="s">
        <v>191</v>
      </c>
      <c r="AZ141" s="130">
        <f>L127</f>
        <v>11.994999999999999</v>
      </c>
      <c r="BA141" s="130">
        <f>AH127</f>
        <v>9.2870000000000008</v>
      </c>
    </row>
    <row r="142" spans="2:53" ht="16.5" customHeight="1" x14ac:dyDescent="0.25">
      <c r="B142" s="295"/>
      <c r="C142" s="325"/>
      <c r="D142" s="51" t="b">
        <v>1</v>
      </c>
      <c r="E142" s="13" t="s">
        <v>113</v>
      </c>
      <c r="F142" s="13">
        <v>6</v>
      </c>
      <c r="G142" s="51" t="s">
        <v>116</v>
      </c>
      <c r="H142" s="51" t="s">
        <v>97</v>
      </c>
      <c r="I142" s="13" t="s">
        <v>98</v>
      </c>
      <c r="J142" s="281"/>
      <c r="K142" s="282"/>
      <c r="L142" s="282"/>
      <c r="M142" s="283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29"/>
      <c r="Y142" s="325"/>
      <c r="Z142" s="51" t="b">
        <v>1</v>
      </c>
      <c r="AA142" s="13">
        <v>2</v>
      </c>
      <c r="AB142" s="13">
        <v>4</v>
      </c>
      <c r="AC142" s="13" t="s">
        <v>112</v>
      </c>
      <c r="AD142" s="13">
        <v>5</v>
      </c>
      <c r="AE142" s="51" t="s">
        <v>106</v>
      </c>
      <c r="AF142" s="281"/>
      <c r="AG142" s="282"/>
      <c r="AH142" s="282"/>
      <c r="AI142" s="283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U142" s="267"/>
      <c r="AY142" s="42" t="s">
        <v>192</v>
      </c>
      <c r="AZ142" s="130">
        <f>M127</f>
        <v>6.4119999999999999</v>
      </c>
      <c r="BA142" s="130">
        <f>AI127</f>
        <v>2.6819999999999999</v>
      </c>
    </row>
    <row r="143" spans="2:53" ht="16.5" customHeight="1" x14ac:dyDescent="0.25">
      <c r="B143" s="295"/>
      <c r="C143" s="325"/>
      <c r="D143" s="51" t="s">
        <v>17</v>
      </c>
      <c r="E143" s="13" t="s">
        <v>107</v>
      </c>
      <c r="F143" s="13" t="s">
        <v>98</v>
      </c>
      <c r="G143" s="51"/>
      <c r="H143" s="51"/>
      <c r="I143" s="13" t="s">
        <v>112</v>
      </c>
      <c r="J143" s="284"/>
      <c r="K143" s="285"/>
      <c r="L143" s="285"/>
      <c r="M143" s="286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29"/>
      <c r="Y143" s="325"/>
      <c r="Z143" s="51" t="s">
        <v>17</v>
      </c>
      <c r="AA143" s="13" t="s">
        <v>112</v>
      </c>
      <c r="AB143" s="13" t="s">
        <v>115</v>
      </c>
      <c r="AC143" s="13" t="s">
        <v>98</v>
      </c>
      <c r="AD143" s="13" t="s">
        <v>117</v>
      </c>
      <c r="AE143" s="51"/>
      <c r="AF143" s="284"/>
      <c r="AG143" s="285"/>
      <c r="AH143" s="285"/>
      <c r="AI143" s="286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U143" s="267"/>
      <c r="AY143" s="2"/>
      <c r="AZ143" s="2"/>
      <c r="BA143" s="2"/>
    </row>
    <row r="144" spans="2:53" ht="16.5" customHeight="1" x14ac:dyDescent="0.25">
      <c r="B144" s="295"/>
      <c r="C144" s="325"/>
      <c r="D144" s="54" t="s">
        <v>25</v>
      </c>
      <c r="E144" s="293" t="s">
        <v>126</v>
      </c>
      <c r="F144" s="293"/>
      <c r="G144" s="293"/>
      <c r="H144" s="293"/>
      <c r="I144" s="293"/>
      <c r="J144" s="53" t="s">
        <v>11</v>
      </c>
      <c r="K144" s="53" t="s">
        <v>12</v>
      </c>
      <c r="L144" s="53" t="s">
        <v>81</v>
      </c>
      <c r="M144" s="53" t="s">
        <v>80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29"/>
      <c r="Y144" s="325"/>
      <c r="Z144" s="54" t="s">
        <v>25</v>
      </c>
      <c r="AA144" s="293" t="s">
        <v>126</v>
      </c>
      <c r="AB144" s="293"/>
      <c r="AC144" s="293"/>
      <c r="AD144" s="293"/>
      <c r="AE144" s="293"/>
      <c r="AF144" s="53" t="s">
        <v>11</v>
      </c>
      <c r="AG144" s="53" t="s">
        <v>12</v>
      </c>
      <c r="AH144" s="53" t="s">
        <v>81</v>
      </c>
      <c r="AI144" s="53" t="s">
        <v>80</v>
      </c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U144" s="267"/>
      <c r="AY144" s="2"/>
      <c r="AZ144" s="2"/>
      <c r="BA144" s="2"/>
    </row>
    <row r="145" spans="2:53" ht="16.5" customHeight="1" x14ac:dyDescent="0.25">
      <c r="B145" s="295"/>
      <c r="C145" s="325"/>
      <c r="D145" s="51" t="s">
        <v>26</v>
      </c>
      <c r="E145" s="58">
        <v>10.819000000000001</v>
      </c>
      <c r="F145" s="58">
        <v>17.187999999999999</v>
      </c>
      <c r="G145" s="58">
        <v>9.5120000000000005</v>
      </c>
      <c r="H145" s="58">
        <v>14.109</v>
      </c>
      <c r="I145" s="58">
        <v>8.0960000000000001</v>
      </c>
      <c r="J145" s="51">
        <f>SUM(E145:I145)</f>
        <v>59.724000000000004</v>
      </c>
      <c r="K145" s="26">
        <f>ROUND(AVERAGE(E145:I145),3)</f>
        <v>11.945</v>
      </c>
      <c r="L145" s="51">
        <f>ROUND(MEDIAN(E145:I145), 3)</f>
        <v>10.819000000000001</v>
      </c>
      <c r="M145" s="51">
        <f>ROUND(_xlfn.STDEV.S(E145:I145), 3)</f>
        <v>3.68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29"/>
      <c r="Y145" s="325"/>
      <c r="Z145" s="51" t="s">
        <v>26</v>
      </c>
      <c r="AA145" s="59">
        <v>7.1840000000000002</v>
      </c>
      <c r="AB145" s="59">
        <v>13.167</v>
      </c>
      <c r="AC145" s="59">
        <v>6.9189999999999996</v>
      </c>
      <c r="AD145" s="59">
        <v>9.0730000000000004</v>
      </c>
      <c r="AE145" s="59">
        <v>10.782999999999999</v>
      </c>
      <c r="AF145" s="51">
        <f>SUM(AA145:AE145)</f>
        <v>47.126000000000005</v>
      </c>
      <c r="AG145" s="26">
        <f>ROUND(AVERAGE(AA145:AE145),3)</f>
        <v>9.4250000000000007</v>
      </c>
      <c r="AH145" s="51">
        <f>ROUND(MEDIAN(AA145:AE145), 3)</f>
        <v>9.0730000000000004</v>
      </c>
      <c r="AI145" s="51">
        <f>ROUND(_xlfn.STDEV.S(AA145:AE145), 3)</f>
        <v>2.6110000000000002</v>
      </c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U145" s="267"/>
      <c r="AY145" s="2"/>
      <c r="AZ145" s="2"/>
      <c r="BA145" s="2"/>
    </row>
    <row r="146" spans="2:53" ht="16.5" customHeight="1" x14ac:dyDescent="0.25">
      <c r="B146" s="295"/>
      <c r="C146" s="325"/>
      <c r="D146" s="51" t="b">
        <v>1</v>
      </c>
      <c r="E146" s="51" t="s">
        <v>120</v>
      </c>
      <c r="F146" s="13" t="s">
        <v>109</v>
      </c>
      <c r="G146" s="51">
        <v>9</v>
      </c>
      <c r="H146" s="51" t="s">
        <v>115</v>
      </c>
      <c r="I146" s="13" t="s">
        <v>114</v>
      </c>
      <c r="J146" s="281"/>
      <c r="K146" s="282"/>
      <c r="L146" s="282"/>
      <c r="M146" s="283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29"/>
      <c r="Y146" s="325"/>
      <c r="Z146" s="51" t="b">
        <v>1</v>
      </c>
      <c r="AA146" s="51">
        <v>6</v>
      </c>
      <c r="AB146" s="13" t="s">
        <v>114</v>
      </c>
      <c r="AC146" s="51" t="s">
        <v>115</v>
      </c>
      <c r="AD146" s="51" t="s">
        <v>105</v>
      </c>
      <c r="AE146" s="13" t="s">
        <v>96</v>
      </c>
      <c r="AF146" s="281"/>
      <c r="AG146" s="282"/>
      <c r="AH146" s="282"/>
      <c r="AI146" s="283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U146" s="267"/>
      <c r="AY146" s="2"/>
      <c r="AZ146" s="2"/>
      <c r="BA146" s="2"/>
    </row>
    <row r="147" spans="2:53" ht="16.5" customHeight="1" x14ac:dyDescent="0.25">
      <c r="B147" s="295"/>
      <c r="C147" s="325"/>
      <c r="D147" s="51" t="s">
        <v>17</v>
      </c>
      <c r="E147" s="51"/>
      <c r="F147" s="13" t="s">
        <v>105</v>
      </c>
      <c r="G147" s="51"/>
      <c r="H147" s="51"/>
      <c r="I147" s="13" t="s">
        <v>121</v>
      </c>
      <c r="J147" s="284"/>
      <c r="K147" s="285"/>
      <c r="L147" s="285"/>
      <c r="M147" s="286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29"/>
      <c r="Y147" s="325"/>
      <c r="Z147" s="51" t="s">
        <v>17</v>
      </c>
      <c r="AA147" s="51"/>
      <c r="AB147" s="13" t="s">
        <v>118</v>
      </c>
      <c r="AC147" s="51"/>
      <c r="AD147" s="51"/>
      <c r="AE147" s="13" t="s">
        <v>103</v>
      </c>
      <c r="AF147" s="284"/>
      <c r="AG147" s="285"/>
      <c r="AH147" s="285"/>
      <c r="AI147" s="286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U147" s="267"/>
      <c r="AY147" s="2"/>
      <c r="AZ147" s="2"/>
      <c r="BA147" s="2"/>
    </row>
    <row r="148" spans="2:53" ht="16.5" customHeight="1" x14ac:dyDescent="0.25">
      <c r="B148" s="295"/>
      <c r="C148" s="325"/>
      <c r="D148" s="54" t="s">
        <v>58</v>
      </c>
      <c r="E148" s="293" t="s">
        <v>122</v>
      </c>
      <c r="F148" s="293"/>
      <c r="G148" s="293"/>
      <c r="H148" s="293"/>
      <c r="I148" s="293"/>
      <c r="J148" s="53" t="s">
        <v>11</v>
      </c>
      <c r="K148" s="53" t="s">
        <v>12</v>
      </c>
      <c r="L148" s="53" t="s">
        <v>81</v>
      </c>
      <c r="M148" s="53" t="s">
        <v>80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29"/>
      <c r="Y148" s="325"/>
      <c r="Z148" s="54" t="s">
        <v>58</v>
      </c>
      <c r="AA148" s="293" t="s">
        <v>126</v>
      </c>
      <c r="AB148" s="293"/>
      <c r="AC148" s="293"/>
      <c r="AD148" s="293"/>
      <c r="AE148" s="293"/>
      <c r="AF148" s="53" t="s">
        <v>11</v>
      </c>
      <c r="AG148" s="53" t="s">
        <v>12</v>
      </c>
      <c r="AH148" s="53" t="s">
        <v>81</v>
      </c>
      <c r="AI148" s="53" t="s">
        <v>80</v>
      </c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U148" s="267"/>
      <c r="AY148" s="2"/>
      <c r="AZ148" s="2"/>
      <c r="BA148" s="2"/>
    </row>
    <row r="149" spans="2:53" ht="16.5" customHeight="1" x14ac:dyDescent="0.25">
      <c r="B149" s="295"/>
      <c r="C149" s="325"/>
      <c r="D149" s="51" t="s">
        <v>59</v>
      </c>
      <c r="E149" s="58">
        <v>5.66</v>
      </c>
      <c r="F149" s="58">
        <v>7.7329999999999997</v>
      </c>
      <c r="G149" s="58">
        <v>8.2680000000000007</v>
      </c>
      <c r="H149" s="58">
        <v>16.091000000000001</v>
      </c>
      <c r="I149" s="58">
        <v>10.762</v>
      </c>
      <c r="J149" s="51">
        <f>SUM(E149:I149)</f>
        <v>48.514000000000003</v>
      </c>
      <c r="K149" s="26">
        <f>ROUND(AVERAGE(E149:I149),3)</f>
        <v>9.7029999999999994</v>
      </c>
      <c r="L149" s="51">
        <f>ROUND(MEDIAN(E149:I149), 3)</f>
        <v>8.2680000000000007</v>
      </c>
      <c r="M149" s="51">
        <f>ROUND(_xlfn.STDEV.S(E149:I149), 3)</f>
        <v>4.0069999999999997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29"/>
      <c r="Y149" s="325"/>
      <c r="Z149" s="51" t="s">
        <v>59</v>
      </c>
      <c r="AA149" s="59">
        <v>5.8</v>
      </c>
      <c r="AB149" s="59">
        <v>10.688000000000001</v>
      </c>
      <c r="AC149" s="59">
        <v>6.375</v>
      </c>
      <c r="AD149" s="59">
        <v>7.2809999999999997</v>
      </c>
      <c r="AE149" s="59">
        <v>14.744</v>
      </c>
      <c r="AF149" s="51">
        <f>SUM(AA149:AE149)</f>
        <v>44.887999999999998</v>
      </c>
      <c r="AG149" s="26">
        <f>ROUND(AVERAGE(AA149:AE149),3)</f>
        <v>8.9779999999999998</v>
      </c>
      <c r="AH149" s="51">
        <f>ROUND(MEDIAN(AA149:AE149), 3)</f>
        <v>7.2809999999999997</v>
      </c>
      <c r="AI149" s="51">
        <f>ROUND(_xlfn.STDEV.S(AA149:AE149), 3)</f>
        <v>3.7389999999999999</v>
      </c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U149" s="267"/>
      <c r="AY149" s="2"/>
      <c r="AZ149" s="2"/>
      <c r="BA149" s="2"/>
    </row>
    <row r="150" spans="2:53" ht="16.5" customHeight="1" x14ac:dyDescent="0.25">
      <c r="B150" s="295"/>
      <c r="C150" s="325"/>
      <c r="D150" s="51" t="b">
        <v>1</v>
      </c>
      <c r="E150" s="13" t="s">
        <v>110</v>
      </c>
      <c r="F150" s="13">
        <v>3</v>
      </c>
      <c r="G150" s="51">
        <v>0</v>
      </c>
      <c r="H150" s="13" t="s">
        <v>117</v>
      </c>
      <c r="I150" s="13" t="s">
        <v>106</v>
      </c>
      <c r="J150" s="281"/>
      <c r="K150" s="282"/>
      <c r="L150" s="282"/>
      <c r="M150" s="283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29"/>
      <c r="Y150" s="325"/>
      <c r="Z150" s="51" t="b">
        <v>1</v>
      </c>
      <c r="AA150" s="51" t="s">
        <v>110</v>
      </c>
      <c r="AB150" s="13" t="s">
        <v>113</v>
      </c>
      <c r="AC150" s="51">
        <v>5</v>
      </c>
      <c r="AD150" s="51">
        <v>9</v>
      </c>
      <c r="AE150" s="13" t="s">
        <v>120</v>
      </c>
      <c r="AF150" s="281"/>
      <c r="AG150" s="282"/>
      <c r="AH150" s="282"/>
      <c r="AI150" s="283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U150" s="267"/>
      <c r="AY150" s="2"/>
      <c r="AZ150" s="2"/>
      <c r="BA150" s="2"/>
    </row>
    <row r="151" spans="2:53" ht="16.5" customHeight="1" x14ac:dyDescent="0.25">
      <c r="B151" s="295"/>
      <c r="C151" s="325"/>
      <c r="D151" s="51" t="s">
        <v>17</v>
      </c>
      <c r="E151" s="13" t="s">
        <v>97</v>
      </c>
      <c r="F151" s="13">
        <v>6</v>
      </c>
      <c r="G151" s="51"/>
      <c r="H151" s="13" t="s">
        <v>106</v>
      </c>
      <c r="I151" s="13" t="s">
        <v>99</v>
      </c>
      <c r="J151" s="284"/>
      <c r="K151" s="285"/>
      <c r="L151" s="285"/>
      <c r="M151" s="286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29"/>
      <c r="Y151" s="325"/>
      <c r="Z151" s="51" t="s">
        <v>17</v>
      </c>
      <c r="AA151" s="51"/>
      <c r="AB151" s="13" t="s">
        <v>96</v>
      </c>
      <c r="AC151" s="51"/>
      <c r="AD151" s="51"/>
      <c r="AE151" s="13" t="s">
        <v>104</v>
      </c>
      <c r="AF151" s="284"/>
      <c r="AG151" s="285"/>
      <c r="AH151" s="285"/>
      <c r="AI151" s="286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U151" s="267"/>
      <c r="AY151" s="2"/>
      <c r="AZ151" s="2"/>
      <c r="BA151" s="2"/>
    </row>
    <row r="152" spans="2:53" ht="16.5" customHeight="1" x14ac:dyDescent="0.25">
      <c r="B152" s="295"/>
      <c r="AU152" s="267"/>
      <c r="AY152" s="2"/>
      <c r="AZ152" s="2"/>
      <c r="BA152" s="2"/>
    </row>
    <row r="153" spans="2:53" ht="16.5" customHeight="1" x14ac:dyDescent="0.25">
      <c r="B153" s="295"/>
      <c r="AU153" s="267"/>
      <c r="AY153" s="2"/>
      <c r="AZ153" s="2"/>
      <c r="BA153" s="2"/>
    </row>
    <row r="154" spans="2:53" ht="16.5" customHeight="1" x14ac:dyDescent="0.3">
      <c r="B154" s="295"/>
      <c r="C154" s="325" t="s">
        <v>125</v>
      </c>
      <c r="D154" s="6" t="s">
        <v>70</v>
      </c>
      <c r="E154" s="7"/>
      <c r="F154" s="7"/>
      <c r="G154" s="7"/>
      <c r="H154" s="7"/>
      <c r="I154" s="7"/>
      <c r="J154" s="326" t="s">
        <v>49</v>
      </c>
      <c r="K154" s="326"/>
      <c r="L154" s="326"/>
      <c r="M154" s="326"/>
      <c r="N154" s="7"/>
      <c r="O154" s="7"/>
      <c r="P154" s="7"/>
      <c r="Q154" s="7"/>
      <c r="R154" s="7"/>
      <c r="S154" s="7"/>
      <c r="T154" s="6" t="s">
        <v>70</v>
      </c>
      <c r="U154" s="232" t="s">
        <v>50</v>
      </c>
      <c r="V154" s="232"/>
      <c r="W154" s="232"/>
      <c r="X154" s="3"/>
      <c r="Y154" s="325" t="s">
        <v>125</v>
      </c>
      <c r="Z154" s="6" t="s">
        <v>70</v>
      </c>
      <c r="AA154" s="7"/>
      <c r="AB154" s="7"/>
      <c r="AC154" s="7"/>
      <c r="AD154" s="7"/>
      <c r="AE154" s="7"/>
      <c r="AF154" s="326" t="s">
        <v>49</v>
      </c>
      <c r="AG154" s="326"/>
      <c r="AH154" s="326"/>
      <c r="AI154" s="326"/>
      <c r="AJ154" s="7"/>
      <c r="AK154" s="7"/>
      <c r="AL154" s="7"/>
      <c r="AM154" s="7"/>
      <c r="AN154" s="7"/>
      <c r="AO154" s="7"/>
      <c r="AP154" s="6" t="s">
        <v>70</v>
      </c>
      <c r="AQ154" s="232" t="s">
        <v>50</v>
      </c>
      <c r="AR154" s="232"/>
      <c r="AS154" s="232"/>
      <c r="AU154" s="267"/>
      <c r="AV154" s="265" t="s">
        <v>253</v>
      </c>
      <c r="AW154" s="268" t="s">
        <v>5</v>
      </c>
      <c r="AX154" s="268"/>
      <c r="AY154" s="265" t="s">
        <v>253</v>
      </c>
      <c r="AZ154" s="268" t="s">
        <v>6</v>
      </c>
      <c r="BA154" s="268"/>
    </row>
    <row r="155" spans="2:53" ht="16.5" customHeight="1" x14ac:dyDescent="0.3">
      <c r="B155" s="295"/>
      <c r="C155" s="325"/>
      <c r="D155" s="6" t="s">
        <v>2</v>
      </c>
      <c r="E155" s="7"/>
      <c r="F155" s="7"/>
      <c r="G155" s="7"/>
      <c r="H155" s="7"/>
      <c r="I155" s="7"/>
      <c r="J155" s="42" t="s">
        <v>3</v>
      </c>
      <c r="K155" s="42" t="s">
        <v>4</v>
      </c>
      <c r="L155" s="42" t="s">
        <v>191</v>
      </c>
      <c r="M155" s="42" t="s">
        <v>192</v>
      </c>
      <c r="N155" s="7"/>
      <c r="O155" s="7"/>
      <c r="P155" s="7"/>
      <c r="Q155" s="7"/>
      <c r="R155" s="7"/>
      <c r="S155" s="31"/>
      <c r="T155" s="6" t="s">
        <v>2</v>
      </c>
      <c r="U155" s="54" t="s">
        <v>5</v>
      </c>
      <c r="V155" s="54" t="s">
        <v>6</v>
      </c>
      <c r="W155" s="8" t="s">
        <v>7</v>
      </c>
      <c r="X155" s="29"/>
      <c r="Y155" s="325"/>
      <c r="Z155" s="6" t="s">
        <v>0</v>
      </c>
      <c r="AA155" s="7"/>
      <c r="AB155" s="7"/>
      <c r="AC155" s="7"/>
      <c r="AD155" s="7"/>
      <c r="AE155" s="7"/>
      <c r="AF155" s="42" t="s">
        <v>3</v>
      </c>
      <c r="AG155" s="42" t="s">
        <v>4</v>
      </c>
      <c r="AH155" s="42" t="s">
        <v>191</v>
      </c>
      <c r="AI155" s="42" t="s">
        <v>192</v>
      </c>
      <c r="AJ155" s="7"/>
      <c r="AK155" s="7"/>
      <c r="AL155" s="7"/>
      <c r="AM155" s="7"/>
      <c r="AN155" s="7"/>
      <c r="AO155" s="31"/>
      <c r="AP155" s="6" t="s">
        <v>0</v>
      </c>
      <c r="AQ155" s="54" t="s">
        <v>5</v>
      </c>
      <c r="AR155" s="54" t="s">
        <v>6</v>
      </c>
      <c r="AS155" s="8" t="s">
        <v>7</v>
      </c>
      <c r="AU155" s="267"/>
      <c r="AV155" s="265"/>
      <c r="AW155" s="146" t="s">
        <v>2</v>
      </c>
      <c r="AX155" s="146" t="s">
        <v>54</v>
      </c>
      <c r="AY155" s="265"/>
      <c r="AZ155" s="146" t="s">
        <v>2</v>
      </c>
      <c r="BA155" s="146" t="s">
        <v>54</v>
      </c>
    </row>
    <row r="156" spans="2:53" ht="16.5" customHeight="1" x14ac:dyDescent="0.3">
      <c r="B156" s="295"/>
      <c r="C156" s="325"/>
      <c r="D156" s="9" t="s">
        <v>8</v>
      </c>
      <c r="E156" s="19"/>
      <c r="F156" s="19"/>
      <c r="G156" s="19"/>
      <c r="H156" s="19"/>
      <c r="I156" s="19"/>
      <c r="J156" s="57">
        <f>ROUND(AVERAGE(J158, J162,J166,J170,J174,J178), 3)</f>
        <v>54.35</v>
      </c>
      <c r="K156" s="43">
        <f>ROUND(AVERAGE(K158, K162,K166,K170,K174,K178), 3)</f>
        <v>10.87</v>
      </c>
      <c r="L156" s="43">
        <f>ROUND(AVERAGE(L158, L162,L166,L170,L174,L178), 3)</f>
        <v>8.4649999999999999</v>
      </c>
      <c r="M156" s="43">
        <f>ROUND(AVERAGE(M158, M162,M166,M170,M174,M178), 3)</f>
        <v>6.6310000000000002</v>
      </c>
      <c r="N156" s="7"/>
      <c r="O156" s="7"/>
      <c r="P156" s="7"/>
      <c r="Q156" s="7"/>
      <c r="R156" s="7"/>
      <c r="S156" s="31"/>
      <c r="T156" s="9" t="s">
        <v>9</v>
      </c>
      <c r="U156" s="32">
        <v>60</v>
      </c>
      <c r="V156" s="32">
        <v>75.974000000000004</v>
      </c>
      <c r="W156" s="8">
        <f t="shared" ref="W156:W161" si="28">ROUND(V156/60, 3)</f>
        <v>1.266</v>
      </c>
      <c r="X156" s="29"/>
      <c r="Y156" s="325"/>
      <c r="Z156" s="9" t="s">
        <v>8</v>
      </c>
      <c r="AA156" s="19"/>
      <c r="AB156" s="19"/>
      <c r="AC156" s="19"/>
      <c r="AD156" s="19"/>
      <c r="AE156" s="19"/>
      <c r="AF156" s="57">
        <f>ROUND(AVERAGE(AF158, AF162,AF166,AF170,AF174,AF178), 3)</f>
        <v>45.258000000000003</v>
      </c>
      <c r="AG156" s="43">
        <f>ROUND(AVERAGE(AG158, AG162,AG166,AG170,AG174,AG178), 3)</f>
        <v>9.0519999999999996</v>
      </c>
      <c r="AH156" s="43">
        <f>ROUND(AVERAGE(AH158, AH162,AH166,AH170,AH174,AH178), 3)</f>
        <v>8.2110000000000003</v>
      </c>
      <c r="AI156" s="43">
        <f>ROUND(AVERAGE(AI158, AI162,AI166,AI170,AI174,AI178), 3)</f>
        <v>2.9460000000000002</v>
      </c>
      <c r="AJ156" s="7"/>
      <c r="AK156" s="7"/>
      <c r="AL156" s="7"/>
      <c r="AM156" s="7"/>
      <c r="AN156" s="7"/>
      <c r="AO156" s="31"/>
      <c r="AP156" s="9" t="s">
        <v>9</v>
      </c>
      <c r="AQ156" s="32">
        <v>100</v>
      </c>
      <c r="AR156" s="32">
        <v>41.642000000000003</v>
      </c>
      <c r="AS156" s="8">
        <f t="shared" ref="AS156:AS161" si="29">ROUND(AR156/60, 3)</f>
        <v>0.69399999999999995</v>
      </c>
      <c r="AU156" s="267"/>
      <c r="AV156" s="147" t="s">
        <v>9</v>
      </c>
      <c r="AW156" s="28">
        <f>U156</f>
        <v>60</v>
      </c>
      <c r="AX156" s="28">
        <f>AQ156</f>
        <v>100</v>
      </c>
      <c r="AY156" s="147" t="s">
        <v>9</v>
      </c>
      <c r="AZ156" s="28">
        <f>V156</f>
        <v>75.974000000000004</v>
      </c>
      <c r="BA156" s="28">
        <f>AR156</f>
        <v>41.642000000000003</v>
      </c>
    </row>
    <row r="157" spans="2:53" ht="16.5" customHeight="1" x14ac:dyDescent="0.3">
      <c r="B157" s="295"/>
      <c r="C157" s="325"/>
      <c r="D157" s="54" t="s">
        <v>10</v>
      </c>
      <c r="E157" s="293" t="s">
        <v>126</v>
      </c>
      <c r="F157" s="293"/>
      <c r="G157" s="293"/>
      <c r="H157" s="293"/>
      <c r="I157" s="293"/>
      <c r="J157" s="53" t="s">
        <v>11</v>
      </c>
      <c r="K157" s="53" t="s">
        <v>12</v>
      </c>
      <c r="L157" s="53" t="s">
        <v>81</v>
      </c>
      <c r="M157" s="53" t="s">
        <v>80</v>
      </c>
      <c r="N157" s="7"/>
      <c r="O157" s="31"/>
      <c r="P157" s="31"/>
      <c r="Q157" s="31"/>
      <c r="R157" s="31"/>
      <c r="S157" s="31"/>
      <c r="T157" s="9" t="s">
        <v>13</v>
      </c>
      <c r="U157" s="32">
        <v>40</v>
      </c>
      <c r="V157" s="32">
        <v>75.23</v>
      </c>
      <c r="W157" s="8">
        <f t="shared" si="28"/>
        <v>1.254</v>
      </c>
      <c r="X157" s="29"/>
      <c r="Y157" s="325"/>
      <c r="Z157" s="54" t="s">
        <v>10</v>
      </c>
      <c r="AA157" s="293" t="s">
        <v>124</v>
      </c>
      <c r="AB157" s="293"/>
      <c r="AC157" s="293"/>
      <c r="AD157" s="293"/>
      <c r="AE157" s="293"/>
      <c r="AF157" s="53" t="s">
        <v>11</v>
      </c>
      <c r="AG157" s="53" t="s">
        <v>12</v>
      </c>
      <c r="AH157" s="53" t="s">
        <v>81</v>
      </c>
      <c r="AI157" s="53" t="s">
        <v>80</v>
      </c>
      <c r="AJ157" s="7"/>
      <c r="AK157" s="31"/>
      <c r="AL157" s="31"/>
      <c r="AM157" s="31"/>
      <c r="AN157" s="31"/>
      <c r="AO157" s="31"/>
      <c r="AP157" s="9" t="s">
        <v>13</v>
      </c>
      <c r="AQ157" s="32">
        <v>100</v>
      </c>
      <c r="AR157" s="32">
        <v>45</v>
      </c>
      <c r="AS157" s="8">
        <f t="shared" si="29"/>
        <v>0.75</v>
      </c>
      <c r="AU157" s="267"/>
      <c r="AV157" s="147" t="s">
        <v>13</v>
      </c>
      <c r="AW157" s="28">
        <f t="shared" ref="AW157:AW162" si="30">U157</f>
        <v>40</v>
      </c>
      <c r="AX157" s="28">
        <f t="shared" ref="AX157:AX162" si="31">AQ157</f>
        <v>100</v>
      </c>
      <c r="AY157" s="147" t="s">
        <v>13</v>
      </c>
      <c r="AZ157" s="28">
        <f t="shared" ref="AZ157:AZ162" si="32">V157</f>
        <v>75.23</v>
      </c>
      <c r="BA157" s="28">
        <f t="shared" ref="BA157:BA162" si="33">AR157</f>
        <v>45</v>
      </c>
    </row>
    <row r="158" spans="2:53" ht="16.5" customHeight="1" x14ac:dyDescent="0.3">
      <c r="B158" s="295"/>
      <c r="C158" s="325"/>
      <c r="D158" s="51" t="s">
        <v>14</v>
      </c>
      <c r="E158" s="60">
        <v>25.167000000000002</v>
      </c>
      <c r="F158" s="60">
        <v>7.2290000000000001</v>
      </c>
      <c r="G158" s="60">
        <v>23.957999999999998</v>
      </c>
      <c r="H158" s="60">
        <v>7.2930000000000001</v>
      </c>
      <c r="I158" s="60">
        <v>12.324</v>
      </c>
      <c r="J158" s="51">
        <f>SUM(E158:I158)</f>
        <v>75.971000000000004</v>
      </c>
      <c r="K158" s="26">
        <f>ROUND(AVERAGE(E158:I158),3)</f>
        <v>15.194000000000001</v>
      </c>
      <c r="L158" s="51">
        <f>ROUND(MEDIAN(E158:I158), 3)</f>
        <v>12.324</v>
      </c>
      <c r="M158" s="51">
        <f>ROUND(_xlfn.STDEV.S(E158:I158), 3)</f>
        <v>8.8089999999999993</v>
      </c>
      <c r="N158" s="7"/>
      <c r="O158" s="31"/>
      <c r="P158" s="31"/>
      <c r="Q158" s="31"/>
      <c r="R158" s="31"/>
      <c r="S158" s="31"/>
      <c r="T158" s="9" t="s">
        <v>15</v>
      </c>
      <c r="U158" s="32">
        <v>40</v>
      </c>
      <c r="V158" s="32">
        <v>54.298999999999999</v>
      </c>
      <c r="W158" s="8">
        <f t="shared" si="28"/>
        <v>0.90500000000000003</v>
      </c>
      <c r="X158" s="29"/>
      <c r="Y158" s="325"/>
      <c r="Z158" s="51" t="s">
        <v>14</v>
      </c>
      <c r="AA158" s="60">
        <v>4.8259999999999996</v>
      </c>
      <c r="AB158" s="60">
        <v>6.758</v>
      </c>
      <c r="AC158" s="60">
        <v>11.291</v>
      </c>
      <c r="AD158" s="60">
        <v>6.125</v>
      </c>
      <c r="AE158" s="60">
        <v>12.641999999999999</v>
      </c>
      <c r="AF158" s="51">
        <f>SUM(AA158:AE158)</f>
        <v>41.641999999999996</v>
      </c>
      <c r="AG158" s="51">
        <f>ROUND(AVERAGE(AA158:AE158),3)</f>
        <v>8.3279999999999994</v>
      </c>
      <c r="AH158" s="51">
        <f>ROUND(MEDIAN(AA158:AE158), 3)</f>
        <v>6.758</v>
      </c>
      <c r="AI158" s="51">
        <f>ROUND(_xlfn.STDEV.S(AA158:AE158), 3)</f>
        <v>3.427</v>
      </c>
      <c r="AJ158" s="7"/>
      <c r="AK158" s="31"/>
      <c r="AL158" s="31"/>
      <c r="AM158" s="31"/>
      <c r="AN158" s="31"/>
      <c r="AO158" s="31"/>
      <c r="AP158" s="9" t="s">
        <v>15</v>
      </c>
      <c r="AQ158" s="32">
        <v>60</v>
      </c>
      <c r="AR158" s="32">
        <v>51.524000000000001</v>
      </c>
      <c r="AS158" s="8">
        <f t="shared" si="29"/>
        <v>0.85899999999999999</v>
      </c>
      <c r="AU158" s="267"/>
      <c r="AV158" s="147" t="s">
        <v>15</v>
      </c>
      <c r="AW158" s="28">
        <f t="shared" si="30"/>
        <v>40</v>
      </c>
      <c r="AX158" s="28">
        <f t="shared" si="31"/>
        <v>60</v>
      </c>
      <c r="AY158" s="147" t="s">
        <v>15</v>
      </c>
      <c r="AZ158" s="28">
        <f t="shared" si="32"/>
        <v>54.298999999999999</v>
      </c>
      <c r="BA158" s="28">
        <f t="shared" si="33"/>
        <v>51.524000000000001</v>
      </c>
    </row>
    <row r="159" spans="2:53" ht="16.5" customHeight="1" x14ac:dyDescent="0.3">
      <c r="B159" s="295"/>
      <c r="C159" s="325"/>
      <c r="D159" s="51" t="b">
        <v>1</v>
      </c>
      <c r="E159" s="13" t="s">
        <v>121</v>
      </c>
      <c r="F159" s="51" t="s">
        <v>107</v>
      </c>
      <c r="G159" s="51" t="s">
        <v>108</v>
      </c>
      <c r="H159" s="51">
        <v>6</v>
      </c>
      <c r="I159" s="13">
        <v>7</v>
      </c>
      <c r="J159" s="281"/>
      <c r="K159" s="282"/>
      <c r="L159" s="282"/>
      <c r="M159" s="283"/>
      <c r="N159" s="7"/>
      <c r="O159" s="31"/>
      <c r="P159" s="31"/>
      <c r="Q159" s="31"/>
      <c r="R159" s="31"/>
      <c r="S159" s="31"/>
      <c r="T159" s="9" t="s">
        <v>16</v>
      </c>
      <c r="U159" s="32">
        <v>40</v>
      </c>
      <c r="V159" s="32">
        <v>41.191000000000003</v>
      </c>
      <c r="W159" s="8">
        <f t="shared" si="28"/>
        <v>0.68700000000000006</v>
      </c>
      <c r="X159" s="29"/>
      <c r="Y159" s="325"/>
      <c r="Z159" s="51" t="b">
        <v>1</v>
      </c>
      <c r="AA159" s="51" t="s">
        <v>110</v>
      </c>
      <c r="AB159" s="51" t="s">
        <v>115</v>
      </c>
      <c r="AC159" s="51" t="s">
        <v>99</v>
      </c>
      <c r="AD159" s="51">
        <v>3</v>
      </c>
      <c r="AE159" s="51" t="s">
        <v>113</v>
      </c>
      <c r="AF159" s="298"/>
      <c r="AG159" s="298"/>
      <c r="AH159" s="298"/>
      <c r="AI159" s="298"/>
      <c r="AJ159" s="7"/>
      <c r="AK159" s="31"/>
      <c r="AL159" s="31"/>
      <c r="AM159" s="31"/>
      <c r="AN159" s="31"/>
      <c r="AO159" s="31"/>
      <c r="AP159" s="9" t="s">
        <v>16</v>
      </c>
      <c r="AQ159" s="32">
        <v>80</v>
      </c>
      <c r="AR159" s="32">
        <v>46.631999999999998</v>
      </c>
      <c r="AS159" s="8">
        <f t="shared" si="29"/>
        <v>0.77700000000000002</v>
      </c>
      <c r="AU159" s="267"/>
      <c r="AV159" s="147" t="s">
        <v>16</v>
      </c>
      <c r="AW159" s="28">
        <f t="shared" si="30"/>
        <v>40</v>
      </c>
      <c r="AX159" s="28">
        <f t="shared" si="31"/>
        <v>80</v>
      </c>
      <c r="AY159" s="147" t="s">
        <v>16</v>
      </c>
      <c r="AZ159" s="28">
        <f t="shared" si="32"/>
        <v>41.191000000000003</v>
      </c>
      <c r="BA159" s="28">
        <f t="shared" si="33"/>
        <v>46.631999999999998</v>
      </c>
    </row>
    <row r="160" spans="2:53" ht="16.5" customHeight="1" x14ac:dyDescent="0.3">
      <c r="B160" s="295"/>
      <c r="C160" s="325"/>
      <c r="D160" s="51" t="s">
        <v>17</v>
      </c>
      <c r="E160" s="13" t="s">
        <v>101</v>
      </c>
      <c r="F160" s="51"/>
      <c r="G160" s="51"/>
      <c r="H160" s="51"/>
      <c r="I160" s="13" t="s">
        <v>96</v>
      </c>
      <c r="J160" s="284"/>
      <c r="K160" s="285"/>
      <c r="L160" s="285"/>
      <c r="M160" s="286"/>
      <c r="N160" s="7"/>
      <c r="O160" s="31"/>
      <c r="P160" s="31"/>
      <c r="Q160" s="31"/>
      <c r="R160" s="31"/>
      <c r="S160" s="31"/>
      <c r="T160" s="9" t="s">
        <v>18</v>
      </c>
      <c r="U160" s="32">
        <v>40</v>
      </c>
      <c r="V160" s="32">
        <v>34.404000000000003</v>
      </c>
      <c r="W160" s="8">
        <f t="shared" si="28"/>
        <v>0.57299999999999995</v>
      </c>
      <c r="X160" s="29"/>
      <c r="Y160" s="325"/>
      <c r="Z160" s="51" t="s">
        <v>17</v>
      </c>
      <c r="AA160" s="51"/>
      <c r="AB160" s="51"/>
      <c r="AC160" s="51"/>
      <c r="AD160" s="51"/>
      <c r="AE160" s="51"/>
      <c r="AF160" s="298"/>
      <c r="AG160" s="298"/>
      <c r="AH160" s="298"/>
      <c r="AI160" s="298"/>
      <c r="AJ160" s="7"/>
      <c r="AK160" s="31"/>
      <c r="AL160" s="31"/>
      <c r="AM160" s="31"/>
      <c r="AN160" s="31"/>
      <c r="AO160" s="31"/>
      <c r="AP160" s="9" t="s">
        <v>18</v>
      </c>
      <c r="AQ160" s="32">
        <v>80</v>
      </c>
      <c r="AR160" s="32">
        <v>40.226999999999997</v>
      </c>
      <c r="AS160" s="8">
        <f t="shared" si="29"/>
        <v>0.67</v>
      </c>
      <c r="AU160" s="267"/>
      <c r="AV160" s="147" t="s">
        <v>18</v>
      </c>
      <c r="AW160" s="28">
        <f t="shared" si="30"/>
        <v>40</v>
      </c>
      <c r="AX160" s="28">
        <f t="shared" si="31"/>
        <v>80</v>
      </c>
      <c r="AY160" s="147" t="s">
        <v>18</v>
      </c>
      <c r="AZ160" s="28">
        <f t="shared" si="32"/>
        <v>34.404000000000003</v>
      </c>
      <c r="BA160" s="28">
        <f t="shared" si="33"/>
        <v>40.226999999999997</v>
      </c>
    </row>
    <row r="161" spans="2:53" ht="16.5" customHeight="1" x14ac:dyDescent="0.3">
      <c r="B161" s="295"/>
      <c r="C161" s="325"/>
      <c r="D161" s="54" t="s">
        <v>19</v>
      </c>
      <c r="E161" s="293" t="s">
        <v>127</v>
      </c>
      <c r="F161" s="293"/>
      <c r="G161" s="293"/>
      <c r="H161" s="293"/>
      <c r="I161" s="293"/>
      <c r="J161" s="53" t="s">
        <v>11</v>
      </c>
      <c r="K161" s="53" t="s">
        <v>12</v>
      </c>
      <c r="L161" s="53" t="s">
        <v>81</v>
      </c>
      <c r="M161" s="53" t="s">
        <v>80</v>
      </c>
      <c r="N161" s="7"/>
      <c r="O161" s="31"/>
      <c r="P161" s="31"/>
      <c r="Q161" s="31"/>
      <c r="R161" s="31"/>
      <c r="S161" s="31"/>
      <c r="T161" s="9" t="s">
        <v>56</v>
      </c>
      <c r="U161" s="37">
        <v>20</v>
      </c>
      <c r="V161" s="32">
        <v>45.009</v>
      </c>
      <c r="W161" s="8">
        <f t="shared" si="28"/>
        <v>0.75</v>
      </c>
      <c r="X161" s="3"/>
      <c r="Y161" s="325"/>
      <c r="Z161" s="54" t="s">
        <v>19</v>
      </c>
      <c r="AA161" s="293" t="s">
        <v>124</v>
      </c>
      <c r="AB161" s="293"/>
      <c r="AC161" s="293"/>
      <c r="AD161" s="293"/>
      <c r="AE161" s="293"/>
      <c r="AF161" s="53" t="s">
        <v>11</v>
      </c>
      <c r="AG161" s="53" t="s">
        <v>12</v>
      </c>
      <c r="AH161" s="53" t="s">
        <v>81</v>
      </c>
      <c r="AI161" s="53" t="s">
        <v>80</v>
      </c>
      <c r="AJ161" s="7"/>
      <c r="AK161" s="31"/>
      <c r="AL161" s="31"/>
      <c r="AM161" s="31"/>
      <c r="AN161" s="31"/>
      <c r="AO161" s="31"/>
      <c r="AP161" s="9" t="s">
        <v>56</v>
      </c>
      <c r="AQ161" s="37">
        <v>80</v>
      </c>
      <c r="AR161" s="32">
        <v>46.529000000000003</v>
      </c>
      <c r="AS161" s="8">
        <f t="shared" si="29"/>
        <v>0.77500000000000002</v>
      </c>
      <c r="AU161" s="267"/>
      <c r="AV161" s="147" t="s">
        <v>56</v>
      </c>
      <c r="AW161" s="28">
        <f t="shared" si="30"/>
        <v>20</v>
      </c>
      <c r="AX161" s="28">
        <f t="shared" si="31"/>
        <v>80</v>
      </c>
      <c r="AY161" s="147" t="s">
        <v>56</v>
      </c>
      <c r="AZ161" s="28">
        <f t="shared" si="32"/>
        <v>45.009</v>
      </c>
      <c r="BA161" s="28">
        <f t="shared" si="33"/>
        <v>46.529000000000003</v>
      </c>
    </row>
    <row r="162" spans="2:53" ht="16.5" customHeight="1" x14ac:dyDescent="0.3">
      <c r="B162" s="295"/>
      <c r="C162" s="325"/>
      <c r="D162" s="51" t="s">
        <v>20</v>
      </c>
      <c r="E162" s="60">
        <v>8.5410000000000004</v>
      </c>
      <c r="F162" s="60">
        <v>45.747</v>
      </c>
      <c r="G162" s="60">
        <v>6.8049999999999997</v>
      </c>
      <c r="H162" s="60">
        <v>7.4989999999999997</v>
      </c>
      <c r="I162" s="60">
        <v>6.6369999999999996</v>
      </c>
      <c r="J162" s="51">
        <f>SUM(E162:I162)</f>
        <v>75.228999999999999</v>
      </c>
      <c r="K162" s="26">
        <f>ROUND(AVERAGE(E162:I162),3)</f>
        <v>15.045999999999999</v>
      </c>
      <c r="L162" s="51">
        <f>ROUND(MEDIAN(E162:I162), 3)</f>
        <v>7.4989999999999997</v>
      </c>
      <c r="M162" s="51">
        <f>ROUND(_xlfn.STDEV.S(E162:I162), 3)</f>
        <v>17.178999999999998</v>
      </c>
      <c r="N162" s="7"/>
      <c r="O162" s="31"/>
      <c r="P162" s="31"/>
      <c r="Q162" s="31"/>
      <c r="R162" s="31"/>
      <c r="S162" s="31"/>
      <c r="T162" s="14" t="s">
        <v>3</v>
      </c>
      <c r="U162" s="44">
        <f>ROUND(AVERAGE(U156:U161), 3)</f>
        <v>40</v>
      </c>
      <c r="V162" s="45">
        <f>ROUND(AVERAGE(V156:V161), 3)</f>
        <v>54.350999999999999</v>
      </c>
      <c r="W162" s="15">
        <f>ROUND(AVERAGE(W156:W161), 3)</f>
        <v>0.90600000000000003</v>
      </c>
      <c r="X162" s="29"/>
      <c r="Y162" s="325"/>
      <c r="Z162" s="51" t="s">
        <v>20</v>
      </c>
      <c r="AA162" s="60">
        <v>13.71</v>
      </c>
      <c r="AB162" s="60">
        <v>8.7119999999999997</v>
      </c>
      <c r="AC162" s="60">
        <v>6.2960000000000003</v>
      </c>
      <c r="AD162" s="60">
        <v>7.2549999999999999</v>
      </c>
      <c r="AE162" s="60">
        <v>9.0229999999999997</v>
      </c>
      <c r="AF162" s="51">
        <f>SUM(AA162:AE162)</f>
        <v>44.995999999999995</v>
      </c>
      <c r="AG162" s="51">
        <f>ROUND(AVERAGE(AA162:AE162),3)</f>
        <v>8.9990000000000006</v>
      </c>
      <c r="AH162" s="51">
        <f>ROUND(MEDIAN(AA162:AE162), 3)</f>
        <v>8.7119999999999997</v>
      </c>
      <c r="AI162" s="51">
        <f>ROUND(_xlfn.STDEV.S(AA162:AE162), 3)</f>
        <v>2.8559999999999999</v>
      </c>
      <c r="AJ162" s="7"/>
      <c r="AK162" s="31"/>
      <c r="AL162" s="31"/>
      <c r="AM162" s="31"/>
      <c r="AN162" s="31"/>
      <c r="AO162" s="31"/>
      <c r="AP162" s="14" t="s">
        <v>3</v>
      </c>
      <c r="AQ162" s="44">
        <f>ROUND(AVERAGE(AQ156:AQ161), 3)</f>
        <v>83.332999999999998</v>
      </c>
      <c r="AR162" s="45">
        <f>ROUND(AVERAGE(AR156:AR161), 3)</f>
        <v>45.259</v>
      </c>
      <c r="AS162" s="15">
        <f>ROUND(AVERAGE(AS156:AS161), 3)</f>
        <v>0.754</v>
      </c>
      <c r="AU162" s="267"/>
      <c r="AV162" s="148" t="s">
        <v>3</v>
      </c>
      <c r="AW162" s="44">
        <f t="shared" si="30"/>
        <v>40</v>
      </c>
      <c r="AX162" s="44">
        <f t="shared" si="31"/>
        <v>83.332999999999998</v>
      </c>
      <c r="AY162" s="148" t="s">
        <v>3</v>
      </c>
      <c r="AZ162" s="45">
        <f t="shared" si="32"/>
        <v>54.350999999999999</v>
      </c>
      <c r="BA162" s="45">
        <f t="shared" si="33"/>
        <v>45.259</v>
      </c>
    </row>
    <row r="163" spans="2:53" ht="16.5" customHeight="1" x14ac:dyDescent="0.25">
      <c r="B163" s="295"/>
      <c r="C163" s="325"/>
      <c r="D163" s="51" t="b">
        <v>1</v>
      </c>
      <c r="E163" s="13" t="s">
        <v>96</v>
      </c>
      <c r="F163" s="13" t="s">
        <v>116</v>
      </c>
      <c r="G163" s="51" t="s">
        <v>103</v>
      </c>
      <c r="H163" s="51" t="s">
        <v>120</v>
      </c>
      <c r="I163" s="13" t="s">
        <v>113</v>
      </c>
      <c r="J163" s="281"/>
      <c r="K163" s="282"/>
      <c r="L163" s="282"/>
      <c r="M163" s="283"/>
      <c r="N163" s="7"/>
      <c r="O163" s="7"/>
      <c r="P163" s="7"/>
      <c r="Q163" s="7"/>
      <c r="R163" s="7"/>
      <c r="S163" s="31"/>
      <c r="T163" s="31"/>
      <c r="U163" s="31"/>
      <c r="V163" s="31"/>
      <c r="W163" s="31"/>
      <c r="X163" s="29"/>
      <c r="Y163" s="325"/>
      <c r="Z163" s="51" t="b">
        <v>1</v>
      </c>
      <c r="AA163" s="51" t="s">
        <v>100</v>
      </c>
      <c r="AB163" s="51" t="s">
        <v>120</v>
      </c>
      <c r="AC163" s="51" t="s">
        <v>109</v>
      </c>
      <c r="AD163" s="51" t="s">
        <v>117</v>
      </c>
      <c r="AE163" s="51" t="s">
        <v>108</v>
      </c>
      <c r="AF163" s="298"/>
      <c r="AG163" s="298"/>
      <c r="AH163" s="298"/>
      <c r="AI163" s="298"/>
      <c r="AJ163" s="7"/>
      <c r="AK163" s="7"/>
      <c r="AL163" s="7"/>
      <c r="AM163" s="7"/>
      <c r="AN163" s="7"/>
      <c r="AO163" s="31"/>
      <c r="AP163" s="31"/>
      <c r="AQ163" s="31"/>
      <c r="AR163" s="31"/>
      <c r="AS163" s="31"/>
      <c r="AU163" s="267"/>
      <c r="AY163" s="194"/>
      <c r="AZ163" s="194"/>
      <c r="BA163" s="194"/>
    </row>
    <row r="164" spans="2:53" ht="16.5" customHeight="1" x14ac:dyDescent="0.25">
      <c r="B164" s="295"/>
      <c r="C164" s="325"/>
      <c r="D164" s="51" t="s">
        <v>17</v>
      </c>
      <c r="E164" s="13">
        <v>0</v>
      </c>
      <c r="F164" s="13" t="s">
        <v>113</v>
      </c>
      <c r="G164" s="51"/>
      <c r="H164" s="51"/>
      <c r="I164" s="13" t="s">
        <v>107</v>
      </c>
      <c r="J164" s="284"/>
      <c r="K164" s="285"/>
      <c r="L164" s="285"/>
      <c r="M164" s="286"/>
      <c r="N164" s="7"/>
      <c r="O164" s="7"/>
      <c r="P164" s="7"/>
      <c r="Q164" s="7"/>
      <c r="R164" s="7"/>
      <c r="S164" s="31"/>
      <c r="T164" s="31"/>
      <c r="U164" s="31"/>
      <c r="V164" s="31"/>
      <c r="W164" s="31"/>
      <c r="X164" s="29"/>
      <c r="Y164" s="325"/>
      <c r="Z164" s="51" t="s">
        <v>17</v>
      </c>
      <c r="AA164" s="51"/>
      <c r="AB164" s="51"/>
      <c r="AC164" s="51"/>
      <c r="AD164" s="51"/>
      <c r="AE164" s="51"/>
      <c r="AF164" s="298"/>
      <c r="AG164" s="298"/>
      <c r="AH164" s="298"/>
      <c r="AI164" s="298"/>
      <c r="AJ164" s="7"/>
      <c r="AK164" s="7"/>
      <c r="AL164" s="7"/>
      <c r="AM164" s="7"/>
      <c r="AN164" s="7"/>
      <c r="AO164" s="31"/>
      <c r="AP164" s="31"/>
      <c r="AQ164" s="31"/>
      <c r="AR164" s="31"/>
      <c r="AS164" s="31"/>
      <c r="AU164" s="267"/>
      <c r="AY164" s="194"/>
      <c r="AZ164" s="194"/>
      <c r="BA164" s="194"/>
    </row>
    <row r="165" spans="2:53" ht="16.5" customHeight="1" x14ac:dyDescent="0.25">
      <c r="B165" s="295"/>
      <c r="C165" s="325"/>
      <c r="D165" s="54" t="s">
        <v>21</v>
      </c>
      <c r="E165" s="293" t="s">
        <v>127</v>
      </c>
      <c r="F165" s="293"/>
      <c r="G165" s="293"/>
      <c r="H165" s="293"/>
      <c r="I165" s="293"/>
      <c r="J165" s="53" t="s">
        <v>11</v>
      </c>
      <c r="K165" s="53" t="s">
        <v>12</v>
      </c>
      <c r="L165" s="53" t="s">
        <v>81</v>
      </c>
      <c r="M165" s="53" t="s">
        <v>80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29"/>
      <c r="Y165" s="325"/>
      <c r="Z165" s="54" t="s">
        <v>21</v>
      </c>
      <c r="AA165" s="293" t="s">
        <v>126</v>
      </c>
      <c r="AB165" s="293"/>
      <c r="AC165" s="293"/>
      <c r="AD165" s="293"/>
      <c r="AE165" s="293"/>
      <c r="AF165" s="53" t="s">
        <v>11</v>
      </c>
      <c r="AG165" s="53" t="s">
        <v>12</v>
      </c>
      <c r="AH165" s="53" t="s">
        <v>81</v>
      </c>
      <c r="AI165" s="53" t="s">
        <v>80</v>
      </c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U165" s="267"/>
      <c r="AY165" s="194"/>
      <c r="AZ165" s="194"/>
      <c r="BA165" s="194"/>
    </row>
    <row r="166" spans="2:53" ht="16.5" customHeight="1" x14ac:dyDescent="0.3">
      <c r="B166" s="295"/>
      <c r="C166" s="325"/>
      <c r="D166" s="51" t="s">
        <v>22</v>
      </c>
      <c r="E166" s="60">
        <v>19.045999999999999</v>
      </c>
      <c r="F166" s="60">
        <v>8.7569999999999997</v>
      </c>
      <c r="G166" s="60">
        <v>8.5359999999999996</v>
      </c>
      <c r="H166" s="60">
        <v>10.631</v>
      </c>
      <c r="I166" s="60">
        <v>7.327</v>
      </c>
      <c r="J166" s="51">
        <f>SUM(E166:I166)</f>
        <v>54.296999999999997</v>
      </c>
      <c r="K166" s="26">
        <f>ROUND(AVERAGE(E166:I166),3)</f>
        <v>10.859</v>
      </c>
      <c r="L166" s="51">
        <f>ROUND(MEDIAN(E166:I166), 3)</f>
        <v>8.7569999999999997</v>
      </c>
      <c r="M166" s="51">
        <f>ROUND(_xlfn.STDEV.S(E166:I166), 3)</f>
        <v>4.7270000000000003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29"/>
      <c r="Y166" s="325"/>
      <c r="Z166" s="51" t="s">
        <v>22</v>
      </c>
      <c r="AA166" s="60">
        <v>6.6429999999999998</v>
      </c>
      <c r="AB166" s="60">
        <v>15.272</v>
      </c>
      <c r="AC166" s="60">
        <v>8.1270000000000007</v>
      </c>
      <c r="AD166" s="60">
        <v>7.3040000000000003</v>
      </c>
      <c r="AE166" s="60">
        <v>14.177</v>
      </c>
      <c r="AF166" s="51">
        <f>SUM(AA166:AE166)</f>
        <v>51.523000000000003</v>
      </c>
      <c r="AG166" s="51">
        <f>ROUND(AVERAGE(AA166:AE166),3)</f>
        <v>10.305</v>
      </c>
      <c r="AH166" s="51">
        <f>ROUND(MEDIAN(AA166:AE166), 3)</f>
        <v>8.1270000000000007</v>
      </c>
      <c r="AI166" s="51">
        <f>ROUND(_xlfn.STDEV.S(AA166:AE166), 3)</f>
        <v>4.0869999999999997</v>
      </c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U166" s="267"/>
      <c r="AY166" s="265" t="s">
        <v>253</v>
      </c>
      <c r="AZ166" s="266" t="s">
        <v>6</v>
      </c>
      <c r="BA166" s="266"/>
    </row>
    <row r="167" spans="2:53" ht="16.5" customHeight="1" x14ac:dyDescent="0.3">
      <c r="B167" s="295"/>
      <c r="C167" s="325"/>
      <c r="D167" s="51" t="b">
        <v>1</v>
      </c>
      <c r="E167" s="13" t="s">
        <v>100</v>
      </c>
      <c r="F167" s="51" t="s">
        <v>111</v>
      </c>
      <c r="G167" s="13" t="s">
        <v>118</v>
      </c>
      <c r="H167" s="13" t="s">
        <v>96</v>
      </c>
      <c r="I167" s="51">
        <v>2</v>
      </c>
      <c r="J167" s="281"/>
      <c r="K167" s="282"/>
      <c r="L167" s="282"/>
      <c r="M167" s="283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29"/>
      <c r="Y167" s="325"/>
      <c r="Z167" s="51" t="b">
        <v>1</v>
      </c>
      <c r="AA167" s="51">
        <v>5</v>
      </c>
      <c r="AB167" s="13" t="s">
        <v>117</v>
      </c>
      <c r="AC167" s="51">
        <v>0</v>
      </c>
      <c r="AD167" s="51" t="s">
        <v>96</v>
      </c>
      <c r="AE167" s="13">
        <v>8</v>
      </c>
      <c r="AF167" s="298"/>
      <c r="AG167" s="298"/>
      <c r="AH167" s="298"/>
      <c r="AI167" s="298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U167" s="267"/>
      <c r="AY167" s="265"/>
      <c r="AZ167" s="107" t="s">
        <v>246</v>
      </c>
      <c r="BA167" s="107" t="s">
        <v>245</v>
      </c>
    </row>
    <row r="168" spans="2:53" ht="16.5" customHeight="1" x14ac:dyDescent="0.25">
      <c r="B168" s="295"/>
      <c r="C168" s="325"/>
      <c r="D168" s="51" t="s">
        <v>17</v>
      </c>
      <c r="E168" s="13" t="s">
        <v>121</v>
      </c>
      <c r="F168" s="51"/>
      <c r="G168" s="13" t="s">
        <v>105</v>
      </c>
      <c r="H168" s="13" t="s">
        <v>121</v>
      </c>
      <c r="I168" s="51"/>
      <c r="J168" s="284"/>
      <c r="K168" s="285"/>
      <c r="L168" s="285"/>
      <c r="M168" s="286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29"/>
      <c r="Y168" s="325"/>
      <c r="Z168" s="51" t="s">
        <v>17</v>
      </c>
      <c r="AA168" s="51"/>
      <c r="AB168" s="13" t="s">
        <v>108</v>
      </c>
      <c r="AC168" s="51"/>
      <c r="AD168" s="51"/>
      <c r="AE168" s="13" t="s">
        <v>108</v>
      </c>
      <c r="AF168" s="298"/>
      <c r="AG168" s="298"/>
      <c r="AH168" s="298"/>
      <c r="AI168" s="298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U168" s="267"/>
      <c r="AY168" s="131" t="s">
        <v>3</v>
      </c>
      <c r="AZ168" s="132">
        <f>J156</f>
        <v>54.35</v>
      </c>
      <c r="BA168" s="132">
        <f>AF156</f>
        <v>45.258000000000003</v>
      </c>
    </row>
    <row r="169" spans="2:53" ht="16.5" customHeight="1" x14ac:dyDescent="0.25">
      <c r="B169" s="295"/>
      <c r="C169" s="325"/>
      <c r="D169" s="54" t="s">
        <v>23</v>
      </c>
      <c r="E169" s="293" t="s">
        <v>127</v>
      </c>
      <c r="F169" s="293"/>
      <c r="G169" s="293"/>
      <c r="H169" s="293"/>
      <c r="I169" s="293"/>
      <c r="J169" s="53" t="s">
        <v>11</v>
      </c>
      <c r="K169" s="53" t="s">
        <v>12</v>
      </c>
      <c r="L169" s="53" t="s">
        <v>81</v>
      </c>
      <c r="M169" s="53" t="s">
        <v>80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29"/>
      <c r="Y169" s="325"/>
      <c r="Z169" s="54" t="s">
        <v>23</v>
      </c>
      <c r="AA169" s="293" t="s">
        <v>123</v>
      </c>
      <c r="AB169" s="293"/>
      <c r="AC169" s="293"/>
      <c r="AD169" s="293"/>
      <c r="AE169" s="293"/>
      <c r="AF169" s="53" t="s">
        <v>11</v>
      </c>
      <c r="AG169" s="53" t="s">
        <v>12</v>
      </c>
      <c r="AH169" s="53" t="s">
        <v>81</v>
      </c>
      <c r="AI169" s="53" t="s">
        <v>80</v>
      </c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U169" s="267"/>
      <c r="AY169" s="42" t="s">
        <v>4</v>
      </c>
      <c r="AZ169" s="130">
        <f>K156</f>
        <v>10.87</v>
      </c>
      <c r="BA169" s="130">
        <f>AG156</f>
        <v>9.0519999999999996</v>
      </c>
    </row>
    <row r="170" spans="2:53" ht="16.5" customHeight="1" x14ac:dyDescent="0.25">
      <c r="B170" s="295"/>
      <c r="C170" s="325"/>
      <c r="D170" s="51" t="s">
        <v>24</v>
      </c>
      <c r="E170" s="60">
        <v>7.7519999999999998</v>
      </c>
      <c r="F170" s="60">
        <v>6.101</v>
      </c>
      <c r="G170" s="60">
        <v>16.010000000000002</v>
      </c>
      <c r="H170" s="60">
        <v>4.5369999999999999</v>
      </c>
      <c r="I170" s="60">
        <v>6.79</v>
      </c>
      <c r="J170" s="51">
        <f>SUM(E170:I170)</f>
        <v>41.19</v>
      </c>
      <c r="K170" s="26">
        <f>ROUND(AVERAGE(E170:I170),3)</f>
        <v>8.2379999999999995</v>
      </c>
      <c r="L170" s="51">
        <f>ROUND(MEDIAN(E170:I170), 3)</f>
        <v>6.79</v>
      </c>
      <c r="M170" s="51">
        <f>ROUND(_xlfn.STDEV.S(E170:I170), 3)</f>
        <v>4.5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29"/>
      <c r="Y170" s="325"/>
      <c r="Z170" s="51" t="s">
        <v>24</v>
      </c>
      <c r="AA170" s="60">
        <v>8.68</v>
      </c>
      <c r="AB170" s="60">
        <v>8.0250000000000004</v>
      </c>
      <c r="AC170" s="60">
        <v>8.5670000000000002</v>
      </c>
      <c r="AD170" s="60">
        <v>8.08</v>
      </c>
      <c r="AE170" s="60">
        <v>13.279</v>
      </c>
      <c r="AF170" s="51">
        <f>SUM(AA170:AE170)</f>
        <v>46.631</v>
      </c>
      <c r="AG170" s="51">
        <f>ROUND(AVERAGE(AA170:AE170),3)</f>
        <v>9.3260000000000005</v>
      </c>
      <c r="AH170" s="51">
        <f>ROUND(MEDIAN(AA170:AE170), 3)</f>
        <v>8.5670000000000002</v>
      </c>
      <c r="AI170" s="51">
        <f>ROUND(_xlfn.STDEV.S(AA170:AE170), 3)</f>
        <v>2.2280000000000002</v>
      </c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U170" s="267"/>
      <c r="AY170" s="42" t="s">
        <v>191</v>
      </c>
      <c r="AZ170" s="130">
        <f>L156</f>
        <v>8.4649999999999999</v>
      </c>
      <c r="BA170" s="130">
        <f>AH156</f>
        <v>8.2110000000000003</v>
      </c>
    </row>
    <row r="171" spans="2:53" ht="16.5" customHeight="1" x14ac:dyDescent="0.25">
      <c r="B171" s="295"/>
      <c r="C171" s="325"/>
      <c r="D171" s="51" t="b">
        <v>1</v>
      </c>
      <c r="E171" s="13" t="s">
        <v>113</v>
      </c>
      <c r="F171" s="13">
        <v>6</v>
      </c>
      <c r="G171" s="13" t="s">
        <v>116</v>
      </c>
      <c r="H171" s="51" t="s">
        <v>97</v>
      </c>
      <c r="I171" s="51" t="s">
        <v>98</v>
      </c>
      <c r="J171" s="281"/>
      <c r="K171" s="282"/>
      <c r="L171" s="282"/>
      <c r="M171" s="283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29"/>
      <c r="Y171" s="325"/>
      <c r="Z171" s="51" t="b">
        <v>1</v>
      </c>
      <c r="AA171" s="51" t="s">
        <v>102</v>
      </c>
      <c r="AB171" s="51" t="s">
        <v>104</v>
      </c>
      <c r="AC171" s="51">
        <v>4</v>
      </c>
      <c r="AD171" s="51" t="s">
        <v>112</v>
      </c>
      <c r="AE171" s="13" t="s">
        <v>106</v>
      </c>
      <c r="AF171" s="298"/>
      <c r="AG171" s="298"/>
      <c r="AH171" s="298"/>
      <c r="AI171" s="298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U171" s="267"/>
      <c r="AY171" s="42" t="s">
        <v>192</v>
      </c>
      <c r="AZ171" s="130">
        <f>M156</f>
        <v>6.6310000000000002</v>
      </c>
      <c r="BA171" s="130">
        <f>AI156</f>
        <v>2.9460000000000002</v>
      </c>
    </row>
    <row r="172" spans="2:53" ht="16.5" customHeight="1" x14ac:dyDescent="0.25">
      <c r="B172" s="295"/>
      <c r="C172" s="325"/>
      <c r="D172" s="51" t="s">
        <v>17</v>
      </c>
      <c r="E172" s="13" t="s">
        <v>104</v>
      </c>
      <c r="F172" s="13">
        <v>5</v>
      </c>
      <c r="G172" s="13" t="s">
        <v>109</v>
      </c>
      <c r="H172" s="51"/>
      <c r="I172" s="51"/>
      <c r="J172" s="284"/>
      <c r="K172" s="285"/>
      <c r="L172" s="285"/>
      <c r="M172" s="286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29"/>
      <c r="Y172" s="325"/>
      <c r="Z172" s="51" t="s">
        <v>17</v>
      </c>
      <c r="AA172" s="51"/>
      <c r="AB172" s="51"/>
      <c r="AC172" s="51"/>
      <c r="AD172" s="51"/>
      <c r="AE172" s="13" t="s">
        <v>97</v>
      </c>
      <c r="AF172" s="298"/>
      <c r="AG172" s="298"/>
      <c r="AH172" s="298"/>
      <c r="AI172" s="298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Y172" s="194"/>
      <c r="AZ172" s="194"/>
      <c r="BA172" s="194"/>
    </row>
    <row r="173" spans="2:53" ht="16.5" customHeight="1" x14ac:dyDescent="0.25">
      <c r="B173" s="295"/>
      <c r="C173" s="325"/>
      <c r="D173" s="54" t="s">
        <v>25</v>
      </c>
      <c r="E173" s="293" t="s">
        <v>127</v>
      </c>
      <c r="F173" s="293"/>
      <c r="G173" s="293"/>
      <c r="H173" s="293"/>
      <c r="I173" s="293"/>
      <c r="J173" s="53" t="s">
        <v>11</v>
      </c>
      <c r="K173" s="53" t="s">
        <v>12</v>
      </c>
      <c r="L173" s="53" t="s">
        <v>81</v>
      </c>
      <c r="M173" s="53" t="s">
        <v>80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29"/>
      <c r="Y173" s="325"/>
      <c r="Z173" s="54" t="s">
        <v>25</v>
      </c>
      <c r="AA173" s="293" t="s">
        <v>123</v>
      </c>
      <c r="AB173" s="293"/>
      <c r="AC173" s="293"/>
      <c r="AD173" s="293"/>
      <c r="AE173" s="293"/>
      <c r="AF173" s="53" t="s">
        <v>11</v>
      </c>
      <c r="AG173" s="53" t="s">
        <v>12</v>
      </c>
      <c r="AH173" s="53" t="s">
        <v>81</v>
      </c>
      <c r="AI173" s="53" t="s">
        <v>80</v>
      </c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</row>
    <row r="174" spans="2:53" ht="16.5" customHeight="1" x14ac:dyDescent="0.25">
      <c r="B174" s="295"/>
      <c r="C174" s="325"/>
      <c r="D174" s="51" t="s">
        <v>26</v>
      </c>
      <c r="E174" s="60">
        <v>6.0350000000000001</v>
      </c>
      <c r="F174" s="60">
        <v>6.399</v>
      </c>
      <c r="G174" s="60">
        <v>10.055</v>
      </c>
      <c r="H174" s="60">
        <v>7.39</v>
      </c>
      <c r="I174" s="60">
        <v>4.524</v>
      </c>
      <c r="J174" s="51">
        <f>SUM(E174:I174)</f>
        <v>34.402999999999999</v>
      </c>
      <c r="K174" s="26">
        <f>ROUND(AVERAGE(E174:I174),3)</f>
        <v>6.8810000000000002</v>
      </c>
      <c r="L174" s="51">
        <f>ROUND(MEDIAN(E174:I174), 3)</f>
        <v>6.399</v>
      </c>
      <c r="M174" s="51">
        <f>ROUND(_xlfn.STDEV.S(E174:I174), 3)</f>
        <v>2.052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29"/>
      <c r="Y174" s="325"/>
      <c r="Z174" s="51" t="s">
        <v>26</v>
      </c>
      <c r="AA174" s="60">
        <v>8.0419999999999998</v>
      </c>
      <c r="AB174" s="60">
        <v>5.9509999999999996</v>
      </c>
      <c r="AC174" s="60">
        <v>10.528</v>
      </c>
      <c r="AD174" s="60">
        <v>8.5039999999999996</v>
      </c>
      <c r="AE174" s="60">
        <v>7.1989999999999998</v>
      </c>
      <c r="AF174" s="51">
        <f>SUM(AA174:AE174)</f>
        <v>40.223999999999997</v>
      </c>
      <c r="AG174" s="51">
        <f>ROUND(AVERAGE(AA174:AE174),3)</f>
        <v>8.0449999999999999</v>
      </c>
      <c r="AH174" s="51">
        <f>ROUND(MEDIAN(AA174:AE174), 3)</f>
        <v>8.0419999999999998</v>
      </c>
      <c r="AI174" s="51">
        <f>ROUND(_xlfn.STDEV.S(AA174:AE174), 3)</f>
        <v>1.694</v>
      </c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</row>
    <row r="175" spans="2:53" ht="16.5" customHeight="1" x14ac:dyDescent="0.25">
      <c r="B175" s="295"/>
      <c r="C175" s="325"/>
      <c r="D175" s="51" t="b">
        <v>1</v>
      </c>
      <c r="E175" s="51" t="s">
        <v>111</v>
      </c>
      <c r="F175" s="51">
        <v>2</v>
      </c>
      <c r="G175" s="13" t="s">
        <v>100</v>
      </c>
      <c r="H175" s="13" t="s">
        <v>119</v>
      </c>
      <c r="I175" s="13" t="s">
        <v>104</v>
      </c>
      <c r="J175" s="281"/>
      <c r="K175" s="282"/>
      <c r="L175" s="282"/>
      <c r="M175" s="283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29"/>
      <c r="Y175" s="325"/>
      <c r="Z175" s="51" t="b">
        <v>1</v>
      </c>
      <c r="AA175" s="51" t="s">
        <v>106</v>
      </c>
      <c r="AB175" s="51" t="s">
        <v>98</v>
      </c>
      <c r="AC175" s="13" t="s">
        <v>107</v>
      </c>
      <c r="AD175" s="51" t="s">
        <v>107</v>
      </c>
      <c r="AE175" s="51" t="s">
        <v>110</v>
      </c>
      <c r="AF175" s="298"/>
      <c r="AG175" s="298"/>
      <c r="AH175" s="298"/>
      <c r="AI175" s="298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</row>
    <row r="176" spans="2:53" ht="16.5" customHeight="1" x14ac:dyDescent="0.25">
      <c r="B176" s="295"/>
      <c r="C176" s="325"/>
      <c r="D176" s="51" t="s">
        <v>17</v>
      </c>
      <c r="E176" s="51"/>
      <c r="F176" s="51"/>
      <c r="G176" s="13" t="s">
        <v>112</v>
      </c>
      <c r="H176" s="13" t="s">
        <v>105</v>
      </c>
      <c r="I176" s="13" t="s">
        <v>110</v>
      </c>
      <c r="J176" s="284"/>
      <c r="K176" s="285"/>
      <c r="L176" s="285"/>
      <c r="M176" s="286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29"/>
      <c r="Y176" s="325"/>
      <c r="Z176" s="51" t="s">
        <v>17</v>
      </c>
      <c r="AA176" s="51"/>
      <c r="AB176" s="51"/>
      <c r="AC176" s="13">
        <v>8</v>
      </c>
      <c r="AD176" s="51"/>
      <c r="AE176" s="51"/>
      <c r="AF176" s="298"/>
      <c r="AG176" s="298"/>
      <c r="AH176" s="298"/>
      <c r="AI176" s="298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</row>
    <row r="177" spans="2:45" ht="16.5" customHeight="1" x14ac:dyDescent="0.25">
      <c r="B177" s="295"/>
      <c r="C177" s="325"/>
      <c r="D177" s="54" t="s">
        <v>58</v>
      </c>
      <c r="E177" s="293" t="s">
        <v>122</v>
      </c>
      <c r="F177" s="293"/>
      <c r="G177" s="293"/>
      <c r="H177" s="293"/>
      <c r="I177" s="293"/>
      <c r="J177" s="53" t="s">
        <v>11</v>
      </c>
      <c r="K177" s="53" t="s">
        <v>12</v>
      </c>
      <c r="L177" s="53" t="s">
        <v>81</v>
      </c>
      <c r="M177" s="53" t="s">
        <v>80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29"/>
      <c r="Y177" s="325"/>
      <c r="Z177" s="54" t="s">
        <v>58</v>
      </c>
      <c r="AA177" s="293" t="s">
        <v>123</v>
      </c>
      <c r="AB177" s="293"/>
      <c r="AC177" s="293"/>
      <c r="AD177" s="293"/>
      <c r="AE177" s="293"/>
      <c r="AF177" s="53" t="s">
        <v>11</v>
      </c>
      <c r="AG177" s="53" t="s">
        <v>12</v>
      </c>
      <c r="AH177" s="53" t="s">
        <v>81</v>
      </c>
      <c r="AI177" s="53" t="s">
        <v>80</v>
      </c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</row>
    <row r="178" spans="2:45" ht="16.5" customHeight="1" x14ac:dyDescent="0.25">
      <c r="B178" s="295"/>
      <c r="C178" s="325"/>
      <c r="D178" s="51" t="s">
        <v>59</v>
      </c>
      <c r="E178" s="60">
        <v>9.0210000000000008</v>
      </c>
      <c r="F178" s="60">
        <v>11.72</v>
      </c>
      <c r="G178" s="60">
        <v>8.6110000000000007</v>
      </c>
      <c r="H178" s="60">
        <v>10.577</v>
      </c>
      <c r="I178" s="60">
        <v>5.0780000000000003</v>
      </c>
      <c r="J178" s="51">
        <f>SUM(E178:I178)</f>
        <v>45.007000000000005</v>
      </c>
      <c r="K178" s="26">
        <f>ROUND(AVERAGE(E178:I178),3)</f>
        <v>9.0009999999999994</v>
      </c>
      <c r="L178" s="51">
        <f>ROUND(MEDIAN(E178:I178), 3)</f>
        <v>9.0210000000000008</v>
      </c>
      <c r="M178" s="51">
        <f>ROUND(_xlfn.STDEV.S(E178:I178), 3)</f>
        <v>2.5209999999999999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29"/>
      <c r="Y178" s="325"/>
      <c r="Z178" s="51" t="s">
        <v>59</v>
      </c>
      <c r="AA178" s="60">
        <v>9.6959999999999997</v>
      </c>
      <c r="AB178" s="60">
        <v>9.0570000000000004</v>
      </c>
      <c r="AC178" s="60">
        <v>7.7590000000000003</v>
      </c>
      <c r="AD178" s="60">
        <v>14.6</v>
      </c>
      <c r="AE178" s="60">
        <v>5.4169999999999998</v>
      </c>
      <c r="AF178" s="51">
        <f>SUM(AA178:AE178)</f>
        <v>46.529000000000003</v>
      </c>
      <c r="AG178" s="51">
        <f>ROUND(AVERAGE(AA178:AE178),3)</f>
        <v>9.3059999999999992</v>
      </c>
      <c r="AH178" s="51">
        <f>ROUND(MEDIAN(AA178:AE178), 3)</f>
        <v>9.0570000000000004</v>
      </c>
      <c r="AI178" s="51">
        <f>ROUND(_xlfn.STDEV.S(AA178:AE178), 3)</f>
        <v>3.3820000000000001</v>
      </c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</row>
    <row r="179" spans="2:45" ht="16.5" customHeight="1" x14ac:dyDescent="0.25">
      <c r="B179" s="295"/>
      <c r="C179" s="325"/>
      <c r="D179" s="51" t="b">
        <v>1</v>
      </c>
      <c r="E179" s="13" t="s">
        <v>99</v>
      </c>
      <c r="F179" s="13" t="s">
        <v>117</v>
      </c>
      <c r="G179" s="13" t="s">
        <v>114</v>
      </c>
      <c r="H179" s="13" t="s">
        <v>101</v>
      </c>
      <c r="I179" s="51" t="s">
        <v>110</v>
      </c>
      <c r="J179" s="281"/>
      <c r="K179" s="282"/>
      <c r="L179" s="282"/>
      <c r="M179" s="283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29"/>
      <c r="Y179" s="325"/>
      <c r="Z179" s="51" t="b">
        <v>1</v>
      </c>
      <c r="AA179" s="51" t="s">
        <v>114</v>
      </c>
      <c r="AB179" s="51" t="s">
        <v>97</v>
      </c>
      <c r="AC179" s="51" t="s">
        <v>103</v>
      </c>
      <c r="AD179" s="13" t="s">
        <v>116</v>
      </c>
      <c r="AE179" s="51">
        <v>1</v>
      </c>
      <c r="AF179" s="298"/>
      <c r="AG179" s="298"/>
      <c r="AH179" s="298"/>
      <c r="AI179" s="298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</row>
    <row r="180" spans="2:45" ht="16.5" customHeight="1" x14ac:dyDescent="0.25">
      <c r="B180" s="295"/>
      <c r="C180" s="325"/>
      <c r="D180" s="51" t="s">
        <v>17</v>
      </c>
      <c r="E180" s="13" t="s">
        <v>121</v>
      </c>
      <c r="F180" s="13" t="s">
        <v>119</v>
      </c>
      <c r="G180" s="13" t="s">
        <v>108</v>
      </c>
      <c r="H180" s="13" t="s">
        <v>115</v>
      </c>
      <c r="I180" s="51"/>
      <c r="J180" s="284"/>
      <c r="K180" s="285"/>
      <c r="L180" s="285"/>
      <c r="M180" s="286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29"/>
      <c r="Y180" s="325"/>
      <c r="Z180" s="51" t="s">
        <v>17</v>
      </c>
      <c r="AA180" s="51"/>
      <c r="AB180" s="51"/>
      <c r="AC180" s="51"/>
      <c r="AD180" s="13" t="s">
        <v>119</v>
      </c>
      <c r="AE180" s="51"/>
      <c r="AF180" s="298"/>
      <c r="AG180" s="298"/>
      <c r="AH180" s="298"/>
      <c r="AI180" s="298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</row>
    <row r="183" spans="2:45" s="24" customFormat="1" ht="16.5" customHeight="1" x14ac:dyDescent="0.25"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</row>
    <row r="184" spans="2:45" s="24" customFormat="1" ht="16.5" customHeight="1" x14ac:dyDescent="0.25"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</row>
    <row r="185" spans="2:45" s="24" customFormat="1" ht="16.5" customHeight="1" x14ac:dyDescent="0.25"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</row>
    <row r="186" spans="2:45" s="24" customFormat="1" ht="16.5" customHeight="1" x14ac:dyDescent="0.25"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</row>
    <row r="187" spans="2:45" s="24" customFormat="1" ht="16.5" customHeight="1" x14ac:dyDescent="0.25"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</row>
    <row r="188" spans="2:45" s="24" customFormat="1" ht="16.5" customHeight="1" x14ac:dyDescent="0.25"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</row>
    <row r="189" spans="2:45" s="24" customFormat="1" ht="16.5" customHeight="1" x14ac:dyDescent="0.25"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</row>
    <row r="190" spans="2:45" s="24" customFormat="1" ht="16.5" customHeight="1" x14ac:dyDescent="0.25"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</row>
    <row r="191" spans="2:45" s="24" customFormat="1" ht="16.5" customHeight="1" x14ac:dyDescent="0.25"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</row>
    <row r="192" spans="2:45" s="24" customFormat="1" ht="16.5" customHeight="1" x14ac:dyDescent="0.25"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</row>
    <row r="193" spans="2:45" s="24" customFormat="1" ht="16.5" customHeight="1" x14ac:dyDescent="0.25"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</row>
  </sheetData>
  <mergeCells count="237">
    <mergeCell ref="AK6:AN6"/>
    <mergeCell ref="O6:R6"/>
    <mergeCell ref="O32:R32"/>
    <mergeCell ref="AK32:AN32"/>
    <mergeCell ref="J96:M96"/>
    <mergeCell ref="AF96:AI96"/>
    <mergeCell ref="J125:M125"/>
    <mergeCell ref="AF125:AI125"/>
    <mergeCell ref="J154:M154"/>
    <mergeCell ref="AF154:AI154"/>
    <mergeCell ref="J67:M67"/>
    <mergeCell ref="AF67:AI67"/>
    <mergeCell ref="J72:M73"/>
    <mergeCell ref="J76:M77"/>
    <mergeCell ref="J80:M81"/>
    <mergeCell ref="J84:M85"/>
    <mergeCell ref="J88:M89"/>
    <mergeCell ref="J92:M93"/>
    <mergeCell ref="AF72:AI73"/>
    <mergeCell ref="AF76:AI77"/>
    <mergeCell ref="AF80:AI81"/>
    <mergeCell ref="AF84:AI85"/>
    <mergeCell ref="AF88:AI89"/>
    <mergeCell ref="AF92:AI93"/>
    <mergeCell ref="E161:I161"/>
    <mergeCell ref="AA161:AE161"/>
    <mergeCell ref="J150:M151"/>
    <mergeCell ref="AF150:AI151"/>
    <mergeCell ref="J179:M180"/>
    <mergeCell ref="AF179:AI180"/>
    <mergeCell ref="E173:I173"/>
    <mergeCell ref="AA173:AE173"/>
    <mergeCell ref="J175:M176"/>
    <mergeCell ref="AF175:AI176"/>
    <mergeCell ref="E177:I177"/>
    <mergeCell ref="AA177:AE177"/>
    <mergeCell ref="AA165:AE165"/>
    <mergeCell ref="J167:M168"/>
    <mergeCell ref="AF167:AI168"/>
    <mergeCell ref="E169:I169"/>
    <mergeCell ref="AA169:AE169"/>
    <mergeCell ref="J171:M172"/>
    <mergeCell ref="AF171:AI172"/>
    <mergeCell ref="AQ125:AS125"/>
    <mergeCell ref="E128:I128"/>
    <mergeCell ref="AA128:AE128"/>
    <mergeCell ref="J130:M131"/>
    <mergeCell ref="AF130:AI131"/>
    <mergeCell ref="E132:I132"/>
    <mergeCell ref="AA132:AE132"/>
    <mergeCell ref="C154:C180"/>
    <mergeCell ref="U154:W154"/>
    <mergeCell ref="Y154:Y180"/>
    <mergeCell ref="J163:M164"/>
    <mergeCell ref="AF163:AI164"/>
    <mergeCell ref="E165:I165"/>
    <mergeCell ref="E144:I144"/>
    <mergeCell ref="AA144:AE144"/>
    <mergeCell ref="J146:M147"/>
    <mergeCell ref="AF146:AI147"/>
    <mergeCell ref="E148:I148"/>
    <mergeCell ref="AA148:AE148"/>
    <mergeCell ref="AQ154:AS154"/>
    <mergeCell ref="E157:I157"/>
    <mergeCell ref="AA157:AE157"/>
    <mergeCell ref="J159:M160"/>
    <mergeCell ref="AF159:AI160"/>
    <mergeCell ref="C125:C151"/>
    <mergeCell ref="U125:W125"/>
    <mergeCell ref="Y125:Y151"/>
    <mergeCell ref="J134:M135"/>
    <mergeCell ref="AF134:AI135"/>
    <mergeCell ref="E136:I136"/>
    <mergeCell ref="AA136:AE136"/>
    <mergeCell ref="J138:M139"/>
    <mergeCell ref="AF138:AI139"/>
    <mergeCell ref="E140:I140"/>
    <mergeCell ref="AA140:AE140"/>
    <mergeCell ref="J142:M143"/>
    <mergeCell ref="AF142:AI143"/>
    <mergeCell ref="J105:M106"/>
    <mergeCell ref="AF105:AI106"/>
    <mergeCell ref="E107:I107"/>
    <mergeCell ref="AA107:AE107"/>
    <mergeCell ref="C96:C122"/>
    <mergeCell ref="U96:W96"/>
    <mergeCell ref="Y96:Y122"/>
    <mergeCell ref="E115:I115"/>
    <mergeCell ref="AA115:AE115"/>
    <mergeCell ref="J117:M118"/>
    <mergeCell ref="AF117:AI118"/>
    <mergeCell ref="E119:I119"/>
    <mergeCell ref="AA119:AE119"/>
    <mergeCell ref="J109:M110"/>
    <mergeCell ref="AF109:AI110"/>
    <mergeCell ref="E111:I111"/>
    <mergeCell ref="AA111:AE111"/>
    <mergeCell ref="J113:M114"/>
    <mergeCell ref="AF113:AI114"/>
    <mergeCell ref="J121:M122"/>
    <mergeCell ref="AF121:AI122"/>
    <mergeCell ref="E99:I99"/>
    <mergeCell ref="AA99:AE99"/>
    <mergeCell ref="J101:M102"/>
    <mergeCell ref="AF101:AI102"/>
    <mergeCell ref="C67:C93"/>
    <mergeCell ref="U67:W67"/>
    <mergeCell ref="Y67:Y93"/>
    <mergeCell ref="AQ67:AS67"/>
    <mergeCell ref="E103:I103"/>
    <mergeCell ref="AA103:AE103"/>
    <mergeCell ref="C66:W66"/>
    <mergeCell ref="Y66:AS66"/>
    <mergeCell ref="E70:I70"/>
    <mergeCell ref="E74:I74"/>
    <mergeCell ref="E78:I78"/>
    <mergeCell ref="E82:I82"/>
    <mergeCell ref="E86:I86"/>
    <mergeCell ref="E90:I90"/>
    <mergeCell ref="AA70:AE70"/>
    <mergeCell ref="AA74:AE74"/>
    <mergeCell ref="AA78:AE78"/>
    <mergeCell ref="AA86:AE86"/>
    <mergeCell ref="AA90:AE90"/>
    <mergeCell ref="AA82:AE82"/>
    <mergeCell ref="AK57:AN58"/>
    <mergeCell ref="AQ96:AS96"/>
    <mergeCell ref="E43:N43"/>
    <mergeCell ref="AA43:AJ43"/>
    <mergeCell ref="O45:R46"/>
    <mergeCell ref="AK45:AN46"/>
    <mergeCell ref="E59:N59"/>
    <mergeCell ref="AA59:AJ59"/>
    <mergeCell ref="O61:R62"/>
    <mergeCell ref="AK61:AN62"/>
    <mergeCell ref="S69:S70"/>
    <mergeCell ref="S71:S72"/>
    <mergeCell ref="S73:S74"/>
    <mergeCell ref="AO69:AO70"/>
    <mergeCell ref="AO71:AO72"/>
    <mergeCell ref="AO73:AO74"/>
    <mergeCell ref="AK37:AN38"/>
    <mergeCell ref="E39:N39"/>
    <mergeCell ref="AA39:AJ39"/>
    <mergeCell ref="O27:R28"/>
    <mergeCell ref="AK27:AN28"/>
    <mergeCell ref="C31:W31"/>
    <mergeCell ref="Y31:AS31"/>
    <mergeCell ref="C32:C62"/>
    <mergeCell ref="U32:W32"/>
    <mergeCell ref="Y32:Y62"/>
    <mergeCell ref="AQ32:AS32"/>
    <mergeCell ref="E47:N47"/>
    <mergeCell ref="AA47:AJ47"/>
    <mergeCell ref="O49:R50"/>
    <mergeCell ref="AK49:AN50"/>
    <mergeCell ref="E51:N51"/>
    <mergeCell ref="AA51:AJ51"/>
    <mergeCell ref="O41:R42"/>
    <mergeCell ref="AK41:AN42"/>
    <mergeCell ref="O53:R54"/>
    <mergeCell ref="AK53:AN54"/>
    <mergeCell ref="E55:N55"/>
    <mergeCell ref="AA55:AJ55"/>
    <mergeCell ref="O57:R58"/>
    <mergeCell ref="AU5:BA5"/>
    <mergeCell ref="C4:BA4"/>
    <mergeCell ref="B3:BA3"/>
    <mergeCell ref="AY17:AY18"/>
    <mergeCell ref="AZ17:BA17"/>
    <mergeCell ref="E9:N9"/>
    <mergeCell ref="AA9:AJ9"/>
    <mergeCell ref="O11:R12"/>
    <mergeCell ref="AK11:AN12"/>
    <mergeCell ref="E13:N13"/>
    <mergeCell ref="AA13:AJ13"/>
    <mergeCell ref="B4:B180"/>
    <mergeCell ref="C5:W5"/>
    <mergeCell ref="Y5:AS5"/>
    <mergeCell ref="C6:C28"/>
    <mergeCell ref="U6:W6"/>
    <mergeCell ref="Y6:Y28"/>
    <mergeCell ref="AQ6:AS6"/>
    <mergeCell ref="E21:N21"/>
    <mergeCell ref="AA21:AJ21"/>
    <mergeCell ref="O23:R24"/>
    <mergeCell ref="AK23:AN24"/>
    <mergeCell ref="E25:N25"/>
    <mergeCell ref="AA25:AJ25"/>
    <mergeCell ref="AW96:AX96"/>
    <mergeCell ref="AY96:AY97"/>
    <mergeCell ref="AZ96:BA96"/>
    <mergeCell ref="AU66:BA66"/>
    <mergeCell ref="C65:BA65"/>
    <mergeCell ref="AY48:AY49"/>
    <mergeCell ref="AZ48:BA48"/>
    <mergeCell ref="AV6:AV7"/>
    <mergeCell ref="AW6:AX6"/>
    <mergeCell ref="AY6:AY7"/>
    <mergeCell ref="AZ6:BA6"/>
    <mergeCell ref="AV32:AV33"/>
    <mergeCell ref="AW32:AX32"/>
    <mergeCell ref="AY32:AY33"/>
    <mergeCell ref="AZ32:BA32"/>
    <mergeCell ref="O15:R16"/>
    <mergeCell ref="AK15:AN16"/>
    <mergeCell ref="E17:N17"/>
    <mergeCell ref="AA17:AJ17"/>
    <mergeCell ref="O19:R20"/>
    <mergeCell ref="AK19:AN20"/>
    <mergeCell ref="E35:N35"/>
    <mergeCell ref="AA35:AJ35"/>
    <mergeCell ref="O37:R38"/>
    <mergeCell ref="AY166:AY167"/>
    <mergeCell ref="AZ166:BA166"/>
    <mergeCell ref="AU67:AU171"/>
    <mergeCell ref="AU6:AU53"/>
    <mergeCell ref="AV125:AV126"/>
    <mergeCell ref="AW125:AX125"/>
    <mergeCell ref="AY125:AY126"/>
    <mergeCell ref="AZ125:BA125"/>
    <mergeCell ref="AV154:AV155"/>
    <mergeCell ref="AW154:AX154"/>
    <mergeCell ref="AY154:AY155"/>
    <mergeCell ref="AZ154:BA154"/>
    <mergeCell ref="AY108:AY109"/>
    <mergeCell ref="AZ108:BA108"/>
    <mergeCell ref="AY79:AY80"/>
    <mergeCell ref="AZ79:BA79"/>
    <mergeCell ref="AY137:AY138"/>
    <mergeCell ref="AZ137:BA137"/>
    <mergeCell ref="AW41:AX43"/>
    <mergeCell ref="AV67:AV68"/>
    <mergeCell ref="AW67:AX67"/>
    <mergeCell ref="AY67:AY68"/>
    <mergeCell ref="AZ67:BA67"/>
    <mergeCell ref="AV96:AV97"/>
  </mergeCells>
  <phoneticPr fontId="1" type="noConversion"/>
  <pageMargins left="0.25" right="0.25" top="0.75" bottom="0.75" header="0.3" footer="0.3"/>
  <pageSetup paperSize="9" scale="2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E2FE-D936-4CB1-A0EE-24166B5A4744}">
  <sheetPr>
    <pageSetUpPr fitToPage="1"/>
  </sheetPr>
  <dimension ref="B3:BA180"/>
  <sheetViews>
    <sheetView topLeftCell="A37" zoomScale="40" zoomScaleNormal="40" workbookViewId="0">
      <selection activeCell="Q98" sqref="Q98"/>
    </sheetView>
  </sheetViews>
  <sheetFormatPr defaultRowHeight="16.5" x14ac:dyDescent="0.25"/>
  <cols>
    <col min="2" max="2" width="30.625" style="2" customWidth="1"/>
    <col min="3" max="3" width="9" style="2"/>
    <col min="4" max="4" width="13.625" style="2" customWidth="1"/>
    <col min="5" max="14" width="9.125" style="1" customWidth="1"/>
    <col min="15" max="18" width="9.125" style="2" customWidth="1"/>
    <col min="19" max="19" width="9" style="2"/>
    <col min="20" max="20" width="13.625" style="2" customWidth="1"/>
    <col min="21" max="23" width="11.625" style="2" customWidth="1"/>
    <col min="24" max="25" width="9" style="2"/>
    <col min="26" max="26" width="13.625" style="2" customWidth="1"/>
    <col min="27" max="36" width="9.125" style="72" customWidth="1"/>
    <col min="37" max="40" width="9.125" style="2" customWidth="1"/>
    <col min="41" max="41" width="9" style="2"/>
    <col min="42" max="42" width="13.625" style="2" customWidth="1"/>
    <col min="43" max="45" width="11.625" style="2" customWidth="1"/>
    <col min="46" max="47" width="9" style="24"/>
    <col min="48" max="48" width="11.625" style="24" customWidth="1"/>
    <col min="49" max="50" width="13.625" style="24" customWidth="1"/>
    <col min="51" max="51" width="11.625" style="24" customWidth="1"/>
    <col min="52" max="52" width="13.625" style="24" customWidth="1"/>
    <col min="53" max="53" width="13.625" customWidth="1"/>
  </cols>
  <sheetData>
    <row r="3" spans="2:53" ht="120" customHeight="1" x14ac:dyDescent="0.25">
      <c r="B3" s="294" t="s">
        <v>243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4"/>
    </row>
    <row r="4" spans="2:53" ht="50.1" customHeight="1" x14ac:dyDescent="0.25">
      <c r="B4" s="295" t="s">
        <v>77</v>
      </c>
      <c r="C4" s="278" t="s">
        <v>82</v>
      </c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  <c r="AY4" s="278"/>
      <c r="AZ4" s="278"/>
      <c r="BA4" s="278"/>
    </row>
    <row r="5" spans="2:53" ht="39.950000000000003" customHeight="1" x14ac:dyDescent="0.25">
      <c r="B5" s="295"/>
      <c r="C5" s="296" t="s">
        <v>79</v>
      </c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5"/>
      <c r="Y5" s="297" t="s">
        <v>53</v>
      </c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U5" s="276" t="s">
        <v>257</v>
      </c>
      <c r="AV5" s="276"/>
      <c r="AW5" s="276"/>
      <c r="AX5" s="276"/>
      <c r="AY5" s="276"/>
      <c r="AZ5" s="276"/>
      <c r="BA5" s="276"/>
    </row>
    <row r="6" spans="2:53" ht="16.5" customHeight="1" x14ac:dyDescent="0.3">
      <c r="B6" s="295"/>
      <c r="C6" s="265" t="s">
        <v>1</v>
      </c>
      <c r="D6" s="6" t="s">
        <v>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326" t="s">
        <v>49</v>
      </c>
      <c r="P6" s="326"/>
      <c r="Q6" s="326"/>
      <c r="R6" s="326"/>
      <c r="S6" s="7"/>
      <c r="T6" s="6" t="s">
        <v>1</v>
      </c>
      <c r="U6" s="232" t="s">
        <v>50</v>
      </c>
      <c r="V6" s="232"/>
      <c r="W6" s="232"/>
      <c r="X6" s="4"/>
      <c r="Y6" s="265" t="s">
        <v>1</v>
      </c>
      <c r="Z6" s="6" t="s">
        <v>1</v>
      </c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326" t="s">
        <v>49</v>
      </c>
      <c r="AL6" s="326"/>
      <c r="AM6" s="326"/>
      <c r="AN6" s="326"/>
      <c r="AO6" s="7"/>
      <c r="AP6" s="6" t="s">
        <v>1</v>
      </c>
      <c r="AQ6" s="232" t="s">
        <v>50</v>
      </c>
      <c r="AR6" s="232"/>
      <c r="AS6" s="232"/>
      <c r="AU6" s="267" t="s">
        <v>255</v>
      </c>
      <c r="AV6" s="269" t="s">
        <v>1</v>
      </c>
      <c r="AW6" s="266" t="s">
        <v>5</v>
      </c>
      <c r="AX6" s="266"/>
      <c r="AY6" s="269" t="s">
        <v>1</v>
      </c>
      <c r="AZ6" s="266" t="s">
        <v>6</v>
      </c>
      <c r="BA6" s="266"/>
    </row>
    <row r="7" spans="2:53" ht="16.5" customHeight="1" x14ac:dyDescent="0.3">
      <c r="B7" s="295"/>
      <c r="C7" s="265"/>
      <c r="D7" s="6" t="s">
        <v>2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42" t="s">
        <v>3</v>
      </c>
      <c r="P7" s="42" t="s">
        <v>4</v>
      </c>
      <c r="Q7" s="42" t="s">
        <v>191</v>
      </c>
      <c r="R7" s="42" t="s">
        <v>192</v>
      </c>
      <c r="S7" s="7"/>
      <c r="T7" s="6" t="s">
        <v>2</v>
      </c>
      <c r="U7" s="54" t="s">
        <v>5</v>
      </c>
      <c r="V7" s="54" t="s">
        <v>6</v>
      </c>
      <c r="W7" s="8" t="s">
        <v>7</v>
      </c>
      <c r="X7" s="4"/>
      <c r="Y7" s="265"/>
      <c r="Z7" s="6" t="s">
        <v>0</v>
      </c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42" t="s">
        <v>3</v>
      </c>
      <c r="AL7" s="42" t="s">
        <v>4</v>
      </c>
      <c r="AM7" s="42" t="s">
        <v>191</v>
      </c>
      <c r="AN7" s="42" t="s">
        <v>192</v>
      </c>
      <c r="AO7" s="7"/>
      <c r="AP7" s="6" t="s">
        <v>54</v>
      </c>
      <c r="AQ7" s="54" t="s">
        <v>5</v>
      </c>
      <c r="AR7" s="54" t="s">
        <v>6</v>
      </c>
      <c r="AS7" s="8" t="s">
        <v>7</v>
      </c>
      <c r="AU7" s="267"/>
      <c r="AV7" s="269"/>
      <c r="AW7" s="107" t="s">
        <v>246</v>
      </c>
      <c r="AX7" s="107" t="s">
        <v>0</v>
      </c>
      <c r="AY7" s="269"/>
      <c r="AZ7" s="107" t="s">
        <v>2</v>
      </c>
      <c r="BA7" s="107" t="s">
        <v>54</v>
      </c>
    </row>
    <row r="8" spans="2:53" ht="16.5" customHeight="1" x14ac:dyDescent="0.3">
      <c r="B8" s="295"/>
      <c r="C8" s="265"/>
      <c r="D8" s="9" t="s">
        <v>8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57">
        <f>ROUND(AVERAGE(O10, O14,O18,O22,O26), 3)</f>
        <v>99.388999999999996</v>
      </c>
      <c r="P8" s="43">
        <f>ROUND(AVERAGE(P10, P14,P18,P22,P26), 3)</f>
        <v>9.4109999999999996</v>
      </c>
      <c r="Q8" s="43">
        <f>ROUND(AVERAGE(Q10, Q14,Q18,Q22,Q26), 3)</f>
        <v>7.9450000000000003</v>
      </c>
      <c r="R8" s="43">
        <f>ROUND(AVERAGE(R10, R14,R18,R22,R26), 3)</f>
        <v>5.0359999999999996</v>
      </c>
      <c r="S8" s="7"/>
      <c r="T8" s="9" t="s">
        <v>9</v>
      </c>
      <c r="U8" s="8">
        <v>100</v>
      </c>
      <c r="V8" s="8">
        <v>96.025000000000006</v>
      </c>
      <c r="W8" s="8">
        <f>ROUND(V8/60, 3)</f>
        <v>1.6</v>
      </c>
      <c r="X8" s="4"/>
      <c r="Y8" s="265"/>
      <c r="Z8" s="25" t="s">
        <v>8</v>
      </c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57">
        <f>ROUND(AVERAGE(AK10, AK14,AK18,AK22,AK26), 3)</f>
        <v>74.692999999999998</v>
      </c>
      <c r="AL8" s="43">
        <f>ROUND(AVERAGE(AL10, AL14,AL18,AL22,AL26), 3)</f>
        <v>7.4690000000000003</v>
      </c>
      <c r="AM8" s="43">
        <f>ROUND(AVERAGE(AM10, AM14,AM18,AM22,AM26), 3)</f>
        <v>6.6989999999999998</v>
      </c>
      <c r="AN8" s="43">
        <f>ROUND(AVERAGE(AN10, AN14,AN18,AN22,AN26), 3)</f>
        <v>2.3010000000000002</v>
      </c>
      <c r="AO8" s="7"/>
      <c r="AP8" s="9" t="s">
        <v>9</v>
      </c>
      <c r="AQ8" s="8">
        <v>100</v>
      </c>
      <c r="AR8" s="8">
        <v>89.49</v>
      </c>
      <c r="AS8" s="8">
        <f>ROUND(AR8/60, 3)</f>
        <v>1.492</v>
      </c>
      <c r="AU8" s="267"/>
      <c r="AV8" s="108" t="s">
        <v>9</v>
      </c>
      <c r="AW8" s="109">
        <f t="shared" ref="AW8:AW13" si="0">U8</f>
        <v>100</v>
      </c>
      <c r="AX8" s="109">
        <f t="shared" ref="AX8:AX13" si="1">AQ8</f>
        <v>100</v>
      </c>
      <c r="AY8" s="108" t="s">
        <v>9</v>
      </c>
      <c r="AZ8" s="109">
        <f t="shared" ref="AZ8:AZ13" si="2">V8</f>
        <v>96.025000000000006</v>
      </c>
      <c r="BA8" s="109">
        <f t="shared" ref="BA8:BA13" si="3">AR8</f>
        <v>89.49</v>
      </c>
    </row>
    <row r="9" spans="2:53" ht="16.5" customHeight="1" x14ac:dyDescent="0.3">
      <c r="B9" s="295"/>
      <c r="C9" s="265"/>
      <c r="D9" s="54" t="s">
        <v>10</v>
      </c>
      <c r="E9" s="292" t="s">
        <v>94</v>
      </c>
      <c r="F9" s="293"/>
      <c r="G9" s="293"/>
      <c r="H9" s="293"/>
      <c r="I9" s="293"/>
      <c r="J9" s="293"/>
      <c r="K9" s="293"/>
      <c r="L9" s="293"/>
      <c r="M9" s="293"/>
      <c r="N9" s="293"/>
      <c r="O9" s="53" t="s">
        <v>11</v>
      </c>
      <c r="P9" s="48" t="s">
        <v>12</v>
      </c>
      <c r="Q9" s="53" t="s">
        <v>81</v>
      </c>
      <c r="R9" s="53" t="s">
        <v>80</v>
      </c>
      <c r="S9" s="7"/>
      <c r="T9" s="9" t="s">
        <v>13</v>
      </c>
      <c r="U9" s="8">
        <v>90</v>
      </c>
      <c r="V9" s="8">
        <v>119.809</v>
      </c>
      <c r="W9" s="8">
        <f>ROUND(V9/60, 3)</f>
        <v>1.9970000000000001</v>
      </c>
      <c r="X9" s="4"/>
      <c r="Y9" s="265"/>
      <c r="Z9" s="53" t="s">
        <v>10</v>
      </c>
      <c r="AA9" s="334" t="s">
        <v>94</v>
      </c>
      <c r="AB9" s="335"/>
      <c r="AC9" s="335"/>
      <c r="AD9" s="335"/>
      <c r="AE9" s="335"/>
      <c r="AF9" s="335"/>
      <c r="AG9" s="335"/>
      <c r="AH9" s="335"/>
      <c r="AI9" s="335"/>
      <c r="AJ9" s="335"/>
      <c r="AK9" s="53" t="s">
        <v>11</v>
      </c>
      <c r="AL9" s="53" t="s">
        <v>12</v>
      </c>
      <c r="AM9" s="53" t="s">
        <v>81</v>
      </c>
      <c r="AN9" s="53" t="s">
        <v>80</v>
      </c>
      <c r="AO9" s="7"/>
      <c r="AP9" s="9" t="s">
        <v>13</v>
      </c>
      <c r="AQ9" s="8">
        <v>100</v>
      </c>
      <c r="AR9" s="8">
        <v>76.406999999999996</v>
      </c>
      <c r="AS9" s="8">
        <f>ROUND(AR9/60, 3)</f>
        <v>1.2729999999999999</v>
      </c>
      <c r="AU9" s="267"/>
      <c r="AV9" s="108" t="s">
        <v>13</v>
      </c>
      <c r="AW9" s="109">
        <f t="shared" si="0"/>
        <v>90</v>
      </c>
      <c r="AX9" s="109">
        <f t="shared" si="1"/>
        <v>100</v>
      </c>
      <c r="AY9" s="108" t="s">
        <v>13</v>
      </c>
      <c r="AZ9" s="109">
        <f t="shared" si="2"/>
        <v>119.809</v>
      </c>
      <c r="BA9" s="109">
        <f t="shared" si="3"/>
        <v>76.406999999999996</v>
      </c>
    </row>
    <row r="10" spans="2:53" ht="16.5" customHeight="1" x14ac:dyDescent="0.3">
      <c r="B10" s="295"/>
      <c r="C10" s="265"/>
      <c r="D10" s="51" t="s">
        <v>14</v>
      </c>
      <c r="E10" s="60">
        <v>11.657999999999999</v>
      </c>
      <c r="F10" s="60">
        <v>7.4690000000000003</v>
      </c>
      <c r="G10" s="60">
        <v>4.2240000000000002</v>
      </c>
      <c r="H10" s="60">
        <v>11.847</v>
      </c>
      <c r="I10" s="60">
        <v>6.3609999999999998</v>
      </c>
      <c r="J10" s="60">
        <v>11.287000000000001</v>
      </c>
      <c r="K10" s="60">
        <v>4.625</v>
      </c>
      <c r="L10" s="60">
        <v>23.687000000000001</v>
      </c>
      <c r="M10" s="60">
        <v>6.1189999999999998</v>
      </c>
      <c r="N10" s="60">
        <v>8.7439999999999998</v>
      </c>
      <c r="O10" s="51">
        <f>SUM(E10:N10)</f>
        <v>96.021000000000001</v>
      </c>
      <c r="P10" s="26">
        <f>ROUND(AVERAGE(E10:N10),3)</f>
        <v>9.6020000000000003</v>
      </c>
      <c r="Q10" s="51">
        <f>ROUND(MEDIAN(E10:N10), 3)</f>
        <v>8.1069999999999993</v>
      </c>
      <c r="R10" s="51">
        <f>ROUND(_xlfn.STDEV.S(E10:N10), 3)</f>
        <v>5.6970000000000001</v>
      </c>
      <c r="S10" s="7"/>
      <c r="T10" s="9" t="s">
        <v>15</v>
      </c>
      <c r="U10" s="8">
        <v>90</v>
      </c>
      <c r="V10" s="8">
        <v>95.031000000000006</v>
      </c>
      <c r="W10" s="8">
        <f>ROUND(V10/60, 3)</f>
        <v>1.5840000000000001</v>
      </c>
      <c r="X10" s="4"/>
      <c r="Y10" s="265"/>
      <c r="Z10" s="27" t="s">
        <v>14</v>
      </c>
      <c r="AA10" s="76">
        <v>9.7349999999999994</v>
      </c>
      <c r="AB10" s="76">
        <v>6.9269999999999996</v>
      </c>
      <c r="AC10" s="76">
        <v>14.464</v>
      </c>
      <c r="AD10" s="76">
        <v>17.033000000000001</v>
      </c>
      <c r="AE10" s="76">
        <v>6.4550000000000001</v>
      </c>
      <c r="AF10" s="76">
        <v>15.121</v>
      </c>
      <c r="AG10" s="76">
        <v>5.5270000000000001</v>
      </c>
      <c r="AH10" s="76">
        <v>4.6479999999999997</v>
      </c>
      <c r="AI10" s="76">
        <v>4.9749999999999996</v>
      </c>
      <c r="AJ10" s="76">
        <v>4.5999999999999996</v>
      </c>
      <c r="AK10" s="51">
        <f>SUM(AA10:AJ10)</f>
        <v>89.484999999999985</v>
      </c>
      <c r="AL10" s="26">
        <f>ROUND(AVERAGE(AA10:AJ10),3)</f>
        <v>8.9489999999999998</v>
      </c>
      <c r="AM10" s="51">
        <f>ROUND(MEDIAN(AA10:AJ10), 3)</f>
        <v>6.6909999999999998</v>
      </c>
      <c r="AN10" s="51">
        <f>ROUND(_xlfn.STDEV.S(AA10:AJ10), 3)</f>
        <v>4.827</v>
      </c>
      <c r="AO10" s="7"/>
      <c r="AP10" s="9" t="s">
        <v>15</v>
      </c>
      <c r="AQ10" s="8">
        <v>100</v>
      </c>
      <c r="AR10" s="8">
        <v>72.319000000000003</v>
      </c>
      <c r="AS10" s="8">
        <f>ROUND(AR10/60, 3)</f>
        <v>1.2050000000000001</v>
      </c>
      <c r="AU10" s="267"/>
      <c r="AV10" s="108" t="s">
        <v>15</v>
      </c>
      <c r="AW10" s="109">
        <f t="shared" si="0"/>
        <v>90</v>
      </c>
      <c r="AX10" s="109">
        <f t="shared" si="1"/>
        <v>100</v>
      </c>
      <c r="AY10" s="108" t="s">
        <v>15</v>
      </c>
      <c r="AZ10" s="109">
        <f t="shared" si="2"/>
        <v>95.031000000000006</v>
      </c>
      <c r="BA10" s="109">
        <f t="shared" si="3"/>
        <v>72.319000000000003</v>
      </c>
    </row>
    <row r="11" spans="2:53" ht="16.5" customHeight="1" x14ac:dyDescent="0.3">
      <c r="B11" s="295"/>
      <c r="C11" s="265"/>
      <c r="D11" s="51" t="b">
        <v>1</v>
      </c>
      <c r="E11" s="51" t="s">
        <v>44</v>
      </c>
      <c r="F11" s="51">
        <v>0</v>
      </c>
      <c r="G11" s="51" t="s">
        <v>30</v>
      </c>
      <c r="H11" s="51" t="s">
        <v>46</v>
      </c>
      <c r="I11" s="51" t="s">
        <v>32</v>
      </c>
      <c r="J11" s="51">
        <v>8</v>
      </c>
      <c r="K11" s="51" t="s">
        <v>44</v>
      </c>
      <c r="L11" s="51" t="s">
        <v>27</v>
      </c>
      <c r="M11" s="51" t="s">
        <v>34</v>
      </c>
      <c r="N11" s="51">
        <v>1</v>
      </c>
      <c r="O11" s="281"/>
      <c r="P11" s="282"/>
      <c r="Q11" s="282"/>
      <c r="R11" s="283"/>
      <c r="S11" s="7"/>
      <c r="T11" s="9" t="s">
        <v>16</v>
      </c>
      <c r="U11" s="8">
        <v>80</v>
      </c>
      <c r="V11" s="8">
        <v>90.207999999999998</v>
      </c>
      <c r="W11" s="8">
        <f>ROUND(V11/60, 3)</f>
        <v>1.5029999999999999</v>
      </c>
      <c r="X11" s="4"/>
      <c r="Y11" s="265"/>
      <c r="Z11" s="27" t="b">
        <v>1</v>
      </c>
      <c r="AA11" s="77">
        <v>8</v>
      </c>
      <c r="AB11" s="77" t="s">
        <v>129</v>
      </c>
      <c r="AC11" s="77" t="s">
        <v>130</v>
      </c>
      <c r="AD11" s="77" t="s">
        <v>131</v>
      </c>
      <c r="AE11" s="77" t="s">
        <v>132</v>
      </c>
      <c r="AF11" s="77" t="s">
        <v>133</v>
      </c>
      <c r="AG11" s="77" t="s">
        <v>134</v>
      </c>
      <c r="AH11" s="77" t="s">
        <v>135</v>
      </c>
      <c r="AI11" s="77" t="s">
        <v>136</v>
      </c>
      <c r="AJ11" s="77" t="s">
        <v>137</v>
      </c>
      <c r="AK11" s="281"/>
      <c r="AL11" s="282"/>
      <c r="AM11" s="282"/>
      <c r="AN11" s="283"/>
      <c r="AO11" s="7"/>
      <c r="AP11" s="9" t="s">
        <v>16</v>
      </c>
      <c r="AQ11" s="8">
        <v>100</v>
      </c>
      <c r="AR11" s="8">
        <v>73.823999999999998</v>
      </c>
      <c r="AS11" s="8">
        <f>ROUND(AR11/60, 3)</f>
        <v>1.23</v>
      </c>
      <c r="AU11" s="267"/>
      <c r="AV11" s="108" t="s">
        <v>16</v>
      </c>
      <c r="AW11" s="109">
        <f t="shared" si="0"/>
        <v>80</v>
      </c>
      <c r="AX11" s="109">
        <f t="shared" si="1"/>
        <v>100</v>
      </c>
      <c r="AY11" s="108" t="s">
        <v>16</v>
      </c>
      <c r="AZ11" s="109">
        <f t="shared" si="2"/>
        <v>90.207999999999998</v>
      </c>
      <c r="BA11" s="109">
        <f t="shared" si="3"/>
        <v>73.823999999999998</v>
      </c>
    </row>
    <row r="12" spans="2:53" ht="16.5" customHeight="1" x14ac:dyDescent="0.3">
      <c r="B12" s="295"/>
      <c r="C12" s="265"/>
      <c r="D12" s="51" t="s">
        <v>17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284"/>
      <c r="P12" s="285"/>
      <c r="Q12" s="285"/>
      <c r="R12" s="286"/>
      <c r="S12" s="7"/>
      <c r="T12" s="9" t="s">
        <v>18</v>
      </c>
      <c r="U12" s="8">
        <v>100</v>
      </c>
      <c r="V12" s="8">
        <v>95.88</v>
      </c>
      <c r="W12" s="8">
        <f>ROUND(V12/60, 3)</f>
        <v>1.5980000000000001</v>
      </c>
      <c r="X12" s="4"/>
      <c r="Y12" s="265"/>
      <c r="Z12" s="27" t="s">
        <v>17</v>
      </c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284"/>
      <c r="AL12" s="285"/>
      <c r="AM12" s="285"/>
      <c r="AN12" s="286"/>
      <c r="AO12" s="7"/>
      <c r="AP12" s="9" t="s">
        <v>18</v>
      </c>
      <c r="AQ12" s="8">
        <v>100</v>
      </c>
      <c r="AR12" s="8">
        <v>61.430999999999997</v>
      </c>
      <c r="AS12" s="8">
        <f>ROUND(AR12/60, 3)</f>
        <v>1.024</v>
      </c>
      <c r="AU12" s="267"/>
      <c r="AV12" s="108" t="s">
        <v>18</v>
      </c>
      <c r="AW12" s="109">
        <f t="shared" si="0"/>
        <v>100</v>
      </c>
      <c r="AX12" s="109">
        <f t="shared" si="1"/>
        <v>100</v>
      </c>
      <c r="AY12" s="108" t="s">
        <v>18</v>
      </c>
      <c r="AZ12" s="109">
        <f t="shared" si="2"/>
        <v>95.88</v>
      </c>
      <c r="BA12" s="109">
        <f t="shared" si="3"/>
        <v>61.430999999999997</v>
      </c>
    </row>
    <row r="13" spans="2:53" ht="16.5" customHeight="1" x14ac:dyDescent="0.3">
      <c r="B13" s="295"/>
      <c r="C13" s="265"/>
      <c r="D13" s="54" t="s">
        <v>19</v>
      </c>
      <c r="E13" s="292" t="s">
        <v>90</v>
      </c>
      <c r="F13" s="293"/>
      <c r="G13" s="293"/>
      <c r="H13" s="293"/>
      <c r="I13" s="293"/>
      <c r="J13" s="293"/>
      <c r="K13" s="293"/>
      <c r="L13" s="293"/>
      <c r="M13" s="293"/>
      <c r="N13" s="293"/>
      <c r="O13" s="53" t="s">
        <v>11</v>
      </c>
      <c r="P13" s="48" t="s">
        <v>12</v>
      </c>
      <c r="Q13" s="53" t="s">
        <v>81</v>
      </c>
      <c r="R13" s="53" t="s">
        <v>80</v>
      </c>
      <c r="S13" s="7"/>
      <c r="T13" s="14" t="s">
        <v>3</v>
      </c>
      <c r="U13" s="44">
        <f>AVERAGE(U8:U12)</f>
        <v>92</v>
      </c>
      <c r="V13" s="45">
        <f>ROUND(AVERAGE(V8:V12), 3)</f>
        <v>99.391000000000005</v>
      </c>
      <c r="W13" s="15">
        <f>ROUND(AVERAGE(W8:W12), 3)</f>
        <v>1.6559999999999999</v>
      </c>
      <c r="X13" s="4"/>
      <c r="Y13" s="265"/>
      <c r="Z13" s="54" t="s">
        <v>19</v>
      </c>
      <c r="AA13" s="334" t="s">
        <v>94</v>
      </c>
      <c r="AB13" s="335"/>
      <c r="AC13" s="335"/>
      <c r="AD13" s="335"/>
      <c r="AE13" s="335"/>
      <c r="AF13" s="335"/>
      <c r="AG13" s="335"/>
      <c r="AH13" s="335"/>
      <c r="AI13" s="335"/>
      <c r="AJ13" s="335"/>
      <c r="AK13" s="53" t="s">
        <v>11</v>
      </c>
      <c r="AL13" s="53" t="s">
        <v>12</v>
      </c>
      <c r="AM13" s="53" t="s">
        <v>81</v>
      </c>
      <c r="AN13" s="53" t="s">
        <v>80</v>
      </c>
      <c r="AO13" s="7"/>
      <c r="AP13" s="14" t="s">
        <v>3</v>
      </c>
      <c r="AQ13" s="44">
        <f>AVERAGE(AQ8:AQ12)</f>
        <v>100</v>
      </c>
      <c r="AR13" s="45">
        <f>ROUND(AVERAGE(AR8:AR12), 3)</f>
        <v>74.694000000000003</v>
      </c>
      <c r="AS13" s="15">
        <f>ROUND(AVERAGE(AS8:AS12), 3)</f>
        <v>1.2450000000000001</v>
      </c>
      <c r="AU13" s="267"/>
      <c r="AV13" s="110" t="s">
        <v>3</v>
      </c>
      <c r="AW13" s="111">
        <f t="shared" si="0"/>
        <v>92</v>
      </c>
      <c r="AX13" s="111">
        <f t="shared" si="1"/>
        <v>100</v>
      </c>
      <c r="AY13" s="110" t="s">
        <v>3</v>
      </c>
      <c r="AZ13" s="112">
        <f t="shared" si="2"/>
        <v>99.391000000000005</v>
      </c>
      <c r="BA13" s="112">
        <f t="shared" si="3"/>
        <v>74.694000000000003</v>
      </c>
    </row>
    <row r="14" spans="2:53" ht="16.5" customHeight="1" x14ac:dyDescent="0.25">
      <c r="B14" s="295"/>
      <c r="C14" s="265"/>
      <c r="D14" s="27" t="s">
        <v>20</v>
      </c>
      <c r="E14" s="60">
        <v>6.56</v>
      </c>
      <c r="F14" s="60">
        <v>18.736000000000001</v>
      </c>
      <c r="G14" s="60">
        <v>32.168999999999997</v>
      </c>
      <c r="H14" s="60">
        <v>7.1909999999999998</v>
      </c>
      <c r="I14" s="60">
        <v>6.016</v>
      </c>
      <c r="J14" s="60">
        <v>6.7210000000000001</v>
      </c>
      <c r="K14" s="60">
        <v>18.215</v>
      </c>
      <c r="L14" s="60">
        <v>5.7779999999999996</v>
      </c>
      <c r="M14" s="60">
        <v>5.23</v>
      </c>
      <c r="N14" s="60">
        <v>13.193</v>
      </c>
      <c r="O14" s="51">
        <f>SUM(E14:N14)</f>
        <v>119.80900000000001</v>
      </c>
      <c r="P14" s="49">
        <v>10.290900000000001</v>
      </c>
      <c r="Q14" s="51">
        <f>ROUND(MEDIAN(E14:N14), 3)</f>
        <v>6.9560000000000004</v>
      </c>
      <c r="R14" s="51">
        <f>ROUND(_xlfn.STDEV.S(E14:N14), 3)</f>
        <v>8.7759999999999998</v>
      </c>
      <c r="S14" s="7"/>
      <c r="T14" s="7"/>
      <c r="U14" s="7"/>
      <c r="V14" s="7"/>
      <c r="W14" s="7"/>
      <c r="X14" s="4"/>
      <c r="Y14" s="265"/>
      <c r="Z14" s="27" t="s">
        <v>20</v>
      </c>
      <c r="AA14" s="76">
        <v>9.8800000000000008</v>
      </c>
      <c r="AB14" s="76">
        <v>5.4880000000000004</v>
      </c>
      <c r="AC14" s="76">
        <v>6.9269999999999996</v>
      </c>
      <c r="AD14" s="76">
        <v>8.7040000000000006</v>
      </c>
      <c r="AE14" s="76">
        <v>7.6159999999999997</v>
      </c>
      <c r="AF14" s="76">
        <v>9.1280000000000001</v>
      </c>
      <c r="AG14" s="76">
        <v>8.2159999999999993</v>
      </c>
      <c r="AH14" s="76">
        <v>7.7110000000000003</v>
      </c>
      <c r="AI14" s="76">
        <v>7.056</v>
      </c>
      <c r="AJ14" s="76">
        <v>5.68</v>
      </c>
      <c r="AK14" s="51">
        <f>SUM(AA14:AJ14)</f>
        <v>76.406000000000006</v>
      </c>
      <c r="AL14" s="26">
        <f>ROUND(AVERAGE(AA14:AJ14),3)</f>
        <v>7.641</v>
      </c>
      <c r="AM14" s="51">
        <f>ROUND(MEDIAN(AA14:AJ14), 3)</f>
        <v>7.6639999999999997</v>
      </c>
      <c r="AN14" s="51">
        <f>ROUND(_xlfn.STDEV.S(AA14:AJ14), 3)</f>
        <v>1.415</v>
      </c>
      <c r="AO14" s="7"/>
      <c r="AP14" s="7"/>
      <c r="AQ14" s="7"/>
      <c r="AR14" s="7"/>
      <c r="AS14" s="7"/>
      <c r="AU14" s="267"/>
      <c r="AY14" s="113"/>
      <c r="AZ14" s="113"/>
      <c r="BA14" s="113"/>
    </row>
    <row r="15" spans="2:53" ht="16.5" customHeight="1" x14ac:dyDescent="0.25">
      <c r="B15" s="295"/>
      <c r="C15" s="265"/>
      <c r="D15" s="51" t="b">
        <v>1</v>
      </c>
      <c r="E15" s="51">
        <v>4</v>
      </c>
      <c r="F15" s="13" t="s">
        <v>43</v>
      </c>
      <c r="G15" s="51" t="s">
        <v>28</v>
      </c>
      <c r="H15" s="51">
        <v>7</v>
      </c>
      <c r="I15" s="51" t="s">
        <v>45</v>
      </c>
      <c r="J15" s="51" t="s">
        <v>47</v>
      </c>
      <c r="K15" s="51" t="s">
        <v>48</v>
      </c>
      <c r="L15" s="51">
        <v>4</v>
      </c>
      <c r="M15" s="51">
        <v>2</v>
      </c>
      <c r="N15" s="51" t="s">
        <v>52</v>
      </c>
      <c r="O15" s="281"/>
      <c r="P15" s="282"/>
      <c r="Q15" s="282"/>
      <c r="R15" s="283"/>
      <c r="S15" s="7"/>
      <c r="T15" s="7"/>
      <c r="U15" s="7"/>
      <c r="V15" s="7"/>
      <c r="W15" s="7"/>
      <c r="X15" s="4"/>
      <c r="Y15" s="265"/>
      <c r="Z15" s="27" t="b">
        <v>1</v>
      </c>
      <c r="AA15" s="76" t="s">
        <v>138</v>
      </c>
      <c r="AB15" s="76" t="s">
        <v>139</v>
      </c>
      <c r="AC15" s="76" t="s">
        <v>140</v>
      </c>
      <c r="AD15" s="76" t="s">
        <v>141</v>
      </c>
      <c r="AE15" s="76" t="s">
        <v>142</v>
      </c>
      <c r="AF15" s="76" t="s">
        <v>143</v>
      </c>
      <c r="AG15" s="76" t="s">
        <v>144</v>
      </c>
      <c r="AH15" s="76" t="s">
        <v>145</v>
      </c>
      <c r="AI15" s="76" t="s">
        <v>146</v>
      </c>
      <c r="AJ15" s="76" t="s">
        <v>147</v>
      </c>
      <c r="AK15" s="281"/>
      <c r="AL15" s="282"/>
      <c r="AM15" s="282"/>
      <c r="AN15" s="283"/>
      <c r="AO15" s="7"/>
      <c r="AP15" s="7"/>
      <c r="AQ15" s="7"/>
      <c r="AR15" s="7"/>
      <c r="AS15" s="7"/>
      <c r="AU15" s="267"/>
      <c r="AY15" s="113"/>
      <c r="AZ15" s="113"/>
      <c r="BA15" s="113"/>
    </row>
    <row r="16" spans="2:53" ht="16.5" customHeight="1" x14ac:dyDescent="0.25">
      <c r="B16" s="295"/>
      <c r="C16" s="265"/>
      <c r="D16" s="51" t="s">
        <v>17</v>
      </c>
      <c r="E16" s="51"/>
      <c r="F16" s="13" t="s">
        <v>35</v>
      </c>
      <c r="G16" s="51"/>
      <c r="H16" s="51"/>
      <c r="I16" s="51"/>
      <c r="J16" s="51"/>
      <c r="K16" s="51"/>
      <c r="L16" s="51"/>
      <c r="M16" s="51"/>
      <c r="N16" s="51"/>
      <c r="O16" s="284"/>
      <c r="P16" s="285"/>
      <c r="Q16" s="285"/>
      <c r="R16" s="286"/>
      <c r="S16" s="7"/>
      <c r="T16" s="52"/>
      <c r="U16" s="21"/>
      <c r="V16" s="21"/>
      <c r="W16" s="21"/>
      <c r="X16" s="4"/>
      <c r="Y16" s="265"/>
      <c r="Z16" s="27" t="s">
        <v>17</v>
      </c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284"/>
      <c r="AL16" s="285"/>
      <c r="AM16" s="285"/>
      <c r="AN16" s="286"/>
      <c r="AO16" s="7"/>
      <c r="AP16" s="7"/>
      <c r="AQ16" s="7"/>
      <c r="AR16" s="7"/>
      <c r="AS16" s="7"/>
      <c r="AU16" s="267"/>
      <c r="AY16" s="113"/>
      <c r="AZ16" s="113"/>
      <c r="BA16" s="113"/>
    </row>
    <row r="17" spans="2:53" ht="16.5" customHeight="1" x14ac:dyDescent="0.3">
      <c r="B17" s="295"/>
      <c r="C17" s="265"/>
      <c r="D17" s="54" t="s">
        <v>21</v>
      </c>
      <c r="E17" s="292" t="s">
        <v>90</v>
      </c>
      <c r="F17" s="293"/>
      <c r="G17" s="293"/>
      <c r="H17" s="293"/>
      <c r="I17" s="293"/>
      <c r="J17" s="293"/>
      <c r="K17" s="293"/>
      <c r="L17" s="293"/>
      <c r="M17" s="293"/>
      <c r="N17" s="293"/>
      <c r="O17" s="53" t="s">
        <v>11</v>
      </c>
      <c r="P17" s="48" t="s">
        <v>12</v>
      </c>
      <c r="Q17" s="53" t="s">
        <v>81</v>
      </c>
      <c r="R17" s="53" t="s">
        <v>80</v>
      </c>
      <c r="S17" s="7"/>
      <c r="T17" s="52"/>
      <c r="U17" s="21"/>
      <c r="V17" s="21"/>
      <c r="W17" s="21"/>
      <c r="X17" s="4"/>
      <c r="Y17" s="265"/>
      <c r="Z17" s="54" t="s">
        <v>21</v>
      </c>
      <c r="AA17" s="334" t="s">
        <v>94</v>
      </c>
      <c r="AB17" s="335"/>
      <c r="AC17" s="335"/>
      <c r="AD17" s="335"/>
      <c r="AE17" s="335"/>
      <c r="AF17" s="335"/>
      <c r="AG17" s="335"/>
      <c r="AH17" s="335"/>
      <c r="AI17" s="335"/>
      <c r="AJ17" s="335"/>
      <c r="AK17" s="53" t="s">
        <v>11</v>
      </c>
      <c r="AL17" s="53" t="s">
        <v>12</v>
      </c>
      <c r="AM17" s="53" t="s">
        <v>81</v>
      </c>
      <c r="AN17" s="53" t="s">
        <v>80</v>
      </c>
      <c r="AO17" s="7"/>
      <c r="AP17" s="7"/>
      <c r="AQ17" s="7"/>
      <c r="AR17" s="7"/>
      <c r="AS17" s="7"/>
      <c r="AU17" s="267"/>
      <c r="AY17" s="269" t="s">
        <v>1</v>
      </c>
      <c r="AZ17" s="266" t="s">
        <v>6</v>
      </c>
      <c r="BA17" s="266"/>
    </row>
    <row r="18" spans="2:53" ht="16.5" customHeight="1" x14ac:dyDescent="0.3">
      <c r="B18" s="295"/>
      <c r="C18" s="265"/>
      <c r="D18" s="27" t="s">
        <v>22</v>
      </c>
      <c r="E18" s="60">
        <v>9.8390000000000004</v>
      </c>
      <c r="F18" s="60">
        <v>19.574999999999999</v>
      </c>
      <c r="G18" s="60">
        <v>5.29</v>
      </c>
      <c r="H18" s="60">
        <v>7.327</v>
      </c>
      <c r="I18" s="60">
        <v>6.2469999999999999</v>
      </c>
      <c r="J18" s="60">
        <v>8.1199999999999992</v>
      </c>
      <c r="K18" s="60">
        <v>7.2080000000000002</v>
      </c>
      <c r="L18" s="60">
        <v>5.048</v>
      </c>
      <c r="M18" s="60">
        <v>14.08</v>
      </c>
      <c r="N18" s="60">
        <v>12.295999999999999</v>
      </c>
      <c r="O18" s="51">
        <f>SUM(E18:N18)</f>
        <v>95.03</v>
      </c>
      <c r="P18" s="50">
        <v>8.5540000000000003</v>
      </c>
      <c r="Q18" s="51">
        <f>ROUND(MEDIAN(E18:N18), 3)</f>
        <v>7.7240000000000002</v>
      </c>
      <c r="R18" s="51">
        <f>ROUND(_xlfn.STDEV.S(E18:N18), 3)</f>
        <v>4.5999999999999996</v>
      </c>
      <c r="S18" s="7"/>
      <c r="T18" s="52"/>
      <c r="U18" s="21"/>
      <c r="V18" s="21"/>
      <c r="W18" s="21"/>
      <c r="X18" s="4"/>
      <c r="Y18" s="265"/>
      <c r="Z18" s="27" t="s">
        <v>22</v>
      </c>
      <c r="AA18" s="76">
        <v>10.551</v>
      </c>
      <c r="AB18" s="76">
        <v>6.4489999999999998</v>
      </c>
      <c r="AC18" s="76">
        <v>12.654</v>
      </c>
      <c r="AD18" s="76">
        <v>5.8019999999999996</v>
      </c>
      <c r="AE18" s="76">
        <v>5.8710000000000004</v>
      </c>
      <c r="AF18" s="76">
        <v>4.8079999999999998</v>
      </c>
      <c r="AG18" s="76">
        <v>6.8</v>
      </c>
      <c r="AH18" s="76">
        <v>5.9509999999999996</v>
      </c>
      <c r="AI18" s="76">
        <v>7.5119999999999996</v>
      </c>
      <c r="AJ18" s="76">
        <v>5.9210000000000003</v>
      </c>
      <c r="AK18" s="51">
        <f>SUM(AA18:AJ18)</f>
        <v>72.319000000000003</v>
      </c>
      <c r="AL18" s="26">
        <f>ROUND(AVERAGE(AA18:AJ18),3)</f>
        <v>7.2320000000000002</v>
      </c>
      <c r="AM18" s="51">
        <f>ROUND(MEDIAN(AA18:AJ18), 3)</f>
        <v>6.2</v>
      </c>
      <c r="AN18" s="51">
        <f>ROUND(_xlfn.STDEV.S(AA18:AJ18), 3)</f>
        <v>2.4590000000000001</v>
      </c>
      <c r="AO18" s="7"/>
      <c r="AP18" s="7"/>
      <c r="AQ18" s="7"/>
      <c r="AR18" s="7"/>
      <c r="AS18" s="7"/>
      <c r="AU18" s="267"/>
      <c r="AY18" s="269"/>
      <c r="AZ18" s="107" t="s">
        <v>246</v>
      </c>
      <c r="BA18" s="107" t="s">
        <v>0</v>
      </c>
    </row>
    <row r="19" spans="2:53" ht="16.5" customHeight="1" x14ac:dyDescent="0.25">
      <c r="B19" s="295"/>
      <c r="C19" s="265"/>
      <c r="D19" s="27" t="b">
        <v>1</v>
      </c>
      <c r="E19" s="51" t="s">
        <v>36</v>
      </c>
      <c r="F19" s="13" t="s">
        <v>46</v>
      </c>
      <c r="G19" s="51" t="s">
        <v>31</v>
      </c>
      <c r="H19" s="51" t="s">
        <v>41</v>
      </c>
      <c r="I19" s="51" t="s">
        <v>33</v>
      </c>
      <c r="J19" s="51" t="s">
        <v>87</v>
      </c>
      <c r="K19" s="51" t="s">
        <v>39</v>
      </c>
      <c r="L19" s="51" t="s">
        <v>45</v>
      </c>
      <c r="M19" s="51" t="s">
        <v>36</v>
      </c>
      <c r="N19" s="51">
        <v>9</v>
      </c>
      <c r="O19" s="281"/>
      <c r="P19" s="282"/>
      <c r="Q19" s="282"/>
      <c r="R19" s="283"/>
      <c r="S19" s="7"/>
      <c r="T19" s="52"/>
      <c r="U19" s="21"/>
      <c r="V19" s="21"/>
      <c r="W19" s="21"/>
      <c r="X19" s="4"/>
      <c r="Y19" s="265"/>
      <c r="Z19" s="27" t="b">
        <v>1</v>
      </c>
      <c r="AA19" s="76" t="s">
        <v>140</v>
      </c>
      <c r="AB19" s="76" t="s">
        <v>141</v>
      </c>
      <c r="AC19" s="76" t="s">
        <v>148</v>
      </c>
      <c r="AD19" s="76" t="s">
        <v>149</v>
      </c>
      <c r="AE19" s="76" t="s">
        <v>150</v>
      </c>
      <c r="AF19" s="76" t="s">
        <v>144</v>
      </c>
      <c r="AG19" s="76" t="s">
        <v>151</v>
      </c>
      <c r="AH19" s="76" t="s">
        <v>152</v>
      </c>
      <c r="AI19" s="76" t="s">
        <v>136</v>
      </c>
      <c r="AJ19" s="76" t="s">
        <v>139</v>
      </c>
      <c r="AK19" s="281"/>
      <c r="AL19" s="282"/>
      <c r="AM19" s="282"/>
      <c r="AN19" s="283"/>
      <c r="AO19" s="7"/>
      <c r="AP19" s="7"/>
      <c r="AQ19" s="7"/>
      <c r="AR19" s="7"/>
      <c r="AS19" s="7"/>
      <c r="AU19" s="267"/>
      <c r="AY19" s="131" t="s">
        <v>3</v>
      </c>
      <c r="AZ19" s="132">
        <f>O8</f>
        <v>99.388999999999996</v>
      </c>
      <c r="BA19" s="132">
        <f>AK8</f>
        <v>74.692999999999998</v>
      </c>
    </row>
    <row r="20" spans="2:53" ht="16.5" customHeight="1" x14ac:dyDescent="0.25">
      <c r="B20" s="295"/>
      <c r="C20" s="265"/>
      <c r="D20" s="27" t="s">
        <v>17</v>
      </c>
      <c r="E20" s="51"/>
      <c r="F20" s="13" t="s">
        <v>87</v>
      </c>
      <c r="G20" s="51"/>
      <c r="H20" s="51"/>
      <c r="I20" s="51"/>
      <c r="J20" s="51"/>
      <c r="K20" s="51"/>
      <c r="L20" s="51"/>
      <c r="M20" s="51"/>
      <c r="N20" s="51"/>
      <c r="O20" s="284"/>
      <c r="P20" s="285"/>
      <c r="Q20" s="285"/>
      <c r="R20" s="286"/>
      <c r="S20" s="7"/>
      <c r="T20" s="52"/>
      <c r="U20" s="21"/>
      <c r="V20" s="21"/>
      <c r="W20" s="21"/>
      <c r="X20" s="4"/>
      <c r="Y20" s="265"/>
      <c r="Z20" s="27" t="s">
        <v>17</v>
      </c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284"/>
      <c r="AL20" s="285"/>
      <c r="AM20" s="285"/>
      <c r="AN20" s="286"/>
      <c r="AO20" s="7"/>
      <c r="AP20" s="7"/>
      <c r="AQ20" s="7"/>
      <c r="AR20" s="7"/>
      <c r="AS20" s="7"/>
      <c r="AU20" s="267"/>
      <c r="AY20" s="42" t="s">
        <v>4</v>
      </c>
      <c r="AZ20" s="130">
        <f>P8</f>
        <v>9.4109999999999996</v>
      </c>
      <c r="BA20" s="130">
        <f>AL8</f>
        <v>7.4690000000000003</v>
      </c>
    </row>
    <row r="21" spans="2:53" ht="16.5" customHeight="1" x14ac:dyDescent="0.25">
      <c r="B21" s="295"/>
      <c r="C21" s="265"/>
      <c r="D21" s="54" t="s">
        <v>23</v>
      </c>
      <c r="E21" s="292" t="s">
        <v>89</v>
      </c>
      <c r="F21" s="293"/>
      <c r="G21" s="293"/>
      <c r="H21" s="293"/>
      <c r="I21" s="293"/>
      <c r="J21" s="293"/>
      <c r="K21" s="293"/>
      <c r="L21" s="293"/>
      <c r="M21" s="293"/>
      <c r="N21" s="293"/>
      <c r="O21" s="53" t="s">
        <v>11</v>
      </c>
      <c r="P21" s="48" t="s">
        <v>12</v>
      </c>
      <c r="Q21" s="53" t="s">
        <v>81</v>
      </c>
      <c r="R21" s="53" t="s">
        <v>80</v>
      </c>
      <c r="S21" s="7"/>
      <c r="T21" s="52"/>
      <c r="U21" s="21"/>
      <c r="V21" s="21"/>
      <c r="W21" s="21"/>
      <c r="X21" s="4"/>
      <c r="Y21" s="265"/>
      <c r="Z21" s="54" t="s">
        <v>23</v>
      </c>
      <c r="AA21" s="334" t="s">
        <v>94</v>
      </c>
      <c r="AB21" s="335"/>
      <c r="AC21" s="335"/>
      <c r="AD21" s="335"/>
      <c r="AE21" s="335"/>
      <c r="AF21" s="335"/>
      <c r="AG21" s="335"/>
      <c r="AH21" s="335"/>
      <c r="AI21" s="335"/>
      <c r="AJ21" s="335"/>
      <c r="AK21" s="53" t="s">
        <v>11</v>
      </c>
      <c r="AL21" s="53" t="s">
        <v>12</v>
      </c>
      <c r="AM21" s="53" t="s">
        <v>81</v>
      </c>
      <c r="AN21" s="53" t="s">
        <v>80</v>
      </c>
      <c r="AO21" s="7"/>
      <c r="AP21" s="7"/>
      <c r="AQ21" s="7"/>
      <c r="AR21" s="7"/>
      <c r="AS21" s="7"/>
      <c r="AU21" s="267"/>
      <c r="AY21" s="42" t="s">
        <v>191</v>
      </c>
      <c r="AZ21" s="130">
        <f>Q8</f>
        <v>7.9450000000000003</v>
      </c>
      <c r="BA21" s="130">
        <f>AM8</f>
        <v>6.6989999999999998</v>
      </c>
    </row>
    <row r="22" spans="2:53" ht="16.5" customHeight="1" x14ac:dyDescent="0.25">
      <c r="B22" s="295"/>
      <c r="C22" s="265"/>
      <c r="D22" s="51" t="s">
        <v>24</v>
      </c>
      <c r="E22" s="60">
        <v>7.1289999999999996</v>
      </c>
      <c r="F22" s="60">
        <v>7.56</v>
      </c>
      <c r="G22" s="60">
        <v>13.622999999999999</v>
      </c>
      <c r="H22" s="60">
        <v>6.1040000000000001</v>
      </c>
      <c r="I22" s="60">
        <v>11.487</v>
      </c>
      <c r="J22" s="60">
        <v>7.0789999999999997</v>
      </c>
      <c r="K22" s="60">
        <v>6.008</v>
      </c>
      <c r="L22" s="60">
        <v>10.72</v>
      </c>
      <c r="M22" s="60">
        <v>7.7039999999999997</v>
      </c>
      <c r="N22" s="60">
        <v>12.79</v>
      </c>
      <c r="O22" s="51">
        <f>SUM(E22:N22)</f>
        <v>90.204000000000008</v>
      </c>
      <c r="P22" s="26">
        <v>8.6963000000000008</v>
      </c>
      <c r="Q22" s="51">
        <f>ROUND(MEDIAN(E22:N22), 3)</f>
        <v>7.6319999999999997</v>
      </c>
      <c r="R22" s="51">
        <f>ROUND(_xlfn.STDEV.S(E22:N22), 3)</f>
        <v>2.851</v>
      </c>
      <c r="S22" s="7"/>
      <c r="T22" s="52"/>
      <c r="U22" s="21"/>
      <c r="V22" s="21"/>
      <c r="W22" s="21"/>
      <c r="X22" s="4"/>
      <c r="Y22" s="265"/>
      <c r="Z22" s="27" t="s">
        <v>24</v>
      </c>
      <c r="AA22" s="76">
        <v>6.0389999999999997</v>
      </c>
      <c r="AB22" s="76">
        <v>9.4969999999999999</v>
      </c>
      <c r="AC22" s="76">
        <v>6.415</v>
      </c>
      <c r="AD22" s="76">
        <v>7.8639999999999999</v>
      </c>
      <c r="AE22" s="76">
        <v>5.3159999999999998</v>
      </c>
      <c r="AF22" s="76">
        <v>8.6530000000000005</v>
      </c>
      <c r="AG22" s="76">
        <v>8.4079999999999995</v>
      </c>
      <c r="AH22" s="76">
        <v>6.8559999999999999</v>
      </c>
      <c r="AI22" s="76">
        <v>7.6890000000000001</v>
      </c>
      <c r="AJ22" s="76">
        <v>7.0869999999999997</v>
      </c>
      <c r="AK22" s="51">
        <f>SUM(AA22:AJ22)</f>
        <v>73.823999999999998</v>
      </c>
      <c r="AL22" s="26">
        <f>ROUND(AVERAGE(AA22:AJ22),3)</f>
        <v>7.3819999999999997</v>
      </c>
      <c r="AM22" s="51">
        <f>ROUND(MEDIAN(AA22:AJ22), 3)</f>
        <v>7.3879999999999999</v>
      </c>
      <c r="AN22" s="51">
        <f>ROUND(_xlfn.STDEV.S(AA22:AJ22), 3)</f>
        <v>1.284</v>
      </c>
      <c r="AO22" s="7"/>
      <c r="AP22" s="7"/>
      <c r="AQ22" s="7"/>
      <c r="AR22" s="7"/>
      <c r="AS22" s="7"/>
      <c r="AU22" s="267"/>
      <c r="AY22" s="42" t="s">
        <v>192</v>
      </c>
      <c r="AZ22" s="130">
        <f>R8</f>
        <v>5.0359999999999996</v>
      </c>
      <c r="BA22" s="130">
        <f>AN8</f>
        <v>2.3010000000000002</v>
      </c>
    </row>
    <row r="23" spans="2:53" ht="16.5" customHeight="1" x14ac:dyDescent="0.25">
      <c r="B23" s="295"/>
      <c r="C23" s="265"/>
      <c r="D23" s="51" t="b">
        <v>1</v>
      </c>
      <c r="E23" s="51" t="s">
        <v>29</v>
      </c>
      <c r="F23" s="51">
        <v>8</v>
      </c>
      <c r="G23" s="13" t="s">
        <v>32</v>
      </c>
      <c r="H23" s="51">
        <v>7</v>
      </c>
      <c r="I23" s="51" t="s">
        <v>85</v>
      </c>
      <c r="J23" s="51" t="s">
        <v>37</v>
      </c>
      <c r="K23" s="51">
        <v>0</v>
      </c>
      <c r="L23" s="51" t="s">
        <v>35</v>
      </c>
      <c r="M23" s="51">
        <v>6</v>
      </c>
      <c r="N23" s="13">
        <v>2</v>
      </c>
      <c r="O23" s="281"/>
      <c r="P23" s="282"/>
      <c r="Q23" s="282"/>
      <c r="R23" s="283"/>
      <c r="S23" s="7"/>
      <c r="T23" s="52"/>
      <c r="U23" s="21"/>
      <c r="V23" s="21"/>
      <c r="W23" s="21"/>
      <c r="X23" s="4"/>
      <c r="Y23" s="265"/>
      <c r="Z23" s="27" t="b">
        <v>1</v>
      </c>
      <c r="AA23" s="76" t="s">
        <v>153</v>
      </c>
      <c r="AB23" s="76" t="s">
        <v>146</v>
      </c>
      <c r="AC23" s="76" t="s">
        <v>154</v>
      </c>
      <c r="AD23" s="76" t="s">
        <v>155</v>
      </c>
      <c r="AE23" s="76" t="s">
        <v>156</v>
      </c>
      <c r="AF23" s="76" t="s">
        <v>157</v>
      </c>
      <c r="AG23" s="76" t="s">
        <v>158</v>
      </c>
      <c r="AH23" s="76" t="s">
        <v>159</v>
      </c>
      <c r="AI23" s="76" t="s">
        <v>160</v>
      </c>
      <c r="AJ23" s="76" t="s">
        <v>138</v>
      </c>
      <c r="AK23" s="281"/>
      <c r="AL23" s="282"/>
      <c r="AM23" s="282"/>
      <c r="AN23" s="283"/>
      <c r="AO23" s="7"/>
      <c r="AP23" s="7"/>
      <c r="AQ23" s="7"/>
      <c r="AR23" s="7"/>
      <c r="AS23" s="7"/>
      <c r="AU23" s="267"/>
      <c r="AY23" s="113"/>
      <c r="AZ23" s="113"/>
      <c r="BA23" s="113"/>
    </row>
    <row r="24" spans="2:53" ht="16.5" customHeight="1" x14ac:dyDescent="0.25">
      <c r="B24" s="295"/>
      <c r="C24" s="265"/>
      <c r="D24" s="51" t="s">
        <v>17</v>
      </c>
      <c r="E24" s="51"/>
      <c r="F24" s="51"/>
      <c r="G24" s="13" t="s">
        <v>38</v>
      </c>
      <c r="H24" s="51"/>
      <c r="I24" s="51"/>
      <c r="J24" s="51"/>
      <c r="K24" s="51"/>
      <c r="L24" s="51"/>
      <c r="M24" s="51"/>
      <c r="N24" s="13">
        <v>4</v>
      </c>
      <c r="O24" s="284"/>
      <c r="P24" s="285"/>
      <c r="Q24" s="285"/>
      <c r="R24" s="286"/>
      <c r="S24" s="7"/>
      <c r="T24" s="21"/>
      <c r="U24" s="21"/>
      <c r="V24" s="21"/>
      <c r="W24" s="21"/>
      <c r="X24" s="4"/>
      <c r="Y24" s="265"/>
      <c r="Z24" s="27" t="s">
        <v>17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284"/>
      <c r="AL24" s="285"/>
      <c r="AM24" s="285"/>
      <c r="AN24" s="286"/>
      <c r="AO24" s="7"/>
      <c r="AP24" s="7"/>
      <c r="AQ24" s="7"/>
      <c r="AR24" s="7"/>
      <c r="AS24" s="7"/>
      <c r="AU24" s="267"/>
      <c r="AY24" s="113"/>
      <c r="AZ24" s="113"/>
      <c r="BA24" s="113"/>
    </row>
    <row r="25" spans="2:53" ht="16.5" customHeight="1" x14ac:dyDescent="0.25">
      <c r="B25" s="295"/>
      <c r="C25" s="265"/>
      <c r="D25" s="54" t="s">
        <v>25</v>
      </c>
      <c r="E25" s="292" t="s">
        <v>94</v>
      </c>
      <c r="F25" s="293"/>
      <c r="G25" s="293"/>
      <c r="H25" s="293"/>
      <c r="I25" s="293"/>
      <c r="J25" s="293"/>
      <c r="K25" s="293"/>
      <c r="L25" s="293"/>
      <c r="M25" s="293"/>
      <c r="N25" s="293"/>
      <c r="O25" s="53" t="s">
        <v>11</v>
      </c>
      <c r="P25" s="48" t="s">
        <v>12</v>
      </c>
      <c r="Q25" s="53" t="s">
        <v>81</v>
      </c>
      <c r="R25" s="53" t="s">
        <v>80</v>
      </c>
      <c r="S25" s="7"/>
      <c r="T25" s="7"/>
      <c r="U25" s="7"/>
      <c r="V25" s="7"/>
      <c r="W25" s="7"/>
      <c r="X25" s="4"/>
      <c r="Y25" s="265"/>
      <c r="Z25" s="54" t="s">
        <v>25</v>
      </c>
      <c r="AA25" s="334" t="s">
        <v>94</v>
      </c>
      <c r="AB25" s="335"/>
      <c r="AC25" s="335"/>
      <c r="AD25" s="335"/>
      <c r="AE25" s="335"/>
      <c r="AF25" s="335"/>
      <c r="AG25" s="335"/>
      <c r="AH25" s="335"/>
      <c r="AI25" s="335"/>
      <c r="AJ25" s="335"/>
      <c r="AK25" s="53" t="s">
        <v>11</v>
      </c>
      <c r="AL25" s="53" t="s">
        <v>12</v>
      </c>
      <c r="AM25" s="53" t="s">
        <v>81</v>
      </c>
      <c r="AN25" s="53" t="s">
        <v>80</v>
      </c>
      <c r="AO25" s="7"/>
      <c r="AP25" s="7"/>
      <c r="AQ25" s="7"/>
      <c r="AR25" s="7"/>
      <c r="AS25" s="7"/>
      <c r="AU25" s="267"/>
      <c r="AY25" s="113"/>
      <c r="AZ25" s="113"/>
      <c r="BA25" s="113"/>
    </row>
    <row r="26" spans="2:53" ht="16.5" customHeight="1" x14ac:dyDescent="0.25">
      <c r="B26" s="295"/>
      <c r="C26" s="265"/>
      <c r="D26" s="51" t="s">
        <v>26</v>
      </c>
      <c r="E26" s="60">
        <v>9.1039999999999992</v>
      </c>
      <c r="F26" s="60">
        <v>8.2729999999999997</v>
      </c>
      <c r="G26" s="60">
        <v>10.815</v>
      </c>
      <c r="H26" s="60">
        <v>4.88</v>
      </c>
      <c r="I26" s="60">
        <v>15.369</v>
      </c>
      <c r="J26" s="60">
        <v>13.375999999999999</v>
      </c>
      <c r="K26" s="60">
        <v>11.455</v>
      </c>
      <c r="L26" s="60">
        <v>6.2880000000000003</v>
      </c>
      <c r="M26" s="60">
        <v>9.5039999999999996</v>
      </c>
      <c r="N26" s="60">
        <v>6.8150000000000004</v>
      </c>
      <c r="O26" s="51">
        <f>SUM(E26:N26)</f>
        <v>95.879000000000005</v>
      </c>
      <c r="P26" s="51">
        <v>9.9117999999999995</v>
      </c>
      <c r="Q26" s="51">
        <f>ROUND(MEDIAN(E26:N26), 3)</f>
        <v>9.3040000000000003</v>
      </c>
      <c r="R26" s="51">
        <f>ROUND(_xlfn.STDEV.S(E26:N26), 3)</f>
        <v>3.2570000000000001</v>
      </c>
      <c r="S26" s="7"/>
      <c r="T26" s="7"/>
      <c r="U26" s="7"/>
      <c r="V26" s="7"/>
      <c r="W26" s="7"/>
      <c r="X26" s="4"/>
      <c r="Y26" s="265"/>
      <c r="Z26" s="27" t="s">
        <v>26</v>
      </c>
      <c r="AA26" s="76">
        <v>4.3979999999999997</v>
      </c>
      <c r="AB26" s="76">
        <v>5.4089999999999998</v>
      </c>
      <c r="AC26" s="76">
        <v>8.2309999999999999</v>
      </c>
      <c r="AD26" s="76">
        <v>8.8650000000000002</v>
      </c>
      <c r="AE26" s="76">
        <v>7.3840000000000003</v>
      </c>
      <c r="AF26" s="76">
        <v>6.3209999999999997</v>
      </c>
      <c r="AG26" s="76">
        <v>5.23</v>
      </c>
      <c r="AH26" s="76">
        <v>5.6950000000000003</v>
      </c>
      <c r="AI26" s="76">
        <v>4.8659999999999997</v>
      </c>
      <c r="AJ26" s="76">
        <v>5.03</v>
      </c>
      <c r="AK26" s="51">
        <f>SUM(AA26:AJ26)</f>
        <v>61.428999999999995</v>
      </c>
      <c r="AL26" s="26">
        <f>ROUND(AVERAGE(AA26:AJ26),3)</f>
        <v>6.1429999999999998</v>
      </c>
      <c r="AM26" s="51">
        <f>ROUND(MEDIAN(AA26:AJ26), 3)</f>
        <v>5.5519999999999996</v>
      </c>
      <c r="AN26" s="51">
        <f>ROUND(_xlfn.STDEV.S(AA26:AJ26), 3)</f>
        <v>1.5209999999999999</v>
      </c>
      <c r="AO26" s="21"/>
      <c r="AP26" s="7"/>
      <c r="AQ26" s="7"/>
      <c r="AR26" s="7"/>
      <c r="AS26" s="7"/>
      <c r="AU26" s="267"/>
      <c r="AY26" s="113"/>
      <c r="AZ26" s="113"/>
      <c r="BA26" s="113"/>
    </row>
    <row r="27" spans="2:53" ht="16.5" customHeight="1" x14ac:dyDescent="0.25">
      <c r="B27" s="295"/>
      <c r="C27" s="265"/>
      <c r="D27" s="51" t="b">
        <v>1</v>
      </c>
      <c r="E27" s="51" t="s">
        <v>38</v>
      </c>
      <c r="F27" s="51" t="s">
        <v>86</v>
      </c>
      <c r="G27" s="51">
        <v>5</v>
      </c>
      <c r="H27" s="51" t="s">
        <v>40</v>
      </c>
      <c r="I27" s="51">
        <v>3</v>
      </c>
      <c r="J27" s="51" t="s">
        <v>42</v>
      </c>
      <c r="K27" s="51" t="s">
        <v>27</v>
      </c>
      <c r="L27" s="51">
        <v>5</v>
      </c>
      <c r="M27" s="51" t="s">
        <v>36</v>
      </c>
      <c r="N27" s="51">
        <v>3</v>
      </c>
      <c r="O27" s="298"/>
      <c r="P27" s="298"/>
      <c r="Q27" s="298"/>
      <c r="R27" s="298"/>
      <c r="S27" s="7"/>
      <c r="T27" s="7"/>
      <c r="U27" s="7"/>
      <c r="V27" s="7"/>
      <c r="W27" s="7"/>
      <c r="X27" s="4"/>
      <c r="Y27" s="265"/>
      <c r="Z27" s="27" t="b">
        <v>1</v>
      </c>
      <c r="AA27" s="76" t="s">
        <v>145</v>
      </c>
      <c r="AB27" s="76" t="s">
        <v>155</v>
      </c>
      <c r="AC27" s="76" t="s">
        <v>148</v>
      </c>
      <c r="AD27" s="76" t="s">
        <v>161</v>
      </c>
      <c r="AE27" s="76" t="s">
        <v>136</v>
      </c>
      <c r="AF27" s="76" t="s">
        <v>154</v>
      </c>
      <c r="AG27" s="76" t="s">
        <v>142</v>
      </c>
      <c r="AH27" s="76" t="s">
        <v>133</v>
      </c>
      <c r="AI27" s="76" t="s">
        <v>147</v>
      </c>
      <c r="AJ27" s="76" t="s">
        <v>137</v>
      </c>
      <c r="AK27" s="281"/>
      <c r="AL27" s="282"/>
      <c r="AM27" s="282"/>
      <c r="AN27" s="283"/>
      <c r="AO27" s="21"/>
      <c r="AP27" s="7"/>
      <c r="AQ27" s="7"/>
      <c r="AR27" s="7"/>
      <c r="AS27" s="7"/>
      <c r="AU27" s="267"/>
      <c r="AY27" s="113"/>
      <c r="AZ27" s="113"/>
      <c r="BA27" s="113"/>
    </row>
    <row r="28" spans="2:53" ht="16.5" customHeight="1" x14ac:dyDescent="0.25">
      <c r="B28" s="295"/>
      <c r="C28" s="265"/>
      <c r="D28" s="51" t="s">
        <v>17</v>
      </c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98"/>
      <c r="P28" s="298"/>
      <c r="Q28" s="298"/>
      <c r="R28" s="298"/>
      <c r="S28" s="7"/>
      <c r="T28" s="7"/>
      <c r="U28" s="7"/>
      <c r="V28" s="7"/>
      <c r="W28" s="7"/>
      <c r="X28" s="4"/>
      <c r="Y28" s="265"/>
      <c r="Z28" s="27" t="s">
        <v>17</v>
      </c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284"/>
      <c r="AL28" s="285"/>
      <c r="AM28" s="285"/>
      <c r="AN28" s="286"/>
      <c r="AO28" s="21"/>
      <c r="AP28" s="7"/>
      <c r="AQ28" s="7"/>
      <c r="AR28" s="7"/>
      <c r="AS28" s="7"/>
      <c r="AU28" s="267"/>
      <c r="AY28" s="113"/>
      <c r="AZ28" s="113"/>
      <c r="BA28" s="113"/>
    </row>
    <row r="29" spans="2:53" ht="16.5" customHeight="1" x14ac:dyDescent="0.25">
      <c r="B29" s="295"/>
      <c r="AU29" s="267"/>
      <c r="AY29" s="113"/>
      <c r="AZ29" s="113"/>
      <c r="BA29" s="113"/>
    </row>
    <row r="30" spans="2:53" ht="16.5" customHeight="1" x14ac:dyDescent="0.25">
      <c r="B30" s="295"/>
      <c r="AU30" s="267"/>
      <c r="AY30" s="113"/>
      <c r="AZ30" s="113"/>
      <c r="BA30" s="113"/>
    </row>
    <row r="31" spans="2:53" ht="39.950000000000003" customHeight="1" x14ac:dyDescent="0.25">
      <c r="B31" s="295"/>
      <c r="C31" s="296" t="s">
        <v>63</v>
      </c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  <c r="S31" s="296"/>
      <c r="T31" s="296"/>
      <c r="U31" s="296"/>
      <c r="V31" s="296"/>
      <c r="W31" s="296"/>
      <c r="X31" s="30"/>
      <c r="Y31" s="297" t="s">
        <v>64</v>
      </c>
      <c r="Z31" s="297"/>
      <c r="AA31" s="297"/>
      <c r="AB31" s="297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97"/>
      <c r="AO31" s="297"/>
      <c r="AP31" s="297"/>
      <c r="AQ31" s="297"/>
      <c r="AR31" s="297"/>
      <c r="AS31" s="297"/>
      <c r="AU31" s="267"/>
      <c r="AY31" s="113"/>
      <c r="AZ31" s="113"/>
      <c r="BA31" s="113"/>
    </row>
    <row r="32" spans="2:53" ht="16.5" customHeight="1" x14ac:dyDescent="0.3">
      <c r="B32" s="295"/>
      <c r="C32" s="265" t="s">
        <v>55</v>
      </c>
      <c r="D32" s="6" t="s">
        <v>55</v>
      </c>
      <c r="O32" s="326" t="s">
        <v>49</v>
      </c>
      <c r="P32" s="326"/>
      <c r="Q32" s="326"/>
      <c r="R32" s="326"/>
      <c r="S32" s="7"/>
      <c r="T32" s="6" t="s">
        <v>55</v>
      </c>
      <c r="U32" s="232" t="s">
        <v>50</v>
      </c>
      <c r="V32" s="232"/>
      <c r="W32" s="232"/>
      <c r="X32" s="3"/>
      <c r="Y32" s="265" t="s">
        <v>55</v>
      </c>
      <c r="Z32" s="6" t="s">
        <v>55</v>
      </c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326" t="s">
        <v>49</v>
      </c>
      <c r="AL32" s="326"/>
      <c r="AM32" s="326"/>
      <c r="AN32" s="326"/>
      <c r="AO32" s="7"/>
      <c r="AP32" s="6" t="s">
        <v>55</v>
      </c>
      <c r="AQ32" s="232" t="s">
        <v>50</v>
      </c>
      <c r="AR32" s="232"/>
      <c r="AS32" s="232"/>
      <c r="AU32" s="267"/>
      <c r="AV32" s="279" t="s">
        <v>264</v>
      </c>
      <c r="AW32" s="280" t="s">
        <v>5</v>
      </c>
      <c r="AX32" s="280"/>
      <c r="AY32" s="279" t="s">
        <v>55</v>
      </c>
      <c r="AZ32" s="280" t="s">
        <v>6</v>
      </c>
      <c r="BA32" s="280"/>
    </row>
    <row r="33" spans="2:53" ht="16.5" customHeight="1" thickBot="1" x14ac:dyDescent="0.35">
      <c r="B33" s="295"/>
      <c r="C33" s="265"/>
      <c r="D33" s="6" t="s">
        <v>2</v>
      </c>
      <c r="O33" s="42" t="s">
        <v>3</v>
      </c>
      <c r="P33" s="42" t="s">
        <v>4</v>
      </c>
      <c r="Q33" s="42" t="s">
        <v>191</v>
      </c>
      <c r="R33" s="42" t="s">
        <v>192</v>
      </c>
      <c r="S33" s="7"/>
      <c r="T33" s="6" t="s">
        <v>2</v>
      </c>
      <c r="U33" s="54" t="s">
        <v>5</v>
      </c>
      <c r="V33" s="54" t="s">
        <v>6</v>
      </c>
      <c r="W33" s="8" t="s">
        <v>7</v>
      </c>
      <c r="X33" s="3"/>
      <c r="Y33" s="265"/>
      <c r="Z33" s="6" t="s">
        <v>0</v>
      </c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42" t="s">
        <v>3</v>
      </c>
      <c r="AL33" s="42" t="s">
        <v>4</v>
      </c>
      <c r="AM33" s="42" t="s">
        <v>191</v>
      </c>
      <c r="AN33" s="42" t="s">
        <v>192</v>
      </c>
      <c r="AO33" s="7"/>
      <c r="AP33" s="209" t="s">
        <v>0</v>
      </c>
      <c r="AQ33" s="210" t="s">
        <v>5</v>
      </c>
      <c r="AR33" s="210" t="s">
        <v>6</v>
      </c>
      <c r="AS33" s="8" t="s">
        <v>7</v>
      </c>
      <c r="AU33" s="267"/>
      <c r="AV33" s="279"/>
      <c r="AW33" s="114" t="s">
        <v>2</v>
      </c>
      <c r="AX33" s="114" t="s">
        <v>54</v>
      </c>
      <c r="AY33" s="279"/>
      <c r="AZ33" s="114" t="s">
        <v>2</v>
      </c>
      <c r="BA33" s="114" t="s">
        <v>54</v>
      </c>
    </row>
    <row r="34" spans="2:53" ht="16.5" customHeight="1" thickBot="1" x14ac:dyDescent="0.35">
      <c r="B34" s="295"/>
      <c r="C34" s="265"/>
      <c r="D34" s="25" t="s">
        <v>8</v>
      </c>
      <c r="O34" s="57">
        <f>ROUND(AVERAGE(O36, O40,O44,O48,O52,O56,O60), 3)</f>
        <v>145.10599999999999</v>
      </c>
      <c r="P34" s="43">
        <f>ROUND(AVERAGE(P36, P40,P44,P48,P52,P56,P60), 3)</f>
        <v>14.510999999999999</v>
      </c>
      <c r="Q34" s="43">
        <f>ROUND(AVERAGE(Q36, Q40,Q44,Q48,Q52,Q56,Q60), 3)</f>
        <v>8.8480000000000008</v>
      </c>
      <c r="R34" s="43">
        <f>ROUND(AVERAGE(R36, R40,R44,R48,R52,R56,R60), 3)</f>
        <v>13.759</v>
      </c>
      <c r="S34" s="7"/>
      <c r="T34" s="9" t="s">
        <v>9</v>
      </c>
      <c r="U34" s="8">
        <v>20</v>
      </c>
      <c r="V34" s="8">
        <v>195.393</v>
      </c>
      <c r="W34" s="8">
        <f>ROUND(V35/60, 3)</f>
        <v>3.1819999999999999</v>
      </c>
      <c r="X34" s="3"/>
      <c r="Y34" s="265"/>
      <c r="Z34" s="25" t="s">
        <v>8</v>
      </c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212">
        <f>ROUND(AVERAGE(AK36, AK40,AK44,AK48,AK52,AK56,AK60), 3)</f>
        <v>72.486000000000004</v>
      </c>
      <c r="AL34" s="213">
        <f>ROUND(AVERAGE(AL36, AL40,AL44,AL48,AL52,AL56,AL60), 3)</f>
        <v>7.2489999999999997</v>
      </c>
      <c r="AM34" s="213">
        <f>ROUND(AVERAGE(AM36, AM40,AM44,AM48,AM52,AM56,AM60), 3)</f>
        <v>6.149</v>
      </c>
      <c r="AN34" s="213">
        <f>ROUND(AVERAGE(AN36, AN40,AN44,AN48,AN52,AN56,AN60), 3)</f>
        <v>2.9740000000000002</v>
      </c>
      <c r="AO34" s="7"/>
      <c r="AP34" s="206" t="s">
        <v>9</v>
      </c>
      <c r="AQ34" s="207">
        <v>100</v>
      </c>
      <c r="AR34" s="208">
        <v>74.361000000000004</v>
      </c>
      <c r="AS34" s="171">
        <f t="shared" ref="AS34:AS40" si="4">ROUND(AR34/60, 3)</f>
        <v>1.2390000000000001</v>
      </c>
      <c r="AU34" s="267"/>
      <c r="AV34" s="115" t="s">
        <v>9</v>
      </c>
      <c r="AW34" s="116">
        <f>U34</f>
        <v>20</v>
      </c>
      <c r="AX34" s="116">
        <f>AQ34</f>
        <v>100</v>
      </c>
      <c r="AY34" s="115" t="s">
        <v>9</v>
      </c>
      <c r="AZ34" s="116">
        <f t="shared" ref="AZ34:AZ40" si="5">V34</f>
        <v>195.393</v>
      </c>
      <c r="BA34" s="116">
        <f>AR34</f>
        <v>74.361000000000004</v>
      </c>
    </row>
    <row r="35" spans="2:53" ht="16.5" customHeight="1" thickBot="1" x14ac:dyDescent="0.35">
      <c r="B35" s="295"/>
      <c r="C35" s="265"/>
      <c r="D35" s="54" t="s">
        <v>10</v>
      </c>
      <c r="E35" s="287" t="s">
        <v>92</v>
      </c>
      <c r="F35" s="290"/>
      <c r="G35" s="290"/>
      <c r="H35" s="290"/>
      <c r="I35" s="290"/>
      <c r="J35" s="290"/>
      <c r="K35" s="290"/>
      <c r="L35" s="290"/>
      <c r="M35" s="290"/>
      <c r="N35" s="291"/>
      <c r="O35" s="53" t="s">
        <v>11</v>
      </c>
      <c r="P35" s="53" t="s">
        <v>12</v>
      </c>
      <c r="Q35" s="53" t="s">
        <v>81</v>
      </c>
      <c r="R35" s="53" t="s">
        <v>80</v>
      </c>
      <c r="S35" s="7"/>
      <c r="T35" s="9" t="s">
        <v>13</v>
      </c>
      <c r="U35" s="8">
        <v>60</v>
      </c>
      <c r="V35" s="8">
        <v>190.946</v>
      </c>
      <c r="W35" s="8">
        <f>ROUND(V34/60, 3)</f>
        <v>3.2570000000000001</v>
      </c>
      <c r="X35" s="3"/>
      <c r="Y35" s="299"/>
      <c r="Z35" s="164" t="s">
        <v>10</v>
      </c>
      <c r="AA35" s="338" t="s">
        <v>94</v>
      </c>
      <c r="AB35" s="339"/>
      <c r="AC35" s="339"/>
      <c r="AD35" s="339"/>
      <c r="AE35" s="339"/>
      <c r="AF35" s="339"/>
      <c r="AG35" s="339"/>
      <c r="AH35" s="339"/>
      <c r="AI35" s="339"/>
      <c r="AJ35" s="339"/>
      <c r="AK35" s="165" t="s">
        <v>11</v>
      </c>
      <c r="AL35" s="165" t="s">
        <v>12</v>
      </c>
      <c r="AM35" s="165" t="s">
        <v>81</v>
      </c>
      <c r="AN35" s="166" t="s">
        <v>80</v>
      </c>
      <c r="AO35" s="7"/>
      <c r="AP35" s="204" t="s">
        <v>13</v>
      </c>
      <c r="AQ35" s="215">
        <v>90</v>
      </c>
      <c r="AR35" s="215">
        <v>96.45</v>
      </c>
      <c r="AS35" s="8">
        <f t="shared" si="4"/>
        <v>1.6080000000000001</v>
      </c>
      <c r="AU35" s="267"/>
      <c r="AV35" s="115" t="s">
        <v>13</v>
      </c>
      <c r="AW35" s="116">
        <f t="shared" ref="AW35:AW40" si="6">U35</f>
        <v>60</v>
      </c>
      <c r="AX35" s="116">
        <f t="shared" ref="AX35:AX40" si="7">AQ35</f>
        <v>90</v>
      </c>
      <c r="AY35" s="115" t="s">
        <v>13</v>
      </c>
      <c r="AZ35" s="116">
        <f t="shared" si="5"/>
        <v>190.946</v>
      </c>
      <c r="BA35" s="116">
        <f t="shared" ref="BA35:BA40" si="8">AR35</f>
        <v>96.45</v>
      </c>
    </row>
    <row r="36" spans="2:53" ht="16.5" customHeight="1" thickBot="1" x14ac:dyDescent="0.35">
      <c r="B36" s="295"/>
      <c r="C36" s="265"/>
      <c r="D36" s="27" t="s">
        <v>14</v>
      </c>
      <c r="E36" s="78">
        <v>67.896000000000001</v>
      </c>
      <c r="F36" s="78">
        <v>6.8949999999999996</v>
      </c>
      <c r="G36" s="78">
        <v>8.6080000000000005</v>
      </c>
      <c r="H36" s="78">
        <v>19.16</v>
      </c>
      <c r="I36" s="78">
        <v>5.9829999999999997</v>
      </c>
      <c r="J36" s="78">
        <v>46.735999999999997</v>
      </c>
      <c r="K36" s="78">
        <v>12.535</v>
      </c>
      <c r="L36" s="78">
        <v>7.0890000000000004</v>
      </c>
      <c r="M36" s="78">
        <v>6.5670000000000002</v>
      </c>
      <c r="N36" s="78">
        <v>13.92</v>
      </c>
      <c r="O36" s="51">
        <f>SUM(E40:N40)</f>
        <v>190.94199999999995</v>
      </c>
      <c r="P36" s="26">
        <f>ROUND(AVERAGE(E40:N40),3)</f>
        <v>19.094000000000001</v>
      </c>
      <c r="Q36" s="51">
        <f>ROUND(MEDIAN(E40:N40), 3)</f>
        <v>11.38</v>
      </c>
      <c r="R36" s="51">
        <f>ROUND(_xlfn.STDEV.S(E40:N40), 3)</f>
        <v>15.85</v>
      </c>
      <c r="S36" s="7"/>
      <c r="T36" s="25" t="s">
        <v>15</v>
      </c>
      <c r="U36" s="172">
        <v>90</v>
      </c>
      <c r="V36" s="172">
        <v>167.47399999999999</v>
      </c>
      <c r="W36" s="8">
        <f>ROUND(V36/60, 3)</f>
        <v>2.7909999999999999</v>
      </c>
      <c r="X36" s="3"/>
      <c r="Y36" s="299"/>
      <c r="Z36" s="195" t="s">
        <v>14</v>
      </c>
      <c r="AA36" s="222">
        <v>14.311999999999999</v>
      </c>
      <c r="AB36" s="222">
        <v>6.2060000000000004</v>
      </c>
      <c r="AC36" s="222">
        <v>6.601</v>
      </c>
      <c r="AD36" s="222">
        <v>6.1189999999999998</v>
      </c>
      <c r="AE36" s="222">
        <v>9.657</v>
      </c>
      <c r="AF36" s="222">
        <v>5.7930000000000001</v>
      </c>
      <c r="AG36" s="222">
        <v>7.1920000000000002</v>
      </c>
      <c r="AH36" s="222">
        <v>4.4619999999999997</v>
      </c>
      <c r="AI36" s="222">
        <v>5.7290000000000001</v>
      </c>
      <c r="AJ36" s="222">
        <v>8.2870000000000008</v>
      </c>
      <c r="AK36" s="189">
        <f>SUM(AA36:AJ36)</f>
        <v>74.358000000000004</v>
      </c>
      <c r="AL36" s="39">
        <f>ROUND(AVERAGE(AA36:AJ36),3)</f>
        <v>7.4359999999999999</v>
      </c>
      <c r="AM36" s="189">
        <f>ROUND(MEDIAN(AA36:AJ36), 3)</f>
        <v>6.4039999999999999</v>
      </c>
      <c r="AN36" s="169">
        <f>ROUND(_xlfn.STDEV.S(AA36:AJ36), 3)</f>
        <v>2.8170000000000002</v>
      </c>
      <c r="AO36" s="7"/>
      <c r="AP36" s="206" t="s">
        <v>15</v>
      </c>
      <c r="AQ36" s="207">
        <v>100</v>
      </c>
      <c r="AR36" s="208">
        <v>69.686999999999998</v>
      </c>
      <c r="AS36" s="171">
        <f t="shared" si="4"/>
        <v>1.161</v>
      </c>
      <c r="AU36" s="267"/>
      <c r="AV36" s="115" t="s">
        <v>15</v>
      </c>
      <c r="AW36" s="116">
        <f t="shared" si="6"/>
        <v>90</v>
      </c>
      <c r="AX36" s="116">
        <f t="shared" si="7"/>
        <v>100</v>
      </c>
      <c r="AY36" s="115" t="s">
        <v>15</v>
      </c>
      <c r="AZ36" s="116">
        <f t="shared" si="5"/>
        <v>167.47399999999999</v>
      </c>
      <c r="BA36" s="116">
        <f t="shared" si="8"/>
        <v>69.686999999999998</v>
      </c>
    </row>
    <row r="37" spans="2:53" ht="16.5" customHeight="1" x14ac:dyDescent="0.3">
      <c r="B37" s="295"/>
      <c r="C37" s="265"/>
      <c r="D37" s="27" t="b">
        <v>1</v>
      </c>
      <c r="E37" s="64" t="s">
        <v>177</v>
      </c>
      <c r="F37" s="13" t="s">
        <v>174</v>
      </c>
      <c r="G37" s="64">
        <v>4</v>
      </c>
      <c r="H37" s="13" t="s">
        <v>172</v>
      </c>
      <c r="I37" s="13" t="s">
        <v>174</v>
      </c>
      <c r="J37" s="13">
        <v>9</v>
      </c>
      <c r="K37" s="13">
        <v>8</v>
      </c>
      <c r="L37" s="13">
        <v>0</v>
      </c>
      <c r="M37" s="13" t="s">
        <v>177</v>
      </c>
      <c r="N37" s="13" t="s">
        <v>169</v>
      </c>
      <c r="O37" s="281"/>
      <c r="P37" s="282"/>
      <c r="Q37" s="282"/>
      <c r="R37" s="283"/>
      <c r="S37" s="7"/>
      <c r="T37" s="175" t="s">
        <v>16</v>
      </c>
      <c r="U37" s="176">
        <v>100</v>
      </c>
      <c r="V37" s="177">
        <v>96.019000000000005</v>
      </c>
      <c r="W37" s="171">
        <f>ROUND(V37/60, 3)</f>
        <v>1.6</v>
      </c>
      <c r="X37" s="3"/>
      <c r="Y37" s="299"/>
      <c r="Z37" s="195" t="b">
        <v>1</v>
      </c>
      <c r="AA37" s="223" t="s">
        <v>162</v>
      </c>
      <c r="AB37" s="223" t="s">
        <v>151</v>
      </c>
      <c r="AC37" s="223" t="s">
        <v>129</v>
      </c>
      <c r="AD37" s="223" t="s">
        <v>140</v>
      </c>
      <c r="AE37" s="223" t="s">
        <v>137</v>
      </c>
      <c r="AF37" s="223" t="s">
        <v>142</v>
      </c>
      <c r="AG37" s="223" t="s">
        <v>158</v>
      </c>
      <c r="AH37" s="223" t="s">
        <v>163</v>
      </c>
      <c r="AI37" s="223" t="s">
        <v>144</v>
      </c>
      <c r="AJ37" s="223" t="s">
        <v>160</v>
      </c>
      <c r="AK37" s="303"/>
      <c r="AL37" s="304"/>
      <c r="AM37" s="304"/>
      <c r="AN37" s="305"/>
      <c r="AO37" s="7"/>
      <c r="AP37" s="202" t="s">
        <v>16</v>
      </c>
      <c r="AQ37" s="203">
        <v>90</v>
      </c>
      <c r="AR37" s="203">
        <v>57.728000000000002</v>
      </c>
      <c r="AS37" s="8">
        <f t="shared" si="4"/>
        <v>0.96199999999999997</v>
      </c>
      <c r="AU37" s="267"/>
      <c r="AV37" s="115" t="s">
        <v>16</v>
      </c>
      <c r="AW37" s="116">
        <f t="shared" si="6"/>
        <v>100</v>
      </c>
      <c r="AX37" s="116">
        <f t="shared" si="7"/>
        <v>90</v>
      </c>
      <c r="AY37" s="115" t="s">
        <v>16</v>
      </c>
      <c r="AZ37" s="116">
        <f t="shared" si="5"/>
        <v>96.019000000000005</v>
      </c>
      <c r="BA37" s="116">
        <f t="shared" si="8"/>
        <v>57.728000000000002</v>
      </c>
    </row>
    <row r="38" spans="2:53" ht="16.5" customHeight="1" thickBot="1" x14ac:dyDescent="0.35">
      <c r="B38" s="295"/>
      <c r="C38" s="265"/>
      <c r="D38" s="27" t="s">
        <v>17</v>
      </c>
      <c r="E38" s="78"/>
      <c r="F38" s="79" t="s">
        <v>145</v>
      </c>
      <c r="G38" s="78"/>
      <c r="H38" s="79" t="s">
        <v>132</v>
      </c>
      <c r="I38" s="79" t="s">
        <v>151</v>
      </c>
      <c r="J38" s="79" t="s">
        <v>162</v>
      </c>
      <c r="K38" s="79" t="s">
        <v>130</v>
      </c>
      <c r="L38" s="79" t="s">
        <v>142</v>
      </c>
      <c r="M38" s="79" t="s">
        <v>148</v>
      </c>
      <c r="N38" s="79" t="s">
        <v>157</v>
      </c>
      <c r="O38" s="284"/>
      <c r="P38" s="285"/>
      <c r="Q38" s="285"/>
      <c r="R38" s="286"/>
      <c r="S38" s="7"/>
      <c r="T38" s="180" t="s">
        <v>18</v>
      </c>
      <c r="U38" s="181">
        <v>90</v>
      </c>
      <c r="V38" s="182">
        <v>122.714</v>
      </c>
      <c r="W38" s="171">
        <f>ROUND(V38/60, 3)</f>
        <v>2.0449999999999999</v>
      </c>
      <c r="X38" s="3"/>
      <c r="Y38" s="299"/>
      <c r="Z38" s="197" t="s">
        <v>17</v>
      </c>
      <c r="AA38" s="225"/>
      <c r="AB38" s="225"/>
      <c r="AC38" s="225"/>
      <c r="AD38" s="225"/>
      <c r="AE38" s="225"/>
      <c r="AF38" s="225"/>
      <c r="AG38" s="225"/>
      <c r="AH38" s="225"/>
      <c r="AI38" s="225"/>
      <c r="AJ38" s="225"/>
      <c r="AK38" s="320"/>
      <c r="AL38" s="321"/>
      <c r="AM38" s="321"/>
      <c r="AN38" s="322"/>
      <c r="AO38" s="7"/>
      <c r="AP38" s="9" t="s">
        <v>18</v>
      </c>
      <c r="AQ38" s="32">
        <v>100</v>
      </c>
      <c r="AR38" s="32">
        <v>75.343999999999994</v>
      </c>
      <c r="AS38" s="8">
        <f t="shared" si="4"/>
        <v>1.256</v>
      </c>
      <c r="AU38" s="267"/>
      <c r="AV38" s="115" t="s">
        <v>18</v>
      </c>
      <c r="AW38" s="116">
        <f t="shared" si="6"/>
        <v>90</v>
      </c>
      <c r="AX38" s="116">
        <f t="shared" si="7"/>
        <v>100</v>
      </c>
      <c r="AY38" s="115" t="s">
        <v>18</v>
      </c>
      <c r="AZ38" s="116">
        <f t="shared" si="5"/>
        <v>122.714</v>
      </c>
      <c r="BA38" s="116">
        <f t="shared" si="8"/>
        <v>75.343999999999994</v>
      </c>
    </row>
    <row r="39" spans="2:53" ht="16.5" customHeight="1" thickBot="1" x14ac:dyDescent="0.35">
      <c r="B39" s="295"/>
      <c r="C39" s="265"/>
      <c r="D39" s="54" t="s">
        <v>19</v>
      </c>
      <c r="E39" s="292" t="s">
        <v>95</v>
      </c>
      <c r="F39" s="293"/>
      <c r="G39" s="293"/>
      <c r="H39" s="293"/>
      <c r="I39" s="293"/>
      <c r="J39" s="293"/>
      <c r="K39" s="293"/>
      <c r="L39" s="293"/>
      <c r="M39" s="293"/>
      <c r="N39" s="293"/>
      <c r="O39" s="53" t="s">
        <v>11</v>
      </c>
      <c r="P39" s="53" t="s">
        <v>12</v>
      </c>
      <c r="Q39" s="53" t="s">
        <v>81</v>
      </c>
      <c r="R39" s="53" t="s">
        <v>80</v>
      </c>
      <c r="S39" s="7"/>
      <c r="T39" s="204" t="s">
        <v>56</v>
      </c>
      <c r="U39" s="205">
        <v>90</v>
      </c>
      <c r="V39" s="205">
        <v>141.785</v>
      </c>
      <c r="W39" s="8">
        <f>ROUND(V39/60, 3)</f>
        <v>2.363</v>
      </c>
      <c r="X39" s="3"/>
      <c r="Y39" s="265"/>
      <c r="Z39" s="200" t="s">
        <v>19</v>
      </c>
      <c r="AA39" s="336" t="s">
        <v>90</v>
      </c>
      <c r="AB39" s="337"/>
      <c r="AC39" s="337"/>
      <c r="AD39" s="337"/>
      <c r="AE39" s="337"/>
      <c r="AF39" s="337"/>
      <c r="AG39" s="337"/>
      <c r="AH39" s="337"/>
      <c r="AI39" s="337"/>
      <c r="AJ39" s="337"/>
      <c r="AK39" s="201" t="s">
        <v>11</v>
      </c>
      <c r="AL39" s="201" t="s">
        <v>12</v>
      </c>
      <c r="AM39" s="201" t="s">
        <v>81</v>
      </c>
      <c r="AN39" s="201" t="s">
        <v>80</v>
      </c>
      <c r="AO39" s="7"/>
      <c r="AP39" s="25" t="s">
        <v>56</v>
      </c>
      <c r="AQ39" s="172">
        <v>100</v>
      </c>
      <c r="AR39" s="172">
        <v>78.399000000000001</v>
      </c>
      <c r="AS39" s="8">
        <f t="shared" si="4"/>
        <v>1.3069999999999999</v>
      </c>
      <c r="AU39" s="267"/>
      <c r="AV39" s="115" t="s">
        <v>56</v>
      </c>
      <c r="AW39" s="116">
        <f t="shared" si="6"/>
        <v>90</v>
      </c>
      <c r="AX39" s="116">
        <f t="shared" si="7"/>
        <v>100</v>
      </c>
      <c r="AY39" s="115" t="s">
        <v>56</v>
      </c>
      <c r="AZ39" s="116">
        <f t="shared" si="5"/>
        <v>141.785</v>
      </c>
      <c r="BA39" s="116">
        <f t="shared" si="8"/>
        <v>78.399000000000001</v>
      </c>
    </row>
    <row r="40" spans="2:53" ht="16.5" customHeight="1" thickBot="1" x14ac:dyDescent="0.35">
      <c r="B40" s="295"/>
      <c r="C40" s="265"/>
      <c r="D40" s="27" t="s">
        <v>20</v>
      </c>
      <c r="E40" s="78">
        <v>12.377000000000001</v>
      </c>
      <c r="F40" s="78">
        <v>10.382999999999999</v>
      </c>
      <c r="G40" s="78">
        <v>39.776000000000003</v>
      </c>
      <c r="H40" s="78">
        <v>50.04</v>
      </c>
      <c r="I40" s="78">
        <v>10.032</v>
      </c>
      <c r="J40" s="78">
        <v>9.2799999999999994</v>
      </c>
      <c r="K40" s="78">
        <v>5.7830000000000004</v>
      </c>
      <c r="L40" s="78">
        <v>5.4870000000000001</v>
      </c>
      <c r="M40" s="78">
        <v>33.048000000000002</v>
      </c>
      <c r="N40" s="78">
        <v>14.736000000000001</v>
      </c>
      <c r="O40" s="51">
        <f>SUM(E36:N36)</f>
        <v>195.38899999999998</v>
      </c>
      <c r="P40" s="26">
        <f>ROUND(AVERAGE(E36:N36),3)</f>
        <v>19.539000000000001</v>
      </c>
      <c r="Q40" s="51">
        <f>ROUND(MEDIAN(E36:N36), 3)</f>
        <v>10.571999999999999</v>
      </c>
      <c r="R40" s="51">
        <f>ROUND(_xlfn.STDEV.S(E36:N36), 3)</f>
        <v>20.937000000000001</v>
      </c>
      <c r="S40" s="7"/>
      <c r="T40" s="206" t="s">
        <v>57</v>
      </c>
      <c r="U40" s="207">
        <v>100</v>
      </c>
      <c r="V40" s="208">
        <v>101.434</v>
      </c>
      <c r="W40" s="171">
        <f>ROUND(V40/60, 3)</f>
        <v>1.6910000000000001</v>
      </c>
      <c r="X40" s="3"/>
      <c r="Y40" s="265"/>
      <c r="Z40" s="27" t="s">
        <v>20</v>
      </c>
      <c r="AA40" s="78">
        <v>5.57</v>
      </c>
      <c r="AB40" s="78">
        <v>8.0380000000000003</v>
      </c>
      <c r="AC40" s="78">
        <v>6.8159999999999998</v>
      </c>
      <c r="AD40" s="78">
        <v>8.0879999999999992</v>
      </c>
      <c r="AE40" s="78">
        <v>6.84</v>
      </c>
      <c r="AF40" s="78">
        <v>8.4239999999999995</v>
      </c>
      <c r="AG40" s="78">
        <v>5.9589999999999996</v>
      </c>
      <c r="AH40" s="78">
        <v>12.08</v>
      </c>
      <c r="AI40" s="78">
        <v>7.7679999999999998</v>
      </c>
      <c r="AJ40" s="78">
        <v>26.864999999999998</v>
      </c>
      <c r="AK40" s="51">
        <f>SUM(AA40:AJ40)</f>
        <v>96.447999999999993</v>
      </c>
      <c r="AL40" s="26">
        <f>ROUND(AVERAGE(AA40:AJ40),3)</f>
        <v>9.6449999999999996</v>
      </c>
      <c r="AM40" s="51">
        <f>ROUND(MEDIAN(AA40:AJ40), 3)</f>
        <v>7.9029999999999996</v>
      </c>
      <c r="AN40" s="51">
        <f>ROUND(_xlfn.STDEV.S(AA40:AJ40), 3)</f>
        <v>6.3120000000000003</v>
      </c>
      <c r="AO40" s="7"/>
      <c r="AP40" s="206" t="s">
        <v>57</v>
      </c>
      <c r="AQ40" s="207">
        <v>100</v>
      </c>
      <c r="AR40" s="208">
        <v>55.448999999999998</v>
      </c>
      <c r="AS40" s="171">
        <f t="shared" si="4"/>
        <v>0.92400000000000004</v>
      </c>
      <c r="AU40" s="267"/>
      <c r="AV40" s="115" t="s">
        <v>57</v>
      </c>
      <c r="AW40" s="116">
        <f t="shared" si="6"/>
        <v>100</v>
      </c>
      <c r="AX40" s="116">
        <f t="shared" si="7"/>
        <v>100</v>
      </c>
      <c r="AY40" s="115" t="s">
        <v>57</v>
      </c>
      <c r="AZ40" s="116">
        <f t="shared" si="5"/>
        <v>101.434</v>
      </c>
      <c r="BA40" s="116">
        <f t="shared" si="8"/>
        <v>55.448999999999998</v>
      </c>
    </row>
    <row r="41" spans="2:53" ht="16.5" customHeight="1" x14ac:dyDescent="0.3">
      <c r="B41" s="295"/>
      <c r="C41" s="265"/>
      <c r="D41" s="27" t="b">
        <v>1</v>
      </c>
      <c r="E41" s="13" t="s">
        <v>173</v>
      </c>
      <c r="F41" s="64">
        <v>9</v>
      </c>
      <c r="G41" s="13" t="s">
        <v>174</v>
      </c>
      <c r="H41" s="13" t="s">
        <v>175</v>
      </c>
      <c r="I41" s="13" t="s">
        <v>174</v>
      </c>
      <c r="J41" s="64">
        <v>3</v>
      </c>
      <c r="K41" s="64" t="s">
        <v>176</v>
      </c>
      <c r="L41" s="64">
        <v>1</v>
      </c>
      <c r="M41" s="64" t="s">
        <v>168</v>
      </c>
      <c r="N41" s="64" t="s">
        <v>170</v>
      </c>
      <c r="O41" s="281"/>
      <c r="P41" s="282"/>
      <c r="Q41" s="282"/>
      <c r="R41" s="283"/>
      <c r="S41" s="7"/>
      <c r="T41" s="151" t="s">
        <v>3</v>
      </c>
      <c r="U41" s="173">
        <f>ROUND(AVERAGE(U34:U40), 3)</f>
        <v>78.570999999999998</v>
      </c>
      <c r="V41" s="174">
        <f>ROUND(AVERAGE(V34:V40), 3)</f>
        <v>145.10900000000001</v>
      </c>
      <c r="W41" s="15">
        <f>ROUND(AVERAGE(W34:W40), 3)</f>
        <v>2.4180000000000001</v>
      </c>
      <c r="X41" s="3"/>
      <c r="Y41" s="265"/>
      <c r="Z41" s="27" t="b">
        <v>1</v>
      </c>
      <c r="AA41" s="73" t="s">
        <v>156</v>
      </c>
      <c r="AB41" s="73" t="s">
        <v>157</v>
      </c>
      <c r="AC41" s="73" t="s">
        <v>149</v>
      </c>
      <c r="AD41" s="73" t="s">
        <v>138</v>
      </c>
      <c r="AE41" s="73" t="s">
        <v>153</v>
      </c>
      <c r="AF41" s="73" t="s">
        <v>146</v>
      </c>
      <c r="AG41" s="73" t="s">
        <v>150</v>
      </c>
      <c r="AH41" s="73" t="s">
        <v>131</v>
      </c>
      <c r="AI41" s="73" t="s">
        <v>152</v>
      </c>
      <c r="AJ41" s="80" t="s">
        <v>148</v>
      </c>
      <c r="AK41" s="281"/>
      <c r="AL41" s="282"/>
      <c r="AM41" s="282"/>
      <c r="AN41" s="283"/>
      <c r="AO41" s="7"/>
      <c r="AP41" s="151" t="s">
        <v>3</v>
      </c>
      <c r="AQ41" s="173">
        <f>ROUND(AVERAGE(AQ34:AQ40), 3)</f>
        <v>97.143000000000001</v>
      </c>
      <c r="AR41" s="174">
        <f>ROUND(AVERAGE(AR34:AR40), 3)</f>
        <v>72.488</v>
      </c>
      <c r="AS41" s="15">
        <f>ROUND(AVERAGE(AS34:AS40), 3)</f>
        <v>1.208</v>
      </c>
      <c r="AU41" s="267"/>
      <c r="AV41" s="115" t="s">
        <v>247</v>
      </c>
      <c r="AW41" s="270" t="s">
        <v>248</v>
      </c>
      <c r="AX41" s="271"/>
      <c r="AY41" s="117"/>
      <c r="AZ41" s="127"/>
      <c r="BA41" s="128"/>
    </row>
    <row r="42" spans="2:53" ht="16.5" customHeight="1" thickBot="1" x14ac:dyDescent="0.35">
      <c r="B42" s="295"/>
      <c r="C42" s="265"/>
      <c r="D42" s="27" t="s">
        <v>17</v>
      </c>
      <c r="E42" s="79" t="s">
        <v>129</v>
      </c>
      <c r="F42" s="78"/>
      <c r="G42" s="79" t="s">
        <v>135</v>
      </c>
      <c r="H42" s="79" t="s">
        <v>161</v>
      </c>
      <c r="I42" s="79" t="s">
        <v>162</v>
      </c>
      <c r="J42" s="78"/>
      <c r="K42" s="78"/>
      <c r="L42" s="78"/>
      <c r="M42" s="78"/>
      <c r="N42" s="78"/>
      <c r="O42" s="284"/>
      <c r="P42" s="285"/>
      <c r="Q42" s="285"/>
      <c r="R42" s="286"/>
      <c r="S42" s="7"/>
      <c r="T42" s="31"/>
      <c r="U42" s="31"/>
      <c r="V42" s="31"/>
      <c r="W42" s="31"/>
      <c r="X42" s="3"/>
      <c r="Y42" s="265"/>
      <c r="Z42" s="153" t="s">
        <v>17</v>
      </c>
      <c r="AA42" s="226"/>
      <c r="AB42" s="226"/>
      <c r="AC42" s="226"/>
      <c r="AD42" s="226"/>
      <c r="AE42" s="226"/>
      <c r="AF42" s="226"/>
      <c r="AG42" s="226"/>
      <c r="AH42" s="226"/>
      <c r="AI42" s="226"/>
      <c r="AJ42" s="227" t="s">
        <v>164</v>
      </c>
      <c r="AK42" s="300"/>
      <c r="AL42" s="301"/>
      <c r="AM42" s="301"/>
      <c r="AN42" s="302"/>
      <c r="AO42" s="7"/>
      <c r="AP42" s="31"/>
      <c r="AQ42" s="31"/>
      <c r="AR42" s="31"/>
      <c r="AS42" s="31"/>
      <c r="AU42" s="267"/>
      <c r="AV42" s="115" t="s">
        <v>249</v>
      </c>
      <c r="AW42" s="272"/>
      <c r="AX42" s="273"/>
      <c r="AY42" s="117"/>
      <c r="AZ42" s="118"/>
      <c r="BA42" s="128"/>
    </row>
    <row r="43" spans="2:53" ht="16.5" customHeight="1" x14ac:dyDescent="0.3">
      <c r="B43" s="295"/>
      <c r="C43" s="265"/>
      <c r="D43" s="54" t="s">
        <v>21</v>
      </c>
      <c r="E43" s="292" t="s">
        <v>90</v>
      </c>
      <c r="F43" s="293"/>
      <c r="G43" s="293"/>
      <c r="H43" s="293"/>
      <c r="I43" s="293"/>
      <c r="J43" s="293"/>
      <c r="K43" s="293"/>
      <c r="L43" s="293"/>
      <c r="M43" s="293"/>
      <c r="N43" s="293"/>
      <c r="O43" s="53" t="s">
        <v>11</v>
      </c>
      <c r="P43" s="53" t="s">
        <v>12</v>
      </c>
      <c r="Q43" s="53" t="s">
        <v>81</v>
      </c>
      <c r="R43" s="53" t="s">
        <v>80</v>
      </c>
      <c r="S43" s="7"/>
      <c r="T43" s="7"/>
      <c r="U43" s="7"/>
      <c r="V43" s="7"/>
      <c r="W43" s="7"/>
      <c r="X43" s="3"/>
      <c r="Y43" s="299"/>
      <c r="Z43" s="164" t="s">
        <v>21</v>
      </c>
      <c r="AA43" s="338" t="s">
        <v>94</v>
      </c>
      <c r="AB43" s="339"/>
      <c r="AC43" s="339"/>
      <c r="AD43" s="339"/>
      <c r="AE43" s="339"/>
      <c r="AF43" s="339"/>
      <c r="AG43" s="339"/>
      <c r="AH43" s="339"/>
      <c r="AI43" s="339"/>
      <c r="AJ43" s="339"/>
      <c r="AK43" s="165" t="s">
        <v>11</v>
      </c>
      <c r="AL43" s="165" t="s">
        <v>12</v>
      </c>
      <c r="AM43" s="165" t="s">
        <v>81</v>
      </c>
      <c r="AN43" s="166" t="s">
        <v>80</v>
      </c>
      <c r="AO43" s="7"/>
      <c r="AP43" s="7"/>
      <c r="AQ43" s="7"/>
      <c r="AR43" s="7"/>
      <c r="AS43" s="7"/>
      <c r="AU43" s="267"/>
      <c r="AV43" s="115" t="s">
        <v>250</v>
      </c>
      <c r="AW43" s="274"/>
      <c r="AX43" s="275"/>
      <c r="AY43" s="117"/>
      <c r="AZ43" s="118"/>
      <c r="BA43" s="128"/>
    </row>
    <row r="44" spans="2:53" ht="16.5" customHeight="1" x14ac:dyDescent="0.3">
      <c r="B44" s="295"/>
      <c r="C44" s="265"/>
      <c r="D44" s="27" t="s">
        <v>22</v>
      </c>
      <c r="E44" s="78">
        <v>4.0010000000000003</v>
      </c>
      <c r="F44" s="78">
        <v>7.1660000000000004</v>
      </c>
      <c r="G44" s="78">
        <v>5.5519999999999996</v>
      </c>
      <c r="H44" s="78">
        <v>4.4809999999999999</v>
      </c>
      <c r="I44" s="78">
        <v>12.416</v>
      </c>
      <c r="J44" s="78">
        <v>29.367999999999999</v>
      </c>
      <c r="K44" s="78">
        <v>9.1029999999999998</v>
      </c>
      <c r="L44" s="78">
        <v>5.3920000000000003</v>
      </c>
      <c r="M44" s="78">
        <v>9.1920000000000002</v>
      </c>
      <c r="N44" s="78">
        <v>80.8</v>
      </c>
      <c r="O44" s="51">
        <f>SUM(E44:N44)</f>
        <v>167.471</v>
      </c>
      <c r="P44" s="26">
        <f>ROUND(AVERAGE(E44:N44),3)</f>
        <v>16.747</v>
      </c>
      <c r="Q44" s="51">
        <f>ROUND(MEDIAN(E44:N44), 3)</f>
        <v>8.1349999999999998</v>
      </c>
      <c r="R44" s="51">
        <f>ROUND(_xlfn.STDEV.S(E44:N44), 3)</f>
        <v>23.7</v>
      </c>
      <c r="S44" s="7"/>
      <c r="T44" s="7"/>
      <c r="U44" s="7"/>
      <c r="V44" s="7"/>
      <c r="W44" s="7"/>
      <c r="X44" s="3"/>
      <c r="Y44" s="299"/>
      <c r="Z44" s="195" t="s">
        <v>22</v>
      </c>
      <c r="AA44" s="222">
        <v>7.9349999999999996</v>
      </c>
      <c r="AB44" s="222">
        <v>6.2880000000000003</v>
      </c>
      <c r="AC44" s="222">
        <v>5.383</v>
      </c>
      <c r="AD44" s="222">
        <v>6.0960000000000001</v>
      </c>
      <c r="AE44" s="222">
        <v>6.4240000000000004</v>
      </c>
      <c r="AF44" s="222">
        <v>5.976</v>
      </c>
      <c r="AG44" s="222">
        <v>10.583</v>
      </c>
      <c r="AH44" s="222">
        <v>7.1040000000000001</v>
      </c>
      <c r="AI44" s="222">
        <v>5.92</v>
      </c>
      <c r="AJ44" s="222">
        <v>7.976</v>
      </c>
      <c r="AK44" s="189">
        <f>SUM(AA44:AJ44)</f>
        <v>69.685000000000002</v>
      </c>
      <c r="AL44" s="39">
        <f>ROUND(AVERAGE(AA44:AJ44),3)</f>
        <v>6.9690000000000003</v>
      </c>
      <c r="AM44" s="189">
        <f>ROUND(MEDIAN(AA44:AJ44), 3)</f>
        <v>6.3559999999999999</v>
      </c>
      <c r="AN44" s="169">
        <f>ROUND(_xlfn.STDEV.S(AA44:AJ44), 3)</f>
        <v>1.5329999999999999</v>
      </c>
      <c r="AO44" s="7"/>
      <c r="AP44" s="7"/>
      <c r="AQ44" s="7"/>
      <c r="AR44" s="7"/>
      <c r="AS44" s="7"/>
      <c r="AU44" s="267"/>
      <c r="AV44" s="119" t="s">
        <v>3</v>
      </c>
      <c r="AW44" s="120">
        <f>U41</f>
        <v>78.570999999999998</v>
      </c>
      <c r="AX44" s="120">
        <f>AQ41</f>
        <v>97.143000000000001</v>
      </c>
      <c r="AY44" s="119" t="s">
        <v>3</v>
      </c>
      <c r="AZ44" s="121">
        <f>V41</f>
        <v>145.10900000000001</v>
      </c>
      <c r="BA44" s="121">
        <f>AR41</f>
        <v>72.488</v>
      </c>
    </row>
    <row r="45" spans="2:53" ht="16.5" customHeight="1" x14ac:dyDescent="0.25">
      <c r="B45" s="295"/>
      <c r="C45" s="265"/>
      <c r="D45" s="27" t="b">
        <v>1</v>
      </c>
      <c r="E45" s="64" t="s">
        <v>179</v>
      </c>
      <c r="F45" s="64" t="s">
        <v>173</v>
      </c>
      <c r="G45" s="64" t="s">
        <v>180</v>
      </c>
      <c r="H45" s="64" t="s">
        <v>181</v>
      </c>
      <c r="I45" s="64" t="s">
        <v>165</v>
      </c>
      <c r="J45" s="64" t="s">
        <v>177</v>
      </c>
      <c r="K45" s="64">
        <v>7</v>
      </c>
      <c r="L45" s="64">
        <v>6</v>
      </c>
      <c r="M45" s="64" t="s">
        <v>182</v>
      </c>
      <c r="N45" s="13" t="s">
        <v>166</v>
      </c>
      <c r="O45" s="281"/>
      <c r="P45" s="282"/>
      <c r="Q45" s="282"/>
      <c r="R45" s="283"/>
      <c r="S45" s="7"/>
      <c r="T45" s="7"/>
      <c r="W45" s="7"/>
      <c r="X45" s="3"/>
      <c r="Y45" s="299"/>
      <c r="Z45" s="195" t="b">
        <v>1</v>
      </c>
      <c r="AA45" s="223" t="s">
        <v>157</v>
      </c>
      <c r="AB45" s="223" t="s">
        <v>152</v>
      </c>
      <c r="AC45" s="223" t="s">
        <v>149</v>
      </c>
      <c r="AD45" s="223" t="s">
        <v>153</v>
      </c>
      <c r="AE45" s="223" t="s">
        <v>155</v>
      </c>
      <c r="AF45" s="223" t="s">
        <v>128</v>
      </c>
      <c r="AG45" s="223" t="s">
        <v>143</v>
      </c>
      <c r="AH45" s="223" t="s">
        <v>158</v>
      </c>
      <c r="AI45" s="223" t="s">
        <v>142</v>
      </c>
      <c r="AJ45" s="223" t="s">
        <v>141</v>
      </c>
      <c r="AK45" s="303"/>
      <c r="AL45" s="304"/>
      <c r="AM45" s="304"/>
      <c r="AN45" s="305"/>
      <c r="AO45" s="7"/>
      <c r="AP45" s="7"/>
      <c r="AQ45" s="7"/>
      <c r="AR45" s="7"/>
      <c r="AS45" s="7"/>
      <c r="AU45" s="267"/>
      <c r="AY45" s="113"/>
      <c r="AZ45" s="113"/>
      <c r="BA45" s="113"/>
    </row>
    <row r="46" spans="2:53" ht="16.5" customHeight="1" thickBot="1" x14ac:dyDescent="0.3">
      <c r="B46" s="295"/>
      <c r="C46" s="265"/>
      <c r="D46" s="153" t="s">
        <v>17</v>
      </c>
      <c r="E46" s="228"/>
      <c r="F46" s="228"/>
      <c r="G46" s="228"/>
      <c r="H46" s="228"/>
      <c r="I46" s="228"/>
      <c r="J46" s="228"/>
      <c r="K46" s="228"/>
      <c r="L46" s="228"/>
      <c r="M46" s="228"/>
      <c r="N46" s="229" t="s">
        <v>155</v>
      </c>
      <c r="O46" s="300"/>
      <c r="P46" s="301"/>
      <c r="Q46" s="301"/>
      <c r="R46" s="302"/>
      <c r="S46" s="7"/>
      <c r="T46" s="7"/>
      <c r="U46" s="7"/>
      <c r="V46" s="7"/>
      <c r="W46" s="7"/>
      <c r="X46" s="3"/>
      <c r="Y46" s="299"/>
      <c r="Z46" s="197" t="s">
        <v>17</v>
      </c>
      <c r="AA46" s="225"/>
      <c r="AB46" s="225"/>
      <c r="AC46" s="225"/>
      <c r="AD46" s="225"/>
      <c r="AE46" s="225"/>
      <c r="AF46" s="225"/>
      <c r="AG46" s="225"/>
      <c r="AH46" s="225"/>
      <c r="AI46" s="225"/>
      <c r="AJ46" s="225"/>
      <c r="AK46" s="320"/>
      <c r="AL46" s="321"/>
      <c r="AM46" s="321"/>
      <c r="AN46" s="322"/>
      <c r="AO46" s="7"/>
      <c r="AP46" s="7"/>
      <c r="AQ46" s="7"/>
      <c r="AR46" s="7"/>
      <c r="AS46" s="7"/>
      <c r="AU46" s="267"/>
      <c r="AY46" s="113"/>
      <c r="AZ46" s="113"/>
      <c r="BA46" s="113"/>
    </row>
    <row r="47" spans="2:53" ht="16.5" customHeight="1" x14ac:dyDescent="0.25">
      <c r="B47" s="295"/>
      <c r="C47" s="299"/>
      <c r="D47" s="164" t="s">
        <v>23</v>
      </c>
      <c r="E47" s="319" t="s">
        <v>94</v>
      </c>
      <c r="F47" s="310"/>
      <c r="G47" s="310"/>
      <c r="H47" s="310"/>
      <c r="I47" s="310"/>
      <c r="J47" s="310"/>
      <c r="K47" s="310"/>
      <c r="L47" s="310"/>
      <c r="M47" s="310"/>
      <c r="N47" s="310"/>
      <c r="O47" s="165" t="s">
        <v>11</v>
      </c>
      <c r="P47" s="165" t="s">
        <v>12</v>
      </c>
      <c r="Q47" s="165" t="s">
        <v>81</v>
      </c>
      <c r="R47" s="166" t="s">
        <v>80</v>
      </c>
      <c r="S47" s="7"/>
      <c r="T47" s="7"/>
      <c r="U47" s="7"/>
      <c r="V47" s="7"/>
      <c r="W47" s="7"/>
      <c r="X47" s="3"/>
      <c r="Y47" s="265"/>
      <c r="Z47" s="200" t="s">
        <v>23</v>
      </c>
      <c r="AA47" s="336" t="s">
        <v>90</v>
      </c>
      <c r="AB47" s="337"/>
      <c r="AC47" s="337"/>
      <c r="AD47" s="337"/>
      <c r="AE47" s="337"/>
      <c r="AF47" s="337"/>
      <c r="AG47" s="337"/>
      <c r="AH47" s="337"/>
      <c r="AI47" s="337"/>
      <c r="AJ47" s="337"/>
      <c r="AK47" s="201" t="s">
        <v>11</v>
      </c>
      <c r="AL47" s="201" t="s">
        <v>12</v>
      </c>
      <c r="AM47" s="201" t="s">
        <v>81</v>
      </c>
      <c r="AN47" s="201" t="s">
        <v>80</v>
      </c>
      <c r="AO47" s="7"/>
      <c r="AP47" s="7"/>
      <c r="AQ47" s="7"/>
      <c r="AR47" s="7"/>
      <c r="AS47" s="7"/>
      <c r="AU47" s="267"/>
      <c r="AY47" s="113"/>
      <c r="AZ47" s="113"/>
      <c r="BA47" s="113"/>
    </row>
    <row r="48" spans="2:53" ht="16.5" customHeight="1" x14ac:dyDescent="0.3">
      <c r="B48" s="295"/>
      <c r="C48" s="299"/>
      <c r="D48" s="195" t="s">
        <v>24</v>
      </c>
      <c r="E48" s="222">
        <v>5.992</v>
      </c>
      <c r="F48" s="222">
        <v>6.359</v>
      </c>
      <c r="G48" s="222">
        <v>6.9189999999999996</v>
      </c>
      <c r="H48" s="222">
        <v>9.9860000000000007</v>
      </c>
      <c r="I48" s="222">
        <v>24.094999999999999</v>
      </c>
      <c r="J48" s="222">
        <v>5.1120000000000001</v>
      </c>
      <c r="K48" s="222">
        <v>5.76</v>
      </c>
      <c r="L48" s="222">
        <v>5.6390000000000002</v>
      </c>
      <c r="M48" s="222">
        <v>7.4649999999999999</v>
      </c>
      <c r="N48" s="222">
        <v>18.689</v>
      </c>
      <c r="O48" s="189">
        <f>SUM(E48:N48)</f>
        <v>96.015999999999991</v>
      </c>
      <c r="P48" s="39">
        <f>ROUND(AVERAGE(E48:N48),3)</f>
        <v>9.6020000000000003</v>
      </c>
      <c r="Q48" s="189">
        <f>ROUND(MEDIAN(E48:N48), 3)</f>
        <v>6.6390000000000002</v>
      </c>
      <c r="R48" s="169">
        <f>ROUND(_xlfn.STDEV.S(E48:N48), 3)</f>
        <v>6.4870000000000001</v>
      </c>
      <c r="S48" s="7"/>
      <c r="T48" s="7"/>
      <c r="U48" s="7"/>
      <c r="V48" s="7"/>
      <c r="W48" s="7"/>
      <c r="X48" s="3"/>
      <c r="Y48" s="265"/>
      <c r="Z48" s="51" t="s">
        <v>24</v>
      </c>
      <c r="AA48" s="78">
        <v>4.0389999999999997</v>
      </c>
      <c r="AB48" s="78">
        <v>6.8879999999999999</v>
      </c>
      <c r="AC48" s="78">
        <v>5.0819999999999999</v>
      </c>
      <c r="AD48" s="78">
        <v>3.319</v>
      </c>
      <c r="AE48" s="78">
        <v>5.6390000000000002</v>
      </c>
      <c r="AF48" s="78">
        <v>6.0650000000000004</v>
      </c>
      <c r="AG48" s="78">
        <v>10.423</v>
      </c>
      <c r="AH48" s="78">
        <v>4.8230000000000004</v>
      </c>
      <c r="AI48" s="78">
        <v>4.3840000000000003</v>
      </c>
      <c r="AJ48" s="78">
        <v>7.0640000000000001</v>
      </c>
      <c r="AK48" s="51">
        <f>SUM(AA48:AJ48)</f>
        <v>57.725999999999999</v>
      </c>
      <c r="AL48" s="26">
        <f>ROUND(AVERAGE(AA48:AJ48),3)</f>
        <v>5.7729999999999997</v>
      </c>
      <c r="AM48" s="51">
        <f>ROUND(MEDIAN(AA48:AJ48), 3)</f>
        <v>5.3609999999999998</v>
      </c>
      <c r="AN48" s="51">
        <f>ROUND(_xlfn.STDEV.S(AA48:AJ48), 3)</f>
        <v>2.0270000000000001</v>
      </c>
      <c r="AO48" s="7"/>
      <c r="AP48" s="7"/>
      <c r="AQ48" s="7"/>
      <c r="AR48" s="7"/>
      <c r="AS48" s="7"/>
      <c r="AU48" s="267"/>
      <c r="AY48" s="279" t="s">
        <v>55</v>
      </c>
      <c r="AZ48" s="266" t="s">
        <v>6</v>
      </c>
      <c r="BA48" s="266"/>
    </row>
    <row r="49" spans="2:53" ht="16.5" customHeight="1" x14ac:dyDescent="0.3">
      <c r="B49" s="295"/>
      <c r="C49" s="299"/>
      <c r="D49" s="195" t="b">
        <v>1</v>
      </c>
      <c r="E49" s="189" t="s">
        <v>172</v>
      </c>
      <c r="F49" s="189" t="s">
        <v>168</v>
      </c>
      <c r="G49" s="189">
        <v>9</v>
      </c>
      <c r="H49" s="189">
        <v>8</v>
      </c>
      <c r="I49" s="189" t="s">
        <v>177</v>
      </c>
      <c r="J49" s="189" t="s">
        <v>174</v>
      </c>
      <c r="K49" s="189">
        <v>4</v>
      </c>
      <c r="L49" s="189">
        <v>0</v>
      </c>
      <c r="M49" s="189" t="s">
        <v>183</v>
      </c>
      <c r="N49" s="189" t="s">
        <v>169</v>
      </c>
      <c r="O49" s="303"/>
      <c r="P49" s="304"/>
      <c r="Q49" s="304"/>
      <c r="R49" s="305"/>
      <c r="S49" s="7"/>
      <c r="T49" s="7"/>
      <c r="U49" s="7"/>
      <c r="V49" s="7"/>
      <c r="W49" s="7"/>
      <c r="X49" s="3"/>
      <c r="Y49" s="265"/>
      <c r="Z49" s="51" t="b">
        <v>1</v>
      </c>
      <c r="AA49" s="73" t="s">
        <v>147</v>
      </c>
      <c r="AB49" s="80" t="s">
        <v>140</v>
      </c>
      <c r="AC49" s="73" t="s">
        <v>151</v>
      </c>
      <c r="AD49" s="73" t="s">
        <v>145</v>
      </c>
      <c r="AE49" s="73" t="s">
        <v>141</v>
      </c>
      <c r="AF49" s="73" t="s">
        <v>161</v>
      </c>
      <c r="AG49" s="73" t="s">
        <v>130</v>
      </c>
      <c r="AH49" s="73" t="s">
        <v>159</v>
      </c>
      <c r="AI49" s="73" t="s">
        <v>163</v>
      </c>
      <c r="AJ49" s="73" t="s">
        <v>138</v>
      </c>
      <c r="AK49" s="281"/>
      <c r="AL49" s="282"/>
      <c r="AM49" s="282"/>
      <c r="AN49" s="283"/>
      <c r="AO49" s="7"/>
      <c r="AP49" s="7"/>
      <c r="AQ49" s="7"/>
      <c r="AR49" s="7"/>
      <c r="AS49" s="7"/>
      <c r="AU49" s="267"/>
      <c r="AY49" s="279"/>
      <c r="AZ49" s="107" t="s">
        <v>246</v>
      </c>
      <c r="BA49" s="107" t="s">
        <v>0</v>
      </c>
    </row>
    <row r="50" spans="2:53" ht="16.5" customHeight="1" x14ac:dyDescent="0.25">
      <c r="B50" s="295"/>
      <c r="C50" s="299"/>
      <c r="D50" s="195" t="s">
        <v>17</v>
      </c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311"/>
      <c r="P50" s="312"/>
      <c r="Q50" s="312"/>
      <c r="R50" s="313"/>
      <c r="S50" s="7"/>
      <c r="T50" s="7"/>
      <c r="U50" s="7"/>
      <c r="V50" s="7"/>
      <c r="W50" s="7"/>
      <c r="X50" s="3"/>
      <c r="Y50" s="265"/>
      <c r="Z50" s="51" t="s">
        <v>17</v>
      </c>
      <c r="AA50" s="11"/>
      <c r="AB50" s="81">
        <v>9</v>
      </c>
      <c r="AC50" s="11"/>
      <c r="AD50" s="11"/>
      <c r="AE50" s="11"/>
      <c r="AF50" s="11"/>
      <c r="AG50" s="11"/>
      <c r="AH50" s="11"/>
      <c r="AI50" s="11"/>
      <c r="AJ50" s="11"/>
      <c r="AK50" s="284"/>
      <c r="AL50" s="285"/>
      <c r="AM50" s="285"/>
      <c r="AN50" s="286"/>
      <c r="AO50" s="7"/>
      <c r="AP50" s="7"/>
      <c r="AQ50" s="7"/>
      <c r="AR50" s="7"/>
      <c r="AS50" s="7"/>
      <c r="AU50" s="267"/>
      <c r="AY50" s="131" t="s">
        <v>3</v>
      </c>
      <c r="AZ50" s="132">
        <f>O34</f>
        <v>145.10599999999999</v>
      </c>
      <c r="BA50" s="132">
        <f>AK34</f>
        <v>72.486000000000004</v>
      </c>
    </row>
    <row r="51" spans="2:53" ht="16.5" customHeight="1" x14ac:dyDescent="0.25">
      <c r="B51" s="295"/>
      <c r="C51" s="299"/>
      <c r="D51" s="167" t="s">
        <v>25</v>
      </c>
      <c r="E51" s="292" t="s">
        <v>90</v>
      </c>
      <c r="F51" s="293"/>
      <c r="G51" s="293"/>
      <c r="H51" s="293"/>
      <c r="I51" s="293"/>
      <c r="J51" s="293"/>
      <c r="K51" s="293"/>
      <c r="L51" s="293"/>
      <c r="M51" s="293"/>
      <c r="N51" s="293"/>
      <c r="O51" s="157" t="s">
        <v>11</v>
      </c>
      <c r="P51" s="157" t="s">
        <v>12</v>
      </c>
      <c r="Q51" s="157" t="s">
        <v>81</v>
      </c>
      <c r="R51" s="168" t="s">
        <v>80</v>
      </c>
      <c r="S51" s="7"/>
      <c r="T51" s="7"/>
      <c r="U51" s="7"/>
      <c r="V51" s="7"/>
      <c r="W51" s="7"/>
      <c r="X51" s="3"/>
      <c r="Y51" s="265"/>
      <c r="Z51" s="54" t="s">
        <v>25</v>
      </c>
      <c r="AA51" s="334" t="s">
        <v>94</v>
      </c>
      <c r="AB51" s="335"/>
      <c r="AC51" s="335"/>
      <c r="AD51" s="335"/>
      <c r="AE51" s="335"/>
      <c r="AF51" s="335"/>
      <c r="AG51" s="335"/>
      <c r="AH51" s="335"/>
      <c r="AI51" s="335"/>
      <c r="AJ51" s="335"/>
      <c r="AK51" s="53" t="s">
        <v>11</v>
      </c>
      <c r="AL51" s="53" t="s">
        <v>12</v>
      </c>
      <c r="AM51" s="53" t="s">
        <v>81</v>
      </c>
      <c r="AN51" s="53" t="s">
        <v>80</v>
      </c>
      <c r="AO51" s="7"/>
      <c r="AP51" s="7"/>
      <c r="AQ51" s="7"/>
      <c r="AR51" s="7"/>
      <c r="AS51" s="7"/>
      <c r="AU51" s="267"/>
      <c r="AY51" s="42" t="s">
        <v>4</v>
      </c>
      <c r="AZ51" s="130">
        <f>P34</f>
        <v>14.510999999999999</v>
      </c>
      <c r="BA51" s="130">
        <f>AL34</f>
        <v>7.2489999999999997</v>
      </c>
    </row>
    <row r="52" spans="2:53" ht="16.5" customHeight="1" x14ac:dyDescent="0.25">
      <c r="B52" s="295"/>
      <c r="C52" s="299"/>
      <c r="D52" s="195" t="s">
        <v>26</v>
      </c>
      <c r="E52" s="222">
        <v>3.4809999999999999</v>
      </c>
      <c r="F52" s="222">
        <v>11.766999999999999</v>
      </c>
      <c r="G52" s="222">
        <v>7.88</v>
      </c>
      <c r="H52" s="222">
        <v>7.1920000000000002</v>
      </c>
      <c r="I52" s="222">
        <v>6.6159999999999997</v>
      </c>
      <c r="J52" s="222">
        <v>15.071999999999999</v>
      </c>
      <c r="K52" s="222">
        <v>34.865000000000002</v>
      </c>
      <c r="L52" s="222">
        <v>26.175999999999998</v>
      </c>
      <c r="M52" s="222">
        <v>3.3180000000000001</v>
      </c>
      <c r="N52" s="222">
        <v>6.3449999999999998</v>
      </c>
      <c r="O52" s="189">
        <f>SUM(E52:N52)</f>
        <v>122.71199999999999</v>
      </c>
      <c r="P52" s="39">
        <f>ROUND(AVERAGE(E52:N52),3)</f>
        <v>12.271000000000001</v>
      </c>
      <c r="Q52" s="189">
        <f>ROUND(MEDIAN(E52:N52), 3)</f>
        <v>7.5359999999999996</v>
      </c>
      <c r="R52" s="169">
        <f>ROUND(_xlfn.STDEV.S(E52:N52), 3)</f>
        <v>10.443</v>
      </c>
      <c r="S52" s="7"/>
      <c r="T52" s="7"/>
      <c r="U52" s="7"/>
      <c r="V52" s="7"/>
      <c r="W52" s="7"/>
      <c r="X52" s="3"/>
      <c r="Y52" s="265"/>
      <c r="Z52" s="27" t="s">
        <v>26</v>
      </c>
      <c r="AA52" s="78">
        <v>5.6479999999999997</v>
      </c>
      <c r="AB52" s="78">
        <v>5.6079999999999997</v>
      </c>
      <c r="AC52" s="78">
        <v>9.0969999999999995</v>
      </c>
      <c r="AD52" s="78">
        <v>14.750999999999999</v>
      </c>
      <c r="AE52" s="78">
        <v>4.4080000000000004</v>
      </c>
      <c r="AF52" s="78">
        <v>5.9269999999999996</v>
      </c>
      <c r="AG52" s="78">
        <v>5.4809999999999999</v>
      </c>
      <c r="AH52" s="78">
        <v>11.238</v>
      </c>
      <c r="AI52" s="78">
        <v>8.1859999999999999</v>
      </c>
      <c r="AJ52" s="78">
        <v>4.9980000000000002</v>
      </c>
      <c r="AK52" s="51">
        <f>SUM(AA52:AJ52)</f>
        <v>75.341999999999999</v>
      </c>
      <c r="AL52" s="26">
        <f>ROUND(AVERAGE(AA52:AJ52),3)</f>
        <v>7.5339999999999998</v>
      </c>
      <c r="AM52" s="51">
        <f>ROUND(MEDIAN(AA52:AJ52), 3)</f>
        <v>5.7880000000000003</v>
      </c>
      <c r="AN52" s="51">
        <f>ROUND(_xlfn.STDEV.S(AA52:AJ52), 3)</f>
        <v>3.3159999999999998</v>
      </c>
      <c r="AO52" s="7"/>
      <c r="AP52" s="7"/>
      <c r="AQ52" s="7"/>
      <c r="AR52" s="7"/>
      <c r="AS52" s="7"/>
      <c r="AU52" s="267"/>
      <c r="AY52" s="42" t="s">
        <v>191</v>
      </c>
      <c r="AZ52" s="130">
        <f>Q34</f>
        <v>8.8480000000000008</v>
      </c>
      <c r="BA52" s="130">
        <f>AM34</f>
        <v>6.149</v>
      </c>
    </row>
    <row r="53" spans="2:53" ht="16.5" customHeight="1" x14ac:dyDescent="0.25">
      <c r="B53" s="295"/>
      <c r="C53" s="299"/>
      <c r="D53" s="195" t="b">
        <v>1</v>
      </c>
      <c r="E53" s="189">
        <v>6</v>
      </c>
      <c r="F53" s="189" t="s">
        <v>184</v>
      </c>
      <c r="G53" s="189" t="s">
        <v>165</v>
      </c>
      <c r="H53" s="189">
        <v>8</v>
      </c>
      <c r="I53" s="189" t="s">
        <v>185</v>
      </c>
      <c r="J53" s="13" t="s">
        <v>171</v>
      </c>
      <c r="K53" s="189" t="s">
        <v>167</v>
      </c>
      <c r="L53" s="189" t="s">
        <v>186</v>
      </c>
      <c r="M53" s="189" t="s">
        <v>183</v>
      </c>
      <c r="N53" s="189" t="s">
        <v>177</v>
      </c>
      <c r="O53" s="303"/>
      <c r="P53" s="304"/>
      <c r="Q53" s="304"/>
      <c r="R53" s="305"/>
      <c r="S53" s="7"/>
      <c r="T53" s="7"/>
      <c r="U53" s="7"/>
      <c r="V53" s="7"/>
      <c r="W53" s="7"/>
      <c r="X53" s="3"/>
      <c r="Y53" s="265"/>
      <c r="Z53" s="27" t="b">
        <v>1</v>
      </c>
      <c r="AA53" s="73" t="s">
        <v>155</v>
      </c>
      <c r="AB53" s="73" t="s">
        <v>137</v>
      </c>
      <c r="AC53" s="73" t="s">
        <v>160</v>
      </c>
      <c r="AD53" s="73" t="s">
        <v>139</v>
      </c>
      <c r="AE53" s="73" t="s">
        <v>154</v>
      </c>
      <c r="AF53" s="73" t="s">
        <v>150</v>
      </c>
      <c r="AG53" s="73" t="s">
        <v>128</v>
      </c>
      <c r="AH53" s="73" t="s">
        <v>130</v>
      </c>
      <c r="AI53" s="73" t="s">
        <v>132</v>
      </c>
      <c r="AJ53" s="73" t="s">
        <v>159</v>
      </c>
      <c r="AK53" s="281"/>
      <c r="AL53" s="282"/>
      <c r="AM53" s="282"/>
      <c r="AN53" s="283"/>
      <c r="AO53" s="7"/>
      <c r="AP53" s="7"/>
      <c r="AQ53" s="7"/>
      <c r="AR53" s="7"/>
      <c r="AS53" s="7"/>
      <c r="AU53" s="267"/>
      <c r="AY53" s="42" t="s">
        <v>192</v>
      </c>
      <c r="AZ53" s="130">
        <f>R34</f>
        <v>13.759</v>
      </c>
      <c r="BA53" s="130">
        <f>AN34</f>
        <v>2.9740000000000002</v>
      </c>
    </row>
    <row r="54" spans="2:53" ht="16.5" customHeight="1" thickBot="1" x14ac:dyDescent="0.3">
      <c r="B54" s="295"/>
      <c r="C54" s="299"/>
      <c r="D54" s="197" t="s">
        <v>17</v>
      </c>
      <c r="E54" s="230"/>
      <c r="F54" s="230"/>
      <c r="G54" s="230"/>
      <c r="H54" s="230"/>
      <c r="I54" s="230"/>
      <c r="J54" s="231" t="s">
        <v>157</v>
      </c>
      <c r="K54" s="230"/>
      <c r="L54" s="230"/>
      <c r="M54" s="230"/>
      <c r="N54" s="230"/>
      <c r="O54" s="320"/>
      <c r="P54" s="321"/>
      <c r="Q54" s="321"/>
      <c r="R54" s="322"/>
      <c r="S54" s="7"/>
      <c r="T54" s="7"/>
      <c r="U54" s="7"/>
      <c r="V54" s="7"/>
      <c r="W54" s="7"/>
      <c r="X54" s="3"/>
      <c r="Y54" s="265"/>
      <c r="Z54" s="27" t="s">
        <v>17</v>
      </c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284"/>
      <c r="AL54" s="285"/>
      <c r="AM54" s="285"/>
      <c r="AN54" s="286"/>
      <c r="AO54" s="7"/>
      <c r="AP54" s="7"/>
      <c r="AQ54" s="7"/>
      <c r="AR54" s="7"/>
      <c r="AS54" s="7"/>
    </row>
    <row r="55" spans="2:53" ht="16.5" customHeight="1" x14ac:dyDescent="0.25">
      <c r="B55" s="295"/>
      <c r="C55" s="265"/>
      <c r="D55" s="200" t="s">
        <v>58</v>
      </c>
      <c r="E55" s="317" t="s">
        <v>90</v>
      </c>
      <c r="F55" s="318"/>
      <c r="G55" s="318"/>
      <c r="H55" s="318"/>
      <c r="I55" s="318"/>
      <c r="J55" s="318"/>
      <c r="K55" s="318"/>
      <c r="L55" s="318"/>
      <c r="M55" s="318"/>
      <c r="N55" s="318"/>
      <c r="O55" s="201" t="s">
        <v>11</v>
      </c>
      <c r="P55" s="201" t="s">
        <v>12</v>
      </c>
      <c r="Q55" s="201" t="s">
        <v>81</v>
      </c>
      <c r="R55" s="201" t="s">
        <v>80</v>
      </c>
      <c r="S55" s="7"/>
      <c r="T55" s="7"/>
      <c r="U55" s="7"/>
      <c r="V55" s="7"/>
      <c r="W55" s="7"/>
      <c r="X55" s="3"/>
      <c r="Y55" s="265"/>
      <c r="Z55" s="54" t="s">
        <v>58</v>
      </c>
      <c r="AA55" s="334" t="s">
        <v>94</v>
      </c>
      <c r="AB55" s="335"/>
      <c r="AC55" s="335"/>
      <c r="AD55" s="335"/>
      <c r="AE55" s="335"/>
      <c r="AF55" s="335"/>
      <c r="AG55" s="335"/>
      <c r="AH55" s="335"/>
      <c r="AI55" s="335"/>
      <c r="AJ55" s="335"/>
      <c r="AK55" s="53" t="s">
        <v>11</v>
      </c>
      <c r="AL55" s="53" t="s">
        <v>12</v>
      </c>
      <c r="AM55" s="53" t="s">
        <v>81</v>
      </c>
      <c r="AN55" s="53" t="s">
        <v>80</v>
      </c>
      <c r="AO55" s="7"/>
      <c r="AP55" s="7"/>
      <c r="AQ55" s="7"/>
      <c r="AR55" s="7"/>
      <c r="AS55" s="7"/>
    </row>
    <row r="56" spans="2:53" ht="16.5" customHeight="1" x14ac:dyDescent="0.25">
      <c r="B56" s="295"/>
      <c r="C56" s="265"/>
      <c r="D56" s="51" t="s">
        <v>59</v>
      </c>
      <c r="E56" s="78">
        <v>5.7519999999999998</v>
      </c>
      <c r="F56" s="78">
        <v>32.959000000000003</v>
      </c>
      <c r="G56" s="78">
        <v>42.023000000000003</v>
      </c>
      <c r="H56" s="78">
        <v>6.4</v>
      </c>
      <c r="I56" s="78">
        <v>4.8959999999999999</v>
      </c>
      <c r="J56" s="78">
        <v>14.736000000000001</v>
      </c>
      <c r="K56" s="78">
        <v>4.5350000000000001</v>
      </c>
      <c r="L56" s="78">
        <v>3.0150000000000001</v>
      </c>
      <c r="M56" s="78">
        <v>10.96</v>
      </c>
      <c r="N56" s="78">
        <v>16.504000000000001</v>
      </c>
      <c r="O56" s="51">
        <f>SUM(E56:N56)</f>
        <v>141.78</v>
      </c>
      <c r="P56" s="26">
        <f>ROUND(AVERAGE(E56:N56),3)</f>
        <v>14.178000000000001</v>
      </c>
      <c r="Q56" s="51">
        <f>ROUND(MEDIAN(E56:N56), 3)</f>
        <v>8.68</v>
      </c>
      <c r="R56" s="51">
        <f>ROUND(_xlfn.STDEV.S(E56:N56), 3)</f>
        <v>13.247</v>
      </c>
      <c r="S56" s="7"/>
      <c r="T56" s="7"/>
      <c r="U56" s="7"/>
      <c r="V56" s="7"/>
      <c r="W56" s="7"/>
      <c r="X56" s="3"/>
      <c r="Y56" s="265"/>
      <c r="Z56" s="51" t="s">
        <v>59</v>
      </c>
      <c r="AA56" s="78">
        <v>5.335</v>
      </c>
      <c r="AB56" s="78">
        <v>13.032999999999999</v>
      </c>
      <c r="AC56" s="78">
        <v>3.7589999999999999</v>
      </c>
      <c r="AD56" s="78">
        <v>5.952</v>
      </c>
      <c r="AE56" s="78">
        <v>12.336</v>
      </c>
      <c r="AF56" s="78">
        <v>8.6329999999999991</v>
      </c>
      <c r="AG56" s="78">
        <v>6.2160000000000002</v>
      </c>
      <c r="AH56" s="78">
        <v>5.9429999999999996</v>
      </c>
      <c r="AI56" s="78">
        <v>12.255000000000001</v>
      </c>
      <c r="AJ56" s="78">
        <v>4.9359999999999999</v>
      </c>
      <c r="AK56" s="51">
        <f>SUM(AA56:AJ56)</f>
        <v>78.397999999999996</v>
      </c>
      <c r="AL56" s="26">
        <f>ROUND(AVERAGE(AA56:AJ56),3)</f>
        <v>7.84</v>
      </c>
      <c r="AM56" s="51">
        <f>ROUND(MEDIAN(AA56:AJ56), 3)</f>
        <v>6.0839999999999996</v>
      </c>
      <c r="AN56" s="51">
        <f>ROUND(_xlfn.STDEV.S(AA56:AJ56), 3)</f>
        <v>3.472</v>
      </c>
      <c r="AO56" s="7"/>
      <c r="AP56" s="7"/>
      <c r="AQ56" s="7"/>
      <c r="AR56" s="7"/>
      <c r="AS56" s="7"/>
    </row>
    <row r="57" spans="2:53" ht="16.5" customHeight="1" x14ac:dyDescent="0.25">
      <c r="B57" s="295"/>
      <c r="C57" s="265"/>
      <c r="D57" s="51" t="b">
        <v>1</v>
      </c>
      <c r="E57" s="64" t="s">
        <v>187</v>
      </c>
      <c r="F57" s="64" t="s">
        <v>188</v>
      </c>
      <c r="G57" s="64">
        <v>8</v>
      </c>
      <c r="H57" s="64" t="s">
        <v>185</v>
      </c>
      <c r="I57" s="64">
        <v>2</v>
      </c>
      <c r="J57" s="64" t="s">
        <v>182</v>
      </c>
      <c r="K57" s="64" t="s">
        <v>172</v>
      </c>
      <c r="L57" s="64" t="s">
        <v>183</v>
      </c>
      <c r="M57" s="13" t="s">
        <v>171</v>
      </c>
      <c r="N57" s="64" t="s">
        <v>171</v>
      </c>
      <c r="O57" s="281"/>
      <c r="P57" s="282"/>
      <c r="Q57" s="282"/>
      <c r="R57" s="283"/>
      <c r="S57" s="7"/>
      <c r="T57" s="7"/>
      <c r="U57" s="7"/>
      <c r="V57" s="7"/>
      <c r="W57" s="7"/>
      <c r="X57" s="3"/>
      <c r="Y57" s="265"/>
      <c r="Z57" s="51" t="b">
        <v>1</v>
      </c>
      <c r="AA57" s="73" t="s">
        <v>135</v>
      </c>
      <c r="AB57" s="73" t="s">
        <v>143</v>
      </c>
      <c r="AC57" s="73" t="s">
        <v>147</v>
      </c>
      <c r="AD57" s="73" t="s">
        <v>146</v>
      </c>
      <c r="AE57" s="73" t="s">
        <v>162</v>
      </c>
      <c r="AF57" s="73" t="s">
        <v>130</v>
      </c>
      <c r="AG57" s="73" t="s">
        <v>161</v>
      </c>
      <c r="AH57" s="73" t="s">
        <v>133</v>
      </c>
      <c r="AI57" s="73" t="s">
        <v>141</v>
      </c>
      <c r="AJ57" s="73" t="s">
        <v>152</v>
      </c>
      <c r="AK57" s="281"/>
      <c r="AL57" s="282"/>
      <c r="AM57" s="282"/>
      <c r="AN57" s="283"/>
      <c r="AO57" s="7"/>
      <c r="AP57" s="7"/>
      <c r="AQ57" s="7"/>
      <c r="AR57" s="7"/>
      <c r="AS57" s="7"/>
    </row>
    <row r="58" spans="2:53" ht="16.5" customHeight="1" thickBot="1" x14ac:dyDescent="0.3">
      <c r="B58" s="295"/>
      <c r="C58" s="265"/>
      <c r="D58" s="162" t="s">
        <v>17</v>
      </c>
      <c r="E58" s="228"/>
      <c r="F58" s="228"/>
      <c r="G58" s="228"/>
      <c r="H58" s="228"/>
      <c r="I58" s="228"/>
      <c r="J58" s="228"/>
      <c r="K58" s="228"/>
      <c r="L58" s="228"/>
      <c r="M58" s="229" t="s">
        <v>133</v>
      </c>
      <c r="N58" s="228"/>
      <c r="O58" s="300"/>
      <c r="P58" s="301"/>
      <c r="Q58" s="301"/>
      <c r="R58" s="302"/>
      <c r="S58" s="7"/>
      <c r="T58" s="7"/>
      <c r="U58" s="7"/>
      <c r="V58" s="7"/>
      <c r="W58" s="7"/>
      <c r="X58" s="3"/>
      <c r="Y58" s="265"/>
      <c r="Z58" s="162" t="s">
        <v>17</v>
      </c>
      <c r="AA58" s="226"/>
      <c r="AB58" s="226"/>
      <c r="AC58" s="226"/>
      <c r="AD58" s="226"/>
      <c r="AE58" s="226"/>
      <c r="AF58" s="226"/>
      <c r="AG58" s="226"/>
      <c r="AH58" s="226"/>
      <c r="AI58" s="226"/>
      <c r="AJ58" s="226"/>
      <c r="AK58" s="300"/>
      <c r="AL58" s="301"/>
      <c r="AM58" s="301"/>
      <c r="AN58" s="302"/>
      <c r="AO58" s="7"/>
      <c r="AP58" s="7"/>
      <c r="AQ58" s="7"/>
      <c r="AR58" s="7"/>
      <c r="AS58" s="7"/>
    </row>
    <row r="59" spans="2:53" ht="16.5" customHeight="1" x14ac:dyDescent="0.25">
      <c r="B59" s="295"/>
      <c r="C59" s="299"/>
      <c r="D59" s="164" t="s">
        <v>60</v>
      </c>
      <c r="E59" s="319" t="s">
        <v>94</v>
      </c>
      <c r="F59" s="310"/>
      <c r="G59" s="310"/>
      <c r="H59" s="310"/>
      <c r="I59" s="310"/>
      <c r="J59" s="310"/>
      <c r="K59" s="310"/>
      <c r="L59" s="310"/>
      <c r="M59" s="310"/>
      <c r="N59" s="310"/>
      <c r="O59" s="165" t="s">
        <v>11</v>
      </c>
      <c r="P59" s="165" t="s">
        <v>12</v>
      </c>
      <c r="Q59" s="165" t="s">
        <v>81</v>
      </c>
      <c r="R59" s="166" t="s">
        <v>80</v>
      </c>
      <c r="S59" s="7"/>
      <c r="T59" s="7"/>
      <c r="U59" s="7"/>
      <c r="V59" s="7"/>
      <c r="W59" s="7"/>
      <c r="X59" s="3"/>
      <c r="Y59" s="299"/>
      <c r="Z59" s="164" t="s">
        <v>60</v>
      </c>
      <c r="AA59" s="338" t="s">
        <v>94</v>
      </c>
      <c r="AB59" s="339"/>
      <c r="AC59" s="339"/>
      <c r="AD59" s="339"/>
      <c r="AE59" s="339"/>
      <c r="AF59" s="339"/>
      <c r="AG59" s="339"/>
      <c r="AH59" s="339"/>
      <c r="AI59" s="339"/>
      <c r="AJ59" s="339"/>
      <c r="AK59" s="165" t="s">
        <v>11</v>
      </c>
      <c r="AL59" s="165" t="s">
        <v>12</v>
      </c>
      <c r="AM59" s="165" t="s">
        <v>81</v>
      </c>
      <c r="AN59" s="166" t="s">
        <v>80</v>
      </c>
      <c r="AO59" s="7"/>
      <c r="AP59" s="7"/>
      <c r="AQ59" s="7"/>
      <c r="AR59" s="7"/>
      <c r="AS59" s="7"/>
    </row>
    <row r="60" spans="2:53" ht="16.5" customHeight="1" x14ac:dyDescent="0.25">
      <c r="B60" s="295"/>
      <c r="C60" s="299"/>
      <c r="D60" s="195" t="s">
        <v>61</v>
      </c>
      <c r="E60" s="222">
        <v>23.609000000000002</v>
      </c>
      <c r="F60" s="222">
        <v>14.103</v>
      </c>
      <c r="G60" s="222">
        <v>10.071</v>
      </c>
      <c r="H60" s="222">
        <v>4.72</v>
      </c>
      <c r="I60" s="222">
        <v>6.8319999999999999</v>
      </c>
      <c r="J60" s="222">
        <v>9.359</v>
      </c>
      <c r="K60" s="222">
        <v>8.625</v>
      </c>
      <c r="L60" s="222">
        <v>6.5830000000000002</v>
      </c>
      <c r="M60" s="222">
        <v>12.672000000000001</v>
      </c>
      <c r="N60" s="222">
        <v>4.8550000000000004</v>
      </c>
      <c r="O60" s="189">
        <f>SUM(E60:N60)</f>
        <v>101.429</v>
      </c>
      <c r="P60" s="39">
        <f>ROUND(AVERAGE(E60:N60),3)</f>
        <v>10.143000000000001</v>
      </c>
      <c r="Q60" s="189">
        <f>ROUND(MEDIAN(E60:N60), 3)</f>
        <v>8.9920000000000009</v>
      </c>
      <c r="R60" s="169">
        <f>ROUND(_xlfn.STDEV.S(E60:N60), 3)</f>
        <v>5.65</v>
      </c>
      <c r="S60" s="7"/>
      <c r="T60" s="7"/>
      <c r="U60" s="7"/>
      <c r="V60" s="7"/>
      <c r="W60" s="7"/>
      <c r="X60" s="3"/>
      <c r="Y60" s="299"/>
      <c r="Z60" s="195" t="s">
        <v>61</v>
      </c>
      <c r="AA60" s="222">
        <v>4.0090000000000003</v>
      </c>
      <c r="AB60" s="222">
        <v>4.6790000000000003</v>
      </c>
      <c r="AC60" s="222">
        <v>4.1360000000000001</v>
      </c>
      <c r="AD60" s="222">
        <v>7.56</v>
      </c>
      <c r="AE60" s="222">
        <v>7.9509999999999996</v>
      </c>
      <c r="AF60" s="222">
        <v>6.024</v>
      </c>
      <c r="AG60" s="222">
        <v>5.9119999999999999</v>
      </c>
      <c r="AH60" s="222">
        <v>4.8879999999999999</v>
      </c>
      <c r="AI60" s="222">
        <v>5.3360000000000003</v>
      </c>
      <c r="AJ60" s="222">
        <v>4.952</v>
      </c>
      <c r="AK60" s="189">
        <f>SUM(AA60:AJ60)</f>
        <v>55.446999999999996</v>
      </c>
      <c r="AL60" s="39">
        <f>ROUND(AVERAGE(AA60:AJ60),3)</f>
        <v>5.5449999999999999</v>
      </c>
      <c r="AM60" s="189">
        <f>ROUND(MEDIAN(AA60:AJ60), 3)</f>
        <v>5.1440000000000001</v>
      </c>
      <c r="AN60" s="169">
        <f>ROUND(_xlfn.STDEV.S(AA60:AJ60), 3)</f>
        <v>1.339</v>
      </c>
      <c r="AO60" s="7"/>
      <c r="AP60" s="7"/>
      <c r="AQ60" s="7"/>
      <c r="AR60" s="7"/>
      <c r="AS60" s="7"/>
    </row>
    <row r="61" spans="2:53" ht="16.5" customHeight="1" x14ac:dyDescent="0.25">
      <c r="B61" s="295"/>
      <c r="C61" s="299"/>
      <c r="D61" s="195" t="b">
        <v>1</v>
      </c>
      <c r="E61" s="222" t="s">
        <v>164</v>
      </c>
      <c r="F61" s="222" t="s">
        <v>165</v>
      </c>
      <c r="G61" s="222" t="s">
        <v>166</v>
      </c>
      <c r="H61" s="222" t="s">
        <v>167</v>
      </c>
      <c r="I61" s="222" t="s">
        <v>168</v>
      </c>
      <c r="J61" s="222" t="s">
        <v>169</v>
      </c>
      <c r="K61" s="222">
        <v>1</v>
      </c>
      <c r="L61" s="222" t="s">
        <v>170</v>
      </c>
      <c r="M61" s="222" t="s">
        <v>171</v>
      </c>
      <c r="N61" s="222" t="s">
        <v>172</v>
      </c>
      <c r="O61" s="303"/>
      <c r="P61" s="304"/>
      <c r="Q61" s="304"/>
      <c r="R61" s="305"/>
      <c r="S61" s="7"/>
      <c r="T61" s="7"/>
      <c r="U61" s="7"/>
      <c r="V61" s="7"/>
      <c r="W61" s="7"/>
      <c r="X61" s="3"/>
      <c r="Y61" s="299"/>
      <c r="Z61" s="195" t="b">
        <v>1</v>
      </c>
      <c r="AA61" s="223" t="s">
        <v>129</v>
      </c>
      <c r="AB61" s="223" t="s">
        <v>154</v>
      </c>
      <c r="AC61" s="223" t="s">
        <v>134</v>
      </c>
      <c r="AD61" s="223" t="s">
        <v>131</v>
      </c>
      <c r="AE61" s="223" t="s">
        <v>148</v>
      </c>
      <c r="AF61" s="223" t="s">
        <v>133</v>
      </c>
      <c r="AG61" s="223" t="s">
        <v>132</v>
      </c>
      <c r="AH61" s="223" t="s">
        <v>137</v>
      </c>
      <c r="AI61" s="223" t="s">
        <v>136</v>
      </c>
      <c r="AJ61" s="223" t="s">
        <v>145</v>
      </c>
      <c r="AK61" s="303"/>
      <c r="AL61" s="304"/>
      <c r="AM61" s="304"/>
      <c r="AN61" s="305"/>
      <c r="AO61" s="7"/>
      <c r="AP61" s="7"/>
      <c r="AQ61" s="7"/>
      <c r="AR61" s="7"/>
      <c r="AS61" s="7"/>
    </row>
    <row r="62" spans="2:53" ht="16.5" customHeight="1" thickBot="1" x14ac:dyDescent="0.3">
      <c r="B62" s="295"/>
      <c r="C62" s="299"/>
      <c r="D62" s="197" t="s">
        <v>17</v>
      </c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320"/>
      <c r="P62" s="321"/>
      <c r="Q62" s="321"/>
      <c r="R62" s="322"/>
      <c r="S62" s="7"/>
      <c r="T62" s="7"/>
      <c r="U62" s="7"/>
      <c r="V62" s="7"/>
      <c r="W62" s="7"/>
      <c r="X62" s="3"/>
      <c r="Y62" s="299"/>
      <c r="Z62" s="197" t="s">
        <v>17</v>
      </c>
      <c r="AA62" s="225"/>
      <c r="AB62" s="225"/>
      <c r="AC62" s="225"/>
      <c r="AD62" s="225"/>
      <c r="AE62" s="225"/>
      <c r="AF62" s="225"/>
      <c r="AG62" s="225"/>
      <c r="AH62" s="225"/>
      <c r="AI62" s="225"/>
      <c r="AJ62" s="225"/>
      <c r="AK62" s="320"/>
      <c r="AL62" s="321"/>
      <c r="AM62" s="321"/>
      <c r="AN62" s="322"/>
      <c r="AO62" s="7"/>
      <c r="AP62" s="7"/>
      <c r="AQ62" s="7"/>
      <c r="AR62" s="7"/>
      <c r="AS62" s="7"/>
    </row>
    <row r="63" spans="2:53" ht="16.5" customHeight="1" x14ac:dyDescent="0.25">
      <c r="B63" s="295"/>
    </row>
    <row r="64" spans="2:53" ht="16.5" customHeight="1" x14ac:dyDescent="0.25">
      <c r="B64" s="295"/>
    </row>
    <row r="65" spans="2:53" ht="50.1" customHeight="1" x14ac:dyDescent="0.25">
      <c r="B65" s="295"/>
      <c r="C65" s="278" t="s">
        <v>84</v>
      </c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78"/>
      <c r="AB65" s="278"/>
      <c r="AC65" s="278"/>
      <c r="AD65" s="278"/>
      <c r="AE65" s="278"/>
      <c r="AF65" s="278"/>
      <c r="AG65" s="278"/>
      <c r="AH65" s="278"/>
      <c r="AI65" s="278"/>
      <c r="AJ65" s="278"/>
      <c r="AK65" s="278"/>
      <c r="AL65" s="278"/>
      <c r="AM65" s="278"/>
      <c r="AN65" s="278"/>
      <c r="AO65" s="278"/>
      <c r="AP65" s="278"/>
      <c r="AQ65" s="278"/>
      <c r="AR65" s="278"/>
      <c r="AS65" s="278"/>
      <c r="AT65" s="278"/>
      <c r="AU65" s="278"/>
      <c r="AV65" s="278"/>
      <c r="AW65" s="278"/>
      <c r="AX65" s="278"/>
      <c r="AY65" s="278"/>
      <c r="AZ65" s="278"/>
      <c r="BA65" s="278"/>
    </row>
    <row r="66" spans="2:53" ht="39.950000000000003" customHeight="1" x14ac:dyDescent="0.25">
      <c r="B66" s="295"/>
      <c r="C66" s="296" t="s">
        <v>65</v>
      </c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  <c r="S66" s="296"/>
      <c r="T66" s="296"/>
      <c r="U66" s="296"/>
      <c r="V66" s="296"/>
      <c r="W66" s="296"/>
      <c r="X66" s="30"/>
      <c r="Y66" s="297" t="s">
        <v>66</v>
      </c>
      <c r="Z66" s="297"/>
      <c r="AA66" s="297"/>
      <c r="AB66" s="297"/>
      <c r="AC66" s="297"/>
      <c r="AD66" s="297"/>
      <c r="AE66" s="297"/>
      <c r="AF66" s="297"/>
      <c r="AG66" s="297"/>
      <c r="AH66" s="297"/>
      <c r="AI66" s="297"/>
      <c r="AJ66" s="297"/>
      <c r="AK66" s="297"/>
      <c r="AL66" s="297"/>
      <c r="AM66" s="297"/>
      <c r="AN66" s="297"/>
      <c r="AO66" s="297"/>
      <c r="AP66" s="297"/>
      <c r="AQ66" s="297"/>
      <c r="AR66" s="297"/>
      <c r="AS66" s="297"/>
      <c r="AU66" s="276" t="s">
        <v>257</v>
      </c>
      <c r="AV66" s="277"/>
      <c r="AW66" s="277"/>
      <c r="AX66" s="277"/>
      <c r="AY66" s="277"/>
      <c r="AZ66" s="277"/>
      <c r="BA66" s="277"/>
    </row>
    <row r="67" spans="2:53" ht="16.5" customHeight="1" x14ac:dyDescent="0.3">
      <c r="B67" s="295"/>
      <c r="C67" s="265" t="s">
        <v>62</v>
      </c>
      <c r="D67" s="136" t="s">
        <v>62</v>
      </c>
      <c r="E67" s="7"/>
      <c r="F67" s="7"/>
      <c r="G67" s="7"/>
      <c r="H67" s="7"/>
      <c r="I67" s="7"/>
      <c r="J67" s="327" t="s">
        <v>49</v>
      </c>
      <c r="K67" s="328"/>
      <c r="L67" s="328"/>
      <c r="M67" s="329"/>
      <c r="N67" s="7"/>
      <c r="O67" s="7"/>
      <c r="P67" s="7"/>
      <c r="Q67" s="7"/>
      <c r="R67" s="7"/>
      <c r="S67" s="7"/>
      <c r="T67" s="136" t="s">
        <v>62</v>
      </c>
      <c r="U67" s="232" t="s">
        <v>50</v>
      </c>
      <c r="V67" s="232"/>
      <c r="W67" s="232"/>
      <c r="X67" s="3"/>
      <c r="Y67" s="265" t="s">
        <v>62</v>
      </c>
      <c r="Z67" s="136" t="s">
        <v>62</v>
      </c>
      <c r="AA67" s="19"/>
      <c r="AB67" s="19"/>
      <c r="AC67" s="19"/>
      <c r="AD67" s="19"/>
      <c r="AE67" s="19"/>
      <c r="AF67" s="326" t="s">
        <v>49</v>
      </c>
      <c r="AG67" s="326"/>
      <c r="AH67" s="326"/>
      <c r="AI67" s="326"/>
      <c r="AJ67" s="19"/>
      <c r="AK67" s="7"/>
      <c r="AL67" s="7"/>
      <c r="AM67" s="7"/>
      <c r="AN67" s="7"/>
      <c r="AO67" s="7"/>
      <c r="AP67" s="136" t="s">
        <v>62</v>
      </c>
      <c r="AQ67" s="232" t="s">
        <v>50</v>
      </c>
      <c r="AR67" s="232"/>
      <c r="AS67" s="232"/>
      <c r="AU67" s="267" t="s">
        <v>254</v>
      </c>
      <c r="AV67" s="269" t="s">
        <v>62</v>
      </c>
      <c r="AW67" s="266" t="s">
        <v>5</v>
      </c>
      <c r="AX67" s="266"/>
      <c r="AY67" s="269" t="s">
        <v>62</v>
      </c>
      <c r="AZ67" s="266" t="s">
        <v>6</v>
      </c>
      <c r="BA67" s="266"/>
    </row>
    <row r="68" spans="2:53" ht="16.5" customHeight="1" x14ac:dyDescent="0.3">
      <c r="B68" s="295"/>
      <c r="C68" s="265"/>
      <c r="D68" s="136" t="s">
        <v>2</v>
      </c>
      <c r="E68" s="7"/>
      <c r="F68" s="7"/>
      <c r="G68" s="7"/>
      <c r="H68" s="7"/>
      <c r="I68" s="7"/>
      <c r="J68" s="42" t="s">
        <v>3</v>
      </c>
      <c r="K68" s="42" t="s">
        <v>4</v>
      </c>
      <c r="L68" s="42" t="s">
        <v>191</v>
      </c>
      <c r="M68" s="42" t="s">
        <v>192</v>
      </c>
      <c r="N68" s="7"/>
      <c r="O68" s="7"/>
      <c r="P68" s="7"/>
      <c r="Q68" s="7"/>
      <c r="R68" s="7"/>
      <c r="S68" s="31"/>
      <c r="T68" s="136" t="s">
        <v>2</v>
      </c>
      <c r="U68" s="137" t="s">
        <v>5</v>
      </c>
      <c r="V68" s="137" t="s">
        <v>6</v>
      </c>
      <c r="W68" s="8" t="s">
        <v>7</v>
      </c>
      <c r="X68" s="29"/>
      <c r="Y68" s="265"/>
      <c r="Z68" s="136" t="s">
        <v>0</v>
      </c>
      <c r="AA68" s="19"/>
      <c r="AB68" s="19"/>
      <c r="AC68" s="19"/>
      <c r="AD68" s="19"/>
      <c r="AE68" s="19"/>
      <c r="AF68" s="42" t="s">
        <v>3</v>
      </c>
      <c r="AG68" s="42" t="s">
        <v>4</v>
      </c>
      <c r="AH68" s="42" t="s">
        <v>191</v>
      </c>
      <c r="AI68" s="42" t="s">
        <v>192</v>
      </c>
      <c r="AJ68" s="19"/>
      <c r="AK68" s="7"/>
      <c r="AL68" s="7"/>
      <c r="AM68" s="7"/>
      <c r="AN68" s="7"/>
      <c r="AO68" s="31"/>
      <c r="AP68" s="136" t="s">
        <v>0</v>
      </c>
      <c r="AQ68" s="137" t="s">
        <v>5</v>
      </c>
      <c r="AR68" s="137" t="s">
        <v>6</v>
      </c>
      <c r="AS68" s="8" t="s">
        <v>7</v>
      </c>
      <c r="AU68" s="267"/>
      <c r="AV68" s="269"/>
      <c r="AW68" s="107" t="s">
        <v>2</v>
      </c>
      <c r="AX68" s="107" t="s">
        <v>54</v>
      </c>
      <c r="AY68" s="269"/>
      <c r="AZ68" s="107" t="s">
        <v>2</v>
      </c>
      <c r="BA68" s="107" t="s">
        <v>54</v>
      </c>
    </row>
    <row r="69" spans="2:53" ht="16.5" customHeight="1" x14ac:dyDescent="0.3">
      <c r="B69" s="295"/>
      <c r="C69" s="265"/>
      <c r="D69" s="9" t="s">
        <v>8</v>
      </c>
      <c r="E69" s="7"/>
      <c r="F69" s="7"/>
      <c r="G69" s="7"/>
      <c r="H69" s="7"/>
      <c r="I69" s="7"/>
      <c r="J69" s="57">
        <f>ROUND(AVERAGE(J71, J75,J79,J83,J87,J91), 3)</f>
        <v>53.36</v>
      </c>
      <c r="K69" s="43">
        <f>ROUND(AVERAGE(K71, K75,K79,K83,K87,K91), 3)</f>
        <v>10.672000000000001</v>
      </c>
      <c r="L69" s="43">
        <f>ROUND(AVERAGE(L71, L75,L79,L83,L87,L91), 3)</f>
        <v>8.94</v>
      </c>
      <c r="M69" s="43">
        <f>ROUND(AVERAGE(M71, M75,M79,M83,M87,M91), 3)</f>
        <v>6.6849999999999996</v>
      </c>
      <c r="N69" s="7"/>
      <c r="O69" s="7"/>
      <c r="P69" s="7"/>
      <c r="Q69" s="7"/>
      <c r="R69" s="7"/>
      <c r="S69" s="323" t="s">
        <v>303</v>
      </c>
      <c r="T69" s="9" t="s">
        <v>9</v>
      </c>
      <c r="U69" s="33">
        <v>100</v>
      </c>
      <c r="V69" s="33">
        <f>J71</f>
        <v>53.350999999999999</v>
      </c>
      <c r="W69" s="8">
        <f>ROUND(V69/60, 3)</f>
        <v>0.88900000000000001</v>
      </c>
      <c r="X69" s="29"/>
      <c r="Y69" s="265"/>
      <c r="Z69" s="9" t="s">
        <v>8</v>
      </c>
      <c r="AA69" s="19"/>
      <c r="AB69" s="19"/>
      <c r="AC69" s="19"/>
      <c r="AD69" s="19"/>
      <c r="AE69" s="19"/>
      <c r="AF69" s="57">
        <f>ROUND(AVERAGE(AF71, AF75,AF79,AF83,AF87,AF91), 3)</f>
        <v>33.247999999999998</v>
      </c>
      <c r="AG69" s="43">
        <f>ROUND(AVERAGE(AG71, AG75,AG79,AG83,AG87,AG91), 3)</f>
        <v>6.65</v>
      </c>
      <c r="AH69" s="43">
        <f>ROUND(AVERAGE(AH71, AH75,AH79,AH83,AH87,AH91), 3)</f>
        <v>5.9669999999999996</v>
      </c>
      <c r="AI69" s="43">
        <f>ROUND(AVERAGE(AI71, AI75,AI79,AI83,AI87,AI91), 3)</f>
        <v>1.7170000000000001</v>
      </c>
      <c r="AJ69" s="19"/>
      <c r="AK69" s="7"/>
      <c r="AL69" s="7"/>
      <c r="AM69" s="7"/>
      <c r="AN69" s="7"/>
      <c r="AO69" s="323" t="s">
        <v>304</v>
      </c>
      <c r="AP69" s="9" t="s">
        <v>9</v>
      </c>
      <c r="AQ69" s="33">
        <v>100</v>
      </c>
      <c r="AR69" s="33">
        <f>AF71</f>
        <v>42.894999999999996</v>
      </c>
      <c r="AS69" s="8">
        <f>ROUND(AR69/60, 3)</f>
        <v>0.71499999999999997</v>
      </c>
      <c r="AU69" s="267"/>
      <c r="AV69" s="108" t="s">
        <v>9</v>
      </c>
      <c r="AW69" s="109">
        <f>U69</f>
        <v>100</v>
      </c>
      <c r="AX69" s="109">
        <f>AQ69</f>
        <v>100</v>
      </c>
      <c r="AY69" s="108" t="s">
        <v>9</v>
      </c>
      <c r="AZ69" s="109">
        <f>V69</f>
        <v>53.350999999999999</v>
      </c>
      <c r="BA69" s="109">
        <f>AR69</f>
        <v>42.894999999999996</v>
      </c>
    </row>
    <row r="70" spans="2:53" ht="16.5" customHeight="1" x14ac:dyDescent="0.3">
      <c r="B70" s="295"/>
      <c r="C70" s="265"/>
      <c r="D70" s="137" t="s">
        <v>10</v>
      </c>
      <c r="E70" s="293" t="s">
        <v>94</v>
      </c>
      <c r="F70" s="293"/>
      <c r="G70" s="293"/>
      <c r="H70" s="293"/>
      <c r="I70" s="293"/>
      <c r="J70" s="135" t="s">
        <v>11</v>
      </c>
      <c r="K70" s="135" t="s">
        <v>12</v>
      </c>
      <c r="L70" s="135" t="s">
        <v>81</v>
      </c>
      <c r="M70" s="135" t="s">
        <v>80</v>
      </c>
      <c r="N70" s="7"/>
      <c r="O70" s="31"/>
      <c r="P70" s="31"/>
      <c r="Q70" s="31"/>
      <c r="R70" s="31"/>
      <c r="S70" s="323"/>
      <c r="T70" s="9" t="s">
        <v>13</v>
      </c>
      <c r="U70" s="33">
        <v>100</v>
      </c>
      <c r="V70" s="33">
        <f>J75</f>
        <v>42.664999999999999</v>
      </c>
      <c r="W70" s="8">
        <f t="shared" ref="W70:W74" si="9">ROUND(V70/60, 3)</f>
        <v>0.71099999999999997</v>
      </c>
      <c r="X70" s="29"/>
      <c r="Y70" s="265"/>
      <c r="Z70" s="137" t="s">
        <v>10</v>
      </c>
      <c r="AA70" s="293" t="s">
        <v>94</v>
      </c>
      <c r="AB70" s="293"/>
      <c r="AC70" s="293"/>
      <c r="AD70" s="293"/>
      <c r="AE70" s="293"/>
      <c r="AF70" s="135" t="s">
        <v>11</v>
      </c>
      <c r="AG70" s="135" t="s">
        <v>12</v>
      </c>
      <c r="AH70" s="135" t="s">
        <v>81</v>
      </c>
      <c r="AI70" s="135" t="s">
        <v>80</v>
      </c>
      <c r="AJ70" s="19"/>
      <c r="AK70" s="31"/>
      <c r="AL70" s="31"/>
      <c r="AM70" s="31"/>
      <c r="AN70" s="31"/>
      <c r="AO70" s="323"/>
      <c r="AP70" s="9" t="s">
        <v>13</v>
      </c>
      <c r="AQ70" s="33">
        <v>100</v>
      </c>
      <c r="AR70" s="33">
        <f>AF75</f>
        <v>31.463000000000001</v>
      </c>
      <c r="AS70" s="8">
        <f t="shared" ref="AS70:AS74" si="10">ROUND(AR70/60, 3)</f>
        <v>0.52400000000000002</v>
      </c>
      <c r="AU70" s="267"/>
      <c r="AV70" s="108" t="s">
        <v>13</v>
      </c>
      <c r="AW70" s="109">
        <f t="shared" ref="AW70:AW75" si="11">U70</f>
        <v>100</v>
      </c>
      <c r="AX70" s="109">
        <f t="shared" ref="AX70:AX75" si="12">AQ70</f>
        <v>100</v>
      </c>
      <c r="AY70" s="108" t="s">
        <v>13</v>
      </c>
      <c r="AZ70" s="109">
        <f t="shared" ref="AZ70:AZ75" si="13">V70</f>
        <v>42.664999999999999</v>
      </c>
      <c r="BA70" s="109">
        <f t="shared" ref="BA70:BA75" si="14">AR70</f>
        <v>31.463000000000001</v>
      </c>
    </row>
    <row r="71" spans="2:53" ht="16.5" customHeight="1" x14ac:dyDescent="0.3">
      <c r="B71" s="295"/>
      <c r="C71" s="265"/>
      <c r="D71" s="35" t="s">
        <v>14</v>
      </c>
      <c r="E71" s="222">
        <v>5.992</v>
      </c>
      <c r="F71" s="222">
        <v>6.359</v>
      </c>
      <c r="G71" s="222">
        <v>6.9189999999999996</v>
      </c>
      <c r="H71" s="222">
        <v>9.9860000000000007</v>
      </c>
      <c r="I71" s="222">
        <v>24.094999999999999</v>
      </c>
      <c r="J71" s="35">
        <f>SUM(E71:I71)</f>
        <v>53.350999999999999</v>
      </c>
      <c r="K71" s="35">
        <f>ROUND(AVERAGE(E71:I71),3)</f>
        <v>10.67</v>
      </c>
      <c r="L71" s="36">
        <f>ROUND(MEDIAN(E71:I71), 3)</f>
        <v>6.9189999999999996</v>
      </c>
      <c r="M71" s="36">
        <f>ROUND(_xlfn.STDEV.S(E71:I71), 3)</f>
        <v>7.6689999999999996</v>
      </c>
      <c r="N71" s="7"/>
      <c r="O71" s="31"/>
      <c r="P71" s="31"/>
      <c r="Q71" s="31"/>
      <c r="R71" s="31"/>
      <c r="S71" s="323" t="s">
        <v>301</v>
      </c>
      <c r="T71" s="9" t="s">
        <v>15</v>
      </c>
      <c r="U71" s="33">
        <v>100</v>
      </c>
      <c r="V71" s="33">
        <f>J79</f>
        <v>36.936</v>
      </c>
      <c r="W71" s="8">
        <f t="shared" si="9"/>
        <v>0.61599999999999999</v>
      </c>
      <c r="X71" s="29"/>
      <c r="Y71" s="265"/>
      <c r="Z71" s="35" t="s">
        <v>14</v>
      </c>
      <c r="AA71" s="222">
        <v>14.311999999999999</v>
      </c>
      <c r="AB71" s="222">
        <v>6.2060000000000004</v>
      </c>
      <c r="AC71" s="222">
        <v>6.601</v>
      </c>
      <c r="AD71" s="222">
        <v>6.1189999999999998</v>
      </c>
      <c r="AE71" s="222">
        <v>9.657</v>
      </c>
      <c r="AF71" s="35">
        <f>SUM(AA71:AE71)</f>
        <v>42.894999999999996</v>
      </c>
      <c r="AG71" s="35">
        <f>ROUND(AVERAGE(AA71:AE71),3)</f>
        <v>8.5790000000000006</v>
      </c>
      <c r="AH71" s="36">
        <f>ROUND(MEDIAN(AA71:AE71), 3)</f>
        <v>6.601</v>
      </c>
      <c r="AI71" s="36">
        <f>ROUND(_xlfn.STDEV.S(AA71:AE71), 3)</f>
        <v>3.5219999999999998</v>
      </c>
      <c r="AJ71" s="19"/>
      <c r="AK71" s="31"/>
      <c r="AL71" s="31"/>
      <c r="AM71" s="31"/>
      <c r="AN71" s="31"/>
      <c r="AO71" s="323" t="s">
        <v>305</v>
      </c>
      <c r="AP71" s="9" t="s">
        <v>15</v>
      </c>
      <c r="AQ71" s="33">
        <v>100</v>
      </c>
      <c r="AR71" s="33">
        <f>AF79</f>
        <v>32.125999999999998</v>
      </c>
      <c r="AS71" s="8">
        <f t="shared" si="10"/>
        <v>0.53500000000000003</v>
      </c>
      <c r="AU71" s="267"/>
      <c r="AV71" s="108" t="s">
        <v>15</v>
      </c>
      <c r="AW71" s="109">
        <f t="shared" si="11"/>
        <v>100</v>
      </c>
      <c r="AX71" s="109">
        <f t="shared" si="12"/>
        <v>100</v>
      </c>
      <c r="AY71" s="108" t="s">
        <v>15</v>
      </c>
      <c r="AZ71" s="109">
        <f t="shared" si="13"/>
        <v>36.936</v>
      </c>
      <c r="BA71" s="109">
        <f t="shared" si="14"/>
        <v>32.125999999999998</v>
      </c>
    </row>
    <row r="72" spans="2:53" ht="16.5" customHeight="1" x14ac:dyDescent="0.3">
      <c r="B72" s="295"/>
      <c r="C72" s="265"/>
      <c r="D72" s="35" t="b">
        <v>1</v>
      </c>
      <c r="E72" s="189" t="s">
        <v>36</v>
      </c>
      <c r="F72" s="189" t="s">
        <v>32</v>
      </c>
      <c r="G72" s="189">
        <v>9</v>
      </c>
      <c r="H72" s="189">
        <v>8</v>
      </c>
      <c r="I72" s="189" t="s">
        <v>43</v>
      </c>
      <c r="J72" s="303"/>
      <c r="K72" s="304"/>
      <c r="L72" s="304"/>
      <c r="M72" s="330"/>
      <c r="N72" s="7"/>
      <c r="O72" s="31"/>
      <c r="P72" s="31"/>
      <c r="Q72" s="31"/>
      <c r="R72" s="31"/>
      <c r="S72" s="323"/>
      <c r="T72" s="9" t="s">
        <v>16</v>
      </c>
      <c r="U72" s="33">
        <v>80</v>
      </c>
      <c r="V72" s="33">
        <f>J83</f>
        <v>85.775999999999996</v>
      </c>
      <c r="W72" s="8">
        <f t="shared" si="9"/>
        <v>1.43</v>
      </c>
      <c r="X72" s="29"/>
      <c r="Y72" s="265"/>
      <c r="Z72" s="35" t="b">
        <v>1</v>
      </c>
      <c r="AA72" s="223" t="s">
        <v>162</v>
      </c>
      <c r="AB72" s="223">
        <v>5</v>
      </c>
      <c r="AC72" s="223" t="s">
        <v>129</v>
      </c>
      <c r="AD72" s="223" t="s">
        <v>140</v>
      </c>
      <c r="AE72" s="223" t="s">
        <v>137</v>
      </c>
      <c r="AF72" s="303"/>
      <c r="AG72" s="304"/>
      <c r="AH72" s="304"/>
      <c r="AI72" s="330"/>
      <c r="AJ72" s="19"/>
      <c r="AK72" s="31"/>
      <c r="AL72" s="31"/>
      <c r="AM72" s="31"/>
      <c r="AN72" s="31"/>
      <c r="AO72" s="323"/>
      <c r="AP72" s="9" t="s">
        <v>16</v>
      </c>
      <c r="AQ72" s="33">
        <v>100</v>
      </c>
      <c r="AR72" s="33">
        <f>AF83</f>
        <v>37.558999999999997</v>
      </c>
      <c r="AS72" s="8">
        <f t="shared" si="10"/>
        <v>0.626</v>
      </c>
      <c r="AU72" s="267"/>
      <c r="AV72" s="108" t="s">
        <v>16</v>
      </c>
      <c r="AW72" s="109">
        <f>U72</f>
        <v>80</v>
      </c>
      <c r="AX72" s="109">
        <f t="shared" si="12"/>
        <v>100</v>
      </c>
      <c r="AY72" s="108" t="s">
        <v>16</v>
      </c>
      <c r="AZ72" s="109">
        <f>V72</f>
        <v>85.775999999999996</v>
      </c>
      <c r="BA72" s="109">
        <f t="shared" si="14"/>
        <v>37.558999999999997</v>
      </c>
    </row>
    <row r="73" spans="2:53" ht="16.5" customHeight="1" x14ac:dyDescent="0.3">
      <c r="B73" s="295"/>
      <c r="C73" s="265"/>
      <c r="D73" s="35" t="s">
        <v>17</v>
      </c>
      <c r="E73" s="222"/>
      <c r="F73" s="222"/>
      <c r="G73" s="222"/>
      <c r="H73" s="222"/>
      <c r="I73" s="222"/>
      <c r="J73" s="311"/>
      <c r="K73" s="312"/>
      <c r="L73" s="312"/>
      <c r="M73" s="331"/>
      <c r="N73" s="7"/>
      <c r="O73" s="31"/>
      <c r="P73" s="31"/>
      <c r="Q73" s="31"/>
      <c r="R73" s="31"/>
      <c r="S73" s="323" t="s">
        <v>302</v>
      </c>
      <c r="T73" s="9" t="s">
        <v>18</v>
      </c>
      <c r="U73" s="33">
        <v>100</v>
      </c>
      <c r="V73" s="33">
        <f>J87</f>
        <v>59.335000000000001</v>
      </c>
      <c r="W73" s="8">
        <f>ROUND(V73/60, 3)</f>
        <v>0.98899999999999999</v>
      </c>
      <c r="X73" s="29"/>
      <c r="Y73" s="265"/>
      <c r="Z73" s="35" t="s">
        <v>17</v>
      </c>
      <c r="AA73" s="224"/>
      <c r="AB73" s="224"/>
      <c r="AC73" s="224"/>
      <c r="AD73" s="224"/>
      <c r="AE73" s="224"/>
      <c r="AF73" s="311"/>
      <c r="AG73" s="312"/>
      <c r="AH73" s="312"/>
      <c r="AI73" s="331"/>
      <c r="AJ73" s="19"/>
      <c r="AK73" s="31"/>
      <c r="AL73" s="31"/>
      <c r="AM73" s="31"/>
      <c r="AN73" s="31"/>
      <c r="AO73" s="323" t="s">
        <v>302</v>
      </c>
      <c r="AP73" s="9" t="s">
        <v>18</v>
      </c>
      <c r="AQ73" s="33">
        <v>100</v>
      </c>
      <c r="AR73" s="33">
        <f>AF87</f>
        <v>28.335000000000001</v>
      </c>
      <c r="AS73" s="8">
        <f>ROUND(AR73/60, 3)</f>
        <v>0.47199999999999998</v>
      </c>
      <c r="AU73" s="267"/>
      <c r="AV73" s="108" t="s">
        <v>18</v>
      </c>
      <c r="AW73" s="109">
        <f t="shared" si="11"/>
        <v>100</v>
      </c>
      <c r="AX73" s="109">
        <f t="shared" si="12"/>
        <v>100</v>
      </c>
      <c r="AY73" s="108" t="s">
        <v>18</v>
      </c>
      <c r="AZ73" s="109">
        <f t="shared" si="13"/>
        <v>59.335000000000001</v>
      </c>
      <c r="BA73" s="109">
        <f t="shared" si="14"/>
        <v>28.335000000000001</v>
      </c>
    </row>
    <row r="74" spans="2:53" ht="16.5" customHeight="1" x14ac:dyDescent="0.3">
      <c r="B74" s="295"/>
      <c r="C74" s="265"/>
      <c r="D74" s="137" t="s">
        <v>19</v>
      </c>
      <c r="E74" s="293" t="s">
        <v>94</v>
      </c>
      <c r="F74" s="293"/>
      <c r="G74" s="293"/>
      <c r="H74" s="293"/>
      <c r="I74" s="293"/>
      <c r="J74" s="135" t="s">
        <v>11</v>
      </c>
      <c r="K74" s="135" t="s">
        <v>12</v>
      </c>
      <c r="L74" s="135" t="s">
        <v>81</v>
      </c>
      <c r="M74" s="135" t="s">
        <v>80</v>
      </c>
      <c r="N74" s="7"/>
      <c r="O74" s="31"/>
      <c r="P74" s="31"/>
      <c r="Q74" s="31"/>
      <c r="R74" s="31"/>
      <c r="S74" s="323"/>
      <c r="T74" s="9" t="s">
        <v>56</v>
      </c>
      <c r="U74" s="34">
        <v>100</v>
      </c>
      <c r="V74" s="33">
        <f>J91</f>
        <v>42.094000000000008</v>
      </c>
      <c r="W74" s="8">
        <f t="shared" si="9"/>
        <v>0.70199999999999996</v>
      </c>
      <c r="X74" s="3"/>
      <c r="Y74" s="265"/>
      <c r="Z74" s="137" t="s">
        <v>19</v>
      </c>
      <c r="AA74" s="293" t="s">
        <v>94</v>
      </c>
      <c r="AB74" s="293"/>
      <c r="AC74" s="293"/>
      <c r="AD74" s="293"/>
      <c r="AE74" s="293"/>
      <c r="AF74" s="135" t="s">
        <v>11</v>
      </c>
      <c r="AG74" s="135" t="s">
        <v>12</v>
      </c>
      <c r="AH74" s="135" t="s">
        <v>81</v>
      </c>
      <c r="AI74" s="135" t="s">
        <v>80</v>
      </c>
      <c r="AJ74" s="19"/>
      <c r="AK74" s="31"/>
      <c r="AL74" s="31"/>
      <c r="AM74" s="31"/>
      <c r="AN74" s="31"/>
      <c r="AO74" s="323"/>
      <c r="AP74" s="9" t="s">
        <v>56</v>
      </c>
      <c r="AQ74" s="33">
        <v>100</v>
      </c>
      <c r="AR74" s="33">
        <f>AF91</f>
        <v>27.111999999999995</v>
      </c>
      <c r="AS74" s="8">
        <f t="shared" si="10"/>
        <v>0.45200000000000001</v>
      </c>
      <c r="AU74" s="267"/>
      <c r="AV74" s="108" t="s">
        <v>56</v>
      </c>
      <c r="AW74" s="109">
        <f t="shared" si="11"/>
        <v>100</v>
      </c>
      <c r="AX74" s="109">
        <f t="shared" si="12"/>
        <v>100</v>
      </c>
      <c r="AY74" s="108" t="s">
        <v>56</v>
      </c>
      <c r="AZ74" s="109">
        <f t="shared" si="13"/>
        <v>42.094000000000008</v>
      </c>
      <c r="BA74" s="109">
        <f t="shared" si="14"/>
        <v>27.111999999999995</v>
      </c>
    </row>
    <row r="75" spans="2:53" ht="16.5" customHeight="1" x14ac:dyDescent="0.3">
      <c r="B75" s="295"/>
      <c r="C75" s="265"/>
      <c r="D75" s="35" t="s">
        <v>20</v>
      </c>
      <c r="E75" s="222">
        <v>5.1120000000000001</v>
      </c>
      <c r="F75" s="222">
        <v>5.76</v>
      </c>
      <c r="G75" s="222">
        <v>5.6390000000000002</v>
      </c>
      <c r="H75" s="222">
        <v>7.4649999999999999</v>
      </c>
      <c r="I75" s="222">
        <v>18.689</v>
      </c>
      <c r="J75" s="35">
        <f>SUM(E75:I75)</f>
        <v>42.664999999999999</v>
      </c>
      <c r="K75" s="35">
        <f>ROUND(AVERAGE(E75:I75),3)</f>
        <v>8.5329999999999995</v>
      </c>
      <c r="L75" s="36">
        <f>ROUND(MEDIAN(E75:I75), 3)</f>
        <v>5.76</v>
      </c>
      <c r="M75" s="36">
        <f>ROUND(_xlfn.STDEV.S(E75:I75), 3)</f>
        <v>5.7460000000000004</v>
      </c>
      <c r="N75" s="7"/>
      <c r="O75" s="31"/>
      <c r="P75" s="31"/>
      <c r="Q75" s="31"/>
      <c r="R75" s="31"/>
      <c r="S75" s="31"/>
      <c r="T75" s="145" t="s">
        <v>3</v>
      </c>
      <c r="U75" s="44">
        <f>ROUND(AVERAGE(U69:U74), 3)</f>
        <v>96.667000000000002</v>
      </c>
      <c r="V75" s="174">
        <f>ROUND(AVERAGE(V69:V74), 3)</f>
        <v>53.36</v>
      </c>
      <c r="W75" s="28">
        <f>ROUND(AVERAGE(W69:W74), 3)</f>
        <v>0.89</v>
      </c>
      <c r="X75" s="29"/>
      <c r="Y75" s="265"/>
      <c r="Z75" s="35" t="s">
        <v>20</v>
      </c>
      <c r="AA75" s="222">
        <v>5.7930000000000001</v>
      </c>
      <c r="AB75" s="222">
        <v>7.1920000000000002</v>
      </c>
      <c r="AC75" s="222">
        <v>4.4619999999999997</v>
      </c>
      <c r="AD75" s="222">
        <v>5.7290000000000001</v>
      </c>
      <c r="AE75" s="222">
        <v>8.2870000000000008</v>
      </c>
      <c r="AF75" s="35">
        <f>SUM(AA75:AE75)</f>
        <v>31.463000000000001</v>
      </c>
      <c r="AG75" s="35">
        <f>ROUND(AVERAGE(AA75:AE75),3)</f>
        <v>6.2930000000000001</v>
      </c>
      <c r="AH75" s="36">
        <f>ROUND(MEDIAN(AA75:AE75), 3)</f>
        <v>5.7930000000000001</v>
      </c>
      <c r="AI75" s="36">
        <f>ROUND(_xlfn.STDEV.S(AA75:AE75), 3)</f>
        <v>1.4750000000000001</v>
      </c>
      <c r="AJ75" s="19"/>
      <c r="AK75" s="31"/>
      <c r="AL75" s="31"/>
      <c r="AM75" s="31"/>
      <c r="AN75" s="31"/>
      <c r="AO75" s="31"/>
      <c r="AP75" s="145" t="s">
        <v>3</v>
      </c>
      <c r="AQ75" s="44">
        <f>ROUND(AVERAGE(AQ69:AQ74), 3)</f>
        <v>100</v>
      </c>
      <c r="AR75" s="174">
        <f>ROUND(AVERAGE(AR69:AR74), 3)</f>
        <v>33.247999999999998</v>
      </c>
      <c r="AS75" s="28">
        <f>ROUND(AVERAGE(AS69:AS74), 3)</f>
        <v>0.55400000000000005</v>
      </c>
      <c r="AU75" s="267"/>
      <c r="AV75" s="110" t="s">
        <v>3</v>
      </c>
      <c r="AW75" s="111">
        <f t="shared" si="11"/>
        <v>96.667000000000002</v>
      </c>
      <c r="AX75" s="111">
        <f t="shared" si="12"/>
        <v>100</v>
      </c>
      <c r="AY75" s="110" t="s">
        <v>3</v>
      </c>
      <c r="AZ75" s="112">
        <f t="shared" si="13"/>
        <v>53.36</v>
      </c>
      <c r="BA75" s="112">
        <f t="shared" si="14"/>
        <v>33.247999999999998</v>
      </c>
    </row>
    <row r="76" spans="2:53" ht="16.5" customHeight="1" x14ac:dyDescent="0.25">
      <c r="B76" s="295"/>
      <c r="C76" s="265"/>
      <c r="D76" s="35" t="b">
        <v>1</v>
      </c>
      <c r="E76" s="189" t="s">
        <v>47</v>
      </c>
      <c r="F76" s="189">
        <v>4</v>
      </c>
      <c r="G76" s="189">
        <v>0</v>
      </c>
      <c r="H76" s="189" t="s">
        <v>30</v>
      </c>
      <c r="I76" s="189" t="s">
        <v>42</v>
      </c>
      <c r="J76" s="303"/>
      <c r="K76" s="304"/>
      <c r="L76" s="304"/>
      <c r="M76" s="330"/>
      <c r="N76" s="7"/>
      <c r="O76" s="7"/>
      <c r="P76" s="7"/>
      <c r="Q76" s="7"/>
      <c r="R76" s="7"/>
      <c r="S76" s="31"/>
      <c r="T76" s="31"/>
      <c r="U76" s="31"/>
      <c r="V76" s="31"/>
      <c r="W76" s="31"/>
      <c r="X76" s="29"/>
      <c r="Y76" s="265"/>
      <c r="Z76" s="35" t="b">
        <v>1</v>
      </c>
      <c r="AA76" s="223" t="s">
        <v>142</v>
      </c>
      <c r="AB76" s="223" t="s">
        <v>158</v>
      </c>
      <c r="AC76" s="223" t="s">
        <v>163</v>
      </c>
      <c r="AD76" s="223" t="s">
        <v>144</v>
      </c>
      <c r="AE76" s="223" t="s">
        <v>160</v>
      </c>
      <c r="AF76" s="303"/>
      <c r="AG76" s="304"/>
      <c r="AH76" s="304"/>
      <c r="AI76" s="330"/>
      <c r="AJ76" s="19"/>
      <c r="AK76" s="7"/>
      <c r="AL76" s="7"/>
      <c r="AM76" s="7"/>
      <c r="AN76" s="7"/>
      <c r="AO76" s="31"/>
      <c r="AP76" s="31"/>
      <c r="AQ76" s="31"/>
      <c r="AR76" s="31"/>
      <c r="AS76" s="31"/>
      <c r="AU76" s="267"/>
      <c r="AV76" s="192"/>
      <c r="AW76" s="192"/>
      <c r="AX76" s="192"/>
      <c r="AY76" s="192"/>
      <c r="AZ76" s="192"/>
      <c r="BA76" s="192"/>
    </row>
    <row r="77" spans="2:53" ht="16.5" customHeight="1" x14ac:dyDescent="0.25">
      <c r="B77" s="295"/>
      <c r="C77" s="265"/>
      <c r="D77" s="35" t="s">
        <v>17</v>
      </c>
      <c r="E77" s="222"/>
      <c r="F77" s="222"/>
      <c r="G77" s="222"/>
      <c r="H77" s="222"/>
      <c r="I77" s="222"/>
      <c r="J77" s="311"/>
      <c r="K77" s="312"/>
      <c r="L77" s="312"/>
      <c r="M77" s="331"/>
      <c r="N77" s="7"/>
      <c r="O77" s="7"/>
      <c r="P77" s="7"/>
      <c r="Q77" s="7"/>
      <c r="R77" s="7"/>
      <c r="S77" s="31"/>
      <c r="T77" s="31"/>
      <c r="U77" s="31"/>
      <c r="V77" s="31"/>
      <c r="W77" s="31"/>
      <c r="X77" s="29"/>
      <c r="Y77" s="265"/>
      <c r="Z77" s="35" t="s">
        <v>17</v>
      </c>
      <c r="AA77" s="224"/>
      <c r="AB77" s="224"/>
      <c r="AC77" s="224"/>
      <c r="AD77" s="224"/>
      <c r="AE77" s="224"/>
      <c r="AF77" s="311"/>
      <c r="AG77" s="312"/>
      <c r="AH77" s="312"/>
      <c r="AI77" s="331"/>
      <c r="AJ77" s="19"/>
      <c r="AK77" s="7"/>
      <c r="AL77" s="7"/>
      <c r="AM77" s="7"/>
      <c r="AN77" s="7"/>
      <c r="AO77" s="31"/>
      <c r="AP77" s="31"/>
      <c r="AQ77" s="31"/>
      <c r="AR77" s="31"/>
      <c r="AS77" s="31"/>
      <c r="AU77" s="267"/>
      <c r="AV77" s="193"/>
      <c r="AW77" s="193"/>
      <c r="AX77" s="193"/>
      <c r="AY77" s="193"/>
      <c r="AZ77" s="193"/>
      <c r="BA77" s="193"/>
    </row>
    <row r="78" spans="2:53" ht="16.5" customHeight="1" x14ac:dyDescent="0.25">
      <c r="B78" s="295"/>
      <c r="C78" s="265"/>
      <c r="D78" s="137" t="s">
        <v>21</v>
      </c>
      <c r="E78" s="293" t="s">
        <v>94</v>
      </c>
      <c r="F78" s="293"/>
      <c r="G78" s="293"/>
      <c r="H78" s="293"/>
      <c r="I78" s="293"/>
      <c r="J78" s="135" t="s">
        <v>11</v>
      </c>
      <c r="K78" s="135" t="s">
        <v>12</v>
      </c>
      <c r="L78" s="135" t="s">
        <v>81</v>
      </c>
      <c r="M78" s="135" t="s">
        <v>80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29"/>
      <c r="Y78" s="265"/>
      <c r="Z78" s="137" t="s">
        <v>21</v>
      </c>
      <c r="AA78" s="293" t="s">
        <v>94</v>
      </c>
      <c r="AB78" s="293"/>
      <c r="AC78" s="293"/>
      <c r="AD78" s="293"/>
      <c r="AE78" s="293"/>
      <c r="AF78" s="135" t="s">
        <v>11</v>
      </c>
      <c r="AG78" s="135" t="s">
        <v>12</v>
      </c>
      <c r="AH78" s="135" t="s">
        <v>81</v>
      </c>
      <c r="AI78" s="135" t="s">
        <v>80</v>
      </c>
      <c r="AJ78" s="55"/>
      <c r="AK78" s="31"/>
      <c r="AL78" s="31"/>
      <c r="AM78" s="31"/>
      <c r="AN78" s="31"/>
      <c r="AO78" s="31"/>
      <c r="AP78" s="31"/>
      <c r="AQ78" s="31"/>
      <c r="AR78" s="31"/>
      <c r="AS78" s="31"/>
      <c r="AU78" s="267"/>
      <c r="AV78" s="193"/>
      <c r="AW78" s="193"/>
      <c r="AX78" s="193"/>
      <c r="AY78" s="193"/>
      <c r="AZ78" s="193"/>
      <c r="BA78" s="193"/>
    </row>
    <row r="79" spans="2:53" ht="16.5" customHeight="1" x14ac:dyDescent="0.3">
      <c r="B79" s="295"/>
      <c r="C79" s="265"/>
      <c r="D79" s="35" t="s">
        <v>22</v>
      </c>
      <c r="E79" s="222">
        <v>3.4809999999999999</v>
      </c>
      <c r="F79" s="222">
        <v>11.766999999999999</v>
      </c>
      <c r="G79" s="222">
        <v>7.88</v>
      </c>
      <c r="H79" s="222">
        <v>7.1920000000000002</v>
      </c>
      <c r="I79" s="222">
        <v>6.6159999999999997</v>
      </c>
      <c r="J79" s="35">
        <f>SUM(E79:I79)</f>
        <v>36.936</v>
      </c>
      <c r="K79" s="35">
        <f>ROUND(AVERAGE(E79:I79),3)</f>
        <v>7.3869999999999996</v>
      </c>
      <c r="L79" s="36">
        <f>ROUND(MEDIAN(E79:I79), 3)</f>
        <v>7.1920000000000002</v>
      </c>
      <c r="M79" s="36">
        <f>ROUND(_xlfn.STDEV.S(E79:I79), 3)</f>
        <v>2.9710000000000001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29"/>
      <c r="Y79" s="265"/>
      <c r="Z79" s="35" t="s">
        <v>22</v>
      </c>
      <c r="AA79" s="222">
        <v>7.9349999999999996</v>
      </c>
      <c r="AB79" s="222">
        <v>6.2880000000000003</v>
      </c>
      <c r="AC79" s="222">
        <v>5.383</v>
      </c>
      <c r="AD79" s="222">
        <v>6.0960000000000001</v>
      </c>
      <c r="AE79" s="222">
        <v>6.4240000000000004</v>
      </c>
      <c r="AF79" s="35">
        <f>SUM(AA79:AE79)</f>
        <v>32.125999999999998</v>
      </c>
      <c r="AG79" s="35">
        <f>ROUND(AVERAGE(AA79:AE79),3)</f>
        <v>6.4249999999999998</v>
      </c>
      <c r="AH79" s="36">
        <f>ROUND(MEDIAN(AA79:AE79), 3)</f>
        <v>6.2880000000000003</v>
      </c>
      <c r="AI79" s="36">
        <f>ROUND(_xlfn.STDEV.S(AA79:AE79), 3)</f>
        <v>0.93400000000000005</v>
      </c>
      <c r="AJ79" s="55"/>
      <c r="AK79" s="31"/>
      <c r="AL79" s="31"/>
      <c r="AM79" s="31"/>
      <c r="AN79" s="31"/>
      <c r="AO79" s="31"/>
      <c r="AP79" s="31"/>
      <c r="AQ79" s="31"/>
      <c r="AR79" s="31"/>
      <c r="AS79" s="31"/>
      <c r="AU79" s="267"/>
      <c r="AV79" s="193"/>
      <c r="AW79" s="193"/>
      <c r="AX79" s="193"/>
      <c r="AY79" s="269" t="s">
        <v>62</v>
      </c>
      <c r="AZ79" s="266" t="s">
        <v>6</v>
      </c>
      <c r="BA79" s="266"/>
    </row>
    <row r="80" spans="2:53" ht="16.5" customHeight="1" x14ac:dyDescent="0.3">
      <c r="B80" s="295"/>
      <c r="C80" s="265"/>
      <c r="D80" s="35" t="b">
        <v>1</v>
      </c>
      <c r="E80" s="189">
        <v>6</v>
      </c>
      <c r="F80" s="189" t="s">
        <v>41</v>
      </c>
      <c r="G80" s="189" t="s">
        <v>45</v>
      </c>
      <c r="H80" s="189">
        <v>8</v>
      </c>
      <c r="I80" s="189" t="s">
        <v>39</v>
      </c>
      <c r="J80" s="303"/>
      <c r="K80" s="304"/>
      <c r="L80" s="304"/>
      <c r="M80" s="330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29"/>
      <c r="Y80" s="265"/>
      <c r="Z80" s="35" t="b">
        <v>1</v>
      </c>
      <c r="AA80" s="223" t="s">
        <v>157</v>
      </c>
      <c r="AB80" s="223" t="s">
        <v>152</v>
      </c>
      <c r="AC80" s="223" t="s">
        <v>149</v>
      </c>
      <c r="AD80" s="223" t="s">
        <v>153</v>
      </c>
      <c r="AE80" s="223" t="s">
        <v>155</v>
      </c>
      <c r="AF80" s="303"/>
      <c r="AG80" s="304"/>
      <c r="AH80" s="304"/>
      <c r="AI80" s="330"/>
      <c r="AJ80" s="55"/>
      <c r="AK80" s="31"/>
      <c r="AL80" s="31"/>
      <c r="AM80" s="31"/>
      <c r="AN80" s="31"/>
      <c r="AO80" s="31"/>
      <c r="AP80" s="31"/>
      <c r="AQ80" s="31"/>
      <c r="AR80" s="31"/>
      <c r="AS80" s="31"/>
      <c r="AU80" s="267"/>
      <c r="AV80" s="193"/>
      <c r="AW80" s="193"/>
      <c r="AX80" s="193"/>
      <c r="AY80" s="269"/>
      <c r="AZ80" s="107" t="s">
        <v>246</v>
      </c>
      <c r="BA80" s="107" t="s">
        <v>0</v>
      </c>
    </row>
    <row r="81" spans="2:53" ht="16.5" customHeight="1" x14ac:dyDescent="0.25">
      <c r="B81" s="295"/>
      <c r="C81" s="265"/>
      <c r="D81" s="35" t="s">
        <v>17</v>
      </c>
      <c r="E81" s="222"/>
      <c r="F81" s="222"/>
      <c r="G81" s="222"/>
      <c r="H81" s="222"/>
      <c r="I81" s="222"/>
      <c r="J81" s="311"/>
      <c r="K81" s="312"/>
      <c r="L81" s="312"/>
      <c r="M81" s="3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29"/>
      <c r="Y81" s="265"/>
      <c r="Z81" s="35" t="s">
        <v>17</v>
      </c>
      <c r="AA81" s="224"/>
      <c r="AB81" s="224"/>
      <c r="AC81" s="224"/>
      <c r="AD81" s="224"/>
      <c r="AE81" s="224"/>
      <c r="AF81" s="311"/>
      <c r="AG81" s="312"/>
      <c r="AH81" s="312"/>
      <c r="AI81" s="331"/>
      <c r="AJ81" s="55"/>
      <c r="AK81" s="31"/>
      <c r="AL81" s="31"/>
      <c r="AM81" s="31"/>
      <c r="AN81" s="31"/>
      <c r="AO81" s="31"/>
      <c r="AP81" s="31"/>
      <c r="AQ81" s="31"/>
      <c r="AR81" s="31"/>
      <c r="AS81" s="31"/>
      <c r="AU81" s="267"/>
      <c r="AV81" s="193"/>
      <c r="AW81" s="193"/>
      <c r="AX81" s="193"/>
      <c r="AY81" s="131" t="s">
        <v>3</v>
      </c>
      <c r="AZ81" s="132">
        <f>J69</f>
        <v>53.36</v>
      </c>
      <c r="BA81" s="132">
        <f>AF69</f>
        <v>33.247999999999998</v>
      </c>
    </row>
    <row r="82" spans="2:53" ht="16.5" customHeight="1" x14ac:dyDescent="0.25">
      <c r="B82" s="295"/>
      <c r="C82" s="265"/>
      <c r="D82" s="137" t="s">
        <v>23</v>
      </c>
      <c r="E82" s="293" t="s">
        <v>89</v>
      </c>
      <c r="F82" s="293"/>
      <c r="G82" s="293"/>
      <c r="H82" s="293"/>
      <c r="I82" s="293"/>
      <c r="J82" s="135" t="s">
        <v>11</v>
      </c>
      <c r="K82" s="135" t="s">
        <v>12</v>
      </c>
      <c r="L82" s="135" t="s">
        <v>81</v>
      </c>
      <c r="M82" s="135" t="s">
        <v>80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29"/>
      <c r="Y82" s="265"/>
      <c r="Z82" s="137" t="s">
        <v>23</v>
      </c>
      <c r="AA82" s="293" t="s">
        <v>94</v>
      </c>
      <c r="AB82" s="293"/>
      <c r="AC82" s="293"/>
      <c r="AD82" s="293"/>
      <c r="AE82" s="293"/>
      <c r="AF82" s="135" t="s">
        <v>11</v>
      </c>
      <c r="AG82" s="135" t="s">
        <v>12</v>
      </c>
      <c r="AH82" s="135" t="s">
        <v>81</v>
      </c>
      <c r="AI82" s="135" t="s">
        <v>80</v>
      </c>
      <c r="AJ82" s="55"/>
      <c r="AK82" s="31"/>
      <c r="AL82" s="31"/>
      <c r="AM82" s="31"/>
      <c r="AN82" s="31"/>
      <c r="AO82" s="31"/>
      <c r="AP82" s="31"/>
      <c r="AQ82" s="31"/>
      <c r="AR82" s="31"/>
      <c r="AS82" s="31"/>
      <c r="AU82" s="267"/>
      <c r="AV82" s="193"/>
      <c r="AW82" s="193"/>
      <c r="AX82" s="193"/>
      <c r="AY82" s="42" t="s">
        <v>4</v>
      </c>
      <c r="AZ82" s="130">
        <f>K69</f>
        <v>10.672000000000001</v>
      </c>
      <c r="BA82" s="130">
        <f>AG69</f>
        <v>6.65</v>
      </c>
    </row>
    <row r="83" spans="2:53" ht="16.5" customHeight="1" x14ac:dyDescent="0.25">
      <c r="B83" s="295"/>
      <c r="C83" s="265"/>
      <c r="D83" s="35" t="s">
        <v>24</v>
      </c>
      <c r="E83" s="222">
        <v>15.071999999999999</v>
      </c>
      <c r="F83" s="222">
        <v>34.865000000000002</v>
      </c>
      <c r="G83" s="222">
        <v>26.175999999999998</v>
      </c>
      <c r="H83" s="222">
        <v>3.3180000000000001</v>
      </c>
      <c r="I83" s="222">
        <v>6.3449999999999998</v>
      </c>
      <c r="J83" s="35">
        <f>SUM(E83:I83)</f>
        <v>85.775999999999996</v>
      </c>
      <c r="K83" s="35">
        <f>ROUND(AVERAGE(E83:I83),3)</f>
        <v>17.155000000000001</v>
      </c>
      <c r="L83" s="36">
        <f>ROUND(MEDIAN(E83:I83), 3)</f>
        <v>15.071999999999999</v>
      </c>
      <c r="M83" s="36">
        <f>ROUND(_xlfn.STDEV.S(E83:I83), 3)</f>
        <v>13.301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29"/>
      <c r="Y83" s="265"/>
      <c r="Z83" s="35" t="s">
        <v>24</v>
      </c>
      <c r="AA83" s="222">
        <v>5.976</v>
      </c>
      <c r="AB83" s="222">
        <v>10.583</v>
      </c>
      <c r="AC83" s="222">
        <v>7.1040000000000001</v>
      </c>
      <c r="AD83" s="222">
        <v>5.92</v>
      </c>
      <c r="AE83" s="222">
        <v>7.976</v>
      </c>
      <c r="AF83" s="35">
        <f>SUM(AA83:AE83)</f>
        <v>37.558999999999997</v>
      </c>
      <c r="AG83" s="35">
        <f>ROUND(AVERAGE(AA83:AE83),3)</f>
        <v>7.5119999999999996</v>
      </c>
      <c r="AH83" s="36">
        <f>ROUND(MEDIAN(AA83:AE83), 3)</f>
        <v>7.1040000000000001</v>
      </c>
      <c r="AI83" s="36">
        <f>ROUND(_xlfn.STDEV.S(AA83:AE83), 3)</f>
        <v>1.917</v>
      </c>
      <c r="AJ83" s="55"/>
      <c r="AK83" s="31"/>
      <c r="AL83" s="31"/>
      <c r="AM83" s="31"/>
      <c r="AN83" s="31"/>
      <c r="AO83" s="31"/>
      <c r="AP83" s="31"/>
      <c r="AQ83" s="31"/>
      <c r="AR83" s="31"/>
      <c r="AS83" s="31"/>
      <c r="AU83" s="267"/>
      <c r="AY83" s="42" t="s">
        <v>191</v>
      </c>
      <c r="AZ83" s="130">
        <f>L69</f>
        <v>8.94</v>
      </c>
      <c r="BA83" s="130">
        <f>AH69</f>
        <v>5.9669999999999996</v>
      </c>
    </row>
    <row r="84" spans="2:53" ht="16.5" customHeight="1" x14ac:dyDescent="0.25">
      <c r="B84" s="295"/>
      <c r="C84" s="265"/>
      <c r="D84" s="35" t="b">
        <v>1</v>
      </c>
      <c r="E84" s="13" t="s">
        <v>35</v>
      </c>
      <c r="F84" s="189" t="s">
        <v>27</v>
      </c>
      <c r="G84" s="189" t="s">
        <v>48</v>
      </c>
      <c r="H84" s="189" t="s">
        <v>30</v>
      </c>
      <c r="I84" s="189" t="s">
        <v>43</v>
      </c>
      <c r="J84" s="303"/>
      <c r="K84" s="304"/>
      <c r="L84" s="304"/>
      <c r="M84" s="330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29"/>
      <c r="Y84" s="265"/>
      <c r="Z84" s="35" t="b">
        <v>1</v>
      </c>
      <c r="AA84" s="223" t="s">
        <v>128</v>
      </c>
      <c r="AB84" s="223" t="s">
        <v>143</v>
      </c>
      <c r="AC84" s="223" t="s">
        <v>158</v>
      </c>
      <c r="AD84" s="223" t="s">
        <v>142</v>
      </c>
      <c r="AE84" s="223" t="s">
        <v>141</v>
      </c>
      <c r="AF84" s="303"/>
      <c r="AG84" s="304"/>
      <c r="AH84" s="304"/>
      <c r="AI84" s="330"/>
      <c r="AJ84" s="55"/>
      <c r="AK84" s="31"/>
      <c r="AL84" s="31"/>
      <c r="AM84" s="31"/>
      <c r="AN84" s="31"/>
      <c r="AO84" s="31"/>
      <c r="AP84" s="31"/>
      <c r="AQ84" s="31"/>
      <c r="AR84" s="31"/>
      <c r="AS84" s="31"/>
      <c r="AU84" s="267"/>
      <c r="AY84" s="42" t="s">
        <v>192</v>
      </c>
      <c r="AZ84" s="130">
        <f>M69</f>
        <v>6.6849999999999996</v>
      </c>
      <c r="BA84" s="130">
        <f>AI69</f>
        <v>1.7170000000000001</v>
      </c>
    </row>
    <row r="85" spans="2:53" ht="16.5" customHeight="1" x14ac:dyDescent="0.25">
      <c r="B85" s="295"/>
      <c r="C85" s="265"/>
      <c r="D85" s="35" t="s">
        <v>17</v>
      </c>
      <c r="E85" s="79" t="s">
        <v>157</v>
      </c>
      <c r="F85" s="222"/>
      <c r="G85" s="222"/>
      <c r="H85" s="222"/>
      <c r="I85" s="222"/>
      <c r="J85" s="311"/>
      <c r="K85" s="312"/>
      <c r="L85" s="312"/>
      <c r="M85" s="3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29"/>
      <c r="Y85" s="265"/>
      <c r="Z85" s="35" t="s">
        <v>17</v>
      </c>
      <c r="AA85" s="224"/>
      <c r="AB85" s="224"/>
      <c r="AC85" s="224"/>
      <c r="AD85" s="224"/>
      <c r="AE85" s="224"/>
      <c r="AF85" s="311"/>
      <c r="AG85" s="312"/>
      <c r="AH85" s="312"/>
      <c r="AI85" s="331"/>
      <c r="AJ85" s="55"/>
      <c r="AK85" s="31"/>
      <c r="AL85" s="31"/>
      <c r="AM85" s="31"/>
      <c r="AN85" s="31"/>
      <c r="AO85" s="31"/>
      <c r="AP85" s="31"/>
      <c r="AQ85" s="31"/>
      <c r="AR85" s="31"/>
      <c r="AS85" s="31"/>
      <c r="AU85" s="267"/>
      <c r="AY85" s="126"/>
      <c r="AZ85" s="126"/>
      <c r="BA85" s="126"/>
    </row>
    <row r="86" spans="2:53" ht="16.5" customHeight="1" x14ac:dyDescent="0.25">
      <c r="B86" s="295"/>
      <c r="C86" s="265"/>
      <c r="D86" s="137" t="s">
        <v>25</v>
      </c>
      <c r="E86" s="293" t="s">
        <v>94</v>
      </c>
      <c r="F86" s="293"/>
      <c r="G86" s="293"/>
      <c r="H86" s="293"/>
      <c r="I86" s="293"/>
      <c r="J86" s="135" t="s">
        <v>11</v>
      </c>
      <c r="K86" s="135" t="s">
        <v>12</v>
      </c>
      <c r="L86" s="135" t="s">
        <v>81</v>
      </c>
      <c r="M86" s="135" t="s">
        <v>80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29"/>
      <c r="Y86" s="265"/>
      <c r="Z86" s="137" t="s">
        <v>25</v>
      </c>
      <c r="AA86" s="293" t="s">
        <v>94</v>
      </c>
      <c r="AB86" s="293"/>
      <c r="AC86" s="293"/>
      <c r="AD86" s="293"/>
      <c r="AE86" s="293"/>
      <c r="AF86" s="135" t="s">
        <v>11</v>
      </c>
      <c r="AG86" s="135" t="s">
        <v>12</v>
      </c>
      <c r="AH86" s="135" t="s">
        <v>81</v>
      </c>
      <c r="AI86" s="135" t="s">
        <v>80</v>
      </c>
      <c r="AJ86" s="55"/>
      <c r="AK86" s="31"/>
      <c r="AL86" s="31"/>
      <c r="AM86" s="31"/>
      <c r="AN86" s="31"/>
      <c r="AO86" s="31"/>
      <c r="AP86" s="31"/>
      <c r="AQ86" s="31"/>
      <c r="AR86" s="31"/>
      <c r="AS86" s="31"/>
      <c r="AU86" s="267"/>
      <c r="AY86" s="126"/>
      <c r="AZ86" s="126"/>
      <c r="BA86" s="126"/>
    </row>
    <row r="87" spans="2:53" ht="16.5" customHeight="1" x14ac:dyDescent="0.25">
      <c r="B87" s="295"/>
      <c r="C87" s="265"/>
      <c r="D87" s="35" t="s">
        <v>26</v>
      </c>
      <c r="E87" s="222">
        <v>23.609000000000002</v>
      </c>
      <c r="F87" s="222">
        <v>14.103</v>
      </c>
      <c r="G87" s="222">
        <v>10.071</v>
      </c>
      <c r="H87" s="222">
        <v>4.72</v>
      </c>
      <c r="I87" s="222">
        <v>6.8319999999999999</v>
      </c>
      <c r="J87" s="35">
        <f>SUM(E87:I87)</f>
        <v>59.335000000000001</v>
      </c>
      <c r="K87" s="35">
        <f>ROUND(AVERAGE(E87:I87),3)</f>
        <v>11.867000000000001</v>
      </c>
      <c r="L87" s="36">
        <f>ROUND(MEDIAN(E87:I87), 3)</f>
        <v>10.071</v>
      </c>
      <c r="M87" s="36">
        <f>ROUND(_xlfn.STDEV.S(E87:I87), 3)</f>
        <v>7.4589999999999996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29"/>
      <c r="Y87" s="265"/>
      <c r="Z87" s="35" t="s">
        <v>26</v>
      </c>
      <c r="AA87" s="222">
        <v>4.0090000000000003</v>
      </c>
      <c r="AB87" s="222">
        <v>4.6790000000000003</v>
      </c>
      <c r="AC87" s="222">
        <v>4.1360000000000001</v>
      </c>
      <c r="AD87" s="222">
        <v>7.56</v>
      </c>
      <c r="AE87" s="222">
        <v>7.9509999999999996</v>
      </c>
      <c r="AF87" s="35">
        <f>SUM(AA87:AE87)</f>
        <v>28.335000000000001</v>
      </c>
      <c r="AG87" s="35">
        <f>ROUND(AVERAGE(AA87:AE87),3)</f>
        <v>5.6669999999999998</v>
      </c>
      <c r="AH87" s="36">
        <f>ROUND(MEDIAN(AA87:AE87), 3)</f>
        <v>4.6790000000000003</v>
      </c>
      <c r="AI87" s="36">
        <f>ROUND(_xlfn.STDEV.S(AA87:AE87), 3)</f>
        <v>1.9279999999999999</v>
      </c>
      <c r="AJ87" s="55"/>
      <c r="AK87" s="31"/>
      <c r="AL87" s="31"/>
      <c r="AM87" s="31"/>
      <c r="AN87" s="31"/>
      <c r="AO87" s="31"/>
      <c r="AP87" s="31"/>
      <c r="AQ87" s="31"/>
      <c r="AR87" s="31"/>
      <c r="AS87" s="31"/>
      <c r="AU87" s="267"/>
      <c r="AY87" s="126"/>
      <c r="AZ87" s="126"/>
      <c r="BA87" s="126"/>
    </row>
    <row r="88" spans="2:53" ht="16.5" customHeight="1" x14ac:dyDescent="0.25">
      <c r="B88" s="295"/>
      <c r="C88" s="265"/>
      <c r="D88" s="35" t="b">
        <v>1</v>
      </c>
      <c r="E88" s="222" t="s">
        <v>38</v>
      </c>
      <c r="F88" s="222" t="s">
        <v>45</v>
      </c>
      <c r="G88" s="222" t="s">
        <v>52</v>
      </c>
      <c r="H88" s="222" t="s">
        <v>27</v>
      </c>
      <c r="I88" s="222" t="s">
        <v>32</v>
      </c>
      <c r="J88" s="303"/>
      <c r="K88" s="304"/>
      <c r="L88" s="304"/>
      <c r="M88" s="330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29"/>
      <c r="Y88" s="265"/>
      <c r="Z88" s="35" t="b">
        <v>1</v>
      </c>
      <c r="AA88" s="223" t="s">
        <v>129</v>
      </c>
      <c r="AB88" s="223" t="s">
        <v>154</v>
      </c>
      <c r="AC88" s="223" t="s">
        <v>134</v>
      </c>
      <c r="AD88" s="223" t="s">
        <v>131</v>
      </c>
      <c r="AE88" s="223" t="s">
        <v>148</v>
      </c>
      <c r="AF88" s="303"/>
      <c r="AG88" s="304"/>
      <c r="AH88" s="304"/>
      <c r="AI88" s="330"/>
      <c r="AJ88" s="55"/>
      <c r="AK88" s="31"/>
      <c r="AL88" s="31"/>
      <c r="AM88" s="31"/>
      <c r="AN88" s="31"/>
      <c r="AO88" s="31"/>
      <c r="AP88" s="31"/>
      <c r="AQ88" s="31"/>
      <c r="AR88" s="31"/>
      <c r="AS88" s="31"/>
      <c r="AU88" s="267"/>
      <c r="AY88" s="126"/>
      <c r="AZ88" s="126"/>
      <c r="BA88" s="126"/>
    </row>
    <row r="89" spans="2:53" ht="16.5" customHeight="1" x14ac:dyDescent="0.25">
      <c r="B89" s="295"/>
      <c r="C89" s="265"/>
      <c r="D89" s="35" t="s">
        <v>17</v>
      </c>
      <c r="E89" s="189"/>
      <c r="F89" s="189"/>
      <c r="G89" s="189"/>
      <c r="H89" s="189"/>
      <c r="I89" s="189"/>
      <c r="J89" s="311"/>
      <c r="K89" s="312"/>
      <c r="L89" s="312"/>
      <c r="M89" s="3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29"/>
      <c r="Y89" s="265"/>
      <c r="Z89" s="35" t="s">
        <v>17</v>
      </c>
      <c r="AA89" s="224"/>
      <c r="AB89" s="224"/>
      <c r="AC89" s="224"/>
      <c r="AD89" s="224"/>
      <c r="AE89" s="224"/>
      <c r="AF89" s="311"/>
      <c r="AG89" s="312"/>
      <c r="AH89" s="312"/>
      <c r="AI89" s="331"/>
      <c r="AJ89" s="55"/>
      <c r="AK89" s="31"/>
      <c r="AL89" s="31"/>
      <c r="AM89" s="31"/>
      <c r="AN89" s="31"/>
      <c r="AO89" s="31"/>
      <c r="AP89" s="31"/>
      <c r="AQ89" s="31"/>
      <c r="AR89" s="31"/>
      <c r="AS89" s="31"/>
      <c r="AU89" s="267"/>
      <c r="AY89" s="126"/>
      <c r="AZ89" s="126"/>
      <c r="BA89" s="126"/>
    </row>
    <row r="90" spans="2:53" ht="16.5" customHeight="1" x14ac:dyDescent="0.25">
      <c r="B90" s="295"/>
      <c r="C90" s="265"/>
      <c r="D90" s="137" t="s">
        <v>58</v>
      </c>
      <c r="E90" s="293" t="s">
        <v>94</v>
      </c>
      <c r="F90" s="293"/>
      <c r="G90" s="293"/>
      <c r="H90" s="293"/>
      <c r="I90" s="293"/>
      <c r="J90" s="135" t="s">
        <v>11</v>
      </c>
      <c r="K90" s="135" t="s">
        <v>12</v>
      </c>
      <c r="L90" s="135" t="s">
        <v>81</v>
      </c>
      <c r="M90" s="135" t="s">
        <v>80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29"/>
      <c r="Y90" s="265"/>
      <c r="Z90" s="137" t="s">
        <v>58</v>
      </c>
      <c r="AA90" s="293" t="s">
        <v>94</v>
      </c>
      <c r="AB90" s="293"/>
      <c r="AC90" s="293"/>
      <c r="AD90" s="293"/>
      <c r="AE90" s="293"/>
      <c r="AF90" s="135" t="s">
        <v>11</v>
      </c>
      <c r="AG90" s="135" t="s">
        <v>12</v>
      </c>
      <c r="AH90" s="135" t="s">
        <v>81</v>
      </c>
      <c r="AI90" s="135" t="s">
        <v>80</v>
      </c>
      <c r="AJ90" s="55"/>
      <c r="AK90" s="31"/>
      <c r="AL90" s="31"/>
      <c r="AM90" s="31"/>
      <c r="AN90" s="31"/>
      <c r="AO90" s="31"/>
      <c r="AP90" s="31"/>
      <c r="AQ90" s="31"/>
      <c r="AR90" s="31"/>
      <c r="AS90" s="31"/>
      <c r="AU90" s="267"/>
      <c r="AY90" s="126"/>
      <c r="AZ90" s="126"/>
      <c r="BA90" s="126"/>
    </row>
    <row r="91" spans="2:53" ht="16.5" customHeight="1" x14ac:dyDescent="0.25">
      <c r="B91" s="295"/>
      <c r="C91" s="265"/>
      <c r="D91" s="35" t="s">
        <v>59</v>
      </c>
      <c r="E91" s="222">
        <v>9.359</v>
      </c>
      <c r="F91" s="222">
        <v>8.625</v>
      </c>
      <c r="G91" s="222">
        <v>6.5830000000000002</v>
      </c>
      <c r="H91" s="222">
        <v>12.672000000000001</v>
      </c>
      <c r="I91" s="222">
        <v>4.8550000000000004</v>
      </c>
      <c r="J91" s="35">
        <f>SUM(E91:I91)</f>
        <v>42.094000000000008</v>
      </c>
      <c r="K91" s="35">
        <f>ROUND(AVERAGE(E91:I91),3)</f>
        <v>8.4190000000000005</v>
      </c>
      <c r="L91" s="36">
        <f>ROUND(MEDIAN(E91:I91), 3)</f>
        <v>8.625</v>
      </c>
      <c r="M91" s="36">
        <f>ROUND(_xlfn.STDEV.S(E91:I91), 3)</f>
        <v>2.9620000000000002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29"/>
      <c r="Y91" s="265"/>
      <c r="Z91" s="35" t="s">
        <v>59</v>
      </c>
      <c r="AA91" s="222">
        <v>6.024</v>
      </c>
      <c r="AB91" s="222">
        <v>5.9119999999999999</v>
      </c>
      <c r="AC91" s="222">
        <v>4.8879999999999999</v>
      </c>
      <c r="AD91" s="222">
        <v>5.3360000000000003</v>
      </c>
      <c r="AE91" s="222">
        <v>4.952</v>
      </c>
      <c r="AF91" s="35">
        <f>SUM(AA91:AE91)</f>
        <v>27.111999999999995</v>
      </c>
      <c r="AG91" s="35">
        <f>ROUND(AVERAGE(AA91:AE91),3)</f>
        <v>5.4219999999999997</v>
      </c>
      <c r="AH91" s="36">
        <f>ROUND(MEDIAN(AA91:AE91), 3)</f>
        <v>5.3360000000000003</v>
      </c>
      <c r="AI91" s="36">
        <f>ROUND(_xlfn.STDEV.S(AA91:AE91), 3)</f>
        <v>0.52800000000000002</v>
      </c>
      <c r="AJ91" s="55"/>
      <c r="AK91" s="31"/>
      <c r="AL91" s="31"/>
      <c r="AM91" s="31"/>
      <c r="AN91" s="31"/>
      <c r="AO91" s="31"/>
      <c r="AP91" s="31"/>
      <c r="AQ91" s="31"/>
      <c r="AR91" s="31"/>
      <c r="AS91" s="31"/>
      <c r="AU91" s="267"/>
      <c r="AY91" s="126"/>
      <c r="AZ91" s="126"/>
      <c r="BA91" s="126"/>
    </row>
    <row r="92" spans="2:53" ht="16.5" customHeight="1" x14ac:dyDescent="0.25">
      <c r="B92" s="295"/>
      <c r="C92" s="265"/>
      <c r="D92" s="35" t="b">
        <v>1</v>
      </c>
      <c r="E92" s="222" t="s">
        <v>42</v>
      </c>
      <c r="F92" s="222">
        <v>1</v>
      </c>
      <c r="G92" s="222" t="s">
        <v>87</v>
      </c>
      <c r="H92" s="222" t="s">
        <v>35</v>
      </c>
      <c r="I92" s="222" t="s">
        <v>36</v>
      </c>
      <c r="J92" s="303"/>
      <c r="K92" s="304"/>
      <c r="L92" s="304"/>
      <c r="M92" s="330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29"/>
      <c r="Y92" s="265"/>
      <c r="Z92" s="35" t="b">
        <v>1</v>
      </c>
      <c r="AA92" s="223" t="s">
        <v>133</v>
      </c>
      <c r="AB92" s="223" t="s">
        <v>132</v>
      </c>
      <c r="AC92" s="223" t="s">
        <v>137</v>
      </c>
      <c r="AD92" s="223" t="s">
        <v>136</v>
      </c>
      <c r="AE92" s="223" t="s">
        <v>145</v>
      </c>
      <c r="AF92" s="303"/>
      <c r="AG92" s="304"/>
      <c r="AH92" s="304"/>
      <c r="AI92" s="330"/>
      <c r="AJ92" s="55"/>
      <c r="AK92" s="31"/>
      <c r="AL92" s="31"/>
      <c r="AM92" s="31"/>
      <c r="AN92" s="31"/>
      <c r="AO92" s="31"/>
      <c r="AP92" s="31"/>
      <c r="AQ92" s="31"/>
      <c r="AR92" s="31"/>
      <c r="AS92" s="31"/>
      <c r="AU92" s="267"/>
      <c r="AV92" s="125"/>
      <c r="AW92" s="125"/>
      <c r="AX92" s="125"/>
      <c r="AY92" s="125"/>
      <c r="AZ92" s="125"/>
      <c r="BA92" s="125"/>
    </row>
    <row r="93" spans="2:53" ht="16.5" customHeight="1" x14ac:dyDescent="0.25">
      <c r="B93" s="295"/>
      <c r="C93" s="265"/>
      <c r="D93" s="35" t="s">
        <v>17</v>
      </c>
      <c r="E93" s="189"/>
      <c r="F93" s="189"/>
      <c r="G93" s="189"/>
      <c r="H93" s="189"/>
      <c r="I93" s="189"/>
      <c r="J93" s="311"/>
      <c r="K93" s="312"/>
      <c r="L93" s="312"/>
      <c r="M93" s="3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29"/>
      <c r="Y93" s="265"/>
      <c r="Z93" s="35" t="s">
        <v>17</v>
      </c>
      <c r="AA93" s="224"/>
      <c r="AB93" s="224"/>
      <c r="AC93" s="224"/>
      <c r="AD93" s="224"/>
      <c r="AE93" s="224"/>
      <c r="AF93" s="311"/>
      <c r="AG93" s="312"/>
      <c r="AH93" s="312"/>
      <c r="AI93" s="331"/>
      <c r="AJ93" s="55"/>
      <c r="AK93" s="31"/>
      <c r="AL93" s="31"/>
      <c r="AM93" s="31"/>
      <c r="AN93" s="31"/>
      <c r="AO93" s="31"/>
      <c r="AP93" s="31"/>
      <c r="AQ93" s="31"/>
      <c r="AR93" s="31"/>
      <c r="AS93" s="31"/>
      <c r="AU93" s="267"/>
      <c r="AV93" s="125"/>
      <c r="AW93" s="125"/>
      <c r="AX93" s="125"/>
      <c r="AY93" s="125"/>
      <c r="AZ93" s="125"/>
      <c r="BA93" s="125"/>
    </row>
    <row r="94" spans="2:53" ht="16.5" customHeight="1" x14ac:dyDescent="0.25">
      <c r="B94" s="295"/>
      <c r="AU94" s="267"/>
      <c r="AV94" s="125"/>
      <c r="AW94" s="125"/>
      <c r="AX94" s="125"/>
      <c r="AY94" s="125"/>
      <c r="AZ94" s="125"/>
      <c r="BA94" s="125"/>
    </row>
    <row r="95" spans="2:53" ht="16.5" customHeight="1" x14ac:dyDescent="0.25">
      <c r="B95" s="295"/>
      <c r="AU95" s="267"/>
      <c r="AV95" s="125"/>
      <c r="AW95" s="125"/>
      <c r="AX95" s="125"/>
      <c r="AY95" s="125"/>
      <c r="AZ95" s="125"/>
      <c r="BA95" s="125"/>
    </row>
    <row r="96" spans="2:53" ht="18.75" x14ac:dyDescent="0.3">
      <c r="B96" s="295"/>
      <c r="C96" s="265" t="s">
        <v>67</v>
      </c>
      <c r="D96" s="6" t="s">
        <v>67</v>
      </c>
      <c r="E96" s="7"/>
      <c r="F96" s="7"/>
      <c r="G96" s="7"/>
      <c r="H96" s="7"/>
      <c r="I96" s="7"/>
      <c r="J96" s="326" t="s">
        <v>49</v>
      </c>
      <c r="K96" s="326"/>
      <c r="L96" s="326"/>
      <c r="M96" s="326"/>
      <c r="N96" s="7"/>
      <c r="O96" s="7"/>
      <c r="P96" s="7"/>
      <c r="Q96" s="7"/>
      <c r="R96" s="7"/>
      <c r="S96" s="7"/>
      <c r="T96" s="6" t="s">
        <v>67</v>
      </c>
      <c r="U96" s="232" t="s">
        <v>50</v>
      </c>
      <c r="V96" s="232"/>
      <c r="W96" s="232"/>
      <c r="X96" s="3"/>
      <c r="Y96" s="325" t="s">
        <v>67</v>
      </c>
      <c r="Z96" s="6" t="s">
        <v>67</v>
      </c>
      <c r="AA96" s="71"/>
      <c r="AB96" s="71"/>
      <c r="AC96" s="71"/>
      <c r="AD96" s="71"/>
      <c r="AE96" s="71"/>
      <c r="AF96" s="326" t="s">
        <v>49</v>
      </c>
      <c r="AG96" s="326"/>
      <c r="AH96" s="326"/>
      <c r="AI96" s="326"/>
      <c r="AJ96" s="71"/>
      <c r="AK96" s="7"/>
      <c r="AL96" s="7"/>
      <c r="AM96" s="7"/>
      <c r="AN96" s="7"/>
      <c r="AO96" s="7"/>
      <c r="AP96" s="6" t="s">
        <v>67</v>
      </c>
      <c r="AQ96" s="232" t="s">
        <v>50</v>
      </c>
      <c r="AR96" s="232"/>
      <c r="AS96" s="232"/>
      <c r="AU96" s="267"/>
      <c r="AV96" s="279" t="s">
        <v>252</v>
      </c>
      <c r="AW96" s="280" t="s">
        <v>5</v>
      </c>
      <c r="AX96" s="280"/>
      <c r="AY96" s="279" t="s">
        <v>252</v>
      </c>
      <c r="AZ96" s="280" t="s">
        <v>6</v>
      </c>
      <c r="BA96" s="280"/>
    </row>
    <row r="97" spans="2:53" ht="18.75" x14ac:dyDescent="0.3">
      <c r="B97" s="295"/>
      <c r="C97" s="265"/>
      <c r="D97" s="6" t="s">
        <v>2</v>
      </c>
      <c r="E97" s="7"/>
      <c r="F97" s="7"/>
      <c r="G97" s="7"/>
      <c r="H97" s="7"/>
      <c r="I97" s="7"/>
      <c r="J97" s="42" t="s">
        <v>3</v>
      </c>
      <c r="K97" s="42" t="s">
        <v>4</v>
      </c>
      <c r="L97" s="42" t="s">
        <v>191</v>
      </c>
      <c r="M97" s="42" t="s">
        <v>192</v>
      </c>
      <c r="N97" s="7"/>
      <c r="O97" s="7"/>
      <c r="P97" s="7"/>
      <c r="Q97" s="7"/>
      <c r="R97" s="7"/>
      <c r="S97" s="31"/>
      <c r="T97" s="6" t="s">
        <v>2</v>
      </c>
      <c r="U97" s="54" t="s">
        <v>5</v>
      </c>
      <c r="V97" s="54" t="s">
        <v>6</v>
      </c>
      <c r="W97" s="8" t="s">
        <v>7</v>
      </c>
      <c r="X97" s="29"/>
      <c r="Y97" s="325"/>
      <c r="Z97" s="6" t="s">
        <v>0</v>
      </c>
      <c r="AA97" s="71"/>
      <c r="AB97" s="71"/>
      <c r="AC97" s="71"/>
      <c r="AD97" s="71"/>
      <c r="AE97" s="71"/>
      <c r="AF97" s="42" t="s">
        <v>3</v>
      </c>
      <c r="AG97" s="42" t="s">
        <v>4</v>
      </c>
      <c r="AH97" s="42" t="s">
        <v>191</v>
      </c>
      <c r="AI97" s="42" t="s">
        <v>192</v>
      </c>
      <c r="AJ97" s="71"/>
      <c r="AK97" s="7"/>
      <c r="AL97" s="7"/>
      <c r="AM97" s="7"/>
      <c r="AN97" s="7"/>
      <c r="AO97" s="31"/>
      <c r="AP97" s="6" t="s">
        <v>0</v>
      </c>
      <c r="AQ97" s="54" t="s">
        <v>5</v>
      </c>
      <c r="AR97" s="54" t="s">
        <v>6</v>
      </c>
      <c r="AS97" s="8" t="s">
        <v>7</v>
      </c>
      <c r="AU97" s="267"/>
      <c r="AV97" s="279"/>
      <c r="AW97" s="114" t="s">
        <v>2</v>
      </c>
      <c r="AX97" s="114" t="s">
        <v>54</v>
      </c>
      <c r="AY97" s="279"/>
      <c r="AZ97" s="114" t="s">
        <v>2</v>
      </c>
      <c r="BA97" s="114" t="s">
        <v>54</v>
      </c>
    </row>
    <row r="98" spans="2:53" ht="18.75" x14ac:dyDescent="0.3">
      <c r="B98" s="295"/>
      <c r="C98" s="265"/>
      <c r="D98" s="9" t="s">
        <v>8</v>
      </c>
      <c r="E98" s="7"/>
      <c r="F98" s="7"/>
      <c r="G98" s="7"/>
      <c r="H98" s="7"/>
      <c r="I98" s="7"/>
      <c r="J98" s="57">
        <f>ROUND(AVERAGE(J100, J104,J108,J112,J116,J120), 3)</f>
        <v>50.43</v>
      </c>
      <c r="K98" s="43">
        <f>ROUND(AVERAGE(K100, K104,K108,K112,K116,K120), 3)</f>
        <v>10.086</v>
      </c>
      <c r="L98" s="43">
        <f>ROUND(AVERAGE(L100, L104,L108,L112,L116,L120), 3)</f>
        <v>6.5119999999999996</v>
      </c>
      <c r="M98" s="43">
        <f>ROUND(AVERAGE(M100, M104,M108,M112,M116,M120), 3)</f>
        <v>8.1579999999999995</v>
      </c>
      <c r="N98" s="7"/>
      <c r="O98" s="7"/>
      <c r="P98" s="7"/>
      <c r="Q98" s="7"/>
      <c r="R98" s="7"/>
      <c r="S98" s="31"/>
      <c r="T98" s="9" t="s">
        <v>9</v>
      </c>
      <c r="U98" s="32">
        <v>100</v>
      </c>
      <c r="V98" s="32">
        <v>90.841999999999999</v>
      </c>
      <c r="W98" s="8">
        <f t="shared" ref="W98:W103" si="15">ROUND(V98/60, 3)</f>
        <v>1.514</v>
      </c>
      <c r="X98" s="29"/>
      <c r="Y98" s="325"/>
      <c r="Z98" s="9" t="s">
        <v>8</v>
      </c>
      <c r="AA98" s="71"/>
      <c r="AB98" s="71"/>
      <c r="AC98" s="71"/>
      <c r="AD98" s="71"/>
      <c r="AE98" s="71"/>
      <c r="AF98" s="57">
        <f>ROUND(AVERAGE(AF100, AF104,AF108,AF112,AF116,AF120), 3)</f>
        <v>37.758000000000003</v>
      </c>
      <c r="AG98" s="43">
        <f>ROUND(AVERAGE(AG100, AG104,AG108,AG112,AG116,AG120), 3)</f>
        <v>7.5519999999999996</v>
      </c>
      <c r="AH98" s="43">
        <f>ROUND(AVERAGE(AH100, AH104,AH108,AH112,AH116,AH120), 3)</f>
        <v>6.5720000000000001</v>
      </c>
      <c r="AI98" s="43">
        <f>ROUND(AVERAGE(AI100, AI104,AI108,AI112,AI116,AI120), 3)</f>
        <v>3.41</v>
      </c>
      <c r="AJ98" s="71"/>
      <c r="AK98" s="7"/>
      <c r="AL98" s="7"/>
      <c r="AM98" s="7"/>
      <c r="AN98" s="7"/>
      <c r="AO98" s="31"/>
      <c r="AP98" s="9" t="s">
        <v>9</v>
      </c>
      <c r="AQ98" s="32">
        <v>100</v>
      </c>
      <c r="AR98" s="32">
        <v>32.841999999999999</v>
      </c>
      <c r="AS98" s="8">
        <f t="shared" ref="AS98:AS103" si="16">ROUND(AR98/60, 3)</f>
        <v>0.54700000000000004</v>
      </c>
      <c r="AU98" s="267"/>
      <c r="AV98" s="115" t="s">
        <v>9</v>
      </c>
      <c r="AW98" s="122">
        <f>U98</f>
        <v>100</v>
      </c>
      <c r="AX98" s="122">
        <f>AQ98</f>
        <v>100</v>
      </c>
      <c r="AY98" s="115" t="s">
        <v>9</v>
      </c>
      <c r="AZ98" s="122">
        <f>V98</f>
        <v>90.841999999999999</v>
      </c>
      <c r="BA98" s="122">
        <f>AR98</f>
        <v>32.841999999999999</v>
      </c>
    </row>
    <row r="99" spans="2:53" ht="16.5" customHeight="1" x14ac:dyDescent="0.3">
      <c r="B99" s="295"/>
      <c r="C99" s="265"/>
      <c r="D99" s="54" t="s">
        <v>10</v>
      </c>
      <c r="E99" s="293" t="s">
        <v>94</v>
      </c>
      <c r="F99" s="293"/>
      <c r="G99" s="293"/>
      <c r="H99" s="293"/>
      <c r="I99" s="293"/>
      <c r="J99" s="65" t="s">
        <v>11</v>
      </c>
      <c r="K99" s="65" t="s">
        <v>12</v>
      </c>
      <c r="L99" s="65" t="s">
        <v>81</v>
      </c>
      <c r="M99" s="65" t="s">
        <v>80</v>
      </c>
      <c r="N99" s="7"/>
      <c r="O99" s="31"/>
      <c r="P99" s="31"/>
      <c r="Q99" s="31"/>
      <c r="R99" s="31"/>
      <c r="S99" s="31"/>
      <c r="T99" s="9" t="s">
        <v>13</v>
      </c>
      <c r="U99" s="32">
        <v>100</v>
      </c>
      <c r="V99" s="32">
        <v>47.198999999999998</v>
      </c>
      <c r="W99" s="8">
        <f t="shared" si="15"/>
        <v>0.78700000000000003</v>
      </c>
      <c r="X99" s="29"/>
      <c r="Y99" s="325"/>
      <c r="Z99" s="54" t="s">
        <v>10</v>
      </c>
      <c r="AA99" s="335" t="s">
        <v>124</v>
      </c>
      <c r="AB99" s="335"/>
      <c r="AC99" s="335"/>
      <c r="AD99" s="335"/>
      <c r="AE99" s="335"/>
      <c r="AF99" s="65" t="s">
        <v>11</v>
      </c>
      <c r="AG99" s="65" t="s">
        <v>12</v>
      </c>
      <c r="AH99" s="65" t="s">
        <v>81</v>
      </c>
      <c r="AI99" s="65" t="s">
        <v>80</v>
      </c>
      <c r="AJ99" s="71"/>
      <c r="AK99" s="31"/>
      <c r="AL99" s="31"/>
      <c r="AM99" s="31"/>
      <c r="AN99" s="31"/>
      <c r="AO99" s="31"/>
      <c r="AP99" s="9" t="s">
        <v>13</v>
      </c>
      <c r="AQ99" s="32">
        <v>80</v>
      </c>
      <c r="AR99" s="32">
        <v>45.954000000000001</v>
      </c>
      <c r="AS99" s="8">
        <f t="shared" si="16"/>
        <v>0.76600000000000001</v>
      </c>
      <c r="AU99" s="267"/>
      <c r="AV99" s="115" t="s">
        <v>13</v>
      </c>
      <c r="AW99" s="122">
        <f t="shared" ref="AW99:AW104" si="17">U99</f>
        <v>100</v>
      </c>
      <c r="AX99" s="122">
        <f t="shared" ref="AX99:AX104" si="18">AQ99</f>
        <v>80</v>
      </c>
      <c r="AY99" s="115" t="s">
        <v>13</v>
      </c>
      <c r="AZ99" s="122">
        <f t="shared" ref="AZ99:AZ104" si="19">V99</f>
        <v>47.198999999999998</v>
      </c>
      <c r="BA99" s="122">
        <f t="shared" ref="BA99:BA104" si="20">AR99</f>
        <v>45.954000000000001</v>
      </c>
    </row>
    <row r="100" spans="2:53" ht="16.5" customHeight="1" x14ac:dyDescent="0.3">
      <c r="B100" s="295"/>
      <c r="C100" s="265"/>
      <c r="D100" s="51" t="s">
        <v>14</v>
      </c>
      <c r="E100" s="78">
        <v>9.4079999999999995</v>
      </c>
      <c r="F100" s="78">
        <v>6.1429999999999998</v>
      </c>
      <c r="G100" s="78">
        <v>44.832000000000001</v>
      </c>
      <c r="H100" s="78">
        <v>6.1280000000000001</v>
      </c>
      <c r="I100" s="78">
        <v>24.327000000000002</v>
      </c>
      <c r="J100" s="64">
        <f>SUM(E100:I100)</f>
        <v>90.837999999999994</v>
      </c>
      <c r="K100" s="26">
        <f>ROUND(AVERAGE(E100:I100),3)</f>
        <v>18.167999999999999</v>
      </c>
      <c r="L100" s="64">
        <f>ROUND(MEDIAN(E100:I100), 3)</f>
        <v>9.4079999999999995</v>
      </c>
      <c r="M100" s="64">
        <f>ROUND(_xlfn.STDEV.S(E100:I100), 3)</f>
        <v>16.696999999999999</v>
      </c>
      <c r="N100" s="7"/>
      <c r="O100" s="31"/>
      <c r="P100" s="31"/>
      <c r="Q100" s="31"/>
      <c r="R100" s="31"/>
      <c r="S100" s="31"/>
      <c r="T100" s="9" t="s">
        <v>15</v>
      </c>
      <c r="U100" s="32">
        <v>100</v>
      </c>
      <c r="V100" s="32">
        <v>44.832999999999998</v>
      </c>
      <c r="W100" s="8">
        <f t="shared" si="15"/>
        <v>0.747</v>
      </c>
      <c r="X100" s="29"/>
      <c r="Y100" s="325"/>
      <c r="Z100" s="51" t="s">
        <v>14</v>
      </c>
      <c r="AA100" s="78">
        <v>4.0579999999999998</v>
      </c>
      <c r="AB100" s="78">
        <v>5.9429999999999996</v>
      </c>
      <c r="AC100" s="78">
        <v>10.999000000000001</v>
      </c>
      <c r="AD100" s="78">
        <v>6.6230000000000002</v>
      </c>
      <c r="AE100" s="78">
        <v>5.2169999999999996</v>
      </c>
      <c r="AF100" s="64">
        <f>SUM(AA100:AE100)</f>
        <v>32.840000000000003</v>
      </c>
      <c r="AG100" s="26">
        <f>ROUND(AVERAGE(AA100:AE100),3)</f>
        <v>6.5679999999999996</v>
      </c>
      <c r="AH100" s="64">
        <f>ROUND(MEDIAN(AA100:AE100), 3)</f>
        <v>5.9429999999999996</v>
      </c>
      <c r="AI100" s="64">
        <f>ROUND(_xlfn.STDEV.S(AA100:AE100), 3)</f>
        <v>2.653</v>
      </c>
      <c r="AJ100" s="71"/>
      <c r="AK100" s="31"/>
      <c r="AL100" s="31"/>
      <c r="AM100" s="31"/>
      <c r="AN100" s="31"/>
      <c r="AO100" s="31"/>
      <c r="AP100" s="9" t="s">
        <v>15</v>
      </c>
      <c r="AQ100" s="32">
        <v>80</v>
      </c>
      <c r="AR100" s="32">
        <v>32.703000000000003</v>
      </c>
      <c r="AS100" s="8">
        <f t="shared" si="16"/>
        <v>0.54500000000000004</v>
      </c>
      <c r="AU100" s="267"/>
      <c r="AV100" s="115" t="s">
        <v>15</v>
      </c>
      <c r="AW100" s="122">
        <f t="shared" si="17"/>
        <v>100</v>
      </c>
      <c r="AX100" s="122">
        <f t="shared" si="18"/>
        <v>80</v>
      </c>
      <c r="AY100" s="115" t="s">
        <v>15</v>
      </c>
      <c r="AZ100" s="122">
        <f t="shared" si="19"/>
        <v>44.832999999999998</v>
      </c>
      <c r="BA100" s="122">
        <f t="shared" si="20"/>
        <v>32.703000000000003</v>
      </c>
    </row>
    <row r="101" spans="2:53" ht="18.75" x14ac:dyDescent="0.3">
      <c r="B101" s="295"/>
      <c r="C101" s="265"/>
      <c r="D101" s="51" t="b">
        <v>1</v>
      </c>
      <c r="E101" s="78" t="s">
        <v>154</v>
      </c>
      <c r="F101" s="78" t="s">
        <v>151</v>
      </c>
      <c r="G101" s="78" t="s">
        <v>162</v>
      </c>
      <c r="H101" s="78" t="s">
        <v>158</v>
      </c>
      <c r="I101" s="78" t="s">
        <v>137</v>
      </c>
      <c r="J101" s="281"/>
      <c r="K101" s="282"/>
      <c r="L101" s="282"/>
      <c r="M101" s="283"/>
      <c r="N101" s="7"/>
      <c r="O101" s="31"/>
      <c r="P101" s="31"/>
      <c r="Q101" s="31"/>
      <c r="R101" s="31"/>
      <c r="S101" s="31"/>
      <c r="T101" s="9" t="s">
        <v>16</v>
      </c>
      <c r="U101" s="32">
        <v>100</v>
      </c>
      <c r="V101" s="32">
        <v>29.992999999999999</v>
      </c>
      <c r="W101" s="8">
        <f t="shared" si="15"/>
        <v>0.5</v>
      </c>
      <c r="X101" s="29"/>
      <c r="Y101" s="325"/>
      <c r="Z101" s="51" t="b">
        <v>1</v>
      </c>
      <c r="AA101" s="78" t="s">
        <v>154</v>
      </c>
      <c r="AB101" s="78" t="s">
        <v>151</v>
      </c>
      <c r="AC101" s="78" t="s">
        <v>162</v>
      </c>
      <c r="AD101" s="78" t="s">
        <v>158</v>
      </c>
      <c r="AE101" s="78" t="s">
        <v>137</v>
      </c>
      <c r="AF101" s="281"/>
      <c r="AG101" s="282"/>
      <c r="AH101" s="282"/>
      <c r="AI101" s="283"/>
      <c r="AJ101" s="71"/>
      <c r="AK101" s="31"/>
      <c r="AL101" s="31"/>
      <c r="AM101" s="31"/>
      <c r="AN101" s="31"/>
      <c r="AO101" s="31"/>
      <c r="AP101" s="9" t="s">
        <v>16</v>
      </c>
      <c r="AQ101" s="32">
        <v>100</v>
      </c>
      <c r="AR101" s="32">
        <v>40.526000000000003</v>
      </c>
      <c r="AS101" s="8">
        <f t="shared" si="16"/>
        <v>0.67500000000000004</v>
      </c>
      <c r="AU101" s="267"/>
      <c r="AV101" s="115" t="s">
        <v>16</v>
      </c>
      <c r="AW101" s="122">
        <f t="shared" si="17"/>
        <v>100</v>
      </c>
      <c r="AX101" s="122">
        <f t="shared" si="18"/>
        <v>100</v>
      </c>
      <c r="AY101" s="115" t="s">
        <v>16</v>
      </c>
      <c r="AZ101" s="122">
        <f t="shared" si="19"/>
        <v>29.992999999999999</v>
      </c>
      <c r="BA101" s="122">
        <f t="shared" si="20"/>
        <v>40.526000000000003</v>
      </c>
    </row>
    <row r="102" spans="2:53" ht="18.75" x14ac:dyDescent="0.3">
      <c r="B102" s="295"/>
      <c r="C102" s="265"/>
      <c r="D102" s="51" t="s">
        <v>17</v>
      </c>
      <c r="E102" s="64"/>
      <c r="F102" s="64"/>
      <c r="G102" s="64"/>
      <c r="H102" s="64"/>
      <c r="I102" s="64"/>
      <c r="J102" s="284"/>
      <c r="K102" s="285"/>
      <c r="L102" s="285"/>
      <c r="M102" s="286"/>
      <c r="N102" s="7"/>
      <c r="O102" s="31"/>
      <c r="P102" s="31"/>
      <c r="Q102" s="31"/>
      <c r="R102" s="31"/>
      <c r="S102" s="31"/>
      <c r="T102" s="9" t="s">
        <v>18</v>
      </c>
      <c r="U102" s="32">
        <v>100</v>
      </c>
      <c r="V102" s="32">
        <v>62.801000000000002</v>
      </c>
      <c r="W102" s="8">
        <f t="shared" si="15"/>
        <v>1.0469999999999999</v>
      </c>
      <c r="X102" s="29"/>
      <c r="Y102" s="325"/>
      <c r="Z102" s="51" t="s">
        <v>17</v>
      </c>
      <c r="AA102" s="11"/>
      <c r="AB102" s="11"/>
      <c r="AC102" s="11"/>
      <c r="AD102" s="11"/>
      <c r="AE102" s="11"/>
      <c r="AF102" s="284"/>
      <c r="AG102" s="285"/>
      <c r="AH102" s="285"/>
      <c r="AI102" s="286"/>
      <c r="AJ102" s="71"/>
      <c r="AK102" s="31"/>
      <c r="AL102" s="31"/>
      <c r="AM102" s="31"/>
      <c r="AN102" s="31"/>
      <c r="AO102" s="31"/>
      <c r="AP102" s="9" t="s">
        <v>18</v>
      </c>
      <c r="AQ102" s="32">
        <v>100</v>
      </c>
      <c r="AR102" s="32">
        <v>37.76</v>
      </c>
      <c r="AS102" s="8">
        <f t="shared" si="16"/>
        <v>0.629</v>
      </c>
      <c r="AU102" s="267"/>
      <c r="AV102" s="115" t="s">
        <v>18</v>
      </c>
      <c r="AW102" s="122">
        <f t="shared" si="17"/>
        <v>100</v>
      </c>
      <c r="AX102" s="122">
        <f t="shared" si="18"/>
        <v>100</v>
      </c>
      <c r="AY102" s="115" t="s">
        <v>18</v>
      </c>
      <c r="AZ102" s="122">
        <f t="shared" si="19"/>
        <v>62.801000000000002</v>
      </c>
      <c r="BA102" s="122">
        <f t="shared" si="20"/>
        <v>37.76</v>
      </c>
    </row>
    <row r="103" spans="2:53" ht="16.5" customHeight="1" x14ac:dyDescent="0.3">
      <c r="B103" s="295"/>
      <c r="C103" s="265"/>
      <c r="D103" s="54" t="s">
        <v>19</v>
      </c>
      <c r="E103" s="293" t="s">
        <v>94</v>
      </c>
      <c r="F103" s="293"/>
      <c r="G103" s="293"/>
      <c r="H103" s="293"/>
      <c r="I103" s="293"/>
      <c r="J103" s="65" t="s">
        <v>11</v>
      </c>
      <c r="K103" s="65" t="s">
        <v>12</v>
      </c>
      <c r="L103" s="65" t="s">
        <v>81</v>
      </c>
      <c r="M103" s="65" t="s">
        <v>80</v>
      </c>
      <c r="N103" s="7"/>
      <c r="O103" s="31"/>
      <c r="P103" s="31"/>
      <c r="Q103" s="31"/>
      <c r="R103" s="31"/>
      <c r="S103" s="31"/>
      <c r="T103" s="9" t="s">
        <v>56</v>
      </c>
      <c r="U103" s="37">
        <v>100</v>
      </c>
      <c r="V103" s="32">
        <v>26.922000000000001</v>
      </c>
      <c r="W103" s="8">
        <f t="shared" si="15"/>
        <v>0.44900000000000001</v>
      </c>
      <c r="X103" s="3"/>
      <c r="Y103" s="325"/>
      <c r="Z103" s="54" t="s">
        <v>19</v>
      </c>
      <c r="AA103" s="335" t="s">
        <v>89</v>
      </c>
      <c r="AB103" s="335"/>
      <c r="AC103" s="335"/>
      <c r="AD103" s="335"/>
      <c r="AE103" s="335"/>
      <c r="AF103" s="65" t="s">
        <v>11</v>
      </c>
      <c r="AG103" s="65" t="s">
        <v>12</v>
      </c>
      <c r="AH103" s="65" t="s">
        <v>81</v>
      </c>
      <c r="AI103" s="65" t="s">
        <v>80</v>
      </c>
      <c r="AJ103" s="71"/>
      <c r="AK103" s="31"/>
      <c r="AL103" s="31"/>
      <c r="AM103" s="31"/>
      <c r="AN103" s="31"/>
      <c r="AO103" s="31"/>
      <c r="AP103" s="9" t="s">
        <v>56</v>
      </c>
      <c r="AQ103" s="37">
        <v>100</v>
      </c>
      <c r="AR103" s="32">
        <v>36.767000000000003</v>
      </c>
      <c r="AS103" s="8">
        <f t="shared" si="16"/>
        <v>0.61299999999999999</v>
      </c>
      <c r="AU103" s="267"/>
      <c r="AV103" s="115" t="s">
        <v>56</v>
      </c>
      <c r="AW103" s="122">
        <f t="shared" si="17"/>
        <v>100</v>
      </c>
      <c r="AX103" s="122">
        <f t="shared" si="18"/>
        <v>100</v>
      </c>
      <c r="AY103" s="115" t="s">
        <v>56</v>
      </c>
      <c r="AZ103" s="122">
        <f t="shared" si="19"/>
        <v>26.922000000000001</v>
      </c>
      <c r="BA103" s="122">
        <f t="shared" si="20"/>
        <v>36.767000000000003</v>
      </c>
    </row>
    <row r="104" spans="2:53" ht="16.5" customHeight="1" x14ac:dyDescent="0.3">
      <c r="B104" s="295"/>
      <c r="C104" s="265"/>
      <c r="D104" s="51" t="s">
        <v>20</v>
      </c>
      <c r="E104" s="78">
        <v>5.5339999999999998</v>
      </c>
      <c r="F104" s="78">
        <v>5.0659999999999998</v>
      </c>
      <c r="G104" s="78">
        <v>5.8470000000000004</v>
      </c>
      <c r="H104" s="78">
        <v>4.0880000000000001</v>
      </c>
      <c r="I104" s="78">
        <v>26.664000000000001</v>
      </c>
      <c r="J104" s="64">
        <f>SUM(E104:I104)</f>
        <v>47.198999999999998</v>
      </c>
      <c r="K104" s="26">
        <f>ROUND(AVERAGE(E104:I104),3)</f>
        <v>9.44</v>
      </c>
      <c r="L104" s="64">
        <f>ROUND(MEDIAN(E104:I104), 3)</f>
        <v>5.5339999999999998</v>
      </c>
      <c r="M104" s="64">
        <f>ROUND(_xlfn.STDEV.S(E104:I104), 3)</f>
        <v>9.6519999999999992</v>
      </c>
      <c r="N104" s="7"/>
      <c r="O104" s="31"/>
      <c r="P104" s="31"/>
      <c r="Q104" s="31"/>
      <c r="R104" s="31"/>
      <c r="S104" s="31"/>
      <c r="T104" s="14" t="s">
        <v>3</v>
      </c>
      <c r="U104" s="44">
        <f>ROUND(AVERAGE(U98:U103), 3)</f>
        <v>100</v>
      </c>
      <c r="V104" s="45">
        <f>ROUND(AVERAGE(V98:V103), 3)</f>
        <v>50.432000000000002</v>
      </c>
      <c r="W104" s="15">
        <f>ROUND(AVERAGE(W98:W103), 3)</f>
        <v>0.84099999999999997</v>
      </c>
      <c r="X104" s="29"/>
      <c r="Y104" s="325"/>
      <c r="Z104" s="51" t="s">
        <v>20</v>
      </c>
      <c r="AA104" s="78">
        <v>10.510999999999999</v>
      </c>
      <c r="AB104" s="78">
        <v>16.282</v>
      </c>
      <c r="AC104" s="78">
        <v>6.0940000000000003</v>
      </c>
      <c r="AD104" s="78">
        <v>8.2330000000000005</v>
      </c>
      <c r="AE104" s="78">
        <v>4.8330000000000002</v>
      </c>
      <c r="AF104" s="64">
        <f>SUM(AA104:AE104)</f>
        <v>45.953000000000003</v>
      </c>
      <c r="AG104" s="26">
        <f>ROUND(AVERAGE(AA104:AE104),3)</f>
        <v>9.1910000000000007</v>
      </c>
      <c r="AH104" s="64">
        <f>ROUND(MEDIAN(AA104:AE104), 3)</f>
        <v>8.2330000000000005</v>
      </c>
      <c r="AI104" s="64">
        <f>ROUND(_xlfn.STDEV.S(AA104:AE104), 3)</f>
        <v>4.5149999999999997</v>
      </c>
      <c r="AJ104" s="71"/>
      <c r="AK104" s="31"/>
      <c r="AL104" s="31"/>
      <c r="AM104" s="31"/>
      <c r="AN104" s="31"/>
      <c r="AO104" s="31"/>
      <c r="AP104" s="14" t="s">
        <v>3</v>
      </c>
      <c r="AQ104" s="44">
        <f>ROUND(AVERAGE(AQ98:AQ103), 3)</f>
        <v>93.332999999999998</v>
      </c>
      <c r="AR104" s="45">
        <f>ROUND(AVERAGE(AR98:AR103), 3)</f>
        <v>37.759</v>
      </c>
      <c r="AS104" s="15">
        <f>ROUND(AVERAGE(AS98:AS103), 3)</f>
        <v>0.629</v>
      </c>
      <c r="AU104" s="267"/>
      <c r="AV104" s="119" t="s">
        <v>3</v>
      </c>
      <c r="AW104" s="123">
        <f t="shared" si="17"/>
        <v>100</v>
      </c>
      <c r="AX104" s="123">
        <f t="shared" si="18"/>
        <v>93.332999999999998</v>
      </c>
      <c r="AY104" s="119" t="s">
        <v>3</v>
      </c>
      <c r="AZ104" s="124">
        <f t="shared" si="19"/>
        <v>50.432000000000002</v>
      </c>
      <c r="BA104" s="124">
        <f t="shared" si="20"/>
        <v>37.759</v>
      </c>
    </row>
    <row r="105" spans="2:53" x14ac:dyDescent="0.25">
      <c r="B105" s="295"/>
      <c r="C105" s="265"/>
      <c r="D105" s="51" t="b">
        <v>1</v>
      </c>
      <c r="E105" s="78" t="s">
        <v>130</v>
      </c>
      <c r="F105" s="78" t="s">
        <v>156</v>
      </c>
      <c r="G105" s="78" t="s">
        <v>133</v>
      </c>
      <c r="H105" s="78" t="s">
        <v>139</v>
      </c>
      <c r="I105" s="78" t="s">
        <v>155</v>
      </c>
      <c r="J105" s="281"/>
      <c r="K105" s="282"/>
      <c r="L105" s="282"/>
      <c r="M105" s="283"/>
      <c r="N105" s="7"/>
      <c r="O105" s="7"/>
      <c r="P105" s="7"/>
      <c r="Q105" s="7"/>
      <c r="R105" s="7"/>
      <c r="S105" s="31"/>
      <c r="T105" s="31"/>
      <c r="U105" s="31"/>
      <c r="V105" s="31"/>
      <c r="W105" s="31"/>
      <c r="X105" s="29"/>
      <c r="Y105" s="325"/>
      <c r="Z105" s="51" t="b">
        <v>1</v>
      </c>
      <c r="AA105" s="79" t="s">
        <v>130</v>
      </c>
      <c r="AB105" s="78" t="s">
        <v>156</v>
      </c>
      <c r="AC105" s="78" t="s">
        <v>133</v>
      </c>
      <c r="AD105" s="78" t="s">
        <v>139</v>
      </c>
      <c r="AE105" s="78" t="s">
        <v>155</v>
      </c>
      <c r="AF105" s="281"/>
      <c r="AG105" s="282"/>
      <c r="AH105" s="282"/>
      <c r="AI105" s="283"/>
      <c r="AJ105" s="71"/>
      <c r="AK105" s="7"/>
      <c r="AL105" s="7"/>
      <c r="AM105" s="7"/>
      <c r="AN105" s="7"/>
      <c r="AO105" s="31"/>
      <c r="AP105" s="31"/>
      <c r="AQ105" s="31"/>
      <c r="AR105" s="31"/>
      <c r="AS105" s="31"/>
      <c r="AU105" s="267"/>
      <c r="AY105" s="2"/>
      <c r="AZ105" s="2"/>
      <c r="BA105" s="2"/>
    </row>
    <row r="106" spans="2:53" x14ac:dyDescent="0.25">
      <c r="B106" s="295"/>
      <c r="C106" s="265"/>
      <c r="D106" s="51" t="s">
        <v>17</v>
      </c>
      <c r="E106" s="64"/>
      <c r="F106" s="64"/>
      <c r="G106" s="64"/>
      <c r="H106" s="64"/>
      <c r="I106" s="64"/>
      <c r="J106" s="284"/>
      <c r="K106" s="285"/>
      <c r="L106" s="285"/>
      <c r="M106" s="286"/>
      <c r="N106" s="7"/>
      <c r="O106" s="7"/>
      <c r="P106" s="7"/>
      <c r="Q106" s="7"/>
      <c r="R106" s="7"/>
      <c r="S106" s="31"/>
      <c r="T106" s="31"/>
      <c r="U106" s="31"/>
      <c r="V106" s="31"/>
      <c r="W106" s="31"/>
      <c r="X106" s="29"/>
      <c r="Y106" s="325"/>
      <c r="Z106" s="51" t="s">
        <v>17</v>
      </c>
      <c r="AA106" s="81" t="s">
        <v>180</v>
      </c>
      <c r="AB106" s="11"/>
      <c r="AC106" s="11"/>
      <c r="AD106" s="11"/>
      <c r="AE106" s="11"/>
      <c r="AF106" s="284"/>
      <c r="AG106" s="285"/>
      <c r="AH106" s="285"/>
      <c r="AI106" s="286"/>
      <c r="AJ106" s="71"/>
      <c r="AK106" s="7"/>
      <c r="AL106" s="7"/>
      <c r="AM106" s="7"/>
      <c r="AN106" s="7"/>
      <c r="AO106" s="31"/>
      <c r="AP106" s="31"/>
      <c r="AQ106" s="31"/>
      <c r="AR106" s="31"/>
      <c r="AS106" s="31"/>
      <c r="AU106" s="267"/>
      <c r="AY106" s="2"/>
      <c r="AZ106" s="2"/>
      <c r="BA106" s="2"/>
    </row>
    <row r="107" spans="2:53" ht="16.5" customHeight="1" x14ac:dyDescent="0.25">
      <c r="B107" s="295"/>
      <c r="C107" s="265"/>
      <c r="D107" s="54" t="s">
        <v>21</v>
      </c>
      <c r="E107" s="293" t="s">
        <v>94</v>
      </c>
      <c r="F107" s="293"/>
      <c r="G107" s="293"/>
      <c r="H107" s="293"/>
      <c r="I107" s="293"/>
      <c r="J107" s="65" t="s">
        <v>11</v>
      </c>
      <c r="K107" s="65" t="s">
        <v>12</v>
      </c>
      <c r="L107" s="65" t="s">
        <v>81</v>
      </c>
      <c r="M107" s="65" t="s">
        <v>80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29"/>
      <c r="Y107" s="325"/>
      <c r="Z107" s="54" t="s">
        <v>21</v>
      </c>
      <c r="AA107" s="335" t="s">
        <v>89</v>
      </c>
      <c r="AB107" s="335"/>
      <c r="AC107" s="335"/>
      <c r="AD107" s="335"/>
      <c r="AE107" s="335"/>
      <c r="AF107" s="65" t="s">
        <v>11</v>
      </c>
      <c r="AG107" s="65" t="s">
        <v>12</v>
      </c>
      <c r="AH107" s="65" t="s">
        <v>81</v>
      </c>
      <c r="AI107" s="65" t="s">
        <v>80</v>
      </c>
      <c r="AJ107" s="74"/>
      <c r="AK107" s="31"/>
      <c r="AL107" s="31"/>
      <c r="AM107" s="31"/>
      <c r="AN107" s="31"/>
      <c r="AO107" s="31"/>
      <c r="AP107" s="31"/>
      <c r="AQ107" s="31"/>
      <c r="AR107" s="31"/>
      <c r="AS107" s="31"/>
      <c r="AU107" s="267"/>
      <c r="AY107" s="2"/>
      <c r="AZ107" s="2"/>
      <c r="BA107" s="2"/>
    </row>
    <row r="108" spans="2:53" ht="16.5" customHeight="1" x14ac:dyDescent="0.3">
      <c r="B108" s="295"/>
      <c r="C108" s="265"/>
      <c r="D108" s="51" t="s">
        <v>22</v>
      </c>
      <c r="E108" s="78">
        <v>24.728999999999999</v>
      </c>
      <c r="F108" s="78">
        <v>4.9509999999999996</v>
      </c>
      <c r="G108" s="78">
        <v>7.0330000000000004</v>
      </c>
      <c r="H108" s="78">
        <v>4.4390000000000001</v>
      </c>
      <c r="I108" s="78">
        <v>3.68</v>
      </c>
      <c r="J108" s="64">
        <f>SUM(E108:I108)</f>
        <v>44.832000000000001</v>
      </c>
      <c r="K108" s="26">
        <f>ROUND(AVERAGE(E108:I108),3)</f>
        <v>8.9659999999999993</v>
      </c>
      <c r="L108" s="64">
        <f>ROUND(MEDIAN(E108:I108), 3)</f>
        <v>4.9509999999999996</v>
      </c>
      <c r="M108" s="64">
        <f>ROUND(_xlfn.STDEV.S(E108:I108), 3)</f>
        <v>8.8989999999999991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29"/>
      <c r="Y108" s="325"/>
      <c r="Z108" s="51" t="s">
        <v>22</v>
      </c>
      <c r="AA108" s="78">
        <v>4.0620000000000003</v>
      </c>
      <c r="AB108" s="78">
        <v>5.2869999999999999</v>
      </c>
      <c r="AC108" s="78">
        <v>5.3440000000000003</v>
      </c>
      <c r="AD108" s="78">
        <v>12.734999999999999</v>
      </c>
      <c r="AE108" s="78">
        <v>5.274</v>
      </c>
      <c r="AF108" s="64">
        <f>SUM(AA108:AE108)</f>
        <v>32.701999999999998</v>
      </c>
      <c r="AG108" s="26">
        <f>ROUND(AVERAGE(AA108:AE108),3)</f>
        <v>6.54</v>
      </c>
      <c r="AH108" s="64">
        <f>ROUND(MEDIAN(AA108:AE108), 3)</f>
        <v>5.2869999999999999</v>
      </c>
      <c r="AI108" s="64">
        <f>ROUND(_xlfn.STDEV.S(AA108:AE108), 3)</f>
        <v>3.504</v>
      </c>
      <c r="AJ108" s="74"/>
      <c r="AK108" s="31"/>
      <c r="AL108" s="31"/>
      <c r="AM108" s="31"/>
      <c r="AN108" s="31"/>
      <c r="AO108" s="31"/>
      <c r="AP108" s="31"/>
      <c r="AQ108" s="31"/>
      <c r="AR108" s="31"/>
      <c r="AS108" s="31"/>
      <c r="AU108" s="267"/>
      <c r="AV108" s="106"/>
      <c r="AW108" s="106"/>
      <c r="AX108" s="106"/>
      <c r="AY108" s="279" t="s">
        <v>252</v>
      </c>
      <c r="AZ108" s="266" t="s">
        <v>6</v>
      </c>
      <c r="BA108" s="266"/>
    </row>
    <row r="109" spans="2:53" x14ac:dyDescent="0.3">
      <c r="B109" s="295"/>
      <c r="C109" s="265"/>
      <c r="D109" s="51" t="b">
        <v>1</v>
      </c>
      <c r="E109" s="78" t="s">
        <v>135</v>
      </c>
      <c r="F109" s="78" t="s">
        <v>162</v>
      </c>
      <c r="G109" s="78" t="s">
        <v>149</v>
      </c>
      <c r="H109" s="78" t="s">
        <v>131</v>
      </c>
      <c r="I109" s="78" t="s">
        <v>147</v>
      </c>
      <c r="J109" s="281"/>
      <c r="K109" s="282"/>
      <c r="L109" s="282"/>
      <c r="M109" s="283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29"/>
      <c r="Y109" s="325"/>
      <c r="Z109" s="51" t="b">
        <v>1</v>
      </c>
      <c r="AA109" s="78" t="s">
        <v>173</v>
      </c>
      <c r="AB109" s="78">
        <v>6</v>
      </c>
      <c r="AC109" s="78">
        <v>0</v>
      </c>
      <c r="AD109" s="79" t="s">
        <v>185</v>
      </c>
      <c r="AE109" s="78" t="s">
        <v>189</v>
      </c>
      <c r="AF109" s="281"/>
      <c r="AG109" s="282"/>
      <c r="AH109" s="282"/>
      <c r="AI109" s="283"/>
      <c r="AJ109" s="74"/>
      <c r="AK109" s="31"/>
      <c r="AL109" s="31"/>
      <c r="AM109" s="31"/>
      <c r="AN109" s="31"/>
      <c r="AO109" s="31"/>
      <c r="AP109" s="31"/>
      <c r="AQ109" s="31"/>
      <c r="AR109" s="31"/>
      <c r="AS109" s="31"/>
      <c r="AU109" s="267"/>
      <c r="AV109" s="106"/>
      <c r="AW109" s="106"/>
      <c r="AX109" s="106"/>
      <c r="AY109" s="279"/>
      <c r="AZ109" s="107" t="s">
        <v>246</v>
      </c>
      <c r="BA109" s="107" t="s">
        <v>0</v>
      </c>
    </row>
    <row r="110" spans="2:53" x14ac:dyDescent="0.25">
      <c r="B110" s="295"/>
      <c r="C110" s="265"/>
      <c r="D110" s="51" t="s">
        <v>17</v>
      </c>
      <c r="E110" s="64"/>
      <c r="F110" s="64"/>
      <c r="G110" s="64"/>
      <c r="H110" s="64"/>
      <c r="I110" s="64"/>
      <c r="J110" s="284"/>
      <c r="K110" s="285"/>
      <c r="L110" s="285"/>
      <c r="M110" s="286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29"/>
      <c r="Y110" s="325"/>
      <c r="Z110" s="51" t="s">
        <v>17</v>
      </c>
      <c r="AA110" s="11"/>
      <c r="AB110" s="11"/>
      <c r="AC110" s="11"/>
      <c r="AD110" s="81" t="s">
        <v>172</v>
      </c>
      <c r="AE110" s="11"/>
      <c r="AF110" s="284"/>
      <c r="AG110" s="285"/>
      <c r="AH110" s="285"/>
      <c r="AI110" s="286"/>
      <c r="AJ110" s="74"/>
      <c r="AK110" s="31"/>
      <c r="AL110" s="31"/>
      <c r="AM110" s="31"/>
      <c r="AN110" s="31"/>
      <c r="AO110" s="31"/>
      <c r="AP110" s="31"/>
      <c r="AQ110" s="31"/>
      <c r="AR110" s="31"/>
      <c r="AS110" s="31"/>
      <c r="AU110" s="267"/>
      <c r="AV110" s="106"/>
      <c r="AW110" s="106"/>
      <c r="AX110" s="106"/>
      <c r="AY110" s="131" t="s">
        <v>3</v>
      </c>
      <c r="AZ110" s="132">
        <f>J98</f>
        <v>50.43</v>
      </c>
      <c r="BA110" s="132">
        <f>AF98</f>
        <v>37.758000000000003</v>
      </c>
    </row>
    <row r="111" spans="2:53" ht="16.5" customHeight="1" x14ac:dyDescent="0.25">
      <c r="B111" s="295"/>
      <c r="C111" s="265"/>
      <c r="D111" s="54" t="s">
        <v>23</v>
      </c>
      <c r="E111" s="293" t="s">
        <v>94</v>
      </c>
      <c r="F111" s="293"/>
      <c r="G111" s="293"/>
      <c r="H111" s="293"/>
      <c r="I111" s="293"/>
      <c r="J111" s="65" t="s">
        <v>11</v>
      </c>
      <c r="K111" s="65" t="s">
        <v>12</v>
      </c>
      <c r="L111" s="65" t="s">
        <v>81</v>
      </c>
      <c r="M111" s="65" t="s">
        <v>80</v>
      </c>
      <c r="N111" s="31"/>
      <c r="O111" s="31"/>
      <c r="P111" s="31"/>
      <c r="Q111" s="31"/>
      <c r="R111" s="31"/>
      <c r="S111" s="31"/>
      <c r="Y111" s="325"/>
      <c r="Z111" s="54" t="s">
        <v>23</v>
      </c>
      <c r="AA111" s="335" t="s">
        <v>124</v>
      </c>
      <c r="AB111" s="335"/>
      <c r="AC111" s="335"/>
      <c r="AD111" s="335"/>
      <c r="AE111" s="335"/>
      <c r="AF111" s="65" t="s">
        <v>11</v>
      </c>
      <c r="AG111" s="65" t="s">
        <v>12</v>
      </c>
      <c r="AH111" s="65" t="s">
        <v>81</v>
      </c>
      <c r="AI111" s="65" t="s">
        <v>80</v>
      </c>
      <c r="AJ111" s="74"/>
      <c r="AK111" s="31"/>
      <c r="AL111" s="31"/>
      <c r="AM111" s="31"/>
      <c r="AN111" s="31"/>
      <c r="AO111" s="31"/>
      <c r="AP111" s="31"/>
      <c r="AQ111" s="31"/>
      <c r="AR111" s="31"/>
      <c r="AS111" s="31"/>
      <c r="AU111" s="267"/>
      <c r="AV111" s="106"/>
      <c r="AW111" s="106"/>
      <c r="AX111" s="106"/>
      <c r="AY111" s="42" t="s">
        <v>4</v>
      </c>
      <c r="AZ111" s="130">
        <f>K98</f>
        <v>10.086</v>
      </c>
      <c r="BA111" s="130">
        <f>AG98</f>
        <v>7.5519999999999996</v>
      </c>
    </row>
    <row r="112" spans="2:53" ht="16.5" customHeight="1" x14ac:dyDescent="0.25">
      <c r="B112" s="295"/>
      <c r="C112" s="265"/>
      <c r="D112" s="51" t="s">
        <v>24</v>
      </c>
      <c r="E112" s="78">
        <v>6.52</v>
      </c>
      <c r="F112" s="78">
        <v>4.9770000000000003</v>
      </c>
      <c r="G112" s="78">
        <v>4.8949999999999996</v>
      </c>
      <c r="H112" s="78">
        <v>7.6879999999999997</v>
      </c>
      <c r="I112" s="78">
        <v>5.9119999999999999</v>
      </c>
      <c r="J112" s="64">
        <f>SUM(E112:I112)</f>
        <v>29.991999999999997</v>
      </c>
      <c r="K112" s="26">
        <f>ROUND(AVERAGE(E112:I112),3)</f>
        <v>5.9980000000000002</v>
      </c>
      <c r="L112" s="64">
        <f>ROUND(MEDIAN(E112:I112), 3)</f>
        <v>5.9119999999999999</v>
      </c>
      <c r="M112" s="64">
        <f>ROUND(_xlfn.STDEV.S(E112:I112), 3)</f>
        <v>1.161</v>
      </c>
      <c r="N112" s="31"/>
      <c r="O112" s="31"/>
      <c r="P112" s="31"/>
      <c r="Q112" s="31"/>
      <c r="R112" s="31"/>
      <c r="S112" s="31"/>
      <c r="Y112" s="325"/>
      <c r="Z112" s="51" t="s">
        <v>24</v>
      </c>
      <c r="AA112" s="78">
        <v>15.318</v>
      </c>
      <c r="AB112" s="78">
        <v>4.4160000000000004</v>
      </c>
      <c r="AC112" s="78">
        <v>4.2080000000000002</v>
      </c>
      <c r="AD112" s="78">
        <v>10.375999999999999</v>
      </c>
      <c r="AE112" s="78">
        <v>6.2080000000000002</v>
      </c>
      <c r="AF112" s="64">
        <f>SUM(AA112:AE112)</f>
        <v>40.525999999999996</v>
      </c>
      <c r="AG112" s="26">
        <f>ROUND(AVERAGE(AA112:AE112),3)</f>
        <v>8.1050000000000004</v>
      </c>
      <c r="AH112" s="64">
        <f>ROUND(MEDIAN(AA112:AE112), 3)</f>
        <v>6.2080000000000002</v>
      </c>
      <c r="AI112" s="64">
        <f>ROUND(_xlfn.STDEV.S(AA112:AE112), 3)</f>
        <v>4.7320000000000002</v>
      </c>
      <c r="AJ112" s="74"/>
      <c r="AK112" s="31"/>
      <c r="AL112" s="31"/>
      <c r="AM112" s="31"/>
      <c r="AN112" s="31"/>
      <c r="AO112" s="31"/>
      <c r="AP112" s="31"/>
      <c r="AQ112" s="31"/>
      <c r="AR112" s="31"/>
      <c r="AS112" s="31"/>
      <c r="AU112" s="267"/>
      <c r="AV112" s="106"/>
      <c r="AW112" s="106"/>
      <c r="AX112" s="106"/>
      <c r="AY112" s="42" t="s">
        <v>191</v>
      </c>
      <c r="AZ112" s="130">
        <f>L98</f>
        <v>6.5119999999999996</v>
      </c>
      <c r="BA112" s="130">
        <f>AH98</f>
        <v>6.5720000000000001</v>
      </c>
    </row>
    <row r="113" spans="2:53" x14ac:dyDescent="0.25">
      <c r="B113" s="295"/>
      <c r="C113" s="265"/>
      <c r="D113" s="51" t="b">
        <v>1</v>
      </c>
      <c r="E113" s="78" t="s">
        <v>150</v>
      </c>
      <c r="F113" s="78" t="s">
        <v>128</v>
      </c>
      <c r="G113" s="78" t="s">
        <v>153</v>
      </c>
      <c r="H113" s="78" t="s">
        <v>135</v>
      </c>
      <c r="I113" s="78" t="s">
        <v>156</v>
      </c>
      <c r="J113" s="281"/>
      <c r="K113" s="282"/>
      <c r="L113" s="282"/>
      <c r="M113" s="283"/>
      <c r="N113" s="31"/>
      <c r="O113" s="31"/>
      <c r="P113" s="31"/>
      <c r="Q113" s="31"/>
      <c r="R113" s="31"/>
      <c r="S113" s="31"/>
      <c r="Y113" s="325"/>
      <c r="Z113" s="51" t="b">
        <v>1</v>
      </c>
      <c r="AA113" s="78" t="s">
        <v>184</v>
      </c>
      <c r="AB113" s="78" t="s">
        <v>170</v>
      </c>
      <c r="AC113" s="78">
        <v>3</v>
      </c>
      <c r="AD113" s="78">
        <v>4</v>
      </c>
      <c r="AE113" s="78" t="s">
        <v>180</v>
      </c>
      <c r="AF113" s="281"/>
      <c r="AG113" s="282"/>
      <c r="AH113" s="282"/>
      <c r="AI113" s="283"/>
      <c r="AJ113" s="74"/>
      <c r="AK113" s="31"/>
      <c r="AL113" s="31"/>
      <c r="AM113" s="31"/>
      <c r="AN113" s="31"/>
      <c r="AO113" s="31"/>
      <c r="AP113" s="31"/>
      <c r="AQ113" s="31"/>
      <c r="AR113" s="31"/>
      <c r="AS113" s="31"/>
      <c r="AU113" s="267"/>
      <c r="AV113" s="106"/>
      <c r="AW113" s="106"/>
      <c r="AX113" s="106"/>
      <c r="AY113" s="42" t="s">
        <v>192</v>
      </c>
      <c r="AZ113" s="130">
        <f>M98</f>
        <v>8.1579999999999995</v>
      </c>
      <c r="BA113" s="130">
        <f>AI98</f>
        <v>3.41</v>
      </c>
    </row>
    <row r="114" spans="2:53" x14ac:dyDescent="0.25">
      <c r="B114" s="295"/>
      <c r="C114" s="265"/>
      <c r="D114" s="51" t="s">
        <v>17</v>
      </c>
      <c r="E114" s="64"/>
      <c r="F114" s="64"/>
      <c r="G114" s="64"/>
      <c r="H114" s="64"/>
      <c r="I114" s="64"/>
      <c r="J114" s="284"/>
      <c r="K114" s="285"/>
      <c r="L114" s="285"/>
      <c r="M114" s="286"/>
      <c r="N114" s="31"/>
      <c r="O114" s="31"/>
      <c r="P114" s="31"/>
      <c r="Q114" s="31"/>
      <c r="R114" s="31"/>
      <c r="S114" s="31"/>
      <c r="Y114" s="325"/>
      <c r="Z114" s="51" t="s">
        <v>17</v>
      </c>
      <c r="AA114" s="11"/>
      <c r="AB114" s="11"/>
      <c r="AC114" s="11"/>
      <c r="AD114" s="11"/>
      <c r="AE114" s="11"/>
      <c r="AF114" s="284"/>
      <c r="AG114" s="285"/>
      <c r="AH114" s="285"/>
      <c r="AI114" s="286"/>
      <c r="AJ114" s="74"/>
      <c r="AK114" s="31"/>
      <c r="AL114" s="31"/>
      <c r="AM114" s="31"/>
      <c r="AN114" s="31"/>
      <c r="AO114" s="31"/>
      <c r="AP114" s="31"/>
      <c r="AQ114" s="31"/>
      <c r="AR114" s="31"/>
      <c r="AS114" s="31"/>
      <c r="AU114" s="267"/>
      <c r="AV114" s="106"/>
      <c r="AW114" s="106"/>
      <c r="AX114" s="106"/>
      <c r="AY114" s="106"/>
      <c r="AZ114" s="106"/>
      <c r="BA114" s="106"/>
    </row>
    <row r="115" spans="2:53" ht="16.5" customHeight="1" x14ac:dyDescent="0.25">
      <c r="B115" s="295"/>
      <c r="C115" s="265"/>
      <c r="D115" s="54" t="s">
        <v>25</v>
      </c>
      <c r="E115" s="293" t="s">
        <v>94</v>
      </c>
      <c r="F115" s="293"/>
      <c r="G115" s="293"/>
      <c r="H115" s="293"/>
      <c r="I115" s="293"/>
      <c r="J115" s="65" t="s">
        <v>11</v>
      </c>
      <c r="K115" s="65" t="s">
        <v>12</v>
      </c>
      <c r="L115" s="65" t="s">
        <v>81</v>
      </c>
      <c r="M115" s="65" t="s">
        <v>80</v>
      </c>
      <c r="N115" s="31"/>
      <c r="O115" s="31"/>
      <c r="P115" s="31"/>
      <c r="Q115" s="31"/>
      <c r="R115" s="31"/>
      <c r="S115" s="31"/>
      <c r="Y115" s="325"/>
      <c r="Z115" s="54" t="s">
        <v>25</v>
      </c>
      <c r="AA115" s="335" t="s">
        <v>124</v>
      </c>
      <c r="AB115" s="335"/>
      <c r="AC115" s="335"/>
      <c r="AD115" s="335"/>
      <c r="AE115" s="335"/>
      <c r="AF115" s="65" t="s">
        <v>11</v>
      </c>
      <c r="AG115" s="65" t="s">
        <v>12</v>
      </c>
      <c r="AH115" s="65" t="s">
        <v>81</v>
      </c>
      <c r="AI115" s="65" t="s">
        <v>80</v>
      </c>
      <c r="AJ115" s="74"/>
      <c r="AK115" s="31"/>
      <c r="AL115" s="31"/>
      <c r="AM115" s="31"/>
      <c r="AN115" s="31"/>
      <c r="AO115" s="31"/>
      <c r="AP115" s="31"/>
      <c r="AQ115" s="31"/>
      <c r="AR115" s="31"/>
      <c r="AS115" s="31"/>
      <c r="AU115" s="267"/>
      <c r="AY115" s="2"/>
      <c r="AZ115" s="2"/>
      <c r="BA115" s="2"/>
    </row>
    <row r="116" spans="2:53" ht="16.5" customHeight="1" x14ac:dyDescent="0.25">
      <c r="B116" s="295"/>
      <c r="C116" s="265"/>
      <c r="D116" s="51" t="s">
        <v>26</v>
      </c>
      <c r="E116" s="78">
        <v>4.0970000000000004</v>
      </c>
      <c r="F116" s="78">
        <v>8.3819999999999997</v>
      </c>
      <c r="G116" s="78">
        <v>6.0709999999999997</v>
      </c>
      <c r="H116" s="78">
        <v>12.146000000000001</v>
      </c>
      <c r="I116" s="78">
        <v>32.103000000000002</v>
      </c>
      <c r="J116" s="64">
        <f>SUM(E116:I116)</f>
        <v>62.798999999999999</v>
      </c>
      <c r="K116" s="26">
        <f>ROUND(AVERAGE(E116:I116),3)</f>
        <v>12.56</v>
      </c>
      <c r="L116" s="64">
        <f>ROUND(MEDIAN(E116:I116), 3)</f>
        <v>8.3819999999999997</v>
      </c>
      <c r="M116" s="64">
        <f>ROUND(_xlfn.STDEV.S(E116:I116), 3)</f>
        <v>11.327999999999999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29"/>
      <c r="Y116" s="325"/>
      <c r="Z116" s="51" t="s">
        <v>26</v>
      </c>
      <c r="AA116" s="78">
        <v>7.1689999999999996</v>
      </c>
      <c r="AB116" s="78">
        <v>12.646000000000001</v>
      </c>
      <c r="AC116" s="78">
        <v>5.048</v>
      </c>
      <c r="AD116" s="78">
        <v>7.9279999999999999</v>
      </c>
      <c r="AE116" s="78">
        <v>4.968</v>
      </c>
      <c r="AF116" s="64">
        <f>SUM(AA116:AE116)</f>
        <v>37.759</v>
      </c>
      <c r="AG116" s="26">
        <f>ROUND(AVERAGE(AA116:AE116),3)</f>
        <v>7.5519999999999996</v>
      </c>
      <c r="AH116" s="64">
        <f>ROUND(MEDIAN(AA116:AE116), 3)</f>
        <v>7.1689999999999996</v>
      </c>
      <c r="AI116" s="64">
        <f>ROUND(_xlfn.STDEV.S(AA116:AE116), 3)</f>
        <v>3.13</v>
      </c>
      <c r="AJ116" s="74"/>
      <c r="AK116" s="31"/>
      <c r="AL116" s="31"/>
      <c r="AM116" s="31"/>
      <c r="AN116" s="31"/>
      <c r="AO116" s="31"/>
      <c r="AP116" s="31"/>
      <c r="AQ116" s="31"/>
      <c r="AR116" s="31"/>
      <c r="AS116" s="31"/>
      <c r="AU116" s="267"/>
      <c r="AY116" s="2"/>
      <c r="AZ116" s="2"/>
      <c r="BA116" s="2"/>
    </row>
    <row r="117" spans="2:53" x14ac:dyDescent="0.25">
      <c r="B117" s="295"/>
      <c r="C117" s="265"/>
      <c r="D117" s="51" t="b">
        <v>1</v>
      </c>
      <c r="E117" s="78" t="s">
        <v>159</v>
      </c>
      <c r="F117" s="78" t="s">
        <v>130</v>
      </c>
      <c r="G117" s="78" t="s">
        <v>141</v>
      </c>
      <c r="H117" s="78" t="s">
        <v>143</v>
      </c>
      <c r="I117" s="78" t="s">
        <v>136</v>
      </c>
      <c r="J117" s="281"/>
      <c r="K117" s="282"/>
      <c r="L117" s="282"/>
      <c r="M117" s="283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29"/>
      <c r="Y117" s="325"/>
      <c r="Z117" s="51" t="b">
        <v>1</v>
      </c>
      <c r="AA117" s="78" t="s">
        <v>171</v>
      </c>
      <c r="AB117" s="78" t="s">
        <v>164</v>
      </c>
      <c r="AC117" s="78">
        <v>9</v>
      </c>
      <c r="AD117" s="78" t="s">
        <v>178</v>
      </c>
      <c r="AE117" s="78" t="s">
        <v>177</v>
      </c>
      <c r="AF117" s="281"/>
      <c r="AG117" s="282"/>
      <c r="AH117" s="282"/>
      <c r="AI117" s="283"/>
      <c r="AJ117" s="74"/>
      <c r="AK117" s="31"/>
      <c r="AL117" s="31"/>
      <c r="AM117" s="31"/>
      <c r="AN117" s="31"/>
      <c r="AO117" s="31"/>
      <c r="AP117" s="31"/>
      <c r="AQ117" s="31"/>
      <c r="AR117" s="31"/>
      <c r="AS117" s="31"/>
      <c r="AU117" s="267"/>
      <c r="AY117" s="2"/>
      <c r="AZ117" s="2"/>
      <c r="BA117" s="2"/>
    </row>
    <row r="118" spans="2:53" x14ac:dyDescent="0.25">
      <c r="B118" s="295"/>
      <c r="C118" s="265"/>
      <c r="D118" s="51" t="s">
        <v>17</v>
      </c>
      <c r="E118" s="64"/>
      <c r="F118" s="64"/>
      <c r="G118" s="64"/>
      <c r="H118" s="64"/>
      <c r="I118" s="64"/>
      <c r="J118" s="284"/>
      <c r="K118" s="285"/>
      <c r="L118" s="285"/>
      <c r="M118" s="286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29"/>
      <c r="Y118" s="325"/>
      <c r="Z118" s="51" t="s">
        <v>17</v>
      </c>
      <c r="AA118" s="11"/>
      <c r="AB118" s="11"/>
      <c r="AC118" s="11"/>
      <c r="AD118" s="11"/>
      <c r="AE118" s="11"/>
      <c r="AF118" s="284"/>
      <c r="AG118" s="285"/>
      <c r="AH118" s="285"/>
      <c r="AI118" s="286"/>
      <c r="AJ118" s="74"/>
      <c r="AK118" s="31"/>
      <c r="AL118" s="31"/>
      <c r="AM118" s="31"/>
      <c r="AN118" s="31"/>
      <c r="AO118" s="31"/>
      <c r="AP118" s="31"/>
      <c r="AQ118" s="31"/>
      <c r="AR118" s="31"/>
      <c r="AS118" s="31"/>
      <c r="AU118" s="267"/>
      <c r="AY118" s="2"/>
      <c r="AZ118" s="2"/>
      <c r="BA118" s="2"/>
    </row>
    <row r="119" spans="2:53" ht="16.5" customHeight="1" x14ac:dyDescent="0.25">
      <c r="B119" s="295"/>
      <c r="C119" s="265"/>
      <c r="D119" s="54" t="s">
        <v>58</v>
      </c>
      <c r="E119" s="293" t="s">
        <v>94</v>
      </c>
      <c r="F119" s="293"/>
      <c r="G119" s="293"/>
      <c r="H119" s="293"/>
      <c r="I119" s="293"/>
      <c r="J119" s="65" t="s">
        <v>11</v>
      </c>
      <c r="K119" s="65" t="s">
        <v>12</v>
      </c>
      <c r="L119" s="65" t="s">
        <v>81</v>
      </c>
      <c r="M119" s="65" t="s">
        <v>80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29"/>
      <c r="Y119" s="325"/>
      <c r="Z119" s="54" t="s">
        <v>58</v>
      </c>
      <c r="AA119" s="335" t="s">
        <v>124</v>
      </c>
      <c r="AB119" s="335"/>
      <c r="AC119" s="335"/>
      <c r="AD119" s="335"/>
      <c r="AE119" s="335"/>
      <c r="AF119" s="65" t="s">
        <v>11</v>
      </c>
      <c r="AG119" s="65" t="s">
        <v>12</v>
      </c>
      <c r="AH119" s="65" t="s">
        <v>81</v>
      </c>
      <c r="AI119" s="65" t="s">
        <v>80</v>
      </c>
      <c r="AJ119" s="74"/>
      <c r="AK119" s="31"/>
      <c r="AL119" s="31"/>
      <c r="AM119" s="31"/>
      <c r="AN119" s="31"/>
      <c r="AO119" s="31"/>
      <c r="AP119" s="31"/>
      <c r="AQ119" s="31"/>
      <c r="AR119" s="31"/>
      <c r="AS119" s="31"/>
      <c r="AU119" s="267"/>
      <c r="AY119" s="2"/>
      <c r="AZ119" s="2"/>
      <c r="BA119" s="2"/>
    </row>
    <row r="120" spans="2:53" ht="16.5" customHeight="1" x14ac:dyDescent="0.25">
      <c r="B120" s="295"/>
      <c r="C120" s="265"/>
      <c r="D120" s="51" t="s">
        <v>59</v>
      </c>
      <c r="E120" s="78">
        <v>4.5999999999999996</v>
      </c>
      <c r="F120" s="78">
        <v>6.1440000000000001</v>
      </c>
      <c r="G120" s="78">
        <v>7.1120000000000001</v>
      </c>
      <c r="H120" s="78">
        <v>4.8869999999999996</v>
      </c>
      <c r="I120" s="78">
        <v>4.1760000000000002</v>
      </c>
      <c r="J120" s="64">
        <f>SUM(E120:I120)</f>
        <v>26.919000000000004</v>
      </c>
      <c r="K120" s="26">
        <f>ROUND(AVERAGE(E120:I120),3)</f>
        <v>5.3840000000000003</v>
      </c>
      <c r="L120" s="64">
        <f>ROUND(MEDIAN(E120:I120), 3)</f>
        <v>4.8869999999999996</v>
      </c>
      <c r="M120" s="64">
        <f>ROUND(_xlfn.STDEV.S(E120:I120), 3)</f>
        <v>1.2130000000000001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29"/>
      <c r="Y120" s="325"/>
      <c r="Z120" s="51" t="s">
        <v>59</v>
      </c>
      <c r="AA120" s="78">
        <v>5.8230000000000004</v>
      </c>
      <c r="AB120" s="78">
        <v>6.5919999999999996</v>
      </c>
      <c r="AC120" s="78">
        <v>5.6079999999999997</v>
      </c>
      <c r="AD120" s="78">
        <v>8.7919999999999998</v>
      </c>
      <c r="AE120" s="78">
        <v>9.952</v>
      </c>
      <c r="AF120" s="64">
        <f>SUM(AA120:AE120)</f>
        <v>36.766999999999996</v>
      </c>
      <c r="AG120" s="26">
        <f>ROUND(AVERAGE(AA120:AE120),3)</f>
        <v>7.3529999999999998</v>
      </c>
      <c r="AH120" s="64">
        <f>ROUND(MEDIAN(AA120:AE120), 3)</f>
        <v>6.5919999999999996</v>
      </c>
      <c r="AI120" s="64">
        <f>ROUND(_xlfn.STDEV.S(AA120:AE120), 3)</f>
        <v>1.923</v>
      </c>
      <c r="AJ120" s="74"/>
      <c r="AK120" s="31"/>
      <c r="AL120" s="31"/>
      <c r="AM120" s="31"/>
      <c r="AN120" s="31"/>
      <c r="AO120" s="31"/>
      <c r="AP120" s="31"/>
      <c r="AQ120" s="31"/>
      <c r="AR120" s="31"/>
      <c r="AS120" s="31"/>
      <c r="AU120" s="267"/>
      <c r="AY120" s="2"/>
      <c r="AZ120" s="2"/>
      <c r="BA120" s="2"/>
    </row>
    <row r="121" spans="2:53" x14ac:dyDescent="0.25">
      <c r="B121" s="295"/>
      <c r="C121" s="265"/>
      <c r="D121" s="51" t="b">
        <v>1</v>
      </c>
      <c r="E121" s="78" t="s">
        <v>134</v>
      </c>
      <c r="F121" s="78" t="s">
        <v>158</v>
      </c>
      <c r="G121" s="78" t="s">
        <v>184</v>
      </c>
      <c r="H121" s="78" t="s">
        <v>130</v>
      </c>
      <c r="I121" s="78" t="s">
        <v>163</v>
      </c>
      <c r="J121" s="281"/>
      <c r="K121" s="282"/>
      <c r="L121" s="282"/>
      <c r="M121" s="283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29"/>
      <c r="Y121" s="325"/>
      <c r="Z121" s="51" t="b">
        <v>1</v>
      </c>
      <c r="AA121" s="78">
        <v>7</v>
      </c>
      <c r="AB121" s="78" t="s">
        <v>172</v>
      </c>
      <c r="AC121" s="78" t="s">
        <v>181</v>
      </c>
      <c r="AD121" s="78" t="s">
        <v>166</v>
      </c>
      <c r="AE121" s="78" t="s">
        <v>175</v>
      </c>
      <c r="AF121" s="281"/>
      <c r="AG121" s="282"/>
      <c r="AH121" s="282"/>
      <c r="AI121" s="283"/>
      <c r="AJ121" s="74"/>
      <c r="AK121" s="31"/>
      <c r="AL121" s="31"/>
      <c r="AM121" s="31"/>
      <c r="AN121" s="31"/>
      <c r="AO121" s="31"/>
      <c r="AP121" s="31"/>
      <c r="AQ121" s="31"/>
      <c r="AR121" s="31"/>
      <c r="AS121" s="31"/>
      <c r="AU121" s="267"/>
      <c r="AY121" s="2"/>
      <c r="AZ121" s="2"/>
      <c r="BA121" s="2"/>
    </row>
    <row r="122" spans="2:53" x14ac:dyDescent="0.25">
      <c r="B122" s="295"/>
      <c r="C122" s="265"/>
      <c r="D122" s="51" t="s">
        <v>17</v>
      </c>
      <c r="E122" s="64"/>
      <c r="F122" s="64"/>
      <c r="G122" s="64"/>
      <c r="H122" s="64"/>
      <c r="I122" s="64"/>
      <c r="J122" s="284"/>
      <c r="K122" s="285"/>
      <c r="L122" s="285"/>
      <c r="M122" s="286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29"/>
      <c r="Y122" s="325"/>
      <c r="Z122" s="51" t="s">
        <v>17</v>
      </c>
      <c r="AA122" s="11"/>
      <c r="AB122" s="11"/>
      <c r="AC122" s="11"/>
      <c r="AD122" s="11"/>
      <c r="AE122" s="11"/>
      <c r="AF122" s="284"/>
      <c r="AG122" s="285"/>
      <c r="AH122" s="285"/>
      <c r="AI122" s="286"/>
      <c r="AJ122" s="74"/>
      <c r="AK122" s="31"/>
      <c r="AL122" s="31"/>
      <c r="AM122" s="31"/>
      <c r="AN122" s="31"/>
      <c r="AO122" s="31"/>
      <c r="AP122" s="31"/>
      <c r="AQ122" s="31"/>
      <c r="AR122" s="31"/>
      <c r="AS122" s="31"/>
      <c r="AU122" s="267"/>
      <c r="AY122" s="2"/>
      <c r="AZ122" s="2"/>
      <c r="BA122" s="2"/>
    </row>
    <row r="123" spans="2:53" x14ac:dyDescent="0.25">
      <c r="B123" s="295"/>
      <c r="Z123" s="22"/>
      <c r="AA123" s="75"/>
      <c r="AB123" s="75"/>
      <c r="AC123" s="75"/>
      <c r="AD123" s="75"/>
      <c r="AE123" s="75"/>
      <c r="AF123" s="75"/>
      <c r="AG123" s="75"/>
      <c r="AH123" s="75"/>
      <c r="AU123" s="267"/>
      <c r="AY123" s="2"/>
      <c r="AZ123" s="2"/>
      <c r="BA123" s="2"/>
    </row>
    <row r="124" spans="2:53" ht="16.5" customHeight="1" x14ac:dyDescent="0.25">
      <c r="B124" s="295"/>
      <c r="AU124" s="267"/>
      <c r="AY124" s="2"/>
      <c r="AZ124" s="2"/>
      <c r="BA124" s="2"/>
    </row>
    <row r="125" spans="2:53" ht="16.5" customHeight="1" x14ac:dyDescent="0.3">
      <c r="B125" s="295"/>
      <c r="C125" s="325" t="s">
        <v>68</v>
      </c>
      <c r="D125" s="6" t="s">
        <v>69</v>
      </c>
      <c r="E125" s="7"/>
      <c r="F125" s="7"/>
      <c r="G125" s="7"/>
      <c r="H125" s="7"/>
      <c r="I125" s="7"/>
      <c r="J125" s="326" t="s">
        <v>49</v>
      </c>
      <c r="K125" s="326"/>
      <c r="L125" s="326"/>
      <c r="M125" s="326"/>
      <c r="N125" s="7"/>
      <c r="O125" s="7"/>
      <c r="P125" s="7"/>
      <c r="Q125" s="7"/>
      <c r="R125" s="7"/>
      <c r="S125" s="7"/>
      <c r="T125" s="6" t="s">
        <v>69</v>
      </c>
      <c r="U125" s="232" t="s">
        <v>50</v>
      </c>
      <c r="V125" s="232"/>
      <c r="W125" s="232"/>
      <c r="X125" s="3"/>
      <c r="Y125" s="325" t="s">
        <v>68</v>
      </c>
      <c r="Z125" s="6" t="s">
        <v>69</v>
      </c>
      <c r="AA125" s="71"/>
      <c r="AB125" s="71"/>
      <c r="AC125" s="71"/>
      <c r="AD125" s="71"/>
      <c r="AE125" s="71"/>
      <c r="AF125" s="326" t="s">
        <v>49</v>
      </c>
      <c r="AG125" s="326"/>
      <c r="AH125" s="326"/>
      <c r="AI125" s="326"/>
      <c r="AJ125" s="71"/>
      <c r="AK125" s="7"/>
      <c r="AL125" s="7"/>
      <c r="AM125" s="7"/>
      <c r="AN125" s="7"/>
      <c r="AO125" s="7"/>
      <c r="AP125" s="6" t="s">
        <v>69</v>
      </c>
      <c r="AQ125" s="232" t="s">
        <v>50</v>
      </c>
      <c r="AR125" s="232"/>
      <c r="AS125" s="232"/>
      <c r="AU125" s="267"/>
      <c r="AV125" s="332" t="s">
        <v>68</v>
      </c>
      <c r="AW125" s="333" t="s">
        <v>5</v>
      </c>
      <c r="AX125" s="333"/>
      <c r="AY125" s="332" t="s">
        <v>68</v>
      </c>
      <c r="AZ125" s="333" t="s">
        <v>6</v>
      </c>
      <c r="BA125" s="333"/>
    </row>
    <row r="126" spans="2:53" ht="16.5" customHeight="1" x14ac:dyDescent="0.3">
      <c r="B126" s="295"/>
      <c r="C126" s="325"/>
      <c r="D126" s="6" t="s">
        <v>2</v>
      </c>
      <c r="E126" s="7"/>
      <c r="F126" s="7"/>
      <c r="G126" s="7"/>
      <c r="H126" s="7"/>
      <c r="I126" s="7"/>
      <c r="J126" s="42" t="s">
        <v>3</v>
      </c>
      <c r="K126" s="42" t="s">
        <v>4</v>
      </c>
      <c r="L126" s="42" t="s">
        <v>191</v>
      </c>
      <c r="M126" s="42" t="s">
        <v>192</v>
      </c>
      <c r="N126" s="7"/>
      <c r="O126" s="7"/>
      <c r="P126" s="7"/>
      <c r="Q126" s="7"/>
      <c r="R126" s="7"/>
      <c r="S126" s="31"/>
      <c r="T126" s="6" t="s">
        <v>2</v>
      </c>
      <c r="U126" s="54" t="s">
        <v>5</v>
      </c>
      <c r="V126" s="54" t="s">
        <v>6</v>
      </c>
      <c r="W126" s="8" t="s">
        <v>7</v>
      </c>
      <c r="X126" s="29"/>
      <c r="Y126" s="325"/>
      <c r="Z126" s="6" t="s">
        <v>0</v>
      </c>
      <c r="AA126" s="71"/>
      <c r="AB126" s="71"/>
      <c r="AC126" s="71"/>
      <c r="AD126" s="71"/>
      <c r="AE126" s="71"/>
      <c r="AF126" s="42" t="s">
        <v>3</v>
      </c>
      <c r="AG126" s="42" t="s">
        <v>4</v>
      </c>
      <c r="AH126" s="42" t="s">
        <v>191</v>
      </c>
      <c r="AI126" s="42" t="s">
        <v>192</v>
      </c>
      <c r="AJ126" s="71"/>
      <c r="AK126" s="7"/>
      <c r="AL126" s="7"/>
      <c r="AM126" s="7"/>
      <c r="AN126" s="7"/>
      <c r="AO126" s="31"/>
      <c r="AP126" s="6" t="s">
        <v>0</v>
      </c>
      <c r="AQ126" s="54" t="s">
        <v>5</v>
      </c>
      <c r="AR126" s="54" t="s">
        <v>6</v>
      </c>
      <c r="AS126" s="8" t="s">
        <v>7</v>
      </c>
      <c r="AU126" s="267"/>
      <c r="AV126" s="332"/>
      <c r="AW126" s="100" t="s">
        <v>2</v>
      </c>
      <c r="AX126" s="100" t="s">
        <v>54</v>
      </c>
      <c r="AY126" s="332"/>
      <c r="AZ126" s="100" t="s">
        <v>2</v>
      </c>
      <c r="BA126" s="100" t="s">
        <v>54</v>
      </c>
    </row>
    <row r="127" spans="2:53" ht="16.5" customHeight="1" x14ac:dyDescent="0.3">
      <c r="B127" s="295"/>
      <c r="C127" s="325"/>
      <c r="D127" s="9" t="s">
        <v>8</v>
      </c>
      <c r="E127" s="7"/>
      <c r="F127" s="7"/>
      <c r="G127" s="7"/>
      <c r="H127" s="7"/>
      <c r="I127" s="7"/>
      <c r="J127" s="57">
        <f>ROUND(AVERAGE(J129, J133,J137,J141,J145,J149), 3)</f>
        <v>45.808999999999997</v>
      </c>
      <c r="K127" s="43">
        <f>ROUND(AVERAGE(K129, K133,K137,K141,K145,K149), 3)</f>
        <v>9.1620000000000008</v>
      </c>
      <c r="L127" s="43">
        <f>ROUND(AVERAGE(L129, L133,L137,L141,L145,L149), 3)</f>
        <v>7.0819999999999999</v>
      </c>
      <c r="M127" s="43">
        <f>ROUND(AVERAGE(M129, M133,M137,M141,M145,M149), 3)</f>
        <v>4.5410000000000004</v>
      </c>
      <c r="N127" s="7"/>
      <c r="O127" s="7"/>
      <c r="P127" s="7"/>
      <c r="Q127" s="7"/>
      <c r="R127" s="7"/>
      <c r="S127" s="31"/>
      <c r="T127" s="9" t="s">
        <v>9</v>
      </c>
      <c r="U127" s="32">
        <v>40</v>
      </c>
      <c r="V127" s="32">
        <v>77.313999999999993</v>
      </c>
      <c r="W127" s="8">
        <f t="shared" ref="W127:W132" si="21">ROUND(V127/60, 3)</f>
        <v>1.2889999999999999</v>
      </c>
      <c r="X127" s="29"/>
      <c r="Y127" s="325"/>
      <c r="Z127" s="9" t="s">
        <v>8</v>
      </c>
      <c r="AA127" s="71"/>
      <c r="AB127" s="71"/>
      <c r="AC127" s="71"/>
      <c r="AD127" s="71"/>
      <c r="AE127" s="71"/>
      <c r="AF127" s="57">
        <f>ROUND(AVERAGE(AF129, AF133,AF137,AF141,AF145,AF149), 3)</f>
        <v>37.109000000000002</v>
      </c>
      <c r="AG127" s="43">
        <f>ROUND(AVERAGE(AG129, AG133,AG137,AG141,AG145,AG149), 3)</f>
        <v>7.4219999999999997</v>
      </c>
      <c r="AH127" s="43">
        <f>ROUND(AVERAGE(AH129, AH133,AH137,AH141,AH145,AH149), 3)</f>
        <v>7.0970000000000004</v>
      </c>
      <c r="AI127" s="43">
        <f>ROUND(AVERAGE(AI129, AI133,AI137,AI141,AI145,AI149), 3)</f>
        <v>1.907</v>
      </c>
      <c r="AJ127" s="71"/>
      <c r="AK127" s="7"/>
      <c r="AL127" s="7"/>
      <c r="AM127" s="7"/>
      <c r="AN127" s="7"/>
      <c r="AO127" s="31"/>
      <c r="AP127" s="9" t="s">
        <v>9</v>
      </c>
      <c r="AQ127" s="32">
        <v>80</v>
      </c>
      <c r="AR127" s="32">
        <v>41.304000000000002</v>
      </c>
      <c r="AS127" s="8">
        <f t="shared" ref="AS127:AS132" si="22">ROUND(AR127/60, 3)</f>
        <v>0.68799999999999994</v>
      </c>
      <c r="AU127" s="267"/>
      <c r="AV127" s="101" t="s">
        <v>9</v>
      </c>
      <c r="AW127" s="102">
        <f>U127</f>
        <v>40</v>
      </c>
      <c r="AX127" s="102">
        <f>AQ127</f>
        <v>80</v>
      </c>
      <c r="AY127" s="101" t="s">
        <v>9</v>
      </c>
      <c r="AZ127" s="102">
        <f>V127</f>
        <v>77.313999999999993</v>
      </c>
      <c r="BA127" s="102">
        <f>AR127</f>
        <v>41.304000000000002</v>
      </c>
    </row>
    <row r="128" spans="2:53" ht="16.5" customHeight="1" x14ac:dyDescent="0.3">
      <c r="B128" s="295"/>
      <c r="C128" s="325"/>
      <c r="D128" s="54" t="s">
        <v>10</v>
      </c>
      <c r="E128" s="293" t="s">
        <v>93</v>
      </c>
      <c r="F128" s="293"/>
      <c r="G128" s="293"/>
      <c r="H128" s="293"/>
      <c r="I128" s="293"/>
      <c r="J128" s="65" t="s">
        <v>11</v>
      </c>
      <c r="K128" s="65" t="s">
        <v>12</v>
      </c>
      <c r="L128" s="65" t="s">
        <v>81</v>
      </c>
      <c r="M128" s="65" t="s">
        <v>80</v>
      </c>
      <c r="N128" s="7"/>
      <c r="O128" s="31"/>
      <c r="P128" s="31"/>
      <c r="Q128" s="31"/>
      <c r="R128" s="31"/>
      <c r="S128" s="31"/>
      <c r="T128" s="9" t="s">
        <v>13</v>
      </c>
      <c r="U128" s="32">
        <v>100</v>
      </c>
      <c r="V128" s="32">
        <v>28.094999999999999</v>
      </c>
      <c r="W128" s="8">
        <f t="shared" si="21"/>
        <v>0.46800000000000003</v>
      </c>
      <c r="X128" s="29"/>
      <c r="Y128" s="325"/>
      <c r="Z128" s="54" t="s">
        <v>10</v>
      </c>
      <c r="AA128" s="335" t="s">
        <v>89</v>
      </c>
      <c r="AB128" s="335"/>
      <c r="AC128" s="335"/>
      <c r="AD128" s="335"/>
      <c r="AE128" s="335"/>
      <c r="AF128" s="65" t="s">
        <v>11</v>
      </c>
      <c r="AG128" s="65" t="s">
        <v>12</v>
      </c>
      <c r="AH128" s="65" t="s">
        <v>81</v>
      </c>
      <c r="AI128" s="65" t="s">
        <v>80</v>
      </c>
      <c r="AJ128" s="71"/>
      <c r="AK128" s="31"/>
      <c r="AL128" s="31"/>
      <c r="AM128" s="31"/>
      <c r="AN128" s="31"/>
      <c r="AO128" s="31"/>
      <c r="AP128" s="9" t="s">
        <v>13</v>
      </c>
      <c r="AQ128" s="32">
        <v>80</v>
      </c>
      <c r="AR128" s="32">
        <v>32.206000000000003</v>
      </c>
      <c r="AS128" s="8">
        <f t="shared" si="22"/>
        <v>0.53700000000000003</v>
      </c>
      <c r="AU128" s="267"/>
      <c r="AV128" s="101" t="s">
        <v>13</v>
      </c>
      <c r="AW128" s="102">
        <f t="shared" ref="AW128:AW133" si="23">U128</f>
        <v>100</v>
      </c>
      <c r="AX128" s="102">
        <f t="shared" ref="AX128:AX133" si="24">AQ128</f>
        <v>80</v>
      </c>
      <c r="AY128" s="101" t="s">
        <v>13</v>
      </c>
      <c r="AZ128" s="102">
        <f t="shared" ref="AZ128:AZ133" si="25">V128</f>
        <v>28.094999999999999</v>
      </c>
      <c r="BA128" s="102">
        <f t="shared" ref="BA128:BA133" si="26">AR128</f>
        <v>32.206000000000003</v>
      </c>
    </row>
    <row r="129" spans="2:53" ht="16.5" customHeight="1" x14ac:dyDescent="0.3">
      <c r="B129" s="295"/>
      <c r="C129" s="325"/>
      <c r="D129" s="51" t="s">
        <v>14</v>
      </c>
      <c r="E129" s="78">
        <v>6.952</v>
      </c>
      <c r="F129" s="78">
        <v>27.548999999999999</v>
      </c>
      <c r="G129" s="78">
        <v>10.442</v>
      </c>
      <c r="H129" s="78">
        <v>23.472999999999999</v>
      </c>
      <c r="I129" s="78">
        <v>8.8970000000000002</v>
      </c>
      <c r="J129" s="64">
        <f>SUM(E129:I129)</f>
        <v>77.313000000000002</v>
      </c>
      <c r="K129" s="26">
        <f>ROUND(AVERAGE(E129:I129),3)</f>
        <v>15.462999999999999</v>
      </c>
      <c r="L129" s="64">
        <f>ROUND(MEDIAN(E129:I129), 3)</f>
        <v>10.442</v>
      </c>
      <c r="M129" s="64">
        <f>ROUND(_xlfn.STDEV.S(E129:I129), 3)</f>
        <v>9.3670000000000009</v>
      </c>
      <c r="N129" s="7"/>
      <c r="O129" s="31"/>
      <c r="P129" s="31"/>
      <c r="Q129" s="31"/>
      <c r="R129" s="31"/>
      <c r="S129" s="31"/>
      <c r="T129" s="9" t="s">
        <v>15</v>
      </c>
      <c r="U129" s="32">
        <v>60</v>
      </c>
      <c r="V129" s="32">
        <v>40.991</v>
      </c>
      <c r="W129" s="8">
        <f t="shared" si="21"/>
        <v>0.68300000000000005</v>
      </c>
      <c r="X129" s="29"/>
      <c r="Y129" s="325"/>
      <c r="Z129" s="51" t="s">
        <v>14</v>
      </c>
      <c r="AA129" s="78">
        <v>7.7960000000000003</v>
      </c>
      <c r="AB129" s="78">
        <v>7.0010000000000003</v>
      </c>
      <c r="AC129" s="78">
        <v>6.0179999999999998</v>
      </c>
      <c r="AD129" s="78">
        <v>8</v>
      </c>
      <c r="AE129" s="78">
        <v>12.489000000000001</v>
      </c>
      <c r="AF129" s="64">
        <f>SUM(AA129:AE129)</f>
        <v>41.304000000000002</v>
      </c>
      <c r="AG129" s="26">
        <f>ROUND(AVERAGE(AA129:AE129),3)</f>
        <v>8.2609999999999992</v>
      </c>
      <c r="AH129" s="64">
        <f>ROUND(MEDIAN(AA129:AE129), 3)</f>
        <v>7.7960000000000003</v>
      </c>
      <c r="AI129" s="64">
        <f>ROUND(_xlfn.STDEV.S(AA129:AE129), 3)</f>
        <v>2.4889999999999999</v>
      </c>
      <c r="AJ129" s="71"/>
      <c r="AK129" s="31"/>
      <c r="AL129" s="31"/>
      <c r="AM129" s="31"/>
      <c r="AN129" s="31"/>
      <c r="AO129" s="31"/>
      <c r="AP129" s="9" t="s">
        <v>15</v>
      </c>
      <c r="AQ129" s="32">
        <v>80</v>
      </c>
      <c r="AR129" s="32">
        <v>37.167000000000002</v>
      </c>
      <c r="AS129" s="8">
        <f t="shared" si="22"/>
        <v>0.61899999999999999</v>
      </c>
      <c r="AU129" s="267"/>
      <c r="AV129" s="101" t="s">
        <v>15</v>
      </c>
      <c r="AW129" s="102">
        <f t="shared" si="23"/>
        <v>60</v>
      </c>
      <c r="AX129" s="102">
        <f t="shared" si="24"/>
        <v>80</v>
      </c>
      <c r="AY129" s="101" t="s">
        <v>15</v>
      </c>
      <c r="AZ129" s="102">
        <f t="shared" si="25"/>
        <v>40.991</v>
      </c>
      <c r="BA129" s="102">
        <f t="shared" si="26"/>
        <v>37.167000000000002</v>
      </c>
    </row>
    <row r="130" spans="2:53" ht="16.5" customHeight="1" x14ac:dyDescent="0.3">
      <c r="B130" s="295"/>
      <c r="C130" s="325"/>
      <c r="D130" s="51" t="b">
        <v>1</v>
      </c>
      <c r="E130" s="78" t="s">
        <v>159</v>
      </c>
      <c r="F130" s="79" t="s">
        <v>141</v>
      </c>
      <c r="G130" s="78" t="s">
        <v>130</v>
      </c>
      <c r="H130" s="79" t="s">
        <v>136</v>
      </c>
      <c r="I130" s="79" t="s">
        <v>143</v>
      </c>
      <c r="J130" s="281"/>
      <c r="K130" s="282"/>
      <c r="L130" s="282"/>
      <c r="M130" s="283"/>
      <c r="N130" s="7"/>
      <c r="O130" s="31"/>
      <c r="P130" s="31"/>
      <c r="Q130" s="31"/>
      <c r="R130" s="31"/>
      <c r="S130" s="31"/>
      <c r="T130" s="9" t="s">
        <v>16</v>
      </c>
      <c r="U130" s="32">
        <v>80</v>
      </c>
      <c r="V130" s="32">
        <v>33.853999999999999</v>
      </c>
      <c r="W130" s="8">
        <f t="shared" si="21"/>
        <v>0.56399999999999995</v>
      </c>
      <c r="X130" s="29"/>
      <c r="Y130" s="325"/>
      <c r="Z130" s="51" t="b">
        <v>1</v>
      </c>
      <c r="AA130" s="78" t="s">
        <v>162</v>
      </c>
      <c r="AB130" s="78" t="s">
        <v>130</v>
      </c>
      <c r="AC130" s="78" t="s">
        <v>131</v>
      </c>
      <c r="AD130" s="78" t="s">
        <v>151</v>
      </c>
      <c r="AE130" s="79" t="s">
        <v>143</v>
      </c>
      <c r="AF130" s="281"/>
      <c r="AG130" s="282"/>
      <c r="AH130" s="282"/>
      <c r="AI130" s="283"/>
      <c r="AJ130" s="71"/>
      <c r="AK130" s="31"/>
      <c r="AL130" s="31"/>
      <c r="AM130" s="31"/>
      <c r="AN130" s="31"/>
      <c r="AO130" s="31"/>
      <c r="AP130" s="9" t="s">
        <v>16</v>
      </c>
      <c r="AQ130" s="32">
        <v>100</v>
      </c>
      <c r="AR130" s="32">
        <v>35.371000000000002</v>
      </c>
      <c r="AS130" s="8">
        <f t="shared" si="22"/>
        <v>0.59</v>
      </c>
      <c r="AU130" s="267"/>
      <c r="AV130" s="101" t="s">
        <v>16</v>
      </c>
      <c r="AW130" s="102">
        <f t="shared" si="23"/>
        <v>80</v>
      </c>
      <c r="AX130" s="102">
        <f t="shared" si="24"/>
        <v>100</v>
      </c>
      <c r="AY130" s="101" t="s">
        <v>16</v>
      </c>
      <c r="AZ130" s="102">
        <f t="shared" si="25"/>
        <v>33.853999999999999</v>
      </c>
      <c r="BA130" s="102">
        <f t="shared" si="26"/>
        <v>35.371000000000002</v>
      </c>
    </row>
    <row r="131" spans="2:53" ht="16.5" customHeight="1" x14ac:dyDescent="0.3">
      <c r="B131" s="295"/>
      <c r="C131" s="325"/>
      <c r="D131" s="51" t="s">
        <v>17</v>
      </c>
      <c r="E131" s="64"/>
      <c r="F131" s="13" t="s">
        <v>178</v>
      </c>
      <c r="G131" s="64"/>
      <c r="H131" s="13" t="s">
        <v>169</v>
      </c>
      <c r="I131" s="13" t="s">
        <v>165</v>
      </c>
      <c r="J131" s="284"/>
      <c r="K131" s="285"/>
      <c r="L131" s="285"/>
      <c r="M131" s="286"/>
      <c r="N131" s="7"/>
      <c r="O131" s="31"/>
      <c r="P131" s="31"/>
      <c r="Q131" s="31"/>
      <c r="R131" s="31"/>
      <c r="S131" s="31"/>
      <c r="T131" s="9" t="s">
        <v>18</v>
      </c>
      <c r="U131" s="32">
        <v>80</v>
      </c>
      <c r="V131" s="32">
        <v>59.546999999999997</v>
      </c>
      <c r="W131" s="8">
        <f t="shared" si="21"/>
        <v>0.99199999999999999</v>
      </c>
      <c r="X131" s="29"/>
      <c r="Y131" s="325"/>
      <c r="Z131" s="51" t="s">
        <v>17</v>
      </c>
      <c r="AA131" s="11"/>
      <c r="AB131" s="11"/>
      <c r="AC131" s="11"/>
      <c r="AD131" s="11"/>
      <c r="AE131" s="81">
        <v>5</v>
      </c>
      <c r="AF131" s="284"/>
      <c r="AG131" s="285"/>
      <c r="AH131" s="285"/>
      <c r="AI131" s="286"/>
      <c r="AJ131" s="71"/>
      <c r="AK131" s="31"/>
      <c r="AL131" s="31"/>
      <c r="AM131" s="31"/>
      <c r="AN131" s="31"/>
      <c r="AO131" s="31"/>
      <c r="AP131" s="9" t="s">
        <v>18</v>
      </c>
      <c r="AQ131" s="32">
        <v>100</v>
      </c>
      <c r="AR131" s="32">
        <v>39.5</v>
      </c>
      <c r="AS131" s="8">
        <f t="shared" si="22"/>
        <v>0.65800000000000003</v>
      </c>
      <c r="AU131" s="267"/>
      <c r="AV131" s="101" t="s">
        <v>18</v>
      </c>
      <c r="AW131" s="102">
        <f t="shared" si="23"/>
        <v>80</v>
      </c>
      <c r="AX131" s="102">
        <f t="shared" si="24"/>
        <v>100</v>
      </c>
      <c r="AY131" s="101" t="s">
        <v>18</v>
      </c>
      <c r="AZ131" s="102">
        <f t="shared" si="25"/>
        <v>59.546999999999997</v>
      </c>
      <c r="BA131" s="102">
        <f t="shared" si="26"/>
        <v>39.5</v>
      </c>
    </row>
    <row r="132" spans="2:53" ht="16.5" customHeight="1" x14ac:dyDescent="0.3">
      <c r="B132" s="295"/>
      <c r="C132" s="325"/>
      <c r="D132" s="54" t="s">
        <v>19</v>
      </c>
      <c r="E132" s="293" t="s">
        <v>94</v>
      </c>
      <c r="F132" s="293"/>
      <c r="G132" s="293"/>
      <c r="H132" s="293"/>
      <c r="I132" s="293"/>
      <c r="J132" s="65" t="s">
        <v>11</v>
      </c>
      <c r="K132" s="65" t="s">
        <v>12</v>
      </c>
      <c r="L132" s="65" t="s">
        <v>81</v>
      </c>
      <c r="M132" s="65" t="s">
        <v>80</v>
      </c>
      <c r="N132" s="7"/>
      <c r="O132" s="31"/>
      <c r="P132" s="31"/>
      <c r="Q132" s="31"/>
      <c r="R132" s="31"/>
      <c r="S132" s="31"/>
      <c r="T132" s="9" t="s">
        <v>56</v>
      </c>
      <c r="U132" s="37">
        <v>100</v>
      </c>
      <c r="V132" s="32">
        <v>35.064999999999998</v>
      </c>
      <c r="W132" s="8">
        <f t="shared" si="21"/>
        <v>0.58399999999999996</v>
      </c>
      <c r="X132" s="3"/>
      <c r="Y132" s="325"/>
      <c r="Z132" s="54" t="s">
        <v>19</v>
      </c>
      <c r="AA132" s="335" t="s">
        <v>89</v>
      </c>
      <c r="AB132" s="335"/>
      <c r="AC132" s="335"/>
      <c r="AD132" s="335"/>
      <c r="AE132" s="335"/>
      <c r="AF132" s="65" t="s">
        <v>11</v>
      </c>
      <c r="AG132" s="65" t="s">
        <v>12</v>
      </c>
      <c r="AH132" s="65" t="s">
        <v>81</v>
      </c>
      <c r="AI132" s="65" t="s">
        <v>80</v>
      </c>
      <c r="AJ132" s="71"/>
      <c r="AK132" s="31"/>
      <c r="AL132" s="31"/>
      <c r="AM132" s="31"/>
      <c r="AN132" s="31"/>
      <c r="AO132" s="31"/>
      <c r="AP132" s="9" t="s">
        <v>56</v>
      </c>
      <c r="AQ132" s="37">
        <v>100</v>
      </c>
      <c r="AR132" s="32">
        <v>37.113999999999997</v>
      </c>
      <c r="AS132" s="8">
        <f t="shared" si="22"/>
        <v>0.61899999999999999</v>
      </c>
      <c r="AU132" s="267"/>
      <c r="AV132" s="101" t="s">
        <v>56</v>
      </c>
      <c r="AW132" s="102">
        <f t="shared" si="23"/>
        <v>100</v>
      </c>
      <c r="AX132" s="102">
        <f t="shared" si="24"/>
        <v>100</v>
      </c>
      <c r="AY132" s="101" t="s">
        <v>56</v>
      </c>
      <c r="AZ132" s="102">
        <f t="shared" si="25"/>
        <v>35.064999999999998</v>
      </c>
      <c r="BA132" s="102">
        <f t="shared" si="26"/>
        <v>37.113999999999997</v>
      </c>
    </row>
    <row r="133" spans="2:53" ht="16.5" customHeight="1" x14ac:dyDescent="0.3">
      <c r="B133" s="295"/>
      <c r="C133" s="325"/>
      <c r="D133" s="51" t="s">
        <v>20</v>
      </c>
      <c r="E133" s="78">
        <v>9.2010000000000005</v>
      </c>
      <c r="F133" s="78">
        <v>5.3170000000000002</v>
      </c>
      <c r="G133" s="78">
        <v>5.1340000000000003</v>
      </c>
      <c r="H133" s="78">
        <v>4.5309999999999997</v>
      </c>
      <c r="I133" s="78">
        <v>3.9089999999999998</v>
      </c>
      <c r="J133" s="64">
        <f>SUM(E133:I133)</f>
        <v>28.091999999999999</v>
      </c>
      <c r="K133" s="26">
        <f>ROUND(AVERAGE(E133:I133),3)</f>
        <v>5.6180000000000003</v>
      </c>
      <c r="L133" s="64">
        <f>ROUND(MEDIAN(E133:I133), 3)</f>
        <v>5.1340000000000003</v>
      </c>
      <c r="M133" s="64">
        <f>ROUND(_xlfn.STDEV.S(E133:I133), 3)</f>
        <v>2.0779999999999998</v>
      </c>
      <c r="N133" s="7"/>
      <c r="O133" s="31"/>
      <c r="P133" s="31"/>
      <c r="Q133" s="31"/>
      <c r="R133" s="31"/>
      <c r="S133" s="31"/>
      <c r="T133" s="14" t="s">
        <v>3</v>
      </c>
      <c r="U133" s="44">
        <f>ROUND(AVERAGE(U127:U132), 3)</f>
        <v>76.667000000000002</v>
      </c>
      <c r="V133" s="45">
        <f>ROUND(AVERAGE(V127:V132), 3)</f>
        <v>45.811</v>
      </c>
      <c r="W133" s="15">
        <f>ROUND(AVERAGE(W127:W132), 3)</f>
        <v>0.76300000000000001</v>
      </c>
      <c r="X133" s="29"/>
      <c r="Y133" s="325"/>
      <c r="Z133" s="51" t="s">
        <v>20</v>
      </c>
      <c r="AA133" s="78">
        <v>4.4569999999999999</v>
      </c>
      <c r="AB133" s="78">
        <v>5.1100000000000003</v>
      </c>
      <c r="AC133" s="78">
        <v>8.8230000000000004</v>
      </c>
      <c r="AD133" s="78">
        <v>6.101</v>
      </c>
      <c r="AE133" s="78">
        <v>7.7130000000000001</v>
      </c>
      <c r="AF133" s="64">
        <f>SUM(AA133:AE133)</f>
        <v>32.204000000000001</v>
      </c>
      <c r="AG133" s="26">
        <f>ROUND(AVERAGE(AA133:AE133),3)</f>
        <v>6.4409999999999998</v>
      </c>
      <c r="AH133" s="64">
        <f>ROUND(MEDIAN(AA133:AE133), 3)</f>
        <v>6.101</v>
      </c>
      <c r="AI133" s="64">
        <f>ROUND(_xlfn.STDEV.S(AA133:AE133), 3)</f>
        <v>1.8109999999999999</v>
      </c>
      <c r="AJ133" s="71"/>
      <c r="AK133" s="31"/>
      <c r="AL133" s="31"/>
      <c r="AM133" s="31"/>
      <c r="AN133" s="31"/>
      <c r="AO133" s="31"/>
      <c r="AP133" s="14" t="s">
        <v>3</v>
      </c>
      <c r="AQ133" s="44">
        <f>ROUND(AVERAGE(AQ127:AQ132), 3)</f>
        <v>90</v>
      </c>
      <c r="AR133" s="45">
        <f>ROUND(AVERAGE(AR127:AR132), 3)</f>
        <v>37.11</v>
      </c>
      <c r="AS133" s="15">
        <f>ROUND(AVERAGE(AS127:AS132), 3)</f>
        <v>0.61899999999999999</v>
      </c>
      <c r="AU133" s="267"/>
      <c r="AV133" s="103" t="s">
        <v>3</v>
      </c>
      <c r="AW133" s="104">
        <f t="shared" si="23"/>
        <v>76.667000000000002</v>
      </c>
      <c r="AX133" s="104">
        <f t="shared" si="24"/>
        <v>90</v>
      </c>
      <c r="AY133" s="103" t="s">
        <v>3</v>
      </c>
      <c r="AZ133" s="105">
        <f t="shared" si="25"/>
        <v>45.811</v>
      </c>
      <c r="BA133" s="105">
        <f t="shared" si="26"/>
        <v>37.11</v>
      </c>
    </row>
    <row r="134" spans="2:53" ht="16.5" customHeight="1" x14ac:dyDescent="0.25">
      <c r="B134" s="295"/>
      <c r="C134" s="325"/>
      <c r="D134" s="51" t="b">
        <v>1</v>
      </c>
      <c r="E134" s="78" t="s">
        <v>135</v>
      </c>
      <c r="F134" s="78" t="s">
        <v>162</v>
      </c>
      <c r="G134" s="78" t="s">
        <v>149</v>
      </c>
      <c r="H134" s="78" t="s">
        <v>131</v>
      </c>
      <c r="I134" s="78" t="s">
        <v>147</v>
      </c>
      <c r="J134" s="281"/>
      <c r="K134" s="282"/>
      <c r="L134" s="282"/>
      <c r="M134" s="283"/>
      <c r="N134" s="7"/>
      <c r="O134" s="7"/>
      <c r="P134" s="7"/>
      <c r="Q134" s="7"/>
      <c r="R134" s="7"/>
      <c r="S134" s="31"/>
      <c r="T134" s="31"/>
      <c r="U134" s="31"/>
      <c r="V134" s="31"/>
      <c r="W134" s="31"/>
      <c r="X134" s="29"/>
      <c r="Y134" s="325"/>
      <c r="Z134" s="51" t="b">
        <v>1</v>
      </c>
      <c r="AA134" s="78" t="s">
        <v>132</v>
      </c>
      <c r="AB134" s="78" t="s">
        <v>155</v>
      </c>
      <c r="AC134" s="78" t="s">
        <v>135</v>
      </c>
      <c r="AD134" s="78" t="s">
        <v>153</v>
      </c>
      <c r="AE134" s="79" t="s">
        <v>148</v>
      </c>
      <c r="AF134" s="281"/>
      <c r="AG134" s="282"/>
      <c r="AH134" s="282"/>
      <c r="AI134" s="283"/>
      <c r="AJ134" s="71"/>
      <c r="AK134" s="7"/>
      <c r="AL134" s="7"/>
      <c r="AM134" s="7"/>
      <c r="AN134" s="7"/>
      <c r="AO134" s="31"/>
      <c r="AP134" s="31"/>
      <c r="AQ134" s="31"/>
      <c r="AR134" s="31"/>
      <c r="AS134" s="31"/>
      <c r="AU134" s="267"/>
      <c r="AY134" s="2"/>
      <c r="AZ134" s="2"/>
      <c r="BA134" s="2"/>
    </row>
    <row r="135" spans="2:53" ht="16.5" customHeight="1" x14ac:dyDescent="0.25">
      <c r="B135" s="295"/>
      <c r="C135" s="325"/>
      <c r="D135" s="51" t="s">
        <v>17</v>
      </c>
      <c r="E135" s="64"/>
      <c r="F135" s="64"/>
      <c r="G135" s="64"/>
      <c r="H135" s="64"/>
      <c r="I135" s="64"/>
      <c r="J135" s="284"/>
      <c r="K135" s="285"/>
      <c r="L135" s="285"/>
      <c r="M135" s="286"/>
      <c r="N135" s="7"/>
      <c r="O135" s="7"/>
      <c r="P135" s="7"/>
      <c r="Q135" s="7"/>
      <c r="R135" s="7"/>
      <c r="S135" s="31"/>
      <c r="T135" s="31"/>
      <c r="U135" s="31"/>
      <c r="V135" s="31"/>
      <c r="W135" s="31"/>
      <c r="X135" s="29"/>
      <c r="Y135" s="325"/>
      <c r="Z135" s="51" t="s">
        <v>17</v>
      </c>
      <c r="AA135" s="11"/>
      <c r="AB135" s="11"/>
      <c r="AC135" s="11"/>
      <c r="AD135" s="11"/>
      <c r="AE135" s="81" t="s">
        <v>172</v>
      </c>
      <c r="AF135" s="284"/>
      <c r="AG135" s="285"/>
      <c r="AH135" s="285"/>
      <c r="AI135" s="286"/>
      <c r="AJ135" s="71"/>
      <c r="AK135" s="7"/>
      <c r="AL135" s="7"/>
      <c r="AM135" s="7"/>
      <c r="AN135" s="7"/>
      <c r="AO135" s="31"/>
      <c r="AP135" s="31"/>
      <c r="AQ135" s="31"/>
      <c r="AR135" s="31"/>
      <c r="AS135" s="31"/>
      <c r="AU135" s="267"/>
      <c r="AY135" s="2"/>
      <c r="AZ135" s="2"/>
      <c r="BA135" s="2"/>
    </row>
    <row r="136" spans="2:53" ht="16.5" customHeight="1" x14ac:dyDescent="0.25">
      <c r="B136" s="295"/>
      <c r="C136" s="325"/>
      <c r="D136" s="54" t="s">
        <v>21</v>
      </c>
      <c r="E136" s="293" t="s">
        <v>95</v>
      </c>
      <c r="F136" s="293"/>
      <c r="G136" s="293"/>
      <c r="H136" s="293"/>
      <c r="I136" s="293"/>
      <c r="J136" s="65" t="s">
        <v>11</v>
      </c>
      <c r="K136" s="65" t="s">
        <v>12</v>
      </c>
      <c r="L136" s="65" t="s">
        <v>81</v>
      </c>
      <c r="M136" s="65" t="s">
        <v>80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29"/>
      <c r="Y136" s="325"/>
      <c r="Z136" s="54" t="s">
        <v>21</v>
      </c>
      <c r="AA136" s="335" t="s">
        <v>123</v>
      </c>
      <c r="AB136" s="335"/>
      <c r="AC136" s="335"/>
      <c r="AD136" s="335"/>
      <c r="AE136" s="335"/>
      <c r="AF136" s="65" t="s">
        <v>11</v>
      </c>
      <c r="AG136" s="65" t="s">
        <v>12</v>
      </c>
      <c r="AH136" s="65" t="s">
        <v>81</v>
      </c>
      <c r="AI136" s="65" t="s">
        <v>80</v>
      </c>
      <c r="AJ136" s="74"/>
      <c r="AK136" s="31"/>
      <c r="AL136" s="31"/>
      <c r="AM136" s="31"/>
      <c r="AN136" s="31"/>
      <c r="AO136" s="31"/>
      <c r="AP136" s="31"/>
      <c r="AQ136" s="31"/>
      <c r="AR136" s="31"/>
      <c r="AS136" s="31"/>
      <c r="AU136" s="267"/>
      <c r="AY136" s="2"/>
      <c r="AZ136" s="2"/>
      <c r="BA136" s="2"/>
    </row>
    <row r="137" spans="2:53" ht="16.5" customHeight="1" x14ac:dyDescent="0.3">
      <c r="B137" s="295"/>
      <c r="C137" s="325"/>
      <c r="D137" s="51" t="s">
        <v>22</v>
      </c>
      <c r="E137" s="78">
        <v>6.782</v>
      </c>
      <c r="F137" s="78">
        <v>5.6529999999999996</v>
      </c>
      <c r="G137" s="78">
        <v>6.125</v>
      </c>
      <c r="H137" s="78">
        <v>14.499000000000001</v>
      </c>
      <c r="I137" s="78">
        <v>7.9279999999999999</v>
      </c>
      <c r="J137" s="64">
        <f>SUM(E137:I137)</f>
        <v>40.986999999999995</v>
      </c>
      <c r="K137" s="26">
        <f>ROUND(AVERAGE(E137:I137),3)</f>
        <v>8.1969999999999992</v>
      </c>
      <c r="L137" s="64">
        <f>ROUND(MEDIAN(E137:I137), 3)</f>
        <v>6.782</v>
      </c>
      <c r="M137" s="64">
        <f>ROUND(_xlfn.STDEV.S(E137:I137), 3)</f>
        <v>3.625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29"/>
      <c r="Y137" s="325"/>
      <c r="Z137" s="51" t="s">
        <v>22</v>
      </c>
      <c r="AA137" s="78">
        <v>7.2850000000000001</v>
      </c>
      <c r="AB137" s="78">
        <v>4.6479999999999997</v>
      </c>
      <c r="AC137" s="78">
        <v>7.53</v>
      </c>
      <c r="AD137" s="78">
        <v>6.3559999999999999</v>
      </c>
      <c r="AE137" s="78">
        <v>11.347</v>
      </c>
      <c r="AF137" s="64">
        <f>SUM(AA137:AE137)</f>
        <v>37.166000000000004</v>
      </c>
      <c r="AG137" s="26">
        <f>ROUND(AVERAGE(AA137:AE137),3)</f>
        <v>7.4329999999999998</v>
      </c>
      <c r="AH137" s="64">
        <f>ROUND(MEDIAN(AA137:AE137), 3)</f>
        <v>7.2850000000000001</v>
      </c>
      <c r="AI137" s="64">
        <f>ROUND(_xlfn.STDEV.S(AA137:AE137), 3)</f>
        <v>2.4630000000000001</v>
      </c>
      <c r="AJ137" s="74"/>
      <c r="AK137" s="31"/>
      <c r="AL137" s="31"/>
      <c r="AM137" s="31"/>
      <c r="AN137" s="31"/>
      <c r="AO137" s="31"/>
      <c r="AP137" s="31"/>
      <c r="AQ137" s="31"/>
      <c r="AR137" s="31"/>
      <c r="AS137" s="31"/>
      <c r="AU137" s="267"/>
      <c r="AY137" s="332" t="s">
        <v>68</v>
      </c>
      <c r="AZ137" s="266" t="s">
        <v>6</v>
      </c>
      <c r="BA137" s="266"/>
    </row>
    <row r="138" spans="2:53" ht="16.5" customHeight="1" x14ac:dyDescent="0.3">
      <c r="B138" s="295"/>
      <c r="C138" s="325"/>
      <c r="D138" s="51" t="b">
        <v>1</v>
      </c>
      <c r="E138" s="78" t="s">
        <v>150</v>
      </c>
      <c r="F138" s="78" t="s">
        <v>128</v>
      </c>
      <c r="G138" s="78" t="s">
        <v>153</v>
      </c>
      <c r="H138" s="79" t="s">
        <v>135</v>
      </c>
      <c r="I138" s="79" t="s">
        <v>156</v>
      </c>
      <c r="J138" s="281"/>
      <c r="K138" s="282"/>
      <c r="L138" s="282"/>
      <c r="M138" s="283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29"/>
      <c r="Y138" s="325"/>
      <c r="Z138" s="51" t="b">
        <v>1</v>
      </c>
      <c r="AA138" s="78" t="s">
        <v>150</v>
      </c>
      <c r="AB138" s="78" t="s">
        <v>146</v>
      </c>
      <c r="AC138" s="78" t="s">
        <v>137</v>
      </c>
      <c r="AD138" s="78" t="s">
        <v>138</v>
      </c>
      <c r="AE138" s="79" t="s">
        <v>136</v>
      </c>
      <c r="AF138" s="281"/>
      <c r="AG138" s="282"/>
      <c r="AH138" s="282"/>
      <c r="AI138" s="283"/>
      <c r="AJ138" s="74"/>
      <c r="AK138" s="31"/>
      <c r="AL138" s="31"/>
      <c r="AM138" s="31"/>
      <c r="AN138" s="31"/>
      <c r="AO138" s="31"/>
      <c r="AP138" s="31"/>
      <c r="AQ138" s="31"/>
      <c r="AR138" s="31"/>
      <c r="AS138" s="31"/>
      <c r="AU138" s="267"/>
      <c r="AY138" s="332"/>
      <c r="AZ138" s="107" t="s">
        <v>246</v>
      </c>
      <c r="BA138" s="107" t="s">
        <v>0</v>
      </c>
    </row>
    <row r="139" spans="2:53" ht="16.5" customHeight="1" x14ac:dyDescent="0.25">
      <c r="B139" s="295"/>
      <c r="C139" s="325"/>
      <c r="D139" s="51" t="s">
        <v>17</v>
      </c>
      <c r="E139" s="64"/>
      <c r="F139" s="64"/>
      <c r="G139" s="64"/>
      <c r="H139" s="13" t="s">
        <v>184</v>
      </c>
      <c r="I139" s="13" t="s">
        <v>178</v>
      </c>
      <c r="J139" s="284"/>
      <c r="K139" s="285"/>
      <c r="L139" s="285"/>
      <c r="M139" s="286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29"/>
      <c r="Y139" s="325"/>
      <c r="Z139" s="51" t="s">
        <v>17</v>
      </c>
      <c r="AA139" s="11"/>
      <c r="AB139" s="11"/>
      <c r="AC139" s="11"/>
      <c r="AD139" s="11"/>
      <c r="AE139" s="81">
        <v>1</v>
      </c>
      <c r="AF139" s="284"/>
      <c r="AG139" s="285"/>
      <c r="AH139" s="285"/>
      <c r="AI139" s="286"/>
      <c r="AJ139" s="74"/>
      <c r="AK139" s="31"/>
      <c r="AL139" s="31"/>
      <c r="AM139" s="31"/>
      <c r="AN139" s="31"/>
      <c r="AO139" s="31"/>
      <c r="AP139" s="31"/>
      <c r="AQ139" s="31"/>
      <c r="AR139" s="31"/>
      <c r="AS139" s="31"/>
      <c r="AU139" s="267"/>
      <c r="AY139" s="131" t="s">
        <v>3</v>
      </c>
      <c r="AZ139" s="132">
        <f>J127</f>
        <v>45.808999999999997</v>
      </c>
      <c r="BA139" s="132">
        <f>AF127</f>
        <v>37.109000000000002</v>
      </c>
    </row>
    <row r="140" spans="2:53" ht="16.5" customHeight="1" x14ac:dyDescent="0.25">
      <c r="B140" s="295"/>
      <c r="C140" s="325"/>
      <c r="D140" s="54" t="s">
        <v>23</v>
      </c>
      <c r="E140" s="293" t="s">
        <v>89</v>
      </c>
      <c r="F140" s="293"/>
      <c r="G140" s="293"/>
      <c r="H140" s="293"/>
      <c r="I140" s="293"/>
      <c r="J140" s="65" t="s">
        <v>11</v>
      </c>
      <c r="K140" s="65" t="s">
        <v>12</v>
      </c>
      <c r="L140" s="65" t="s">
        <v>81</v>
      </c>
      <c r="M140" s="65" t="s">
        <v>80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29"/>
      <c r="Y140" s="325"/>
      <c r="Z140" s="54" t="s">
        <v>23</v>
      </c>
      <c r="AA140" s="335" t="s">
        <v>94</v>
      </c>
      <c r="AB140" s="335"/>
      <c r="AC140" s="335"/>
      <c r="AD140" s="335"/>
      <c r="AE140" s="335"/>
      <c r="AF140" s="65" t="s">
        <v>11</v>
      </c>
      <c r="AG140" s="65" t="s">
        <v>12</v>
      </c>
      <c r="AH140" s="65" t="s">
        <v>81</v>
      </c>
      <c r="AI140" s="65" t="s">
        <v>80</v>
      </c>
      <c r="AJ140" s="74"/>
      <c r="AK140" s="31"/>
      <c r="AL140" s="31"/>
      <c r="AM140" s="31"/>
      <c r="AN140" s="31"/>
      <c r="AO140" s="31"/>
      <c r="AP140" s="31"/>
      <c r="AQ140" s="31"/>
      <c r="AR140" s="31"/>
      <c r="AS140" s="31"/>
      <c r="AU140" s="267"/>
      <c r="AY140" s="42" t="s">
        <v>4</v>
      </c>
      <c r="AZ140" s="130">
        <f>K127</f>
        <v>9.1620000000000008</v>
      </c>
      <c r="BA140" s="130">
        <f>AG127</f>
        <v>7.4219999999999997</v>
      </c>
    </row>
    <row r="141" spans="2:53" ht="16.5" customHeight="1" x14ac:dyDescent="0.25">
      <c r="B141" s="295"/>
      <c r="C141" s="325"/>
      <c r="D141" s="51" t="s">
        <v>24</v>
      </c>
      <c r="E141" s="78">
        <v>4.7080000000000002</v>
      </c>
      <c r="F141" s="78">
        <v>6.4180000000000001</v>
      </c>
      <c r="G141" s="78">
        <v>5.36</v>
      </c>
      <c r="H141" s="78">
        <v>9.7230000000000008</v>
      </c>
      <c r="I141" s="78">
        <v>7.6440000000000001</v>
      </c>
      <c r="J141" s="64">
        <f>SUM(E141:I141)</f>
        <v>33.853000000000002</v>
      </c>
      <c r="K141" s="26">
        <f>ROUND(AVERAGE(E141:I141),3)</f>
        <v>6.7709999999999999</v>
      </c>
      <c r="L141" s="64">
        <f>ROUND(MEDIAN(E141:I141), 3)</f>
        <v>6.4180000000000001</v>
      </c>
      <c r="M141" s="64">
        <f>ROUND(_xlfn.STDEV.S(E141:I141), 3)</f>
        <v>1.99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29"/>
      <c r="Y141" s="325"/>
      <c r="Z141" s="51" t="s">
        <v>24</v>
      </c>
      <c r="AA141" s="78">
        <v>5.4550000000000001</v>
      </c>
      <c r="AB141" s="78">
        <v>8.3420000000000005</v>
      </c>
      <c r="AC141" s="78">
        <v>6.6529999999999996</v>
      </c>
      <c r="AD141" s="78">
        <v>6.9489999999999998</v>
      </c>
      <c r="AE141" s="78">
        <v>7.9710000000000001</v>
      </c>
      <c r="AF141" s="64">
        <f>SUM(AA141:AE141)</f>
        <v>35.370000000000005</v>
      </c>
      <c r="AG141" s="26">
        <f>ROUND(AVERAGE(AA141:AE141),3)</f>
        <v>7.0739999999999998</v>
      </c>
      <c r="AH141" s="64">
        <f>ROUND(MEDIAN(AA141:AE141), 3)</f>
        <v>6.9489999999999998</v>
      </c>
      <c r="AI141" s="64">
        <f>ROUND(_xlfn.STDEV.S(AA141:AE141), 3)</f>
        <v>1.143</v>
      </c>
      <c r="AJ141" s="74"/>
      <c r="AK141" s="31"/>
      <c r="AL141" s="31"/>
      <c r="AM141" s="31"/>
      <c r="AN141" s="31"/>
      <c r="AO141" s="31"/>
      <c r="AP141" s="31"/>
      <c r="AQ141" s="31"/>
      <c r="AR141" s="31"/>
      <c r="AS141" s="31"/>
      <c r="AU141" s="267"/>
      <c r="AY141" s="42" t="s">
        <v>191</v>
      </c>
      <c r="AZ141" s="130">
        <f>L127</f>
        <v>7.0819999999999999</v>
      </c>
      <c r="BA141" s="130">
        <f>AH127</f>
        <v>7.0970000000000004</v>
      </c>
    </row>
    <row r="142" spans="2:53" ht="16.5" customHeight="1" x14ac:dyDescent="0.25">
      <c r="B142" s="295"/>
      <c r="C142" s="325"/>
      <c r="D142" s="51" t="b">
        <v>1</v>
      </c>
      <c r="E142" s="78" t="s">
        <v>163</v>
      </c>
      <c r="F142" s="78" t="s">
        <v>152</v>
      </c>
      <c r="G142" s="78" t="s">
        <v>158</v>
      </c>
      <c r="H142" s="78" t="s">
        <v>134</v>
      </c>
      <c r="I142" s="79" t="s">
        <v>130</v>
      </c>
      <c r="J142" s="281"/>
      <c r="K142" s="282"/>
      <c r="L142" s="282"/>
      <c r="M142" s="283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29"/>
      <c r="Y142" s="325"/>
      <c r="Z142" s="51" t="b">
        <v>1</v>
      </c>
      <c r="AA142" s="78" t="s">
        <v>133</v>
      </c>
      <c r="AB142" s="78" t="s">
        <v>140</v>
      </c>
      <c r="AC142" s="78" t="s">
        <v>160</v>
      </c>
      <c r="AD142" s="78" t="s">
        <v>149</v>
      </c>
      <c r="AE142" s="78" t="s">
        <v>157</v>
      </c>
      <c r="AF142" s="281"/>
      <c r="AG142" s="282"/>
      <c r="AH142" s="282"/>
      <c r="AI142" s="283"/>
      <c r="AJ142" s="74"/>
      <c r="AK142" s="31"/>
      <c r="AL142" s="31"/>
      <c r="AM142" s="31"/>
      <c r="AN142" s="31"/>
      <c r="AO142" s="31"/>
      <c r="AP142" s="31"/>
      <c r="AQ142" s="31"/>
      <c r="AR142" s="31"/>
      <c r="AS142" s="31"/>
      <c r="AU142" s="267"/>
      <c r="AY142" s="42" t="s">
        <v>192</v>
      </c>
      <c r="AZ142" s="130">
        <f>M127</f>
        <v>4.5410000000000004</v>
      </c>
      <c r="BA142" s="130">
        <f>AI127</f>
        <v>1.907</v>
      </c>
    </row>
    <row r="143" spans="2:53" ht="16.5" customHeight="1" x14ac:dyDescent="0.25">
      <c r="B143" s="295"/>
      <c r="C143" s="325"/>
      <c r="D143" s="51" t="s">
        <v>17</v>
      </c>
      <c r="E143" s="64"/>
      <c r="F143" s="64"/>
      <c r="G143" s="64"/>
      <c r="H143" s="64"/>
      <c r="I143" s="13" t="s">
        <v>187</v>
      </c>
      <c r="J143" s="284"/>
      <c r="K143" s="285"/>
      <c r="L143" s="285"/>
      <c r="M143" s="286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29"/>
      <c r="Y143" s="325"/>
      <c r="Z143" s="51" t="s">
        <v>17</v>
      </c>
      <c r="AA143" s="11"/>
      <c r="AB143" s="11"/>
      <c r="AC143" s="11"/>
      <c r="AD143" s="11"/>
      <c r="AE143" s="11"/>
      <c r="AF143" s="284"/>
      <c r="AG143" s="285"/>
      <c r="AH143" s="285"/>
      <c r="AI143" s="286"/>
      <c r="AJ143" s="74"/>
      <c r="AK143" s="31"/>
      <c r="AL143" s="31"/>
      <c r="AM143" s="31"/>
      <c r="AN143" s="31"/>
      <c r="AO143" s="31"/>
      <c r="AP143" s="31"/>
      <c r="AQ143" s="31"/>
      <c r="AR143" s="31"/>
      <c r="AS143" s="31"/>
      <c r="AU143" s="267"/>
      <c r="AY143" s="2"/>
      <c r="AZ143" s="2"/>
      <c r="BA143" s="2"/>
    </row>
    <row r="144" spans="2:53" ht="16.5" customHeight="1" x14ac:dyDescent="0.25">
      <c r="B144" s="295"/>
      <c r="C144" s="325"/>
      <c r="D144" s="54" t="s">
        <v>25</v>
      </c>
      <c r="E144" s="293" t="s">
        <v>89</v>
      </c>
      <c r="F144" s="293"/>
      <c r="G144" s="293"/>
      <c r="H144" s="293"/>
      <c r="I144" s="293"/>
      <c r="J144" s="65" t="s">
        <v>11</v>
      </c>
      <c r="K144" s="65" t="s">
        <v>12</v>
      </c>
      <c r="L144" s="65" t="s">
        <v>81</v>
      </c>
      <c r="M144" s="65" t="s">
        <v>80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29"/>
      <c r="Y144" s="325"/>
      <c r="Z144" s="54" t="s">
        <v>25</v>
      </c>
      <c r="AA144" s="335" t="s">
        <v>94</v>
      </c>
      <c r="AB144" s="335"/>
      <c r="AC144" s="335"/>
      <c r="AD144" s="335"/>
      <c r="AE144" s="335"/>
      <c r="AF144" s="65" t="s">
        <v>11</v>
      </c>
      <c r="AG144" s="65" t="s">
        <v>12</v>
      </c>
      <c r="AH144" s="65" t="s">
        <v>81</v>
      </c>
      <c r="AI144" s="65" t="s">
        <v>80</v>
      </c>
      <c r="AJ144" s="74"/>
      <c r="AK144" s="31"/>
      <c r="AL144" s="31"/>
      <c r="AM144" s="31"/>
      <c r="AN144" s="31"/>
      <c r="AO144" s="31"/>
      <c r="AP144" s="31"/>
      <c r="AQ144" s="31"/>
      <c r="AR144" s="31"/>
      <c r="AS144" s="31"/>
      <c r="AU144" s="267"/>
      <c r="AY144" s="2"/>
      <c r="AZ144" s="2"/>
      <c r="BA144" s="2"/>
    </row>
    <row r="145" spans="2:53" ht="16.5" customHeight="1" x14ac:dyDescent="0.25">
      <c r="B145" s="295"/>
      <c r="C145" s="325"/>
      <c r="D145" s="51" t="s">
        <v>26</v>
      </c>
      <c r="E145" s="78">
        <v>6.9130000000000003</v>
      </c>
      <c r="F145" s="78">
        <v>7.1449999999999996</v>
      </c>
      <c r="G145" s="78">
        <v>5.2830000000000004</v>
      </c>
      <c r="H145" s="78">
        <v>25.582999999999998</v>
      </c>
      <c r="I145" s="78">
        <v>14.621</v>
      </c>
      <c r="J145" s="64">
        <f>SUM(E145:I145)</f>
        <v>59.545000000000002</v>
      </c>
      <c r="K145" s="26">
        <f>ROUND(AVERAGE(E145:I145),3)</f>
        <v>11.909000000000001</v>
      </c>
      <c r="L145" s="64">
        <f>ROUND(MEDIAN(E145:I145), 3)</f>
        <v>7.1449999999999996</v>
      </c>
      <c r="M145" s="64">
        <f>ROUND(_xlfn.STDEV.S(E145:I145), 3)</f>
        <v>8.4540000000000006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29"/>
      <c r="Y145" s="325"/>
      <c r="Z145" s="51" t="s">
        <v>26</v>
      </c>
      <c r="AA145" s="78">
        <v>7.1079999999999997</v>
      </c>
      <c r="AB145" s="78">
        <v>8.6259999999999994</v>
      </c>
      <c r="AC145" s="78">
        <v>5.3819999999999997</v>
      </c>
      <c r="AD145" s="78">
        <v>10.622</v>
      </c>
      <c r="AE145" s="78">
        <v>7.76</v>
      </c>
      <c r="AF145" s="64">
        <f>SUM(AA145:AE145)</f>
        <v>39.497999999999998</v>
      </c>
      <c r="AG145" s="26">
        <f>ROUND(AVERAGE(AA145:AE145),3)</f>
        <v>7.9</v>
      </c>
      <c r="AH145" s="64">
        <f>ROUND(MEDIAN(AA145:AE145), 3)</f>
        <v>7.76</v>
      </c>
      <c r="AI145" s="64">
        <f>ROUND(_xlfn.STDEV.S(AA145:AE145), 3)</f>
        <v>1.9319999999999999</v>
      </c>
      <c r="AJ145" s="74"/>
      <c r="AK145" s="31"/>
      <c r="AL145" s="31"/>
      <c r="AM145" s="31"/>
      <c r="AN145" s="31"/>
      <c r="AO145" s="31"/>
      <c r="AP145" s="31"/>
      <c r="AQ145" s="31"/>
      <c r="AR145" s="31"/>
      <c r="AS145" s="31"/>
      <c r="AU145" s="267"/>
      <c r="AY145" s="2"/>
      <c r="AZ145" s="2"/>
      <c r="BA145" s="2"/>
    </row>
    <row r="146" spans="2:53" ht="16.5" customHeight="1" x14ac:dyDescent="0.25">
      <c r="B146" s="295"/>
      <c r="C146" s="325"/>
      <c r="D146" s="51" t="b">
        <v>1</v>
      </c>
      <c r="E146" s="79" t="s">
        <v>137</v>
      </c>
      <c r="F146" s="78" t="s">
        <v>156</v>
      </c>
      <c r="G146" s="78" t="s">
        <v>130</v>
      </c>
      <c r="H146" s="78" t="s">
        <v>159</v>
      </c>
      <c r="I146" s="78" t="s">
        <v>157</v>
      </c>
      <c r="J146" s="281"/>
      <c r="K146" s="282"/>
      <c r="L146" s="282"/>
      <c r="M146" s="283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29"/>
      <c r="Y146" s="325"/>
      <c r="Z146" s="51" t="b">
        <v>1</v>
      </c>
      <c r="AA146" s="78" t="s">
        <v>130</v>
      </c>
      <c r="AB146" s="78" t="s">
        <v>156</v>
      </c>
      <c r="AC146" s="78" t="s">
        <v>133</v>
      </c>
      <c r="AD146" s="78" t="s">
        <v>139</v>
      </c>
      <c r="AE146" s="78" t="s">
        <v>155</v>
      </c>
      <c r="AF146" s="281"/>
      <c r="AG146" s="282"/>
      <c r="AH146" s="282"/>
      <c r="AI146" s="283"/>
      <c r="AJ146" s="74"/>
      <c r="AK146" s="31"/>
      <c r="AL146" s="31"/>
      <c r="AM146" s="31"/>
      <c r="AN146" s="31"/>
      <c r="AO146" s="31"/>
      <c r="AP146" s="31"/>
      <c r="AQ146" s="31"/>
      <c r="AR146" s="31"/>
      <c r="AS146" s="31"/>
      <c r="AU146" s="267"/>
      <c r="AY146" s="2"/>
      <c r="AZ146" s="2"/>
      <c r="BA146" s="2"/>
    </row>
    <row r="147" spans="2:53" ht="16.5" customHeight="1" x14ac:dyDescent="0.25">
      <c r="B147" s="295"/>
      <c r="C147" s="325"/>
      <c r="D147" s="51" t="s">
        <v>17</v>
      </c>
      <c r="E147" s="13" t="s">
        <v>169</v>
      </c>
      <c r="F147" s="64"/>
      <c r="G147" s="64"/>
      <c r="H147" s="64"/>
      <c r="I147" s="64"/>
      <c r="J147" s="284"/>
      <c r="K147" s="285"/>
      <c r="L147" s="285"/>
      <c r="M147" s="286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29"/>
      <c r="Y147" s="325"/>
      <c r="Z147" s="51" t="s">
        <v>17</v>
      </c>
      <c r="AA147" s="11"/>
      <c r="AB147" s="11"/>
      <c r="AC147" s="11"/>
      <c r="AD147" s="11"/>
      <c r="AE147" s="11"/>
      <c r="AF147" s="284"/>
      <c r="AG147" s="285"/>
      <c r="AH147" s="285"/>
      <c r="AI147" s="286"/>
      <c r="AJ147" s="74"/>
      <c r="AK147" s="31"/>
      <c r="AL147" s="31"/>
      <c r="AM147" s="31"/>
      <c r="AN147" s="31"/>
      <c r="AO147" s="31"/>
      <c r="AP147" s="31"/>
      <c r="AQ147" s="31"/>
      <c r="AR147" s="31"/>
      <c r="AS147" s="31"/>
      <c r="AU147" s="267"/>
      <c r="AY147" s="2"/>
      <c r="AZ147" s="2"/>
      <c r="BA147" s="2"/>
    </row>
    <row r="148" spans="2:53" ht="16.5" customHeight="1" x14ac:dyDescent="0.25">
      <c r="B148" s="295"/>
      <c r="C148" s="325"/>
      <c r="D148" s="54" t="s">
        <v>58</v>
      </c>
      <c r="E148" s="293" t="s">
        <v>94</v>
      </c>
      <c r="F148" s="293"/>
      <c r="G148" s="293"/>
      <c r="H148" s="293"/>
      <c r="I148" s="293"/>
      <c r="J148" s="65" t="s">
        <v>11</v>
      </c>
      <c r="K148" s="65" t="s">
        <v>12</v>
      </c>
      <c r="L148" s="65" t="s">
        <v>81</v>
      </c>
      <c r="M148" s="65" t="s">
        <v>80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29"/>
      <c r="Y148" s="325"/>
      <c r="Z148" s="54" t="s">
        <v>58</v>
      </c>
      <c r="AA148" s="335" t="s">
        <v>94</v>
      </c>
      <c r="AB148" s="335"/>
      <c r="AC148" s="335"/>
      <c r="AD148" s="335"/>
      <c r="AE148" s="335"/>
      <c r="AF148" s="65" t="s">
        <v>11</v>
      </c>
      <c r="AG148" s="65" t="s">
        <v>12</v>
      </c>
      <c r="AH148" s="65" t="s">
        <v>81</v>
      </c>
      <c r="AI148" s="65" t="s">
        <v>80</v>
      </c>
      <c r="AJ148" s="74"/>
      <c r="AK148" s="31"/>
      <c r="AL148" s="31"/>
      <c r="AM148" s="31"/>
      <c r="AN148" s="31"/>
      <c r="AO148" s="31"/>
      <c r="AP148" s="31"/>
      <c r="AQ148" s="31"/>
      <c r="AR148" s="31"/>
      <c r="AS148" s="31"/>
      <c r="AU148" s="267"/>
      <c r="AY148" s="2"/>
      <c r="AZ148" s="2"/>
      <c r="BA148" s="2"/>
    </row>
    <row r="149" spans="2:53" ht="16.5" customHeight="1" x14ac:dyDescent="0.25">
      <c r="B149" s="295"/>
      <c r="C149" s="325"/>
      <c r="D149" s="51" t="s">
        <v>59</v>
      </c>
      <c r="E149" s="78">
        <v>6.3559999999999999</v>
      </c>
      <c r="F149" s="78">
        <v>9.2490000000000006</v>
      </c>
      <c r="G149" s="78">
        <v>4.75</v>
      </c>
      <c r="H149" s="78">
        <v>8.1419999999999995</v>
      </c>
      <c r="I149" s="78">
        <v>6.5679999999999996</v>
      </c>
      <c r="J149" s="64">
        <f>SUM(E149:I149)</f>
        <v>35.064999999999998</v>
      </c>
      <c r="K149" s="26">
        <f>ROUND(AVERAGE(E149:I149),3)</f>
        <v>7.0129999999999999</v>
      </c>
      <c r="L149" s="64">
        <f>ROUND(MEDIAN(E149:I149), 3)</f>
        <v>6.5679999999999996</v>
      </c>
      <c r="M149" s="64">
        <f>ROUND(_xlfn.STDEV.S(E149:I149), 3)</f>
        <v>1.734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29"/>
      <c r="Y149" s="325"/>
      <c r="Z149" s="51" t="s">
        <v>59</v>
      </c>
      <c r="AA149" s="78">
        <v>6.69</v>
      </c>
      <c r="AB149" s="78">
        <v>6.0179999999999998</v>
      </c>
      <c r="AC149" s="78">
        <v>8.15</v>
      </c>
      <c r="AD149" s="78">
        <v>9.8930000000000007</v>
      </c>
      <c r="AE149" s="78">
        <v>6.3620000000000001</v>
      </c>
      <c r="AF149" s="64">
        <f>SUM(AA149:AE149)</f>
        <v>37.113</v>
      </c>
      <c r="AG149" s="26">
        <f>ROUND(AVERAGE(AA149:AE149),3)</f>
        <v>7.423</v>
      </c>
      <c r="AH149" s="64">
        <f>ROUND(MEDIAN(AA149:AE149), 3)</f>
        <v>6.69</v>
      </c>
      <c r="AI149" s="64">
        <f>ROUND(_xlfn.STDEV.S(AA149:AE149), 3)</f>
        <v>1.6020000000000001</v>
      </c>
      <c r="AJ149" s="74"/>
      <c r="AK149" s="31"/>
      <c r="AL149" s="31"/>
      <c r="AM149" s="31"/>
      <c r="AN149" s="31"/>
      <c r="AO149" s="31"/>
      <c r="AP149" s="31"/>
      <c r="AQ149" s="31"/>
      <c r="AR149" s="31"/>
      <c r="AS149" s="31"/>
      <c r="AU149" s="267"/>
      <c r="AY149" s="2"/>
      <c r="AZ149" s="2"/>
      <c r="BA149" s="2"/>
    </row>
    <row r="150" spans="2:53" ht="16.5" customHeight="1" x14ac:dyDescent="0.25">
      <c r="B150" s="295"/>
      <c r="C150" s="325"/>
      <c r="D150" s="51" t="b">
        <v>1</v>
      </c>
      <c r="E150" s="78" t="s">
        <v>147</v>
      </c>
      <c r="F150" s="78" t="s">
        <v>155</v>
      </c>
      <c r="G150" s="78" t="s">
        <v>151</v>
      </c>
      <c r="H150" s="78" t="s">
        <v>140</v>
      </c>
      <c r="I150" s="78" t="s">
        <v>141</v>
      </c>
      <c r="J150" s="281"/>
      <c r="K150" s="282"/>
      <c r="L150" s="282"/>
      <c r="M150" s="283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29"/>
      <c r="Y150" s="325"/>
      <c r="Z150" s="51" t="b">
        <v>1</v>
      </c>
      <c r="AA150" s="78" t="s">
        <v>159</v>
      </c>
      <c r="AB150" s="78" t="s">
        <v>142</v>
      </c>
      <c r="AC150" s="78" t="s">
        <v>153</v>
      </c>
      <c r="AD150" s="78" t="s">
        <v>138</v>
      </c>
      <c r="AE150" s="78" t="s">
        <v>136</v>
      </c>
      <c r="AF150" s="281"/>
      <c r="AG150" s="282"/>
      <c r="AH150" s="282"/>
      <c r="AI150" s="283"/>
      <c r="AJ150" s="74"/>
      <c r="AK150" s="31"/>
      <c r="AL150" s="31"/>
      <c r="AM150" s="31"/>
      <c r="AN150" s="31"/>
      <c r="AO150" s="31"/>
      <c r="AP150" s="31"/>
      <c r="AQ150" s="31"/>
      <c r="AR150" s="31"/>
      <c r="AS150" s="31"/>
      <c r="AU150" s="267"/>
      <c r="AY150" s="2"/>
      <c r="AZ150" s="2"/>
      <c r="BA150" s="2"/>
    </row>
    <row r="151" spans="2:53" ht="16.5" customHeight="1" x14ac:dyDescent="0.25">
      <c r="B151" s="295"/>
      <c r="C151" s="325"/>
      <c r="D151" s="51" t="s">
        <v>17</v>
      </c>
      <c r="E151" s="64"/>
      <c r="F151" s="64"/>
      <c r="G151" s="64"/>
      <c r="H151" s="64"/>
      <c r="I151" s="64"/>
      <c r="J151" s="284"/>
      <c r="K151" s="285"/>
      <c r="L151" s="285"/>
      <c r="M151" s="286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29"/>
      <c r="Y151" s="325"/>
      <c r="Z151" s="51" t="s">
        <v>17</v>
      </c>
      <c r="AA151" s="11"/>
      <c r="AB151" s="11"/>
      <c r="AC151" s="11"/>
      <c r="AD151" s="11"/>
      <c r="AE151" s="11"/>
      <c r="AF151" s="284"/>
      <c r="AG151" s="285"/>
      <c r="AH151" s="285"/>
      <c r="AI151" s="286"/>
      <c r="AJ151" s="74"/>
      <c r="AK151" s="31"/>
      <c r="AL151" s="31"/>
      <c r="AM151" s="31"/>
      <c r="AN151" s="31"/>
      <c r="AO151" s="31"/>
      <c r="AP151" s="31"/>
      <c r="AQ151" s="31"/>
      <c r="AR151" s="31"/>
      <c r="AS151" s="31"/>
      <c r="AU151" s="267"/>
      <c r="AY151" s="2"/>
      <c r="AZ151" s="2"/>
      <c r="BA151" s="2"/>
    </row>
    <row r="152" spans="2:53" ht="16.5" customHeight="1" x14ac:dyDescent="0.25">
      <c r="B152" s="295"/>
      <c r="AU152" s="267"/>
      <c r="AY152" s="2"/>
      <c r="AZ152" s="2"/>
      <c r="BA152" s="2"/>
    </row>
    <row r="153" spans="2:53" ht="16.5" customHeight="1" x14ac:dyDescent="0.25">
      <c r="B153" s="295"/>
      <c r="AU153" s="267"/>
      <c r="AY153" s="2"/>
      <c r="AZ153" s="2"/>
      <c r="BA153" s="2"/>
    </row>
    <row r="154" spans="2:53" ht="16.5" customHeight="1" x14ac:dyDescent="0.3">
      <c r="B154" s="295"/>
      <c r="C154" s="325" t="s">
        <v>125</v>
      </c>
      <c r="D154" s="6" t="s">
        <v>70</v>
      </c>
      <c r="E154" s="7"/>
      <c r="F154" s="7"/>
      <c r="G154" s="7"/>
      <c r="H154" s="7"/>
      <c r="I154" s="7"/>
      <c r="J154" s="326" t="s">
        <v>49</v>
      </c>
      <c r="K154" s="326"/>
      <c r="L154" s="326"/>
      <c r="M154" s="326"/>
      <c r="N154" s="7"/>
      <c r="O154" s="7"/>
      <c r="P154" s="7"/>
      <c r="Q154" s="7"/>
      <c r="R154" s="7"/>
      <c r="S154" s="7"/>
      <c r="T154" s="6" t="s">
        <v>70</v>
      </c>
      <c r="U154" s="232" t="s">
        <v>50</v>
      </c>
      <c r="V154" s="232"/>
      <c r="W154" s="232"/>
      <c r="X154" s="3"/>
      <c r="Y154" s="325" t="s">
        <v>125</v>
      </c>
      <c r="Z154" s="6" t="s">
        <v>70</v>
      </c>
      <c r="AA154" s="71"/>
      <c r="AB154" s="71"/>
      <c r="AC154" s="71"/>
      <c r="AD154" s="71"/>
      <c r="AE154" s="71"/>
      <c r="AF154" s="326" t="s">
        <v>49</v>
      </c>
      <c r="AG154" s="326"/>
      <c r="AH154" s="326"/>
      <c r="AI154" s="326"/>
      <c r="AJ154" s="71"/>
      <c r="AK154" s="7"/>
      <c r="AL154" s="7"/>
      <c r="AM154" s="7"/>
      <c r="AN154" s="7"/>
      <c r="AO154" s="7"/>
      <c r="AP154" s="6" t="s">
        <v>70</v>
      </c>
      <c r="AQ154" s="232" t="s">
        <v>50</v>
      </c>
      <c r="AR154" s="232"/>
      <c r="AS154" s="232"/>
      <c r="AU154" s="267"/>
      <c r="AV154" s="332" t="s">
        <v>253</v>
      </c>
      <c r="AW154" s="333" t="s">
        <v>5</v>
      </c>
      <c r="AX154" s="333"/>
      <c r="AY154" s="332" t="s">
        <v>253</v>
      </c>
      <c r="AZ154" s="333" t="s">
        <v>6</v>
      </c>
      <c r="BA154" s="333"/>
    </row>
    <row r="155" spans="2:53" ht="16.5" customHeight="1" x14ac:dyDescent="0.3">
      <c r="B155" s="295"/>
      <c r="C155" s="325"/>
      <c r="D155" s="6" t="s">
        <v>2</v>
      </c>
      <c r="E155" s="7"/>
      <c r="F155" s="7"/>
      <c r="G155" s="7"/>
      <c r="H155" s="7"/>
      <c r="I155" s="7"/>
      <c r="J155" s="42" t="s">
        <v>3</v>
      </c>
      <c r="K155" s="42" t="s">
        <v>4</v>
      </c>
      <c r="L155" s="42" t="s">
        <v>191</v>
      </c>
      <c r="M155" s="42" t="s">
        <v>192</v>
      </c>
      <c r="N155" s="7"/>
      <c r="O155" s="7"/>
      <c r="P155" s="7"/>
      <c r="Q155" s="7"/>
      <c r="R155" s="7"/>
      <c r="S155" s="31"/>
      <c r="T155" s="6" t="s">
        <v>2</v>
      </c>
      <c r="U155" s="54" t="s">
        <v>5</v>
      </c>
      <c r="V155" s="54" t="s">
        <v>6</v>
      </c>
      <c r="W155" s="8" t="s">
        <v>7</v>
      </c>
      <c r="X155" s="29"/>
      <c r="Y155" s="325"/>
      <c r="Z155" s="6" t="s">
        <v>0</v>
      </c>
      <c r="AA155" s="71"/>
      <c r="AB155" s="71"/>
      <c r="AC155" s="71"/>
      <c r="AD155" s="71"/>
      <c r="AE155" s="71"/>
      <c r="AF155" s="42" t="s">
        <v>3</v>
      </c>
      <c r="AG155" s="42" t="s">
        <v>4</v>
      </c>
      <c r="AH155" s="42" t="s">
        <v>191</v>
      </c>
      <c r="AI155" s="42" t="s">
        <v>192</v>
      </c>
      <c r="AJ155" s="71"/>
      <c r="AK155" s="7"/>
      <c r="AL155" s="7"/>
      <c r="AM155" s="7"/>
      <c r="AN155" s="7"/>
      <c r="AO155" s="31"/>
      <c r="AP155" s="6" t="s">
        <v>0</v>
      </c>
      <c r="AQ155" s="54" t="s">
        <v>5</v>
      </c>
      <c r="AR155" s="54" t="s">
        <v>6</v>
      </c>
      <c r="AS155" s="8" t="s">
        <v>7</v>
      </c>
      <c r="AU155" s="267"/>
      <c r="AV155" s="332"/>
      <c r="AW155" s="100" t="s">
        <v>2</v>
      </c>
      <c r="AX155" s="100" t="s">
        <v>54</v>
      </c>
      <c r="AY155" s="332"/>
      <c r="AZ155" s="100" t="s">
        <v>2</v>
      </c>
      <c r="BA155" s="100" t="s">
        <v>54</v>
      </c>
    </row>
    <row r="156" spans="2:53" ht="16.5" customHeight="1" x14ac:dyDescent="0.3">
      <c r="B156" s="295"/>
      <c r="C156" s="325"/>
      <c r="D156" s="9" t="s">
        <v>8</v>
      </c>
      <c r="E156" s="19"/>
      <c r="F156" s="19"/>
      <c r="G156" s="19"/>
      <c r="H156" s="19"/>
      <c r="I156" s="19"/>
      <c r="J156" s="57">
        <f>ROUND(AVERAGE(J158, J162,J166,J170,J174,J178), 3)</f>
        <v>54.488999999999997</v>
      </c>
      <c r="K156" s="43">
        <f>ROUND(AVERAGE(K158, K162,K166,K170,K174,K178), 3)</f>
        <v>10.898</v>
      </c>
      <c r="L156" s="43">
        <f>ROUND(AVERAGE(L158, L162,L166,L170,L174,L178), 3)</f>
        <v>7.6660000000000004</v>
      </c>
      <c r="M156" s="43">
        <f>ROUND(AVERAGE(M158, M162,M166,M170,M174,M178), 3)</f>
        <v>7.3780000000000001</v>
      </c>
      <c r="N156" s="7"/>
      <c r="O156" s="7"/>
      <c r="P156" s="7"/>
      <c r="Q156" s="7"/>
      <c r="R156" s="7"/>
      <c r="S156" s="31"/>
      <c r="T156" s="9" t="s">
        <v>9</v>
      </c>
      <c r="U156" s="32">
        <v>80</v>
      </c>
      <c r="V156" s="32">
        <v>43.276000000000003</v>
      </c>
      <c r="W156" s="8">
        <f t="shared" ref="W156:W161" si="27">ROUND(V156/60, 3)</f>
        <v>0.72099999999999997</v>
      </c>
      <c r="X156" s="29"/>
      <c r="Y156" s="325"/>
      <c r="Z156" s="9" t="s">
        <v>8</v>
      </c>
      <c r="AA156" s="71"/>
      <c r="AB156" s="71"/>
      <c r="AC156" s="71"/>
      <c r="AD156" s="71"/>
      <c r="AE156" s="71"/>
      <c r="AF156" s="57">
        <f>ROUND(AVERAGE(AF158, AF162,AF166,AF170,AF174,AF178), 3)</f>
        <v>45.103999999999999</v>
      </c>
      <c r="AG156" s="43">
        <f>ROUND(AVERAGE(AG158, AG162,AG166,AG170,AG174,AG178), 3)</f>
        <v>9.0210000000000008</v>
      </c>
      <c r="AH156" s="43">
        <f>ROUND(AVERAGE(AH158, AH162,AH166,AH170,AH174,AH178), 3)</f>
        <v>7.9640000000000004</v>
      </c>
      <c r="AI156" s="43">
        <f>ROUND(AVERAGE(AI158, AI162,AI166,AI170,AI174,AI178), 3)</f>
        <v>3.448</v>
      </c>
      <c r="AJ156" s="71"/>
      <c r="AK156" s="7"/>
      <c r="AL156" s="7"/>
      <c r="AM156" s="7"/>
      <c r="AN156" s="7"/>
      <c r="AO156" s="31"/>
      <c r="AP156" s="9" t="s">
        <v>9</v>
      </c>
      <c r="AQ156" s="32">
        <v>100</v>
      </c>
      <c r="AR156" s="32">
        <v>33.124000000000002</v>
      </c>
      <c r="AS156" s="8">
        <f t="shared" ref="AS156:AS161" si="28">ROUND(AR156/60, 3)</f>
        <v>0.55200000000000005</v>
      </c>
      <c r="AU156" s="267"/>
      <c r="AV156" s="101" t="s">
        <v>9</v>
      </c>
      <c r="AW156" s="102">
        <f>U156</f>
        <v>80</v>
      </c>
      <c r="AX156" s="102">
        <f>AQ156</f>
        <v>100</v>
      </c>
      <c r="AY156" s="101" t="s">
        <v>9</v>
      </c>
      <c r="AZ156" s="102">
        <f>V156</f>
        <v>43.276000000000003</v>
      </c>
      <c r="BA156" s="102">
        <f>AR156</f>
        <v>33.124000000000002</v>
      </c>
    </row>
    <row r="157" spans="2:53" ht="16.5" customHeight="1" x14ac:dyDescent="0.3">
      <c r="B157" s="295"/>
      <c r="C157" s="325"/>
      <c r="D157" s="54" t="s">
        <v>10</v>
      </c>
      <c r="E157" s="293" t="s">
        <v>89</v>
      </c>
      <c r="F157" s="293"/>
      <c r="G157" s="293"/>
      <c r="H157" s="293"/>
      <c r="I157" s="293"/>
      <c r="J157" s="65" t="s">
        <v>11</v>
      </c>
      <c r="K157" s="65" t="s">
        <v>12</v>
      </c>
      <c r="L157" s="65" t="s">
        <v>81</v>
      </c>
      <c r="M157" s="65" t="s">
        <v>80</v>
      </c>
      <c r="N157" s="7"/>
      <c r="O157" s="31"/>
      <c r="P157" s="31"/>
      <c r="Q157" s="31"/>
      <c r="R157" s="31"/>
      <c r="S157" s="31"/>
      <c r="T157" s="9" t="s">
        <v>13</v>
      </c>
      <c r="U157" s="32">
        <v>20</v>
      </c>
      <c r="V157" s="32">
        <v>90.771000000000001</v>
      </c>
      <c r="W157" s="8">
        <f t="shared" si="27"/>
        <v>1.5129999999999999</v>
      </c>
      <c r="X157" s="29"/>
      <c r="Y157" s="325"/>
      <c r="Z157" s="54" t="s">
        <v>10</v>
      </c>
      <c r="AA157" s="335" t="s">
        <v>124</v>
      </c>
      <c r="AB157" s="335"/>
      <c r="AC157" s="335"/>
      <c r="AD157" s="335"/>
      <c r="AE157" s="335"/>
      <c r="AF157" s="65" t="s">
        <v>11</v>
      </c>
      <c r="AG157" s="65" t="s">
        <v>12</v>
      </c>
      <c r="AH157" s="65" t="s">
        <v>81</v>
      </c>
      <c r="AI157" s="65" t="s">
        <v>80</v>
      </c>
      <c r="AJ157" s="71"/>
      <c r="AK157" s="31"/>
      <c r="AL157" s="31"/>
      <c r="AM157" s="31"/>
      <c r="AN157" s="31"/>
      <c r="AO157" s="31"/>
      <c r="AP157" s="9" t="s">
        <v>13</v>
      </c>
      <c r="AQ157" s="32">
        <v>100</v>
      </c>
      <c r="AR157" s="32">
        <v>52.546999999999997</v>
      </c>
      <c r="AS157" s="8">
        <f t="shared" si="28"/>
        <v>0.876</v>
      </c>
      <c r="AU157" s="267"/>
      <c r="AV157" s="101" t="s">
        <v>13</v>
      </c>
      <c r="AW157" s="102">
        <f t="shared" ref="AW157:AW162" si="29">U157</f>
        <v>20</v>
      </c>
      <c r="AX157" s="102">
        <f t="shared" ref="AX157:AX162" si="30">AQ157</f>
        <v>100</v>
      </c>
      <c r="AY157" s="101" t="s">
        <v>13</v>
      </c>
      <c r="AZ157" s="102">
        <f t="shared" ref="AZ157:AZ162" si="31">V157</f>
        <v>90.771000000000001</v>
      </c>
      <c r="BA157" s="102">
        <f t="shared" ref="BA157:BA162" si="32">AR157</f>
        <v>52.546999999999997</v>
      </c>
    </row>
    <row r="158" spans="2:53" ht="16.5" customHeight="1" x14ac:dyDescent="0.3">
      <c r="B158" s="295"/>
      <c r="C158" s="325"/>
      <c r="D158" s="51" t="s">
        <v>14</v>
      </c>
      <c r="E158" s="78">
        <v>5.8449999999999998</v>
      </c>
      <c r="F158" s="78">
        <v>15.065</v>
      </c>
      <c r="G158" s="78">
        <v>10.54</v>
      </c>
      <c r="H158" s="78">
        <v>6.8860000000000001</v>
      </c>
      <c r="I158" s="78">
        <v>4.9379999999999997</v>
      </c>
      <c r="J158" s="64">
        <f>SUM(E158:I158)</f>
        <v>43.274000000000001</v>
      </c>
      <c r="K158" s="26">
        <f>ROUND(AVERAGE(E158:I158),3)</f>
        <v>8.6549999999999994</v>
      </c>
      <c r="L158" s="64">
        <f>ROUND(MEDIAN(E158:I158), 3)</f>
        <v>6.8860000000000001</v>
      </c>
      <c r="M158" s="64">
        <f>ROUND(_xlfn.STDEV.S(E158:I158), 3)</f>
        <v>4.1680000000000001</v>
      </c>
      <c r="N158" s="7"/>
      <c r="O158" s="31"/>
      <c r="P158" s="31"/>
      <c r="Q158" s="31"/>
      <c r="R158" s="31"/>
      <c r="S158" s="31"/>
      <c r="T158" s="9" t="s">
        <v>15</v>
      </c>
      <c r="U158" s="32">
        <v>60</v>
      </c>
      <c r="V158" s="32">
        <v>41.643999999999998</v>
      </c>
      <c r="W158" s="8">
        <f t="shared" si="27"/>
        <v>0.69399999999999995</v>
      </c>
      <c r="X158" s="29"/>
      <c r="Y158" s="325"/>
      <c r="Z158" s="51" t="s">
        <v>14</v>
      </c>
      <c r="AA158" s="78">
        <v>5.8860000000000001</v>
      </c>
      <c r="AB158" s="78">
        <v>4.4960000000000004</v>
      </c>
      <c r="AC158" s="78">
        <v>5.4260000000000002</v>
      </c>
      <c r="AD158" s="78">
        <v>5.1719999999999997</v>
      </c>
      <c r="AE158" s="78">
        <v>12.141999999999999</v>
      </c>
      <c r="AF158" s="64">
        <f>SUM(AA158:AE158)</f>
        <v>33.122</v>
      </c>
      <c r="AG158" s="26">
        <f>ROUND(AVERAGE(AA158:AE158),3)</f>
        <v>6.6239999999999997</v>
      </c>
      <c r="AH158" s="64">
        <f>ROUND(MEDIAN(AA158:AE158), 3)</f>
        <v>5.4260000000000002</v>
      </c>
      <c r="AI158" s="64">
        <f>ROUND(_xlfn.STDEV.S(AA158:AE158), 3)</f>
        <v>3.125</v>
      </c>
      <c r="AJ158" s="71"/>
      <c r="AK158" s="31"/>
      <c r="AL158" s="31"/>
      <c r="AM158" s="31"/>
      <c r="AN158" s="31"/>
      <c r="AO158" s="31"/>
      <c r="AP158" s="9" t="s">
        <v>15</v>
      </c>
      <c r="AQ158" s="32">
        <v>60</v>
      </c>
      <c r="AR158" s="32">
        <v>51.856000000000002</v>
      </c>
      <c r="AS158" s="8">
        <f t="shared" si="28"/>
        <v>0.86399999999999999</v>
      </c>
      <c r="AU158" s="267"/>
      <c r="AV158" s="101" t="s">
        <v>15</v>
      </c>
      <c r="AW158" s="102">
        <f t="shared" si="29"/>
        <v>60</v>
      </c>
      <c r="AX158" s="102">
        <f t="shared" si="30"/>
        <v>60</v>
      </c>
      <c r="AY158" s="101" t="s">
        <v>15</v>
      </c>
      <c r="AZ158" s="102">
        <f t="shared" si="31"/>
        <v>41.643999999999998</v>
      </c>
      <c r="BA158" s="102">
        <f t="shared" si="32"/>
        <v>51.856000000000002</v>
      </c>
    </row>
    <row r="159" spans="2:53" ht="16.5" customHeight="1" x14ac:dyDescent="0.3">
      <c r="B159" s="295"/>
      <c r="C159" s="325"/>
      <c r="D159" s="51" t="b">
        <v>1</v>
      </c>
      <c r="E159" s="79" t="s">
        <v>130</v>
      </c>
      <c r="F159" s="78" t="s">
        <v>136</v>
      </c>
      <c r="G159" s="78" t="s">
        <v>143</v>
      </c>
      <c r="H159" s="78" t="s">
        <v>159</v>
      </c>
      <c r="I159" s="78" t="s">
        <v>141</v>
      </c>
      <c r="J159" s="281"/>
      <c r="K159" s="282"/>
      <c r="L159" s="282"/>
      <c r="M159" s="283"/>
      <c r="N159" s="7"/>
      <c r="O159" s="31"/>
      <c r="P159" s="31"/>
      <c r="Q159" s="31"/>
      <c r="R159" s="31"/>
      <c r="S159" s="31"/>
      <c r="T159" s="9" t="s">
        <v>16</v>
      </c>
      <c r="U159" s="32">
        <v>80</v>
      </c>
      <c r="V159" s="32">
        <v>28.564</v>
      </c>
      <c r="W159" s="8">
        <f t="shared" si="27"/>
        <v>0.47599999999999998</v>
      </c>
      <c r="X159" s="29"/>
      <c r="Y159" s="325"/>
      <c r="Z159" s="51" t="b">
        <v>1</v>
      </c>
      <c r="AA159" s="78" t="s">
        <v>147</v>
      </c>
      <c r="AB159" s="78" t="s">
        <v>163</v>
      </c>
      <c r="AC159" s="78" t="s">
        <v>133</v>
      </c>
      <c r="AD159" s="78" t="s">
        <v>134</v>
      </c>
      <c r="AE159" s="78" t="s">
        <v>131</v>
      </c>
      <c r="AF159" s="281"/>
      <c r="AG159" s="282"/>
      <c r="AH159" s="282"/>
      <c r="AI159" s="283"/>
      <c r="AJ159" s="71"/>
      <c r="AK159" s="31"/>
      <c r="AL159" s="31"/>
      <c r="AM159" s="31"/>
      <c r="AN159" s="31"/>
      <c r="AO159" s="31"/>
      <c r="AP159" s="9" t="s">
        <v>16</v>
      </c>
      <c r="AQ159" s="32">
        <v>100</v>
      </c>
      <c r="AR159" s="32">
        <v>44.494999999999997</v>
      </c>
      <c r="AS159" s="8">
        <f t="shared" si="28"/>
        <v>0.74199999999999999</v>
      </c>
      <c r="AU159" s="267"/>
      <c r="AV159" s="101" t="s">
        <v>16</v>
      </c>
      <c r="AW159" s="102">
        <f t="shared" si="29"/>
        <v>80</v>
      </c>
      <c r="AX159" s="102">
        <f t="shared" si="30"/>
        <v>100</v>
      </c>
      <c r="AY159" s="101" t="s">
        <v>16</v>
      </c>
      <c r="AZ159" s="102">
        <f t="shared" si="31"/>
        <v>28.564</v>
      </c>
      <c r="BA159" s="102">
        <f t="shared" si="32"/>
        <v>44.494999999999997</v>
      </c>
    </row>
    <row r="160" spans="2:53" ht="16.5" customHeight="1" x14ac:dyDescent="0.3">
      <c r="B160" s="295"/>
      <c r="C160" s="325"/>
      <c r="D160" s="51" t="s">
        <v>17</v>
      </c>
      <c r="E160" s="13" t="s">
        <v>172</v>
      </c>
      <c r="F160" s="64"/>
      <c r="G160" s="64"/>
      <c r="H160" s="64"/>
      <c r="I160" s="64"/>
      <c r="J160" s="284"/>
      <c r="K160" s="285"/>
      <c r="L160" s="285"/>
      <c r="M160" s="286"/>
      <c r="N160" s="7"/>
      <c r="O160" s="31"/>
      <c r="P160" s="31"/>
      <c r="Q160" s="31"/>
      <c r="R160" s="31"/>
      <c r="S160" s="31"/>
      <c r="T160" s="9" t="s">
        <v>18</v>
      </c>
      <c r="U160" s="32">
        <v>60</v>
      </c>
      <c r="V160" s="32">
        <v>74.825000000000003</v>
      </c>
      <c r="W160" s="8">
        <f t="shared" si="27"/>
        <v>1.2470000000000001</v>
      </c>
      <c r="X160" s="29"/>
      <c r="Y160" s="325"/>
      <c r="Z160" s="51" t="s">
        <v>17</v>
      </c>
      <c r="AA160" s="11"/>
      <c r="AB160" s="11"/>
      <c r="AC160" s="11"/>
      <c r="AD160" s="11"/>
      <c r="AE160" s="11"/>
      <c r="AF160" s="284"/>
      <c r="AG160" s="285"/>
      <c r="AH160" s="285"/>
      <c r="AI160" s="286"/>
      <c r="AJ160" s="71"/>
      <c r="AK160" s="31"/>
      <c r="AL160" s="31"/>
      <c r="AM160" s="31"/>
      <c r="AN160" s="31"/>
      <c r="AO160" s="31"/>
      <c r="AP160" s="9" t="s">
        <v>18</v>
      </c>
      <c r="AQ160" s="32">
        <v>80</v>
      </c>
      <c r="AR160" s="32">
        <v>44.606000000000002</v>
      </c>
      <c r="AS160" s="8">
        <f t="shared" si="28"/>
        <v>0.74299999999999999</v>
      </c>
      <c r="AU160" s="267"/>
      <c r="AV160" s="101" t="s">
        <v>18</v>
      </c>
      <c r="AW160" s="102">
        <f t="shared" si="29"/>
        <v>60</v>
      </c>
      <c r="AX160" s="102">
        <f t="shared" si="30"/>
        <v>80</v>
      </c>
      <c r="AY160" s="101" t="s">
        <v>18</v>
      </c>
      <c r="AZ160" s="102">
        <f t="shared" si="31"/>
        <v>74.825000000000003</v>
      </c>
      <c r="BA160" s="102">
        <f t="shared" si="32"/>
        <v>44.606000000000002</v>
      </c>
    </row>
    <row r="161" spans="2:53" ht="16.5" customHeight="1" x14ac:dyDescent="0.3">
      <c r="B161" s="295"/>
      <c r="C161" s="325"/>
      <c r="D161" s="54" t="s">
        <v>19</v>
      </c>
      <c r="E161" s="293" t="s">
        <v>92</v>
      </c>
      <c r="F161" s="293"/>
      <c r="G161" s="293"/>
      <c r="H161" s="293"/>
      <c r="I161" s="293"/>
      <c r="J161" s="65" t="s">
        <v>11</v>
      </c>
      <c r="K161" s="65" t="s">
        <v>12</v>
      </c>
      <c r="L161" s="65" t="s">
        <v>81</v>
      </c>
      <c r="M161" s="65" t="s">
        <v>80</v>
      </c>
      <c r="N161" s="7"/>
      <c r="O161" s="31"/>
      <c r="P161" s="31"/>
      <c r="Q161" s="31"/>
      <c r="R161" s="31"/>
      <c r="S161" s="31"/>
      <c r="T161" s="9" t="s">
        <v>56</v>
      </c>
      <c r="U161" s="37">
        <v>80</v>
      </c>
      <c r="V161" s="32">
        <v>47.865000000000002</v>
      </c>
      <c r="W161" s="8">
        <f t="shared" si="27"/>
        <v>0.79800000000000004</v>
      </c>
      <c r="X161" s="3"/>
      <c r="Y161" s="325"/>
      <c r="Z161" s="54" t="s">
        <v>19</v>
      </c>
      <c r="AA161" s="335" t="s">
        <v>124</v>
      </c>
      <c r="AB161" s="335"/>
      <c r="AC161" s="335"/>
      <c r="AD161" s="335"/>
      <c r="AE161" s="335"/>
      <c r="AF161" s="65" t="s">
        <v>11</v>
      </c>
      <c r="AG161" s="65" t="s">
        <v>12</v>
      </c>
      <c r="AH161" s="65" t="s">
        <v>81</v>
      </c>
      <c r="AI161" s="65" t="s">
        <v>80</v>
      </c>
      <c r="AJ161" s="71"/>
      <c r="AK161" s="31"/>
      <c r="AL161" s="31"/>
      <c r="AM161" s="31"/>
      <c r="AN161" s="31"/>
      <c r="AO161" s="31"/>
      <c r="AP161" s="9" t="s">
        <v>56</v>
      </c>
      <c r="AQ161" s="37">
        <v>80</v>
      </c>
      <c r="AR161" s="32">
        <v>44</v>
      </c>
      <c r="AS161" s="8">
        <f t="shared" si="28"/>
        <v>0.73299999999999998</v>
      </c>
      <c r="AU161" s="267"/>
      <c r="AV161" s="101" t="s">
        <v>56</v>
      </c>
      <c r="AW161" s="102">
        <f t="shared" si="29"/>
        <v>80</v>
      </c>
      <c r="AX161" s="102">
        <f t="shared" si="30"/>
        <v>80</v>
      </c>
      <c r="AY161" s="101" t="s">
        <v>56</v>
      </c>
      <c r="AZ161" s="102">
        <f t="shared" si="31"/>
        <v>47.865000000000002</v>
      </c>
      <c r="BA161" s="102">
        <f t="shared" si="32"/>
        <v>44</v>
      </c>
    </row>
    <row r="162" spans="2:53" ht="16.5" customHeight="1" x14ac:dyDescent="0.3">
      <c r="B162" s="295"/>
      <c r="C162" s="325"/>
      <c r="D162" s="51" t="s">
        <v>20</v>
      </c>
      <c r="E162" s="78">
        <v>23.434999999999999</v>
      </c>
      <c r="F162" s="78">
        <v>6.258</v>
      </c>
      <c r="G162" s="78">
        <v>6.9089999999999998</v>
      </c>
      <c r="H162" s="78">
        <v>13.420999999999999</v>
      </c>
      <c r="I162" s="78">
        <v>40.746000000000002</v>
      </c>
      <c r="J162" s="64">
        <f>SUM(E162:I162)</f>
        <v>90.769000000000005</v>
      </c>
      <c r="K162" s="26">
        <f>ROUND(AVERAGE(E162:I162),3)</f>
        <v>18.154</v>
      </c>
      <c r="L162" s="64">
        <f>ROUND(MEDIAN(E162:I162), 3)</f>
        <v>13.420999999999999</v>
      </c>
      <c r="M162" s="64">
        <f>ROUND(_xlfn.STDEV.S(E162:I162), 3)</f>
        <v>14.393000000000001</v>
      </c>
      <c r="N162" s="7"/>
      <c r="O162" s="31"/>
      <c r="P162" s="31"/>
      <c r="Q162" s="31"/>
      <c r="R162" s="31"/>
      <c r="S162" s="31"/>
      <c r="T162" s="14" t="s">
        <v>3</v>
      </c>
      <c r="U162" s="44">
        <f>ROUND(AVERAGE(U156:U161), 3)</f>
        <v>63.332999999999998</v>
      </c>
      <c r="V162" s="45">
        <f>ROUND(AVERAGE(V156:V161), 3)</f>
        <v>54.491</v>
      </c>
      <c r="W162" s="15">
        <f>ROUND(AVERAGE(W156:W161), 3)</f>
        <v>0.90800000000000003</v>
      </c>
      <c r="X162" s="29"/>
      <c r="Y162" s="325"/>
      <c r="Z162" s="51" t="s">
        <v>20</v>
      </c>
      <c r="AA162" s="78">
        <v>11.618</v>
      </c>
      <c r="AB162" s="78">
        <v>7.9169999999999998</v>
      </c>
      <c r="AC162" s="78">
        <v>6.3840000000000003</v>
      </c>
      <c r="AD162" s="78">
        <v>9.7780000000000005</v>
      </c>
      <c r="AE162" s="78">
        <v>16.847999999999999</v>
      </c>
      <c r="AF162" s="64">
        <f>SUM(AA162:AE162)</f>
        <v>52.545000000000002</v>
      </c>
      <c r="AG162" s="26">
        <f>ROUND(AVERAGE(AA162:AE162),3)</f>
        <v>10.509</v>
      </c>
      <c r="AH162" s="64">
        <f>ROUND(MEDIAN(AA162:AE162), 3)</f>
        <v>9.7780000000000005</v>
      </c>
      <c r="AI162" s="64">
        <f>ROUND(_xlfn.STDEV.S(AA162:AE162), 3)</f>
        <v>4.0519999999999996</v>
      </c>
      <c r="AJ162" s="71"/>
      <c r="AK162" s="31"/>
      <c r="AL162" s="31"/>
      <c r="AM162" s="31"/>
      <c r="AN162" s="31"/>
      <c r="AO162" s="31"/>
      <c r="AP162" s="14" t="s">
        <v>3</v>
      </c>
      <c r="AQ162" s="44">
        <f>ROUND(AVERAGE(AQ156:AQ161), 3)</f>
        <v>86.667000000000002</v>
      </c>
      <c r="AR162" s="45">
        <f>ROUND(AVERAGE(AR156:AR161), 3)</f>
        <v>45.104999999999997</v>
      </c>
      <c r="AS162" s="15">
        <f>ROUND(AVERAGE(AS156:AS161), 3)</f>
        <v>0.752</v>
      </c>
      <c r="AU162" s="267"/>
      <c r="AV162" s="103" t="s">
        <v>3</v>
      </c>
      <c r="AW162" s="104">
        <f t="shared" si="29"/>
        <v>63.332999999999998</v>
      </c>
      <c r="AX162" s="104">
        <f t="shared" si="30"/>
        <v>86.667000000000002</v>
      </c>
      <c r="AY162" s="103" t="s">
        <v>3</v>
      </c>
      <c r="AZ162" s="105">
        <f t="shared" si="31"/>
        <v>54.491</v>
      </c>
      <c r="BA162" s="105">
        <f t="shared" si="32"/>
        <v>45.104999999999997</v>
      </c>
    </row>
    <row r="163" spans="2:53" ht="16.5" customHeight="1" x14ac:dyDescent="0.25">
      <c r="B163" s="295"/>
      <c r="C163" s="325"/>
      <c r="D163" s="51" t="b">
        <v>1</v>
      </c>
      <c r="E163" s="79" t="s">
        <v>150</v>
      </c>
      <c r="F163" s="78" t="s">
        <v>153</v>
      </c>
      <c r="G163" s="79" t="s">
        <v>135</v>
      </c>
      <c r="H163" s="79" t="s">
        <v>156</v>
      </c>
      <c r="I163" s="79" t="s">
        <v>128</v>
      </c>
      <c r="J163" s="281"/>
      <c r="K163" s="282"/>
      <c r="L163" s="282"/>
      <c r="M163" s="283"/>
      <c r="N163" s="7"/>
      <c r="O163" s="7"/>
      <c r="P163" s="7"/>
      <c r="Q163" s="7"/>
      <c r="R163" s="7"/>
      <c r="S163" s="31"/>
      <c r="T163" s="31"/>
      <c r="U163" s="31"/>
      <c r="V163" s="31"/>
      <c r="W163" s="31"/>
      <c r="X163" s="29"/>
      <c r="Y163" s="325"/>
      <c r="Z163" s="51" t="b">
        <v>1</v>
      </c>
      <c r="AA163" s="78" t="s">
        <v>156</v>
      </c>
      <c r="AB163" s="78" t="s">
        <v>146</v>
      </c>
      <c r="AC163" s="78" t="s">
        <v>129</v>
      </c>
      <c r="AD163" s="78" t="s">
        <v>157</v>
      </c>
      <c r="AE163" s="78" t="s">
        <v>160</v>
      </c>
      <c r="AF163" s="281"/>
      <c r="AG163" s="282"/>
      <c r="AH163" s="282"/>
      <c r="AI163" s="283"/>
      <c r="AJ163" s="71"/>
      <c r="AK163" s="7"/>
      <c r="AL163" s="7"/>
      <c r="AM163" s="7"/>
      <c r="AN163" s="7"/>
      <c r="AO163" s="31"/>
      <c r="AP163" s="31"/>
      <c r="AQ163" s="31"/>
      <c r="AR163" s="31"/>
      <c r="AS163" s="31"/>
      <c r="AU163" s="267"/>
      <c r="AY163"/>
      <c r="AZ163"/>
    </row>
    <row r="164" spans="2:53" ht="16.5" customHeight="1" x14ac:dyDescent="0.25">
      <c r="B164" s="295"/>
      <c r="C164" s="325"/>
      <c r="D164" s="51" t="s">
        <v>17</v>
      </c>
      <c r="E164" s="13" t="s">
        <v>170</v>
      </c>
      <c r="F164" s="64"/>
      <c r="G164" s="13" t="s">
        <v>185</v>
      </c>
      <c r="H164" s="13" t="s">
        <v>168</v>
      </c>
      <c r="I164" s="13">
        <v>9</v>
      </c>
      <c r="J164" s="284"/>
      <c r="K164" s="285"/>
      <c r="L164" s="285"/>
      <c r="M164" s="286"/>
      <c r="N164" s="7"/>
      <c r="O164" s="7"/>
      <c r="P164" s="7"/>
      <c r="Q164" s="7"/>
      <c r="R164" s="7"/>
      <c r="S164" s="31"/>
      <c r="T164" s="31"/>
      <c r="U164" s="31"/>
      <c r="V164" s="31"/>
      <c r="W164" s="31"/>
      <c r="X164" s="29"/>
      <c r="Y164" s="325"/>
      <c r="Z164" s="51" t="s">
        <v>17</v>
      </c>
      <c r="AA164" s="11"/>
      <c r="AB164" s="11"/>
      <c r="AC164" s="11"/>
      <c r="AD164" s="11"/>
      <c r="AE164" s="11"/>
      <c r="AF164" s="284"/>
      <c r="AG164" s="285"/>
      <c r="AH164" s="285"/>
      <c r="AI164" s="286"/>
      <c r="AJ164" s="71"/>
      <c r="AK164" s="7"/>
      <c r="AL164" s="7"/>
      <c r="AM164" s="7"/>
      <c r="AN164" s="7"/>
      <c r="AO164" s="31"/>
      <c r="AP164" s="31"/>
      <c r="AQ164" s="31"/>
      <c r="AR164" s="31"/>
      <c r="AS164" s="31"/>
      <c r="AU164" s="267"/>
      <c r="AY164"/>
      <c r="AZ164"/>
    </row>
    <row r="165" spans="2:53" ht="16.5" customHeight="1" x14ac:dyDescent="0.25">
      <c r="B165" s="295"/>
      <c r="C165" s="325"/>
      <c r="D165" s="54" t="s">
        <v>21</v>
      </c>
      <c r="E165" s="293" t="s">
        <v>95</v>
      </c>
      <c r="F165" s="293"/>
      <c r="G165" s="293"/>
      <c r="H165" s="293"/>
      <c r="I165" s="293"/>
      <c r="J165" s="65" t="s">
        <v>11</v>
      </c>
      <c r="K165" s="65" t="s">
        <v>12</v>
      </c>
      <c r="L165" s="65" t="s">
        <v>81</v>
      </c>
      <c r="M165" s="65" t="s">
        <v>80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29"/>
      <c r="Y165" s="325"/>
      <c r="Z165" s="54" t="s">
        <v>21</v>
      </c>
      <c r="AA165" s="335" t="s">
        <v>126</v>
      </c>
      <c r="AB165" s="335"/>
      <c r="AC165" s="335"/>
      <c r="AD165" s="335"/>
      <c r="AE165" s="335"/>
      <c r="AF165" s="65" t="s">
        <v>11</v>
      </c>
      <c r="AG165" s="65" t="s">
        <v>12</v>
      </c>
      <c r="AH165" s="65" t="s">
        <v>81</v>
      </c>
      <c r="AI165" s="65" t="s">
        <v>80</v>
      </c>
      <c r="AJ165" s="74"/>
      <c r="AK165" s="31"/>
      <c r="AL165" s="31"/>
      <c r="AM165" s="31"/>
      <c r="AN165" s="31"/>
      <c r="AO165" s="31"/>
      <c r="AP165" s="31"/>
      <c r="AQ165" s="31"/>
      <c r="AR165" s="31"/>
      <c r="AS165" s="31"/>
      <c r="AU165" s="267"/>
      <c r="AY165"/>
      <c r="AZ165"/>
    </row>
    <row r="166" spans="2:53" ht="16.5" customHeight="1" x14ac:dyDescent="0.3">
      <c r="B166" s="295"/>
      <c r="C166" s="325"/>
      <c r="D166" s="51" t="s">
        <v>22</v>
      </c>
      <c r="E166" s="78">
        <v>5.6840000000000002</v>
      </c>
      <c r="F166" s="78">
        <v>16.538</v>
      </c>
      <c r="G166" s="78">
        <v>5.4370000000000003</v>
      </c>
      <c r="H166" s="78">
        <v>5.6459999999999999</v>
      </c>
      <c r="I166" s="78">
        <v>8.3379999999999992</v>
      </c>
      <c r="J166" s="64">
        <f>SUM(E166:I166)</f>
        <v>41.643000000000001</v>
      </c>
      <c r="K166" s="26">
        <f>ROUND(AVERAGE(E166:I166),3)</f>
        <v>8.3290000000000006</v>
      </c>
      <c r="L166" s="64">
        <f>ROUND(MEDIAN(E166:I166), 3)</f>
        <v>5.6840000000000002</v>
      </c>
      <c r="M166" s="64">
        <f>ROUND(_xlfn.STDEV.S(E166:I166), 3)</f>
        <v>4.742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29"/>
      <c r="Y166" s="325"/>
      <c r="Z166" s="51" t="s">
        <v>22</v>
      </c>
      <c r="AA166" s="78">
        <v>7.1749999999999998</v>
      </c>
      <c r="AB166" s="78">
        <v>17.527000000000001</v>
      </c>
      <c r="AC166" s="78">
        <v>11.196999999999999</v>
      </c>
      <c r="AD166" s="78">
        <v>6.5890000000000004</v>
      </c>
      <c r="AE166" s="78">
        <v>9.3680000000000003</v>
      </c>
      <c r="AF166" s="64">
        <f>SUM(AA166:AE166)</f>
        <v>51.856000000000002</v>
      </c>
      <c r="AG166" s="26">
        <f>ROUND(AVERAGE(AA166:AE166),3)</f>
        <v>10.371</v>
      </c>
      <c r="AH166" s="64">
        <f>ROUND(MEDIAN(AA166:AE166), 3)</f>
        <v>9.3680000000000003</v>
      </c>
      <c r="AI166" s="64">
        <f>ROUND(_xlfn.STDEV.S(AA166:AE166), 3)</f>
        <v>4.399</v>
      </c>
      <c r="AJ166" s="74"/>
      <c r="AK166" s="31"/>
      <c r="AL166" s="31"/>
      <c r="AM166" s="31"/>
      <c r="AN166" s="31"/>
      <c r="AO166" s="31"/>
      <c r="AP166" s="31"/>
      <c r="AQ166" s="31"/>
      <c r="AR166" s="31"/>
      <c r="AS166" s="31"/>
      <c r="AU166" s="267"/>
      <c r="AY166" s="332" t="s">
        <v>253</v>
      </c>
      <c r="AZ166" s="266" t="s">
        <v>6</v>
      </c>
      <c r="BA166" s="266"/>
    </row>
    <row r="167" spans="2:53" ht="16.5" customHeight="1" x14ac:dyDescent="0.3">
      <c r="B167" s="295"/>
      <c r="C167" s="325"/>
      <c r="D167" s="51" t="b">
        <v>1</v>
      </c>
      <c r="E167" s="79" t="s">
        <v>163</v>
      </c>
      <c r="F167" s="79" t="s">
        <v>152</v>
      </c>
      <c r="G167" s="78" t="s">
        <v>158</v>
      </c>
      <c r="H167" s="78" t="s">
        <v>134</v>
      </c>
      <c r="I167" s="78" t="s">
        <v>130</v>
      </c>
      <c r="J167" s="281"/>
      <c r="K167" s="282"/>
      <c r="L167" s="282"/>
      <c r="M167" s="283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29"/>
      <c r="Y167" s="325"/>
      <c r="Z167" s="51" t="b">
        <v>1</v>
      </c>
      <c r="AA167" s="78" t="s">
        <v>151</v>
      </c>
      <c r="AB167" s="79" t="s">
        <v>140</v>
      </c>
      <c r="AC167" s="78" t="s">
        <v>153</v>
      </c>
      <c r="AD167" s="78" t="s">
        <v>155</v>
      </c>
      <c r="AE167" s="79" t="s">
        <v>138</v>
      </c>
      <c r="AF167" s="281"/>
      <c r="AG167" s="282"/>
      <c r="AH167" s="282"/>
      <c r="AI167" s="283"/>
      <c r="AJ167" s="74"/>
      <c r="AK167" s="31"/>
      <c r="AL167" s="31"/>
      <c r="AM167" s="31"/>
      <c r="AN167" s="31"/>
      <c r="AO167" s="31"/>
      <c r="AP167" s="31"/>
      <c r="AQ167" s="31"/>
      <c r="AR167" s="31"/>
      <c r="AS167" s="31"/>
      <c r="AU167" s="267"/>
      <c r="AY167" s="332"/>
      <c r="AZ167" s="107" t="s">
        <v>246</v>
      </c>
      <c r="BA167" s="107" t="s">
        <v>0</v>
      </c>
    </row>
    <row r="168" spans="2:53" ht="16.5" customHeight="1" x14ac:dyDescent="0.25">
      <c r="B168" s="295"/>
      <c r="C168" s="325"/>
      <c r="D168" s="51" t="s">
        <v>17</v>
      </c>
      <c r="E168" s="13" t="s">
        <v>185</v>
      </c>
      <c r="F168" s="13" t="s">
        <v>168</v>
      </c>
      <c r="G168" s="64"/>
      <c r="H168" s="64"/>
      <c r="I168" s="64"/>
      <c r="J168" s="284"/>
      <c r="K168" s="285"/>
      <c r="L168" s="285"/>
      <c r="M168" s="286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29"/>
      <c r="Y168" s="325"/>
      <c r="Z168" s="51" t="s">
        <v>17</v>
      </c>
      <c r="AA168" s="11"/>
      <c r="AB168" s="81" t="s">
        <v>172</v>
      </c>
      <c r="AC168" s="11"/>
      <c r="AD168" s="11"/>
      <c r="AE168" s="81" t="s">
        <v>167</v>
      </c>
      <c r="AF168" s="284"/>
      <c r="AG168" s="285"/>
      <c r="AH168" s="285"/>
      <c r="AI168" s="286"/>
      <c r="AJ168" s="74"/>
      <c r="AK168" s="31"/>
      <c r="AL168" s="31"/>
      <c r="AM168" s="31"/>
      <c r="AN168" s="31"/>
      <c r="AO168" s="31"/>
      <c r="AP168" s="31"/>
      <c r="AQ168" s="31"/>
      <c r="AR168" s="31"/>
      <c r="AS168" s="31"/>
      <c r="AU168" s="267"/>
      <c r="AY168" s="131" t="s">
        <v>3</v>
      </c>
      <c r="AZ168" s="132">
        <f>J156</f>
        <v>54.488999999999997</v>
      </c>
      <c r="BA168" s="132">
        <f>AF156</f>
        <v>45.103999999999999</v>
      </c>
    </row>
    <row r="169" spans="2:53" ht="16.5" customHeight="1" x14ac:dyDescent="0.25">
      <c r="B169" s="295"/>
      <c r="C169" s="325"/>
      <c r="D169" s="54" t="s">
        <v>23</v>
      </c>
      <c r="E169" s="293" t="s">
        <v>89</v>
      </c>
      <c r="F169" s="293"/>
      <c r="G169" s="293"/>
      <c r="H169" s="293"/>
      <c r="I169" s="293"/>
      <c r="J169" s="65" t="s">
        <v>11</v>
      </c>
      <c r="K169" s="65" t="s">
        <v>12</v>
      </c>
      <c r="L169" s="65" t="s">
        <v>81</v>
      </c>
      <c r="M169" s="65" t="s">
        <v>80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29"/>
      <c r="Y169" s="325"/>
      <c r="Z169" s="54" t="s">
        <v>23</v>
      </c>
      <c r="AA169" s="335" t="s">
        <v>94</v>
      </c>
      <c r="AB169" s="335"/>
      <c r="AC169" s="335"/>
      <c r="AD169" s="335"/>
      <c r="AE169" s="335"/>
      <c r="AF169" s="65" t="s">
        <v>11</v>
      </c>
      <c r="AG169" s="65" t="s">
        <v>12</v>
      </c>
      <c r="AH169" s="65" t="s">
        <v>81</v>
      </c>
      <c r="AI169" s="65" t="s">
        <v>80</v>
      </c>
      <c r="AJ169" s="74"/>
      <c r="AK169" s="31"/>
      <c r="AL169" s="31"/>
      <c r="AM169" s="31"/>
      <c r="AN169" s="31"/>
      <c r="AO169" s="31"/>
      <c r="AP169" s="31"/>
      <c r="AQ169" s="31"/>
      <c r="AR169" s="31"/>
      <c r="AS169" s="31"/>
      <c r="AU169" s="267"/>
      <c r="AY169" s="42" t="s">
        <v>4</v>
      </c>
      <c r="AZ169" s="130">
        <f>K156</f>
        <v>10.898</v>
      </c>
      <c r="BA169" s="130">
        <f>AG156</f>
        <v>9.0210000000000008</v>
      </c>
    </row>
    <row r="170" spans="2:53" ht="16.5" customHeight="1" x14ac:dyDescent="0.25">
      <c r="B170" s="295"/>
      <c r="C170" s="325"/>
      <c r="D170" s="51" t="s">
        <v>24</v>
      </c>
      <c r="E170" s="78">
        <v>6.3920000000000003</v>
      </c>
      <c r="F170" s="78">
        <v>4.9089999999999998</v>
      </c>
      <c r="G170" s="78">
        <v>6.3639999999999999</v>
      </c>
      <c r="H170" s="78">
        <v>5.681</v>
      </c>
      <c r="I170" s="78">
        <v>5.2160000000000002</v>
      </c>
      <c r="J170" s="64">
        <f>SUM(E170:I170)</f>
        <v>28.562000000000001</v>
      </c>
      <c r="K170" s="26">
        <f>ROUND(AVERAGE(E170:I170),3)</f>
        <v>5.7119999999999997</v>
      </c>
      <c r="L170" s="64">
        <f>ROUND(MEDIAN(E170:I170), 3)</f>
        <v>5.681</v>
      </c>
      <c r="M170" s="64">
        <f>ROUND(_xlfn.STDEV.S(E170:I170), 3)</f>
        <v>0.66700000000000004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29"/>
      <c r="Y170" s="325"/>
      <c r="Z170" s="51" t="s">
        <v>24</v>
      </c>
      <c r="AA170" s="78">
        <v>16.300999999999998</v>
      </c>
      <c r="AB170" s="78">
        <v>6.9009999999999998</v>
      </c>
      <c r="AC170" s="78">
        <v>5.2450000000000001</v>
      </c>
      <c r="AD170" s="78">
        <v>10.108000000000001</v>
      </c>
      <c r="AE170" s="78">
        <v>5.9390000000000001</v>
      </c>
      <c r="AF170" s="64">
        <f>SUM(AA170:AE170)</f>
        <v>44.494</v>
      </c>
      <c r="AG170" s="26">
        <f>ROUND(AVERAGE(AA170:AE170),3)</f>
        <v>8.8989999999999991</v>
      </c>
      <c r="AH170" s="64">
        <f>ROUND(MEDIAN(AA170:AE170), 3)</f>
        <v>6.9009999999999998</v>
      </c>
      <c r="AI170" s="64">
        <f>ROUND(_xlfn.STDEV.S(AA170:AE170), 3)</f>
        <v>4.5380000000000003</v>
      </c>
      <c r="AJ170" s="74"/>
      <c r="AK170" s="31"/>
      <c r="AL170" s="31"/>
      <c r="AM170" s="31"/>
      <c r="AN170" s="31"/>
      <c r="AO170" s="31"/>
      <c r="AP170" s="31"/>
      <c r="AQ170" s="31"/>
      <c r="AR170" s="31"/>
      <c r="AS170" s="31"/>
      <c r="AU170" s="267"/>
      <c r="AY170" s="42" t="s">
        <v>191</v>
      </c>
      <c r="AZ170" s="130">
        <f>L156</f>
        <v>7.6660000000000004</v>
      </c>
      <c r="BA170" s="130">
        <f>AH156</f>
        <v>7.9640000000000004</v>
      </c>
    </row>
    <row r="171" spans="2:53" ht="16.5" customHeight="1" x14ac:dyDescent="0.25">
      <c r="B171" s="295"/>
      <c r="C171" s="325"/>
      <c r="D171" s="51" t="b">
        <v>1</v>
      </c>
      <c r="E171" s="78" t="s">
        <v>135</v>
      </c>
      <c r="F171" s="78" t="s">
        <v>162</v>
      </c>
      <c r="G171" s="78" t="s">
        <v>149</v>
      </c>
      <c r="H171" s="79" t="s">
        <v>131</v>
      </c>
      <c r="I171" s="78" t="s">
        <v>147</v>
      </c>
      <c r="J171" s="281"/>
      <c r="K171" s="282"/>
      <c r="L171" s="282"/>
      <c r="M171" s="283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29"/>
      <c r="Y171" s="325"/>
      <c r="Z171" s="51" t="b">
        <v>1</v>
      </c>
      <c r="AA171" s="78" t="s">
        <v>143</v>
      </c>
      <c r="AB171" s="78" t="s">
        <v>144</v>
      </c>
      <c r="AC171" s="78" t="s">
        <v>149</v>
      </c>
      <c r="AD171" s="78" t="s">
        <v>132</v>
      </c>
      <c r="AE171" s="78" t="s">
        <v>141</v>
      </c>
      <c r="AF171" s="281"/>
      <c r="AG171" s="282"/>
      <c r="AH171" s="282"/>
      <c r="AI171" s="283"/>
      <c r="AJ171" s="74"/>
      <c r="AK171" s="31"/>
      <c r="AL171" s="31"/>
      <c r="AM171" s="31"/>
      <c r="AN171" s="31"/>
      <c r="AO171" s="31"/>
      <c r="AP171" s="31"/>
      <c r="AQ171" s="31"/>
      <c r="AR171" s="31"/>
      <c r="AS171" s="31"/>
      <c r="AU171" s="267"/>
      <c r="AY171" s="42" t="s">
        <v>192</v>
      </c>
      <c r="AZ171" s="130">
        <f>M156</f>
        <v>7.3780000000000001</v>
      </c>
      <c r="BA171" s="130">
        <f>AI156</f>
        <v>3.448</v>
      </c>
    </row>
    <row r="172" spans="2:53" ht="16.5" customHeight="1" x14ac:dyDescent="0.25">
      <c r="B172" s="295"/>
      <c r="C172" s="325"/>
      <c r="D172" s="51" t="s">
        <v>17</v>
      </c>
      <c r="E172" s="64"/>
      <c r="F172" s="64"/>
      <c r="G172" s="64"/>
      <c r="H172" s="13" t="s">
        <v>179</v>
      </c>
      <c r="I172" s="64"/>
      <c r="J172" s="284"/>
      <c r="K172" s="285"/>
      <c r="L172" s="285"/>
      <c r="M172" s="286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29"/>
      <c r="Y172" s="325"/>
      <c r="Z172" s="51" t="s">
        <v>17</v>
      </c>
      <c r="AA172" s="11"/>
      <c r="AB172" s="11"/>
      <c r="AC172" s="11"/>
      <c r="AD172" s="11"/>
      <c r="AE172" s="11"/>
      <c r="AF172" s="284"/>
      <c r="AG172" s="285"/>
      <c r="AH172" s="285"/>
      <c r="AI172" s="286"/>
      <c r="AJ172" s="74"/>
      <c r="AK172" s="31"/>
      <c r="AL172" s="31"/>
      <c r="AM172" s="31"/>
      <c r="AN172" s="31"/>
      <c r="AO172" s="31"/>
      <c r="AP172" s="31"/>
      <c r="AQ172" s="31"/>
      <c r="AR172" s="31"/>
      <c r="AS172" s="31"/>
    </row>
    <row r="173" spans="2:53" ht="16.5" customHeight="1" x14ac:dyDescent="0.25">
      <c r="B173" s="295"/>
      <c r="C173" s="325"/>
      <c r="D173" s="54" t="s">
        <v>25</v>
      </c>
      <c r="E173" s="293" t="s">
        <v>95</v>
      </c>
      <c r="F173" s="293"/>
      <c r="G173" s="293"/>
      <c r="H173" s="293"/>
      <c r="I173" s="293"/>
      <c r="J173" s="65" t="s">
        <v>11</v>
      </c>
      <c r="K173" s="65" t="s">
        <v>12</v>
      </c>
      <c r="L173" s="65" t="s">
        <v>81</v>
      </c>
      <c r="M173" s="65" t="s">
        <v>80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29"/>
      <c r="Y173" s="325"/>
      <c r="Z173" s="54" t="s">
        <v>25</v>
      </c>
      <c r="AA173" s="335" t="s">
        <v>123</v>
      </c>
      <c r="AB173" s="335"/>
      <c r="AC173" s="335"/>
      <c r="AD173" s="335"/>
      <c r="AE173" s="335"/>
      <c r="AF173" s="65" t="s">
        <v>11</v>
      </c>
      <c r="AG173" s="65" t="s">
        <v>12</v>
      </c>
      <c r="AH173" s="65" t="s">
        <v>81</v>
      </c>
      <c r="AI173" s="65" t="s">
        <v>80</v>
      </c>
      <c r="AJ173" s="74"/>
      <c r="AK173" s="31"/>
      <c r="AL173" s="31"/>
      <c r="AM173" s="31"/>
      <c r="AN173" s="31"/>
      <c r="AO173" s="31"/>
      <c r="AP173" s="31"/>
      <c r="AQ173" s="31"/>
      <c r="AR173" s="31"/>
      <c r="AS173" s="31"/>
    </row>
    <row r="174" spans="2:53" ht="16.5" customHeight="1" x14ac:dyDescent="0.25">
      <c r="B174" s="295"/>
      <c r="C174" s="325"/>
      <c r="D174" s="51" t="s">
        <v>26</v>
      </c>
      <c r="E174" s="78">
        <v>43.420999999999999</v>
      </c>
      <c r="F174" s="78">
        <v>6.0090000000000003</v>
      </c>
      <c r="G174" s="78">
        <v>6.8949999999999996</v>
      </c>
      <c r="H174" s="78">
        <v>6.5259999999999998</v>
      </c>
      <c r="I174" s="78">
        <v>11.972</v>
      </c>
      <c r="J174" s="64">
        <f>SUM(E174:I174)</f>
        <v>74.822999999999993</v>
      </c>
      <c r="K174" s="26">
        <f>ROUND(AVERAGE(E174:I174),3)</f>
        <v>14.965</v>
      </c>
      <c r="L174" s="64">
        <f>ROUND(MEDIAN(E174:I174), 3)</f>
        <v>6.8949999999999996</v>
      </c>
      <c r="M174" s="64">
        <f>ROUND(_xlfn.STDEV.S(E174:I174), 3)</f>
        <v>16.088000000000001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29"/>
      <c r="Y174" s="325"/>
      <c r="Z174" s="51" t="s">
        <v>26</v>
      </c>
      <c r="AA174" s="78">
        <v>6.5060000000000002</v>
      </c>
      <c r="AB174" s="78">
        <v>11.849</v>
      </c>
      <c r="AC174" s="78">
        <v>7.8849999999999998</v>
      </c>
      <c r="AD174" s="78">
        <v>10.945</v>
      </c>
      <c r="AE174" s="78">
        <v>7.4210000000000003</v>
      </c>
      <c r="AF174" s="64">
        <f>SUM(AA174:AE174)</f>
        <v>44.606000000000002</v>
      </c>
      <c r="AG174" s="26">
        <f>ROUND(AVERAGE(AA174:AE174),3)</f>
        <v>8.9209999999999994</v>
      </c>
      <c r="AH174" s="64">
        <f>ROUND(MEDIAN(AA174:AE174), 3)</f>
        <v>7.8849999999999998</v>
      </c>
      <c r="AI174" s="64">
        <f>ROUND(_xlfn.STDEV.S(AA174:AE174), 3)</f>
        <v>2.3359999999999999</v>
      </c>
      <c r="AJ174" s="74"/>
      <c r="AK174" s="31"/>
      <c r="AL174" s="31"/>
      <c r="AM174" s="31"/>
      <c r="AN174" s="31"/>
      <c r="AO174" s="31"/>
      <c r="AP174" s="31"/>
      <c r="AQ174" s="31"/>
      <c r="AR174" s="31"/>
      <c r="AS174" s="31"/>
    </row>
    <row r="175" spans="2:53" ht="16.5" customHeight="1" x14ac:dyDescent="0.25">
      <c r="B175" s="295"/>
      <c r="C175" s="325"/>
      <c r="D175" s="51" t="b">
        <v>1</v>
      </c>
      <c r="E175" s="79" t="s">
        <v>150</v>
      </c>
      <c r="F175" s="78" t="s">
        <v>153</v>
      </c>
      <c r="G175" s="78" t="s">
        <v>135</v>
      </c>
      <c r="H175" s="78" t="s">
        <v>156</v>
      </c>
      <c r="I175" s="79" t="s">
        <v>128</v>
      </c>
      <c r="J175" s="281"/>
      <c r="K175" s="282"/>
      <c r="L175" s="282"/>
      <c r="M175" s="283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29"/>
      <c r="Y175" s="325"/>
      <c r="Z175" s="51" t="b">
        <v>1</v>
      </c>
      <c r="AA175" s="78" t="s">
        <v>135</v>
      </c>
      <c r="AB175" s="78" t="s">
        <v>158</v>
      </c>
      <c r="AC175" s="79" t="s">
        <v>128</v>
      </c>
      <c r="AD175" s="78" t="s">
        <v>148</v>
      </c>
      <c r="AE175" s="78" t="s">
        <v>154</v>
      </c>
      <c r="AF175" s="281"/>
      <c r="AG175" s="282"/>
      <c r="AH175" s="282"/>
      <c r="AI175" s="283"/>
      <c r="AJ175" s="74"/>
      <c r="AK175" s="31"/>
      <c r="AL175" s="31"/>
      <c r="AM175" s="31"/>
      <c r="AN175" s="31"/>
      <c r="AO175" s="31"/>
      <c r="AP175" s="31"/>
      <c r="AQ175" s="31"/>
      <c r="AR175" s="31"/>
      <c r="AS175" s="31"/>
    </row>
    <row r="176" spans="2:53" ht="16.5" customHeight="1" x14ac:dyDescent="0.25">
      <c r="B176" s="295"/>
      <c r="C176" s="325"/>
      <c r="D176" s="51" t="s">
        <v>17</v>
      </c>
      <c r="E176" s="13">
        <v>1</v>
      </c>
      <c r="F176" s="64"/>
      <c r="G176" s="64"/>
      <c r="H176" s="64"/>
      <c r="I176" s="13" t="s">
        <v>167</v>
      </c>
      <c r="J176" s="284"/>
      <c r="K176" s="285"/>
      <c r="L176" s="285"/>
      <c r="M176" s="286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29"/>
      <c r="Y176" s="325"/>
      <c r="Z176" s="51" t="s">
        <v>17</v>
      </c>
      <c r="AA176" s="11"/>
      <c r="AB176" s="11"/>
      <c r="AC176" s="81">
        <v>7</v>
      </c>
      <c r="AD176" s="11"/>
      <c r="AE176" s="11"/>
      <c r="AF176" s="284"/>
      <c r="AG176" s="285"/>
      <c r="AH176" s="285"/>
      <c r="AI176" s="286"/>
      <c r="AJ176" s="74"/>
      <c r="AK176" s="31"/>
      <c r="AL176" s="31"/>
      <c r="AM176" s="31"/>
      <c r="AN176" s="31"/>
      <c r="AO176" s="31"/>
      <c r="AP176" s="31"/>
      <c r="AQ176" s="31"/>
      <c r="AR176" s="31"/>
      <c r="AS176" s="31"/>
    </row>
    <row r="177" spans="2:45" ht="16.5" customHeight="1" x14ac:dyDescent="0.25">
      <c r="B177" s="295"/>
      <c r="C177" s="325"/>
      <c r="D177" s="54" t="s">
        <v>58</v>
      </c>
      <c r="E177" s="293" t="s">
        <v>89</v>
      </c>
      <c r="F177" s="293"/>
      <c r="G177" s="293"/>
      <c r="H177" s="293"/>
      <c r="I177" s="293"/>
      <c r="J177" s="65" t="s">
        <v>11</v>
      </c>
      <c r="K177" s="65" t="s">
        <v>12</v>
      </c>
      <c r="L177" s="65" t="s">
        <v>81</v>
      </c>
      <c r="M177" s="65" t="s">
        <v>80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29"/>
      <c r="Y177" s="325"/>
      <c r="Z177" s="54" t="s">
        <v>58</v>
      </c>
      <c r="AA177" s="335" t="s">
        <v>190</v>
      </c>
      <c r="AB177" s="335"/>
      <c r="AC177" s="335"/>
      <c r="AD177" s="335"/>
      <c r="AE177" s="335"/>
      <c r="AF177" s="65" t="s">
        <v>11</v>
      </c>
      <c r="AG177" s="65" t="s">
        <v>12</v>
      </c>
      <c r="AH177" s="65" t="s">
        <v>81</v>
      </c>
      <c r="AI177" s="65" t="s">
        <v>80</v>
      </c>
      <c r="AJ177" s="74"/>
      <c r="AK177" s="31"/>
      <c r="AL177" s="31"/>
      <c r="AM177" s="31"/>
      <c r="AN177" s="31"/>
      <c r="AO177" s="31"/>
      <c r="AP177" s="31"/>
      <c r="AQ177" s="31"/>
      <c r="AR177" s="31"/>
      <c r="AS177" s="31"/>
    </row>
    <row r="178" spans="2:45" ht="16.5" customHeight="1" x14ac:dyDescent="0.25">
      <c r="B178" s="295"/>
      <c r="C178" s="325"/>
      <c r="D178" s="51" t="s">
        <v>59</v>
      </c>
      <c r="E178" s="78">
        <v>11.225</v>
      </c>
      <c r="F178" s="78">
        <v>16.234000000000002</v>
      </c>
      <c r="G178" s="78">
        <v>6.7450000000000001</v>
      </c>
      <c r="H178" s="78">
        <v>7.431</v>
      </c>
      <c r="I178" s="78">
        <v>6.2290000000000001</v>
      </c>
      <c r="J178" s="64">
        <f>SUM(E178:I178)</f>
        <v>47.863999999999997</v>
      </c>
      <c r="K178" s="26">
        <f>ROUND(AVERAGE(E178:I178),3)</f>
        <v>9.5730000000000004</v>
      </c>
      <c r="L178" s="64">
        <f>ROUND(MEDIAN(E178:I178), 3)</f>
        <v>7.431</v>
      </c>
      <c r="M178" s="64">
        <f>ROUND(_xlfn.STDEV.S(E178:I178), 3)</f>
        <v>4.2089999999999996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29"/>
      <c r="Y178" s="325"/>
      <c r="Z178" s="51" t="s">
        <v>59</v>
      </c>
      <c r="AA178" s="78">
        <v>10.137</v>
      </c>
      <c r="AB178" s="78">
        <v>8.4250000000000007</v>
      </c>
      <c r="AC178" s="78">
        <v>7.3869999999999996</v>
      </c>
      <c r="AD178" s="78">
        <v>6.194</v>
      </c>
      <c r="AE178" s="78">
        <v>11.856999999999999</v>
      </c>
      <c r="AF178" s="64">
        <f>SUM(AA178:AE178)</f>
        <v>44</v>
      </c>
      <c r="AG178" s="26">
        <f>ROUND(AVERAGE(AA178:AE178),3)</f>
        <v>8.8000000000000007</v>
      </c>
      <c r="AH178" s="64">
        <f>ROUND(MEDIAN(AA178:AE178), 3)</f>
        <v>8.4250000000000007</v>
      </c>
      <c r="AI178" s="64">
        <f>ROUND(_xlfn.STDEV.S(AA178:AE178), 3)</f>
        <v>2.2389999999999999</v>
      </c>
      <c r="AJ178" s="74"/>
      <c r="AK178" s="31"/>
      <c r="AL178" s="31"/>
      <c r="AM178" s="31"/>
      <c r="AN178" s="31"/>
      <c r="AO178" s="31"/>
      <c r="AP178" s="31"/>
      <c r="AQ178" s="31"/>
      <c r="AR178" s="31"/>
      <c r="AS178" s="31"/>
    </row>
    <row r="179" spans="2:45" ht="16.5" customHeight="1" x14ac:dyDescent="0.25">
      <c r="B179" s="295"/>
      <c r="C179" s="325"/>
      <c r="D179" s="51" t="b">
        <v>1</v>
      </c>
      <c r="E179" s="78" t="s">
        <v>135</v>
      </c>
      <c r="F179" s="78" t="s">
        <v>158</v>
      </c>
      <c r="G179" s="78" t="s">
        <v>128</v>
      </c>
      <c r="H179" s="78" t="s">
        <v>148</v>
      </c>
      <c r="I179" s="79" t="s">
        <v>154</v>
      </c>
      <c r="J179" s="281"/>
      <c r="K179" s="282"/>
      <c r="L179" s="282"/>
      <c r="M179" s="283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29"/>
      <c r="Y179" s="325"/>
      <c r="Z179" s="51" t="b">
        <v>1</v>
      </c>
      <c r="AA179" s="78" t="s">
        <v>130</v>
      </c>
      <c r="AB179" s="78" t="s">
        <v>139</v>
      </c>
      <c r="AC179" s="78" t="s">
        <v>162</v>
      </c>
      <c r="AD179" s="78" t="s">
        <v>150</v>
      </c>
      <c r="AE179" s="79" t="s">
        <v>145</v>
      </c>
      <c r="AF179" s="281"/>
      <c r="AG179" s="282"/>
      <c r="AH179" s="282"/>
      <c r="AI179" s="283"/>
      <c r="AJ179" s="74"/>
      <c r="AK179" s="31"/>
      <c r="AL179" s="31"/>
      <c r="AM179" s="31"/>
      <c r="AN179" s="31"/>
      <c r="AO179" s="31"/>
      <c r="AP179" s="31"/>
      <c r="AQ179" s="31"/>
      <c r="AR179" s="31"/>
      <c r="AS179" s="31"/>
    </row>
    <row r="180" spans="2:45" ht="16.5" customHeight="1" x14ac:dyDescent="0.25">
      <c r="B180" s="295"/>
      <c r="C180" s="325"/>
      <c r="D180" s="51" t="s">
        <v>17</v>
      </c>
      <c r="E180" s="64"/>
      <c r="F180" s="64"/>
      <c r="G180" s="64"/>
      <c r="H180" s="64"/>
      <c r="I180" s="13">
        <v>3</v>
      </c>
      <c r="J180" s="284"/>
      <c r="K180" s="285"/>
      <c r="L180" s="285"/>
      <c r="M180" s="286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29"/>
      <c r="Y180" s="325"/>
      <c r="Z180" s="51" t="s">
        <v>17</v>
      </c>
      <c r="AA180" s="11"/>
      <c r="AB180" s="11"/>
      <c r="AC180" s="11"/>
      <c r="AD180" s="11"/>
      <c r="AE180" s="81" t="s">
        <v>174</v>
      </c>
      <c r="AF180" s="284"/>
      <c r="AG180" s="285"/>
      <c r="AH180" s="285"/>
      <c r="AI180" s="286"/>
      <c r="AJ180" s="74"/>
      <c r="AK180" s="31"/>
      <c r="AL180" s="31"/>
      <c r="AM180" s="31"/>
      <c r="AN180" s="31"/>
      <c r="AO180" s="31"/>
      <c r="AP180" s="31"/>
      <c r="AQ180" s="31"/>
      <c r="AR180" s="31"/>
      <c r="AS180" s="31"/>
    </row>
  </sheetData>
  <mergeCells count="237">
    <mergeCell ref="AA90:AE90"/>
    <mergeCell ref="O6:R6"/>
    <mergeCell ref="AK6:AN6"/>
    <mergeCell ref="AK32:AN32"/>
    <mergeCell ref="O32:R32"/>
    <mergeCell ref="J67:M67"/>
    <mergeCell ref="J72:M73"/>
    <mergeCell ref="J76:M77"/>
    <mergeCell ref="J80:M81"/>
    <mergeCell ref="J84:M85"/>
    <mergeCell ref="O61:R62"/>
    <mergeCell ref="AK61:AN62"/>
    <mergeCell ref="C66:W66"/>
    <mergeCell ref="Y66:AS66"/>
    <mergeCell ref="O53:R54"/>
    <mergeCell ref="AK53:AN54"/>
    <mergeCell ref="E55:N55"/>
    <mergeCell ref="AA55:AJ55"/>
    <mergeCell ref="E70:I70"/>
    <mergeCell ref="AF159:AI160"/>
    <mergeCell ref="E161:I161"/>
    <mergeCell ref="AA161:AE161"/>
    <mergeCell ref="J150:M151"/>
    <mergeCell ref="AF150:AI151"/>
    <mergeCell ref="J154:M154"/>
    <mergeCell ref="AF154:AI154"/>
    <mergeCell ref="U125:W125"/>
    <mergeCell ref="Y125:Y151"/>
    <mergeCell ref="J134:M135"/>
    <mergeCell ref="AF134:AI135"/>
    <mergeCell ref="E136:I136"/>
    <mergeCell ref="AA136:AE136"/>
    <mergeCell ref="J138:M139"/>
    <mergeCell ref="AF138:AI139"/>
    <mergeCell ref="E140:I140"/>
    <mergeCell ref="AA140:AE140"/>
    <mergeCell ref="AA78:AE78"/>
    <mergeCell ref="E82:I82"/>
    <mergeCell ref="AA82:AE82"/>
    <mergeCell ref="E86:I86"/>
    <mergeCell ref="AA86:AE86"/>
    <mergeCell ref="E90:I90"/>
    <mergeCell ref="J179:M180"/>
    <mergeCell ref="AF179:AI180"/>
    <mergeCell ref="E173:I173"/>
    <mergeCell ref="AA173:AE173"/>
    <mergeCell ref="J175:M176"/>
    <mergeCell ref="AF175:AI176"/>
    <mergeCell ref="E177:I177"/>
    <mergeCell ref="AA177:AE177"/>
    <mergeCell ref="AA165:AE165"/>
    <mergeCell ref="J167:M168"/>
    <mergeCell ref="AF167:AI168"/>
    <mergeCell ref="E169:I169"/>
    <mergeCell ref="AA169:AE169"/>
    <mergeCell ref="J171:M172"/>
    <mergeCell ref="AF171:AI172"/>
    <mergeCell ref="AQ125:AS125"/>
    <mergeCell ref="E128:I128"/>
    <mergeCell ref="AA128:AE128"/>
    <mergeCell ref="J130:M131"/>
    <mergeCell ref="AF130:AI131"/>
    <mergeCell ref="E132:I132"/>
    <mergeCell ref="AA132:AE132"/>
    <mergeCell ref="C154:C180"/>
    <mergeCell ref="U154:W154"/>
    <mergeCell ref="Y154:Y180"/>
    <mergeCell ref="J163:M164"/>
    <mergeCell ref="AF163:AI164"/>
    <mergeCell ref="E165:I165"/>
    <mergeCell ref="E144:I144"/>
    <mergeCell ref="AA144:AE144"/>
    <mergeCell ref="J146:M147"/>
    <mergeCell ref="AF146:AI147"/>
    <mergeCell ref="E148:I148"/>
    <mergeCell ref="AA148:AE148"/>
    <mergeCell ref="AQ154:AS154"/>
    <mergeCell ref="E157:I157"/>
    <mergeCell ref="AA157:AE157"/>
    <mergeCell ref="J159:M160"/>
    <mergeCell ref="C125:C151"/>
    <mergeCell ref="J142:M143"/>
    <mergeCell ref="AF142:AI143"/>
    <mergeCell ref="J125:M125"/>
    <mergeCell ref="AF125:AI125"/>
    <mergeCell ref="E103:I103"/>
    <mergeCell ref="AA103:AE103"/>
    <mergeCell ref="J105:M106"/>
    <mergeCell ref="AF105:AI106"/>
    <mergeCell ref="E107:I107"/>
    <mergeCell ref="AA107:AE107"/>
    <mergeCell ref="U96:W96"/>
    <mergeCell ref="Y96:Y122"/>
    <mergeCell ref="E115:I115"/>
    <mergeCell ref="AA115:AE115"/>
    <mergeCell ref="J117:M118"/>
    <mergeCell ref="AF117:AI118"/>
    <mergeCell ref="E119:I119"/>
    <mergeCell ref="AA119:AE119"/>
    <mergeCell ref="J109:M110"/>
    <mergeCell ref="AF109:AI110"/>
    <mergeCell ref="E111:I111"/>
    <mergeCell ref="AA111:AE111"/>
    <mergeCell ref="J113:M114"/>
    <mergeCell ref="AF113:AI114"/>
    <mergeCell ref="J121:M122"/>
    <mergeCell ref="AF121:AI122"/>
    <mergeCell ref="J96:M96"/>
    <mergeCell ref="AQ96:AS96"/>
    <mergeCell ref="E99:I99"/>
    <mergeCell ref="AA99:AE99"/>
    <mergeCell ref="J101:M102"/>
    <mergeCell ref="AF101:AI102"/>
    <mergeCell ref="C67:C93"/>
    <mergeCell ref="U67:W67"/>
    <mergeCell ref="Y67:Y93"/>
    <mergeCell ref="AQ67:AS67"/>
    <mergeCell ref="AF96:AI96"/>
    <mergeCell ref="J88:M89"/>
    <mergeCell ref="J92:M93"/>
    <mergeCell ref="AF67:AI67"/>
    <mergeCell ref="AF72:AI73"/>
    <mergeCell ref="AF76:AI77"/>
    <mergeCell ref="AF80:AI81"/>
    <mergeCell ref="AF84:AI85"/>
    <mergeCell ref="AF88:AI89"/>
    <mergeCell ref="AF92:AI93"/>
    <mergeCell ref="AA70:AE70"/>
    <mergeCell ref="E74:I74"/>
    <mergeCell ref="AA74:AE74"/>
    <mergeCell ref="E78:I78"/>
    <mergeCell ref="C96:C122"/>
    <mergeCell ref="O19:R20"/>
    <mergeCell ref="AK19:AN20"/>
    <mergeCell ref="E35:N35"/>
    <mergeCell ref="AA35:AJ35"/>
    <mergeCell ref="O37:R38"/>
    <mergeCell ref="AK37:AN38"/>
    <mergeCell ref="E39:N39"/>
    <mergeCell ref="AA39:AJ39"/>
    <mergeCell ref="O27:R28"/>
    <mergeCell ref="AK27:AN28"/>
    <mergeCell ref="C31:W31"/>
    <mergeCell ref="Y31:AS31"/>
    <mergeCell ref="C32:C62"/>
    <mergeCell ref="U32:W32"/>
    <mergeCell ref="Y32:Y62"/>
    <mergeCell ref="AQ32:AS32"/>
    <mergeCell ref="O57:R58"/>
    <mergeCell ref="AK57:AN58"/>
    <mergeCell ref="E51:N51"/>
    <mergeCell ref="AA51:AJ51"/>
    <mergeCell ref="O41:R42"/>
    <mergeCell ref="AK41:AN42"/>
    <mergeCell ref="AY137:AY138"/>
    <mergeCell ref="AZ137:BA137"/>
    <mergeCell ref="AV154:AV155"/>
    <mergeCell ref="AW154:AX154"/>
    <mergeCell ref="AY154:AY155"/>
    <mergeCell ref="AZ154:BA154"/>
    <mergeCell ref="B4:B180"/>
    <mergeCell ref="C5:W5"/>
    <mergeCell ref="Y5:AS5"/>
    <mergeCell ref="C6:C28"/>
    <mergeCell ref="U6:W6"/>
    <mergeCell ref="Y6:Y28"/>
    <mergeCell ref="AQ6:AS6"/>
    <mergeCell ref="E21:N21"/>
    <mergeCell ref="AA21:AJ21"/>
    <mergeCell ref="O23:R24"/>
    <mergeCell ref="AK23:AN24"/>
    <mergeCell ref="E25:N25"/>
    <mergeCell ref="AA25:AJ25"/>
    <mergeCell ref="O15:R16"/>
    <mergeCell ref="AK15:AN16"/>
    <mergeCell ref="E47:N47"/>
    <mergeCell ref="AA47:AJ47"/>
    <mergeCell ref="O49:R50"/>
    <mergeCell ref="AZ79:BA79"/>
    <mergeCell ref="AV96:AV97"/>
    <mergeCell ref="AW96:AX96"/>
    <mergeCell ref="AY96:AY97"/>
    <mergeCell ref="AZ96:BA96"/>
    <mergeCell ref="AY108:AY109"/>
    <mergeCell ref="AZ108:BA108"/>
    <mergeCell ref="AV125:AV126"/>
    <mergeCell ref="AW125:AX125"/>
    <mergeCell ref="AY125:AY126"/>
    <mergeCell ref="AZ125:BA125"/>
    <mergeCell ref="AY166:AY167"/>
    <mergeCell ref="AZ166:BA166"/>
    <mergeCell ref="AU5:BA5"/>
    <mergeCell ref="AU6:AU53"/>
    <mergeCell ref="AV6:AV7"/>
    <mergeCell ref="AW6:AX6"/>
    <mergeCell ref="AY6:AY7"/>
    <mergeCell ref="AZ6:BA6"/>
    <mergeCell ref="AY17:AY18"/>
    <mergeCell ref="AZ17:BA17"/>
    <mergeCell ref="AV32:AV33"/>
    <mergeCell ref="AW32:AX32"/>
    <mergeCell ref="AY32:AY33"/>
    <mergeCell ref="AZ32:BA32"/>
    <mergeCell ref="AW41:AX43"/>
    <mergeCell ref="AY48:AY49"/>
    <mergeCell ref="AZ48:BA48"/>
    <mergeCell ref="AU66:BA66"/>
    <mergeCell ref="AU67:AU171"/>
    <mergeCell ref="AV67:AV68"/>
    <mergeCell ref="AW67:AX67"/>
    <mergeCell ref="AY67:AY68"/>
    <mergeCell ref="AZ67:BA67"/>
    <mergeCell ref="AY79:AY80"/>
    <mergeCell ref="S69:S70"/>
    <mergeCell ref="S71:S72"/>
    <mergeCell ref="S73:S74"/>
    <mergeCell ref="AO69:AO70"/>
    <mergeCell ref="AO71:AO72"/>
    <mergeCell ref="AO73:AO74"/>
    <mergeCell ref="C4:BA4"/>
    <mergeCell ref="C65:BA65"/>
    <mergeCell ref="B3:BA3"/>
    <mergeCell ref="AK49:AN50"/>
    <mergeCell ref="E9:N9"/>
    <mergeCell ref="AA9:AJ9"/>
    <mergeCell ref="O11:R12"/>
    <mergeCell ref="AK11:AN12"/>
    <mergeCell ref="E13:N13"/>
    <mergeCell ref="AA13:AJ13"/>
    <mergeCell ref="E43:N43"/>
    <mergeCell ref="AA43:AJ43"/>
    <mergeCell ref="O45:R46"/>
    <mergeCell ref="AK45:AN46"/>
    <mergeCell ref="E59:N59"/>
    <mergeCell ref="AA59:AJ59"/>
    <mergeCell ref="E17:N17"/>
    <mergeCell ref="AA17:AJ17"/>
  </mergeCells>
  <phoneticPr fontId="1" type="noConversion"/>
  <pageMargins left="0.25" right="0.25" top="0.75" bottom="0.75" header="0.3" footer="0.3"/>
  <pageSetup paperSize="9" scale="25" fitToHeight="0" orientation="landscape" r:id="rId1"/>
  <ignoredErrors>
    <ignoredError sqref="AG11 AH15 AG19 AE15 AC15 AA19 AA23 AD19:AE19 AC23 AA27 AF27:AG27 F38 I38 L38 AB37 AD37 AF37 AC41 AE41 AG41 AC45:AD45 AF45 AI45 AB49:AD49 AE53:AG53 AB61:AC61 AJ61 E101:F101 G109 E113:G113 E121 AA101:AB101 G134 E138:G138 H142 G150:H150 I179 G179 E175:F175 I175 G171 H167 I163 E163:F163 AB150:AC150 AB142 AD142 AA138 AD134 AD130 AD159 AA167:AC167 AC171 AC175 AE175 AD179:AE179 AB88:AC88 AA84 AA76 AD72 AC80:AD80 AD8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E32A7-8018-4AEE-9600-54D052B919F0}">
  <sheetPr>
    <pageSetUpPr fitToPage="1"/>
  </sheetPr>
  <dimension ref="B3:BA180"/>
  <sheetViews>
    <sheetView topLeftCell="A6" zoomScale="40" zoomScaleNormal="40" workbookViewId="0">
      <selection activeCell="S69" sqref="S69:S74"/>
    </sheetView>
  </sheetViews>
  <sheetFormatPr defaultRowHeight="16.5" x14ac:dyDescent="0.25"/>
  <cols>
    <col min="2" max="2" width="30.625" style="2" customWidth="1"/>
    <col min="3" max="3" width="9" style="2"/>
    <col min="4" max="4" width="13.625" style="2" customWidth="1"/>
    <col min="5" max="14" width="9.125" style="1" customWidth="1"/>
    <col min="15" max="18" width="9.125" style="2" customWidth="1"/>
    <col min="19" max="19" width="9" style="2"/>
    <col min="20" max="20" width="13.625" style="2" customWidth="1"/>
    <col min="21" max="23" width="11.625" style="2" customWidth="1"/>
    <col min="24" max="25" width="9" style="2"/>
    <col min="26" max="26" width="13.625" style="2" customWidth="1"/>
    <col min="27" max="36" width="9.125" style="1" customWidth="1"/>
    <col min="37" max="40" width="9.125" style="2" customWidth="1"/>
    <col min="41" max="41" width="9" style="2"/>
    <col min="42" max="42" width="13.625" style="2" customWidth="1"/>
    <col min="43" max="45" width="11.625" style="2" customWidth="1"/>
    <col min="46" max="47" width="9" style="24"/>
    <col min="48" max="48" width="11.625" style="24" customWidth="1"/>
    <col min="49" max="50" width="13.625" style="24" customWidth="1"/>
    <col min="51" max="51" width="11.625" style="24" customWidth="1"/>
    <col min="52" max="52" width="13.625" style="24" customWidth="1"/>
    <col min="53" max="53" width="13.625" customWidth="1"/>
  </cols>
  <sheetData>
    <row r="3" spans="2:53" s="99" customFormat="1" ht="120" customHeight="1" x14ac:dyDescent="0.25">
      <c r="B3" s="294" t="s">
        <v>242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4"/>
    </row>
    <row r="4" spans="2:53" ht="50.1" customHeight="1" x14ac:dyDescent="0.25">
      <c r="B4" s="295" t="s">
        <v>77</v>
      </c>
      <c r="C4" s="278" t="s">
        <v>82</v>
      </c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  <c r="AY4" s="278"/>
      <c r="AZ4" s="278"/>
      <c r="BA4" s="278"/>
    </row>
    <row r="5" spans="2:53" ht="39.950000000000003" customHeight="1" x14ac:dyDescent="0.25">
      <c r="B5" s="295"/>
      <c r="C5" s="296" t="s">
        <v>79</v>
      </c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5"/>
      <c r="Y5" s="297" t="s">
        <v>53</v>
      </c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U5" s="276" t="s">
        <v>257</v>
      </c>
      <c r="AV5" s="276"/>
      <c r="AW5" s="276"/>
      <c r="AX5" s="276"/>
      <c r="AY5" s="276"/>
      <c r="AZ5" s="276"/>
      <c r="BA5" s="276"/>
    </row>
    <row r="6" spans="2:53" ht="16.5" customHeight="1" x14ac:dyDescent="0.3">
      <c r="B6" s="295"/>
      <c r="C6" s="265" t="s">
        <v>1</v>
      </c>
      <c r="D6" s="67" t="s">
        <v>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327" t="s">
        <v>49</v>
      </c>
      <c r="P6" s="328"/>
      <c r="Q6" s="328"/>
      <c r="R6" s="329"/>
      <c r="S6" s="7"/>
      <c r="T6" s="67" t="s">
        <v>1</v>
      </c>
      <c r="U6" s="232" t="s">
        <v>50</v>
      </c>
      <c r="V6" s="232"/>
      <c r="W6" s="232"/>
      <c r="X6" s="4"/>
      <c r="Y6" s="265" t="s">
        <v>1</v>
      </c>
      <c r="Z6" s="67" t="s">
        <v>1</v>
      </c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327" t="s">
        <v>49</v>
      </c>
      <c r="AL6" s="328"/>
      <c r="AM6" s="328"/>
      <c r="AN6" s="329"/>
      <c r="AO6" s="7"/>
      <c r="AP6" s="67" t="s">
        <v>1</v>
      </c>
      <c r="AQ6" s="232" t="s">
        <v>50</v>
      </c>
      <c r="AR6" s="232"/>
      <c r="AS6" s="232"/>
      <c r="AU6" s="267" t="s">
        <v>255</v>
      </c>
      <c r="AV6" s="269" t="s">
        <v>1</v>
      </c>
      <c r="AW6" s="266" t="s">
        <v>5</v>
      </c>
      <c r="AX6" s="266"/>
      <c r="AY6" s="269" t="s">
        <v>1</v>
      </c>
      <c r="AZ6" s="266" t="s">
        <v>6</v>
      </c>
      <c r="BA6" s="266"/>
    </row>
    <row r="7" spans="2:53" ht="16.5" customHeight="1" x14ac:dyDescent="0.3">
      <c r="B7" s="295"/>
      <c r="C7" s="265"/>
      <c r="D7" s="67" t="s">
        <v>2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42" t="s">
        <v>3</v>
      </c>
      <c r="P7" s="42" t="s">
        <v>4</v>
      </c>
      <c r="Q7" s="42" t="s">
        <v>191</v>
      </c>
      <c r="R7" s="42" t="s">
        <v>192</v>
      </c>
      <c r="S7" s="7"/>
      <c r="T7" s="67" t="s">
        <v>2</v>
      </c>
      <c r="U7" s="69" t="s">
        <v>5</v>
      </c>
      <c r="V7" s="69" t="s">
        <v>6</v>
      </c>
      <c r="W7" s="8" t="s">
        <v>7</v>
      </c>
      <c r="X7" s="4"/>
      <c r="Y7" s="265"/>
      <c r="Z7" s="67" t="s">
        <v>0</v>
      </c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42" t="s">
        <v>3</v>
      </c>
      <c r="AL7" s="42" t="s">
        <v>4</v>
      </c>
      <c r="AM7" s="42" t="s">
        <v>191</v>
      </c>
      <c r="AN7" s="42" t="s">
        <v>192</v>
      </c>
      <c r="AO7" s="7"/>
      <c r="AP7" s="67" t="s">
        <v>54</v>
      </c>
      <c r="AQ7" s="69" t="s">
        <v>5</v>
      </c>
      <c r="AR7" s="69" t="s">
        <v>6</v>
      </c>
      <c r="AS7" s="8" t="s">
        <v>7</v>
      </c>
      <c r="AU7" s="267"/>
      <c r="AV7" s="269"/>
      <c r="AW7" s="107" t="s">
        <v>246</v>
      </c>
      <c r="AX7" s="107" t="s">
        <v>0</v>
      </c>
      <c r="AY7" s="269"/>
      <c r="AZ7" s="107" t="s">
        <v>2</v>
      </c>
      <c r="BA7" s="107" t="s">
        <v>54</v>
      </c>
    </row>
    <row r="8" spans="2:53" ht="16.5" customHeight="1" x14ac:dyDescent="0.3">
      <c r="B8" s="295"/>
      <c r="C8" s="265"/>
      <c r="D8" s="9" t="s">
        <v>8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57">
        <f>ROUND(AVERAGE(O10, O14,O18,O22,O26), 3)</f>
        <v>116.497</v>
      </c>
      <c r="P8" s="43">
        <f>ROUND(AVERAGE(P10, P14,P18,P22,P26), 3)</f>
        <v>10.118</v>
      </c>
      <c r="Q8" s="43">
        <f>ROUND(AVERAGE(Q10, Q14,Q18,Q22,Q26), 3)</f>
        <v>10.145</v>
      </c>
      <c r="R8" s="43">
        <f>ROUND(AVERAGE(R10, R14,R18,R22,R26), 3)</f>
        <v>5.8470000000000004</v>
      </c>
      <c r="S8" s="7"/>
      <c r="T8" s="9" t="s">
        <v>9</v>
      </c>
      <c r="U8" s="8">
        <v>90</v>
      </c>
      <c r="V8" s="8">
        <v>131.376</v>
      </c>
      <c r="W8" s="8">
        <f>ROUND(V8/60, 3)</f>
        <v>2.19</v>
      </c>
      <c r="X8" s="4"/>
      <c r="Y8" s="265"/>
      <c r="Z8" s="25" t="s">
        <v>8</v>
      </c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57">
        <f>ROUND(AVERAGE(AK10, AK14,AK18,AK22,AK26), 3)</f>
        <v>63.957000000000001</v>
      </c>
      <c r="AL8" s="43">
        <f>ROUND(AVERAGE(AL10, AL14,AL18,AL22,AL26), 3)</f>
        <v>8.9990000000000006</v>
      </c>
      <c r="AM8" s="43">
        <f>ROUND(AVERAGE(AM10, AM14,AM18,AM22,AM26), 3)</f>
        <v>6.0060000000000002</v>
      </c>
      <c r="AN8" s="43">
        <f>ROUND(AVERAGE(AN10, AN14,AN18,AN22,AN26), 3)</f>
        <v>2.2000000000000002</v>
      </c>
      <c r="AO8" s="7"/>
      <c r="AP8" s="9" t="s">
        <v>9</v>
      </c>
      <c r="AQ8" s="8">
        <v>100</v>
      </c>
      <c r="AR8" s="8">
        <v>75.402000000000001</v>
      </c>
      <c r="AS8" s="8">
        <f>ROUND(AR8/60, 3)</f>
        <v>1.2569999999999999</v>
      </c>
      <c r="AU8" s="267"/>
      <c r="AV8" s="108" t="s">
        <v>9</v>
      </c>
      <c r="AW8" s="109">
        <f t="shared" ref="AW8:AW13" si="0">U8</f>
        <v>90</v>
      </c>
      <c r="AX8" s="109">
        <f t="shared" ref="AX8:AX13" si="1">AQ8</f>
        <v>100</v>
      </c>
      <c r="AY8" s="108" t="s">
        <v>9</v>
      </c>
      <c r="AZ8" s="109">
        <f t="shared" ref="AZ8:AZ13" si="2">V8</f>
        <v>131.376</v>
      </c>
      <c r="BA8" s="109">
        <f t="shared" ref="BA8:BA13" si="3">AR8</f>
        <v>75.402000000000001</v>
      </c>
    </row>
    <row r="9" spans="2:53" ht="16.5" customHeight="1" x14ac:dyDescent="0.3">
      <c r="B9" s="295"/>
      <c r="C9" s="265"/>
      <c r="D9" s="69" t="s">
        <v>10</v>
      </c>
      <c r="E9" s="292" t="s">
        <v>90</v>
      </c>
      <c r="F9" s="293"/>
      <c r="G9" s="293"/>
      <c r="H9" s="293"/>
      <c r="I9" s="293"/>
      <c r="J9" s="293"/>
      <c r="K9" s="293"/>
      <c r="L9" s="293"/>
      <c r="M9" s="293"/>
      <c r="N9" s="293"/>
      <c r="O9" s="65" t="s">
        <v>11</v>
      </c>
      <c r="P9" s="68" t="s">
        <v>12</v>
      </c>
      <c r="Q9" s="65" t="s">
        <v>81</v>
      </c>
      <c r="R9" s="65" t="s">
        <v>80</v>
      </c>
      <c r="S9" s="7"/>
      <c r="T9" s="9" t="s">
        <v>13</v>
      </c>
      <c r="U9" s="8">
        <v>100</v>
      </c>
      <c r="V9" s="8">
        <v>128.68199999999999</v>
      </c>
      <c r="W9" s="8">
        <f>ROUND(V9/60, 3)</f>
        <v>2.145</v>
      </c>
      <c r="X9" s="4"/>
      <c r="Y9" s="265"/>
      <c r="Z9" s="65" t="s">
        <v>10</v>
      </c>
      <c r="AA9" s="292" t="s">
        <v>94</v>
      </c>
      <c r="AB9" s="293"/>
      <c r="AC9" s="293"/>
      <c r="AD9" s="293"/>
      <c r="AE9" s="293"/>
      <c r="AF9" s="293"/>
      <c r="AG9" s="293"/>
      <c r="AH9" s="293"/>
      <c r="AI9" s="293"/>
      <c r="AJ9" s="293"/>
      <c r="AK9" s="65" t="s">
        <v>11</v>
      </c>
      <c r="AL9" s="68" t="s">
        <v>12</v>
      </c>
      <c r="AM9" s="65" t="s">
        <v>81</v>
      </c>
      <c r="AN9" s="65" t="s">
        <v>80</v>
      </c>
      <c r="AO9" s="7"/>
      <c r="AP9" s="9" t="s">
        <v>13</v>
      </c>
      <c r="AQ9" s="8">
        <v>100</v>
      </c>
      <c r="AR9" s="8">
        <v>61.534999999999997</v>
      </c>
      <c r="AS9" s="8">
        <f>ROUND(AR9/60, 3)</f>
        <v>1.026</v>
      </c>
      <c r="AU9" s="267"/>
      <c r="AV9" s="108" t="s">
        <v>13</v>
      </c>
      <c r="AW9" s="109">
        <f t="shared" si="0"/>
        <v>100</v>
      </c>
      <c r="AX9" s="109">
        <f t="shared" si="1"/>
        <v>100</v>
      </c>
      <c r="AY9" s="108" t="s">
        <v>13</v>
      </c>
      <c r="AZ9" s="109">
        <f t="shared" si="2"/>
        <v>128.68199999999999</v>
      </c>
      <c r="BA9" s="109">
        <f t="shared" si="3"/>
        <v>61.534999999999997</v>
      </c>
    </row>
    <row r="10" spans="2:53" ht="16.5" customHeight="1" x14ac:dyDescent="0.3">
      <c r="B10" s="295"/>
      <c r="C10" s="265"/>
      <c r="D10" s="64" t="s">
        <v>14</v>
      </c>
      <c r="E10" s="78">
        <v>12.759</v>
      </c>
      <c r="F10" s="78">
        <v>21.736999999999998</v>
      </c>
      <c r="G10" s="78">
        <v>7.0010000000000003</v>
      </c>
      <c r="H10" s="78">
        <v>8.3109999999999999</v>
      </c>
      <c r="I10" s="78">
        <v>15.784000000000001</v>
      </c>
      <c r="J10" s="78">
        <v>12.504</v>
      </c>
      <c r="K10" s="78">
        <v>8.327</v>
      </c>
      <c r="L10" s="78">
        <v>17.440999999999999</v>
      </c>
      <c r="M10" s="78">
        <v>10.086</v>
      </c>
      <c r="N10" s="78">
        <v>17.423999999999999</v>
      </c>
      <c r="O10" s="64">
        <f>SUM(E10:N10)</f>
        <v>131.374</v>
      </c>
      <c r="P10" s="26">
        <f>ROUND(AVERAGE(E10:N10),3)</f>
        <v>13.137</v>
      </c>
      <c r="Q10" s="64">
        <f>ROUND(MEDIAN(E10:N10), 3)</f>
        <v>12.632</v>
      </c>
      <c r="R10" s="64">
        <f>ROUND(_xlfn.STDEV.S(E10:N10), 3)</f>
        <v>4.851</v>
      </c>
      <c r="S10" s="7"/>
      <c r="T10" s="9" t="s">
        <v>15</v>
      </c>
      <c r="U10" s="8">
        <v>100</v>
      </c>
      <c r="V10" s="8">
        <v>89.367000000000004</v>
      </c>
      <c r="W10" s="8">
        <f>ROUND(V10/60, 3)</f>
        <v>1.4890000000000001</v>
      </c>
      <c r="X10" s="4"/>
      <c r="Y10" s="265"/>
      <c r="Z10" s="66" t="s">
        <v>14</v>
      </c>
      <c r="AA10" s="78">
        <v>10.617000000000001</v>
      </c>
      <c r="AB10" s="78">
        <v>9.3179999999999996</v>
      </c>
      <c r="AC10" s="78">
        <v>8.32</v>
      </c>
      <c r="AD10" s="78">
        <v>5.1840000000000002</v>
      </c>
      <c r="AE10" s="78">
        <v>4.7279999999999998</v>
      </c>
      <c r="AF10" s="78">
        <v>11.601000000000001</v>
      </c>
      <c r="AG10" s="78">
        <v>8.423</v>
      </c>
      <c r="AH10" s="78">
        <v>8.4960000000000004</v>
      </c>
      <c r="AI10" s="78">
        <v>4.1989999999999998</v>
      </c>
      <c r="AJ10" s="78">
        <v>4.5129999999999999</v>
      </c>
      <c r="AK10" s="64">
        <f>SUM(AA10:AJ10)</f>
        <v>75.399000000000001</v>
      </c>
      <c r="AL10" s="26">
        <f>ROUND(AVERAGE(AA10:AJ10),3)</f>
        <v>7.54</v>
      </c>
      <c r="AM10" s="64">
        <f>ROUND(MEDIAN(AA10:AJ10), 3)</f>
        <v>8.3719999999999999</v>
      </c>
      <c r="AN10" s="64">
        <f>ROUND(_xlfn.STDEV.S(AA10:AJ10), 3)</f>
        <v>2.6920000000000002</v>
      </c>
      <c r="AO10" s="7"/>
      <c r="AP10" s="9" t="s">
        <v>15</v>
      </c>
      <c r="AQ10" s="8">
        <v>100</v>
      </c>
      <c r="AR10" s="8">
        <v>69.959999999999994</v>
      </c>
      <c r="AS10" s="8">
        <f>ROUND(AR10/60, 3)</f>
        <v>1.1659999999999999</v>
      </c>
      <c r="AU10" s="267"/>
      <c r="AV10" s="108" t="s">
        <v>15</v>
      </c>
      <c r="AW10" s="109">
        <f t="shared" si="0"/>
        <v>100</v>
      </c>
      <c r="AX10" s="109">
        <f t="shared" si="1"/>
        <v>100</v>
      </c>
      <c r="AY10" s="108" t="s">
        <v>15</v>
      </c>
      <c r="AZ10" s="109">
        <f t="shared" si="2"/>
        <v>89.367000000000004</v>
      </c>
      <c r="BA10" s="109">
        <f t="shared" si="3"/>
        <v>69.959999999999994</v>
      </c>
    </row>
    <row r="11" spans="2:53" ht="16.5" customHeight="1" x14ac:dyDescent="0.3">
      <c r="B11" s="295"/>
      <c r="C11" s="265"/>
      <c r="D11" s="64" t="b">
        <v>1</v>
      </c>
      <c r="E11" s="78" t="s">
        <v>148</v>
      </c>
      <c r="F11" s="78" t="s">
        <v>162</v>
      </c>
      <c r="G11" s="78" t="s">
        <v>151</v>
      </c>
      <c r="H11" s="78" t="s">
        <v>149</v>
      </c>
      <c r="I11" s="78" t="s">
        <v>152</v>
      </c>
      <c r="J11" s="78" t="s">
        <v>137</v>
      </c>
      <c r="K11" s="78" t="s">
        <v>132</v>
      </c>
      <c r="L11" s="79" t="s">
        <v>142</v>
      </c>
      <c r="M11" s="78" t="s">
        <v>131</v>
      </c>
      <c r="N11" s="78" t="s">
        <v>160</v>
      </c>
      <c r="O11" s="281"/>
      <c r="P11" s="282"/>
      <c r="Q11" s="282"/>
      <c r="R11" s="283"/>
      <c r="S11" s="7"/>
      <c r="T11" s="9" t="s">
        <v>16</v>
      </c>
      <c r="U11" s="8">
        <v>90</v>
      </c>
      <c r="V11" s="8">
        <v>112.342</v>
      </c>
      <c r="W11" s="8">
        <f>ROUND(V11/60, 3)</f>
        <v>1.8720000000000001</v>
      </c>
      <c r="X11" s="4"/>
      <c r="Y11" s="265"/>
      <c r="Z11" s="66" t="b">
        <v>1</v>
      </c>
      <c r="AA11" s="78" t="s">
        <v>132</v>
      </c>
      <c r="AB11" s="78" t="s">
        <v>128</v>
      </c>
      <c r="AC11" s="78" t="s">
        <v>138</v>
      </c>
      <c r="AD11" s="78" t="s">
        <v>137</v>
      </c>
      <c r="AE11" s="78" t="s">
        <v>135</v>
      </c>
      <c r="AF11" s="78" t="s">
        <v>156</v>
      </c>
      <c r="AG11" s="78" t="s">
        <v>161</v>
      </c>
      <c r="AH11" s="78" t="s">
        <v>160</v>
      </c>
      <c r="AI11" s="78" t="s">
        <v>129</v>
      </c>
      <c r="AJ11" s="78" t="s">
        <v>144</v>
      </c>
      <c r="AK11" s="281"/>
      <c r="AL11" s="282"/>
      <c r="AM11" s="282"/>
      <c r="AN11" s="283"/>
      <c r="AO11" s="7"/>
      <c r="AP11" s="9" t="s">
        <v>16</v>
      </c>
      <c r="AQ11" s="8">
        <v>100</v>
      </c>
      <c r="AR11" s="8">
        <v>53.6</v>
      </c>
      <c r="AS11" s="8">
        <f>ROUND(AR11/60, 3)</f>
        <v>0.89300000000000002</v>
      </c>
      <c r="AU11" s="267"/>
      <c r="AV11" s="108" t="s">
        <v>16</v>
      </c>
      <c r="AW11" s="109">
        <f t="shared" si="0"/>
        <v>90</v>
      </c>
      <c r="AX11" s="109">
        <f t="shared" si="1"/>
        <v>100</v>
      </c>
      <c r="AY11" s="108" t="s">
        <v>16</v>
      </c>
      <c r="AZ11" s="109">
        <f t="shared" si="2"/>
        <v>112.342</v>
      </c>
      <c r="BA11" s="109">
        <f t="shared" si="3"/>
        <v>53.6</v>
      </c>
    </row>
    <row r="12" spans="2:53" ht="16.5" customHeight="1" x14ac:dyDescent="0.3">
      <c r="B12" s="295"/>
      <c r="C12" s="265"/>
      <c r="D12" s="64" t="s">
        <v>17</v>
      </c>
      <c r="E12" s="64"/>
      <c r="F12" s="64"/>
      <c r="G12" s="64"/>
      <c r="H12" s="64"/>
      <c r="I12" s="64"/>
      <c r="J12" s="64"/>
      <c r="K12" s="64"/>
      <c r="L12" s="13" t="s">
        <v>28</v>
      </c>
      <c r="M12" s="64"/>
      <c r="N12" s="64"/>
      <c r="O12" s="284"/>
      <c r="P12" s="285"/>
      <c r="Q12" s="285"/>
      <c r="R12" s="286"/>
      <c r="S12" s="7"/>
      <c r="T12" s="9" t="s">
        <v>18</v>
      </c>
      <c r="U12" s="8">
        <v>100</v>
      </c>
      <c r="V12" s="8">
        <v>120.729</v>
      </c>
      <c r="W12" s="8">
        <f>ROUND(V12/60, 3)</f>
        <v>2.012</v>
      </c>
      <c r="X12" s="4"/>
      <c r="Y12" s="265"/>
      <c r="Z12" s="66" t="s">
        <v>17</v>
      </c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284"/>
      <c r="AL12" s="285"/>
      <c r="AM12" s="285"/>
      <c r="AN12" s="286"/>
      <c r="AO12" s="7"/>
      <c r="AP12" s="9" t="s">
        <v>18</v>
      </c>
      <c r="AQ12" s="8">
        <v>100</v>
      </c>
      <c r="AR12" s="8">
        <v>59.295999999999999</v>
      </c>
      <c r="AS12" s="8">
        <f>ROUND(AR12/60, 3)</f>
        <v>0.98799999999999999</v>
      </c>
      <c r="AU12" s="267"/>
      <c r="AV12" s="108" t="s">
        <v>18</v>
      </c>
      <c r="AW12" s="109">
        <f t="shared" si="0"/>
        <v>100</v>
      </c>
      <c r="AX12" s="109">
        <f t="shared" si="1"/>
        <v>100</v>
      </c>
      <c r="AY12" s="108" t="s">
        <v>18</v>
      </c>
      <c r="AZ12" s="109">
        <f t="shared" si="2"/>
        <v>120.729</v>
      </c>
      <c r="BA12" s="109">
        <f t="shared" si="3"/>
        <v>59.295999999999999</v>
      </c>
    </row>
    <row r="13" spans="2:53" ht="16.5" customHeight="1" x14ac:dyDescent="0.3">
      <c r="B13" s="295"/>
      <c r="C13" s="265"/>
      <c r="D13" s="69" t="s">
        <v>19</v>
      </c>
      <c r="E13" s="292" t="s">
        <v>94</v>
      </c>
      <c r="F13" s="293"/>
      <c r="G13" s="293"/>
      <c r="H13" s="293"/>
      <c r="I13" s="293"/>
      <c r="J13" s="293"/>
      <c r="K13" s="293"/>
      <c r="L13" s="293"/>
      <c r="M13" s="293"/>
      <c r="N13" s="293"/>
      <c r="O13" s="65" t="s">
        <v>11</v>
      </c>
      <c r="P13" s="68" t="s">
        <v>12</v>
      </c>
      <c r="Q13" s="65" t="s">
        <v>81</v>
      </c>
      <c r="R13" s="65" t="s">
        <v>80</v>
      </c>
      <c r="S13" s="7"/>
      <c r="T13" s="14" t="s">
        <v>3</v>
      </c>
      <c r="U13" s="44">
        <f>ROUND(AVERAGE(U8:U12), 3)</f>
        <v>96</v>
      </c>
      <c r="V13" s="45">
        <f>ROUND(AVERAGE(V8:V12), 3)</f>
        <v>116.499</v>
      </c>
      <c r="W13" s="15">
        <f>ROUND(AVERAGE(W8:W12), 3)</f>
        <v>1.9419999999999999</v>
      </c>
      <c r="X13" s="4"/>
      <c r="Y13" s="265"/>
      <c r="Z13" s="69" t="s">
        <v>19</v>
      </c>
      <c r="AA13" s="292" t="s">
        <v>94</v>
      </c>
      <c r="AB13" s="293"/>
      <c r="AC13" s="293"/>
      <c r="AD13" s="293"/>
      <c r="AE13" s="293"/>
      <c r="AF13" s="293"/>
      <c r="AG13" s="293"/>
      <c r="AH13" s="293"/>
      <c r="AI13" s="293"/>
      <c r="AJ13" s="293"/>
      <c r="AK13" s="65" t="s">
        <v>11</v>
      </c>
      <c r="AL13" s="68" t="s">
        <v>12</v>
      </c>
      <c r="AM13" s="65" t="s">
        <v>81</v>
      </c>
      <c r="AN13" s="65" t="s">
        <v>80</v>
      </c>
      <c r="AO13" s="7"/>
      <c r="AP13" s="14" t="s">
        <v>3</v>
      </c>
      <c r="AQ13" s="44">
        <f>ROUND(AVERAGE(AQ8:AQ12), 3)</f>
        <v>100</v>
      </c>
      <c r="AR13" s="45">
        <f>ROUND(AVERAGE(AR8:AR12), 3)</f>
        <v>63.959000000000003</v>
      </c>
      <c r="AS13" s="15">
        <f>ROUND(AVERAGE(AS8:AS12), 3)</f>
        <v>1.0660000000000001</v>
      </c>
      <c r="AU13" s="267"/>
      <c r="AV13" s="110" t="s">
        <v>3</v>
      </c>
      <c r="AW13" s="111">
        <f t="shared" si="0"/>
        <v>96</v>
      </c>
      <c r="AX13" s="111">
        <f t="shared" si="1"/>
        <v>100</v>
      </c>
      <c r="AY13" s="110" t="s">
        <v>3</v>
      </c>
      <c r="AZ13" s="112">
        <f t="shared" si="2"/>
        <v>116.499</v>
      </c>
      <c r="BA13" s="112">
        <f t="shared" si="3"/>
        <v>63.959000000000003</v>
      </c>
    </row>
    <row r="14" spans="2:53" ht="16.5" customHeight="1" x14ac:dyDescent="0.25">
      <c r="B14" s="295"/>
      <c r="C14" s="265"/>
      <c r="D14" s="66" t="s">
        <v>20</v>
      </c>
      <c r="E14" s="78">
        <v>9.4169999999999998</v>
      </c>
      <c r="F14" s="78">
        <v>9.968</v>
      </c>
      <c r="G14" s="78">
        <v>12.000999999999999</v>
      </c>
      <c r="H14" s="78">
        <v>11.688000000000001</v>
      </c>
      <c r="I14" s="78">
        <v>8.9339999999999993</v>
      </c>
      <c r="J14" s="78">
        <v>37.848999999999997</v>
      </c>
      <c r="K14" s="78">
        <v>5.8559999999999999</v>
      </c>
      <c r="L14" s="78">
        <v>8.4060000000000006</v>
      </c>
      <c r="M14" s="78">
        <v>17.623000000000001</v>
      </c>
      <c r="N14" s="78">
        <v>6.9370000000000003</v>
      </c>
      <c r="O14" s="64">
        <f>SUM(E14:N14)</f>
        <v>128.679</v>
      </c>
      <c r="P14" s="49">
        <v>10.290900000000001</v>
      </c>
      <c r="Q14" s="64">
        <f>ROUND(MEDIAN(E14:N14), 3)</f>
        <v>9.6929999999999996</v>
      </c>
      <c r="R14" s="64">
        <f>ROUND(_xlfn.STDEV.S(E14:N14), 3)</f>
        <v>9.3620000000000001</v>
      </c>
      <c r="S14" s="7"/>
      <c r="T14" s="7"/>
      <c r="U14" s="7"/>
      <c r="V14" s="7"/>
      <c r="W14" s="7"/>
      <c r="X14" s="4"/>
      <c r="Y14" s="265"/>
      <c r="Z14" s="66" t="s">
        <v>20</v>
      </c>
      <c r="AA14" s="78">
        <v>5.6550000000000002</v>
      </c>
      <c r="AB14" s="78">
        <v>8.7680000000000007</v>
      </c>
      <c r="AC14" s="78">
        <v>5.0309999999999997</v>
      </c>
      <c r="AD14" s="78">
        <v>4.4260000000000002</v>
      </c>
      <c r="AE14" s="78">
        <v>3.9209999999999998</v>
      </c>
      <c r="AF14" s="78">
        <v>11.294</v>
      </c>
      <c r="AG14" s="78">
        <v>7.2629999999999999</v>
      </c>
      <c r="AH14" s="78">
        <v>4.266</v>
      </c>
      <c r="AI14" s="78">
        <v>4.117</v>
      </c>
      <c r="AJ14" s="78">
        <v>6.7930000000000001</v>
      </c>
      <c r="AK14" s="64">
        <f>SUM(AA14:AJ14)</f>
        <v>61.533999999999992</v>
      </c>
      <c r="AL14" s="49">
        <v>10.290900000000001</v>
      </c>
      <c r="AM14" s="64">
        <f>ROUND(MEDIAN(AA14:AJ14), 3)</f>
        <v>5.343</v>
      </c>
      <c r="AN14" s="64">
        <f>ROUND(_xlfn.STDEV.S(AA14:AJ14), 3)</f>
        <v>2.4060000000000001</v>
      </c>
      <c r="AO14" s="7"/>
      <c r="AP14" s="7"/>
      <c r="AQ14" s="7"/>
      <c r="AR14" s="7"/>
      <c r="AS14" s="7"/>
      <c r="AU14" s="267"/>
      <c r="AY14" s="113"/>
      <c r="AZ14" s="113"/>
      <c r="BA14" s="113"/>
    </row>
    <row r="15" spans="2:53" ht="16.5" customHeight="1" x14ac:dyDescent="0.25">
      <c r="B15" s="295"/>
      <c r="C15" s="265"/>
      <c r="D15" s="64" t="b">
        <v>1</v>
      </c>
      <c r="E15" s="78" t="s">
        <v>129</v>
      </c>
      <c r="F15" s="78" t="s">
        <v>128</v>
      </c>
      <c r="G15" s="78" t="s">
        <v>130</v>
      </c>
      <c r="H15" s="78" t="s">
        <v>143</v>
      </c>
      <c r="I15" s="78" t="s">
        <v>162</v>
      </c>
      <c r="J15" s="78" t="s">
        <v>163</v>
      </c>
      <c r="K15" s="78" t="s">
        <v>139</v>
      </c>
      <c r="L15" s="78" t="s">
        <v>155</v>
      </c>
      <c r="M15" s="78" t="s">
        <v>144</v>
      </c>
      <c r="N15" s="78" t="s">
        <v>134</v>
      </c>
      <c r="O15" s="281"/>
      <c r="P15" s="282"/>
      <c r="Q15" s="282"/>
      <c r="R15" s="283"/>
      <c r="S15" s="7"/>
      <c r="T15" s="7"/>
      <c r="U15" s="7"/>
      <c r="V15" s="7"/>
      <c r="W15" s="7"/>
      <c r="X15" s="4"/>
      <c r="Y15" s="265"/>
      <c r="Z15" s="66" t="b">
        <v>1</v>
      </c>
      <c r="AA15" s="78" t="s">
        <v>151</v>
      </c>
      <c r="AB15" s="78" t="s">
        <v>156</v>
      </c>
      <c r="AC15" s="78" t="s">
        <v>132</v>
      </c>
      <c r="AD15" s="78" t="s">
        <v>158</v>
      </c>
      <c r="AE15" s="78" t="s">
        <v>134</v>
      </c>
      <c r="AF15" s="78" t="s">
        <v>140</v>
      </c>
      <c r="AG15" s="78" t="s">
        <v>150</v>
      </c>
      <c r="AH15" s="78" t="s">
        <v>135</v>
      </c>
      <c r="AI15" s="78" t="s">
        <v>145</v>
      </c>
      <c r="AJ15" s="78" t="s">
        <v>130</v>
      </c>
      <c r="AK15" s="281"/>
      <c r="AL15" s="282"/>
      <c r="AM15" s="282"/>
      <c r="AN15" s="283"/>
      <c r="AO15" s="7"/>
      <c r="AP15" s="7"/>
      <c r="AQ15" s="7"/>
      <c r="AR15" s="7"/>
      <c r="AS15" s="7"/>
      <c r="AU15" s="267"/>
      <c r="AY15" s="113"/>
      <c r="AZ15" s="113"/>
      <c r="BA15" s="113"/>
    </row>
    <row r="16" spans="2:53" ht="16.5" customHeight="1" x14ac:dyDescent="0.25">
      <c r="B16" s="295"/>
      <c r="C16" s="265"/>
      <c r="D16" s="64" t="s">
        <v>17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284"/>
      <c r="P16" s="285"/>
      <c r="Q16" s="285"/>
      <c r="R16" s="286"/>
      <c r="S16" s="7"/>
      <c r="T16" s="52"/>
      <c r="U16" s="21"/>
      <c r="V16" s="21"/>
      <c r="W16" s="21"/>
      <c r="X16" s="4"/>
      <c r="Y16" s="265"/>
      <c r="Z16" s="66" t="s">
        <v>17</v>
      </c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284"/>
      <c r="AL16" s="285"/>
      <c r="AM16" s="285"/>
      <c r="AN16" s="286"/>
      <c r="AO16" s="7"/>
      <c r="AP16" s="7"/>
      <c r="AQ16" s="7"/>
      <c r="AR16" s="7"/>
      <c r="AS16" s="7"/>
      <c r="AU16" s="267"/>
      <c r="AY16" s="113"/>
      <c r="AZ16" s="113"/>
      <c r="BA16" s="113"/>
    </row>
    <row r="17" spans="2:53" ht="16.5" customHeight="1" x14ac:dyDescent="0.3">
      <c r="B17" s="295"/>
      <c r="C17" s="265"/>
      <c r="D17" s="69" t="s">
        <v>21</v>
      </c>
      <c r="E17" s="292" t="s">
        <v>94</v>
      </c>
      <c r="F17" s="293"/>
      <c r="G17" s="293"/>
      <c r="H17" s="293"/>
      <c r="I17" s="293"/>
      <c r="J17" s="293"/>
      <c r="K17" s="293"/>
      <c r="L17" s="293"/>
      <c r="M17" s="293"/>
      <c r="N17" s="293"/>
      <c r="O17" s="65" t="s">
        <v>11</v>
      </c>
      <c r="P17" s="68" t="s">
        <v>12</v>
      </c>
      <c r="Q17" s="65" t="s">
        <v>81</v>
      </c>
      <c r="R17" s="65" t="s">
        <v>80</v>
      </c>
      <c r="S17" s="7"/>
      <c r="T17" s="52"/>
      <c r="U17" s="21"/>
      <c r="V17" s="21"/>
      <c r="W17" s="21"/>
      <c r="X17" s="4"/>
      <c r="Y17" s="265"/>
      <c r="Z17" s="69" t="s">
        <v>21</v>
      </c>
      <c r="AA17" s="292" t="s">
        <v>94</v>
      </c>
      <c r="AB17" s="293"/>
      <c r="AC17" s="293"/>
      <c r="AD17" s="293"/>
      <c r="AE17" s="293"/>
      <c r="AF17" s="293"/>
      <c r="AG17" s="293"/>
      <c r="AH17" s="293"/>
      <c r="AI17" s="293"/>
      <c r="AJ17" s="293"/>
      <c r="AK17" s="65" t="s">
        <v>11</v>
      </c>
      <c r="AL17" s="68" t="s">
        <v>12</v>
      </c>
      <c r="AM17" s="65" t="s">
        <v>81</v>
      </c>
      <c r="AN17" s="65" t="s">
        <v>80</v>
      </c>
      <c r="AO17" s="7"/>
      <c r="AP17" s="7"/>
      <c r="AQ17" s="7"/>
      <c r="AR17" s="7"/>
      <c r="AS17" s="7"/>
      <c r="AU17" s="267"/>
      <c r="AY17" s="269" t="s">
        <v>1</v>
      </c>
      <c r="AZ17" s="266" t="s">
        <v>6</v>
      </c>
      <c r="BA17" s="266"/>
    </row>
    <row r="18" spans="2:53" ht="16.5" customHeight="1" x14ac:dyDescent="0.3">
      <c r="B18" s="295"/>
      <c r="C18" s="265"/>
      <c r="D18" s="66" t="s">
        <v>22</v>
      </c>
      <c r="E18" s="78">
        <v>8.67</v>
      </c>
      <c r="F18" s="78">
        <v>6.28</v>
      </c>
      <c r="G18" s="78">
        <v>8.1359999999999992</v>
      </c>
      <c r="H18" s="78">
        <v>6.2469999999999999</v>
      </c>
      <c r="I18" s="78">
        <v>10.968</v>
      </c>
      <c r="J18" s="78">
        <v>12.329000000000001</v>
      </c>
      <c r="K18" s="78">
        <v>8.8559999999999999</v>
      </c>
      <c r="L18" s="78">
        <v>13.775</v>
      </c>
      <c r="M18" s="78">
        <v>8.7590000000000003</v>
      </c>
      <c r="N18" s="78">
        <v>5.3449999999999998</v>
      </c>
      <c r="O18" s="64">
        <f>SUM(E18:N18)</f>
        <v>89.365000000000009</v>
      </c>
      <c r="P18" s="50">
        <v>8.5540000000000003</v>
      </c>
      <c r="Q18" s="64">
        <f>ROUND(MEDIAN(E18:N18), 3)</f>
        <v>8.7149999999999999</v>
      </c>
      <c r="R18" s="64">
        <f>ROUND(_xlfn.STDEV.S(E18:N18), 3)</f>
        <v>2.7280000000000002</v>
      </c>
      <c r="S18" s="7"/>
      <c r="T18" s="52"/>
      <c r="U18" s="21"/>
      <c r="V18" s="21"/>
      <c r="W18" s="21"/>
      <c r="X18" s="4"/>
      <c r="Y18" s="265"/>
      <c r="Z18" s="66" t="s">
        <v>22</v>
      </c>
      <c r="AA18" s="78">
        <v>6.9939999999999998</v>
      </c>
      <c r="AB18" s="78">
        <v>6.2069999999999999</v>
      </c>
      <c r="AC18" s="78">
        <v>8.0239999999999991</v>
      </c>
      <c r="AD18" s="78">
        <v>5.9269999999999996</v>
      </c>
      <c r="AE18" s="78">
        <v>13.223000000000001</v>
      </c>
      <c r="AF18" s="78">
        <v>6.24</v>
      </c>
      <c r="AG18" s="78">
        <v>4.9210000000000003</v>
      </c>
      <c r="AH18" s="78">
        <v>5.07</v>
      </c>
      <c r="AI18" s="78">
        <v>6.8330000000000002</v>
      </c>
      <c r="AJ18" s="78">
        <v>6.5179999999999998</v>
      </c>
      <c r="AK18" s="64">
        <f>SUM(AA18:AJ18)</f>
        <v>69.956999999999994</v>
      </c>
      <c r="AL18" s="50">
        <v>8.5540000000000003</v>
      </c>
      <c r="AM18" s="64">
        <f>ROUND(MEDIAN(AA18:AJ18), 3)</f>
        <v>6.3789999999999996</v>
      </c>
      <c r="AN18" s="64">
        <f>ROUND(_xlfn.STDEV.S(AA18:AJ18), 3)</f>
        <v>2.367</v>
      </c>
      <c r="AO18" s="7"/>
      <c r="AP18" s="7"/>
      <c r="AQ18" s="7"/>
      <c r="AR18" s="7"/>
      <c r="AS18" s="7"/>
      <c r="AU18" s="267"/>
      <c r="AY18" s="269"/>
      <c r="AZ18" s="107" t="s">
        <v>246</v>
      </c>
      <c r="BA18" s="107" t="s">
        <v>0</v>
      </c>
    </row>
    <row r="19" spans="2:53" ht="16.5" customHeight="1" x14ac:dyDescent="0.25">
      <c r="B19" s="295"/>
      <c r="C19" s="265"/>
      <c r="D19" s="66" t="b">
        <v>1</v>
      </c>
      <c r="E19" s="78" t="s">
        <v>154</v>
      </c>
      <c r="F19" s="78" t="s">
        <v>145</v>
      </c>
      <c r="G19" s="78" t="s">
        <v>155</v>
      </c>
      <c r="H19" s="78" t="s">
        <v>153</v>
      </c>
      <c r="I19" s="78" t="s">
        <v>161</v>
      </c>
      <c r="J19" s="78" t="s">
        <v>135</v>
      </c>
      <c r="K19" s="78" t="s">
        <v>132</v>
      </c>
      <c r="L19" s="78" t="s">
        <v>137</v>
      </c>
      <c r="M19" s="78" t="s">
        <v>140</v>
      </c>
      <c r="N19" s="78" t="s">
        <v>144</v>
      </c>
      <c r="O19" s="281"/>
      <c r="P19" s="282"/>
      <c r="Q19" s="282"/>
      <c r="R19" s="283"/>
      <c r="S19" s="7"/>
      <c r="T19" s="52"/>
      <c r="U19" s="21"/>
      <c r="V19" s="21"/>
      <c r="W19" s="21"/>
      <c r="X19" s="4"/>
      <c r="Y19" s="265"/>
      <c r="Z19" s="66" t="b">
        <v>1</v>
      </c>
      <c r="AA19" s="78" t="s">
        <v>160</v>
      </c>
      <c r="AB19" s="78" t="s">
        <v>140</v>
      </c>
      <c r="AC19" s="78" t="s">
        <v>148</v>
      </c>
      <c r="AD19" s="78" t="s">
        <v>159</v>
      </c>
      <c r="AE19" s="78" t="s">
        <v>161</v>
      </c>
      <c r="AF19" s="78" t="s">
        <v>143</v>
      </c>
      <c r="AG19" s="78" t="s">
        <v>139</v>
      </c>
      <c r="AH19" s="78" t="s">
        <v>162</v>
      </c>
      <c r="AI19" s="78" t="s">
        <v>138</v>
      </c>
      <c r="AJ19" s="78" t="s">
        <v>146</v>
      </c>
      <c r="AK19" s="281"/>
      <c r="AL19" s="282"/>
      <c r="AM19" s="282"/>
      <c r="AN19" s="283"/>
      <c r="AO19" s="7"/>
      <c r="AP19" s="7"/>
      <c r="AQ19" s="7"/>
      <c r="AR19" s="7"/>
      <c r="AS19" s="7"/>
      <c r="AU19" s="267"/>
      <c r="AY19" s="131" t="s">
        <v>3</v>
      </c>
      <c r="AZ19" s="132">
        <f>O8</f>
        <v>116.497</v>
      </c>
      <c r="BA19" s="132">
        <f>AK8</f>
        <v>63.957000000000001</v>
      </c>
    </row>
    <row r="20" spans="2:53" ht="16.5" customHeight="1" x14ac:dyDescent="0.25">
      <c r="B20" s="295"/>
      <c r="C20" s="265"/>
      <c r="D20" s="66" t="s">
        <v>17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284"/>
      <c r="P20" s="285"/>
      <c r="Q20" s="285"/>
      <c r="R20" s="286"/>
      <c r="S20" s="7"/>
      <c r="T20" s="52"/>
      <c r="U20" s="21"/>
      <c r="V20" s="21"/>
      <c r="W20" s="21"/>
      <c r="X20" s="4"/>
      <c r="Y20" s="265"/>
      <c r="Z20" s="66" t="s">
        <v>17</v>
      </c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284"/>
      <c r="AL20" s="285"/>
      <c r="AM20" s="285"/>
      <c r="AN20" s="286"/>
      <c r="AO20" s="7"/>
      <c r="AP20" s="7"/>
      <c r="AQ20" s="7"/>
      <c r="AR20" s="7"/>
      <c r="AS20" s="7"/>
      <c r="AU20" s="267"/>
      <c r="AY20" s="42" t="s">
        <v>4</v>
      </c>
      <c r="AZ20" s="130">
        <f>P8</f>
        <v>10.118</v>
      </c>
      <c r="BA20" s="130">
        <f>AL8</f>
        <v>8.9990000000000006</v>
      </c>
    </row>
    <row r="21" spans="2:53" ht="16.5" customHeight="1" x14ac:dyDescent="0.25">
      <c r="B21" s="295"/>
      <c r="C21" s="265"/>
      <c r="D21" s="69" t="s">
        <v>23</v>
      </c>
      <c r="E21" s="292" t="s">
        <v>90</v>
      </c>
      <c r="F21" s="293"/>
      <c r="G21" s="293"/>
      <c r="H21" s="293"/>
      <c r="I21" s="293"/>
      <c r="J21" s="293"/>
      <c r="K21" s="293"/>
      <c r="L21" s="293"/>
      <c r="M21" s="293"/>
      <c r="N21" s="293"/>
      <c r="O21" s="65" t="s">
        <v>11</v>
      </c>
      <c r="P21" s="68" t="s">
        <v>12</v>
      </c>
      <c r="Q21" s="65" t="s">
        <v>81</v>
      </c>
      <c r="R21" s="65" t="s">
        <v>80</v>
      </c>
      <c r="S21" s="7"/>
      <c r="T21" s="52"/>
      <c r="U21" s="21"/>
      <c r="V21" s="21"/>
      <c r="W21" s="21"/>
      <c r="X21" s="4"/>
      <c r="Y21" s="265"/>
      <c r="Z21" s="69" t="s">
        <v>23</v>
      </c>
      <c r="AA21" s="292" t="s">
        <v>94</v>
      </c>
      <c r="AB21" s="293"/>
      <c r="AC21" s="293"/>
      <c r="AD21" s="293"/>
      <c r="AE21" s="293"/>
      <c r="AF21" s="293"/>
      <c r="AG21" s="293"/>
      <c r="AH21" s="293"/>
      <c r="AI21" s="293"/>
      <c r="AJ21" s="293"/>
      <c r="AK21" s="65" t="s">
        <v>11</v>
      </c>
      <c r="AL21" s="68" t="s">
        <v>12</v>
      </c>
      <c r="AM21" s="65" t="s">
        <v>81</v>
      </c>
      <c r="AN21" s="65" t="s">
        <v>80</v>
      </c>
      <c r="AO21" s="7"/>
      <c r="AP21" s="7"/>
      <c r="AQ21" s="7"/>
      <c r="AR21" s="7"/>
      <c r="AS21" s="7"/>
      <c r="AU21" s="267"/>
      <c r="AY21" s="42" t="s">
        <v>191</v>
      </c>
      <c r="AZ21" s="130">
        <f>Q8</f>
        <v>10.145</v>
      </c>
      <c r="BA21" s="130">
        <f>AM8</f>
        <v>6.0060000000000002</v>
      </c>
    </row>
    <row r="22" spans="2:53" ht="16.5" customHeight="1" x14ac:dyDescent="0.25">
      <c r="B22" s="295"/>
      <c r="C22" s="265"/>
      <c r="D22" s="64" t="s">
        <v>24</v>
      </c>
      <c r="E22" s="78">
        <v>4.4950000000000001</v>
      </c>
      <c r="F22" s="78">
        <v>8.3369999999999997</v>
      </c>
      <c r="G22" s="78">
        <v>8.3829999999999991</v>
      </c>
      <c r="H22" s="78">
        <v>17.783000000000001</v>
      </c>
      <c r="I22" s="78">
        <v>18.561</v>
      </c>
      <c r="J22" s="78">
        <v>11.808</v>
      </c>
      <c r="K22" s="78">
        <v>5.8559999999999999</v>
      </c>
      <c r="L22" s="78">
        <v>21.896000000000001</v>
      </c>
      <c r="M22" s="78">
        <v>9.4949999999999992</v>
      </c>
      <c r="N22" s="78">
        <v>5.7270000000000003</v>
      </c>
      <c r="O22" s="64">
        <f>SUM(E22:N22)</f>
        <v>112.34100000000001</v>
      </c>
      <c r="P22" s="26">
        <v>8.6963000000000008</v>
      </c>
      <c r="Q22" s="64">
        <f>ROUND(MEDIAN(E22:N22), 3)</f>
        <v>8.9390000000000001</v>
      </c>
      <c r="R22" s="64">
        <f>ROUND(_xlfn.STDEV.S(E22:N22), 3)</f>
        <v>6.0990000000000002</v>
      </c>
      <c r="S22" s="7"/>
      <c r="T22" s="52"/>
      <c r="U22" s="21"/>
      <c r="V22" s="21"/>
      <c r="W22" s="21"/>
      <c r="X22" s="4"/>
      <c r="Y22" s="265"/>
      <c r="Z22" s="66" t="s">
        <v>24</v>
      </c>
      <c r="AA22" s="78">
        <v>7.7859999999999996</v>
      </c>
      <c r="AB22" s="78">
        <v>4.59</v>
      </c>
      <c r="AC22" s="78">
        <v>3.855</v>
      </c>
      <c r="AD22" s="78">
        <v>4.9050000000000002</v>
      </c>
      <c r="AE22" s="78">
        <v>8.6379999999999999</v>
      </c>
      <c r="AF22" s="78">
        <v>4.3360000000000003</v>
      </c>
      <c r="AG22" s="78">
        <v>5.7039999999999997</v>
      </c>
      <c r="AH22" s="78">
        <v>3.8239999999999998</v>
      </c>
      <c r="AI22" s="78">
        <v>4.9610000000000003</v>
      </c>
      <c r="AJ22" s="78">
        <v>4.9989999999999997</v>
      </c>
      <c r="AK22" s="64">
        <f>SUM(AA22:AJ22)</f>
        <v>53.597999999999999</v>
      </c>
      <c r="AL22" s="26">
        <v>8.6963000000000008</v>
      </c>
      <c r="AM22" s="64">
        <f>ROUND(MEDIAN(AA22:AJ22), 3)</f>
        <v>4.9329999999999998</v>
      </c>
      <c r="AN22" s="64">
        <f>ROUND(_xlfn.STDEV.S(AA22:AJ22), 3)</f>
        <v>1.6160000000000001</v>
      </c>
      <c r="AO22" s="7"/>
      <c r="AP22" s="7"/>
      <c r="AQ22" s="7"/>
      <c r="AR22" s="7"/>
      <c r="AS22" s="7"/>
      <c r="AU22" s="267"/>
      <c r="AY22" s="42" t="s">
        <v>192</v>
      </c>
      <c r="AZ22" s="130">
        <f>R8</f>
        <v>5.8470000000000004</v>
      </c>
      <c r="BA22" s="130">
        <f>AN8</f>
        <v>2.2000000000000002</v>
      </c>
    </row>
    <row r="23" spans="2:53" ht="16.5" customHeight="1" x14ac:dyDescent="0.25">
      <c r="B23" s="295"/>
      <c r="C23" s="265"/>
      <c r="D23" s="64" t="b">
        <v>1</v>
      </c>
      <c r="E23" s="78" t="s">
        <v>146</v>
      </c>
      <c r="F23" s="78" t="s">
        <v>152</v>
      </c>
      <c r="G23" s="78" t="s">
        <v>162</v>
      </c>
      <c r="H23" s="78" t="s">
        <v>157</v>
      </c>
      <c r="I23" s="78" t="s">
        <v>130</v>
      </c>
      <c r="J23" s="78" t="s">
        <v>147</v>
      </c>
      <c r="K23" s="78" t="s">
        <v>153</v>
      </c>
      <c r="L23" s="78" t="s">
        <v>136</v>
      </c>
      <c r="M23" s="79" t="s">
        <v>129</v>
      </c>
      <c r="N23" s="78" t="s">
        <v>160</v>
      </c>
      <c r="O23" s="281"/>
      <c r="P23" s="282"/>
      <c r="Q23" s="282"/>
      <c r="R23" s="283"/>
      <c r="S23" s="7"/>
      <c r="T23" s="52"/>
      <c r="U23" s="21"/>
      <c r="V23" s="21"/>
      <c r="W23" s="21"/>
      <c r="X23" s="4"/>
      <c r="Y23" s="265"/>
      <c r="Z23" s="66" t="b">
        <v>1</v>
      </c>
      <c r="AA23" s="78" t="s">
        <v>143</v>
      </c>
      <c r="AB23" s="78" t="s">
        <v>154</v>
      </c>
      <c r="AC23" s="78" t="s">
        <v>129</v>
      </c>
      <c r="AD23" s="78" t="s">
        <v>142</v>
      </c>
      <c r="AE23" s="78" t="s">
        <v>141</v>
      </c>
      <c r="AF23" s="78" t="s">
        <v>136</v>
      </c>
      <c r="AG23" s="78" t="s">
        <v>157</v>
      </c>
      <c r="AH23" s="78" t="s">
        <v>163</v>
      </c>
      <c r="AI23" s="78" t="s">
        <v>133</v>
      </c>
      <c r="AJ23" s="78" t="s">
        <v>137</v>
      </c>
      <c r="AK23" s="281"/>
      <c r="AL23" s="282"/>
      <c r="AM23" s="282"/>
      <c r="AN23" s="283"/>
      <c r="AO23" s="7"/>
      <c r="AP23" s="7"/>
      <c r="AQ23" s="7"/>
      <c r="AR23" s="7"/>
      <c r="AS23" s="7"/>
      <c r="AU23" s="267"/>
      <c r="AY23" s="113"/>
      <c r="AZ23" s="113"/>
      <c r="BA23" s="113"/>
    </row>
    <row r="24" spans="2:53" ht="16.5" customHeight="1" x14ac:dyDescent="0.25">
      <c r="B24" s="295"/>
      <c r="C24" s="265"/>
      <c r="D24" s="64" t="s">
        <v>17</v>
      </c>
      <c r="E24" s="64"/>
      <c r="F24" s="64"/>
      <c r="G24" s="64"/>
      <c r="H24" s="64"/>
      <c r="I24" s="64"/>
      <c r="J24" s="64"/>
      <c r="K24" s="64"/>
      <c r="L24" s="64"/>
      <c r="M24" s="13">
        <v>6</v>
      </c>
      <c r="N24" s="64"/>
      <c r="O24" s="284"/>
      <c r="P24" s="285"/>
      <c r="Q24" s="285"/>
      <c r="R24" s="286"/>
      <c r="S24" s="7"/>
      <c r="T24" s="21"/>
      <c r="U24" s="21"/>
      <c r="V24" s="21"/>
      <c r="W24" s="21"/>
      <c r="X24" s="4"/>
      <c r="Y24" s="265"/>
      <c r="Z24" s="66" t="s">
        <v>17</v>
      </c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284"/>
      <c r="AL24" s="285"/>
      <c r="AM24" s="285"/>
      <c r="AN24" s="286"/>
      <c r="AO24" s="7"/>
      <c r="AP24" s="7"/>
      <c r="AQ24" s="7"/>
      <c r="AR24" s="7"/>
      <c r="AS24" s="7"/>
      <c r="AU24" s="267"/>
      <c r="AY24" s="113"/>
      <c r="AZ24" s="113"/>
      <c r="BA24" s="113"/>
    </row>
    <row r="25" spans="2:53" ht="16.5" customHeight="1" x14ac:dyDescent="0.25">
      <c r="B25" s="295"/>
      <c r="C25" s="265"/>
      <c r="D25" s="69" t="s">
        <v>25</v>
      </c>
      <c r="E25" s="292" t="s">
        <v>94</v>
      </c>
      <c r="F25" s="293"/>
      <c r="G25" s="293"/>
      <c r="H25" s="293"/>
      <c r="I25" s="293"/>
      <c r="J25" s="293"/>
      <c r="K25" s="293"/>
      <c r="L25" s="293"/>
      <c r="M25" s="293"/>
      <c r="N25" s="293"/>
      <c r="O25" s="65" t="s">
        <v>11</v>
      </c>
      <c r="P25" s="68" t="s">
        <v>12</v>
      </c>
      <c r="Q25" s="65" t="s">
        <v>81</v>
      </c>
      <c r="R25" s="65" t="s">
        <v>80</v>
      </c>
      <c r="S25" s="7"/>
      <c r="T25" s="7"/>
      <c r="U25" s="7"/>
      <c r="V25" s="7"/>
      <c r="W25" s="7"/>
      <c r="X25" s="4"/>
      <c r="Y25" s="265"/>
      <c r="Z25" s="69" t="s">
        <v>25</v>
      </c>
      <c r="AA25" s="292" t="s">
        <v>94</v>
      </c>
      <c r="AB25" s="293"/>
      <c r="AC25" s="293"/>
      <c r="AD25" s="293"/>
      <c r="AE25" s="293"/>
      <c r="AF25" s="293"/>
      <c r="AG25" s="293"/>
      <c r="AH25" s="293"/>
      <c r="AI25" s="293"/>
      <c r="AJ25" s="293"/>
      <c r="AK25" s="65" t="s">
        <v>11</v>
      </c>
      <c r="AL25" s="68" t="s">
        <v>12</v>
      </c>
      <c r="AM25" s="65" t="s">
        <v>81</v>
      </c>
      <c r="AN25" s="65" t="s">
        <v>80</v>
      </c>
      <c r="AO25" s="7"/>
      <c r="AP25" s="7"/>
      <c r="AQ25" s="7"/>
      <c r="AR25" s="7"/>
      <c r="AS25" s="7"/>
      <c r="AU25" s="267"/>
      <c r="AY25" s="113"/>
      <c r="AZ25" s="113"/>
      <c r="BA25" s="113"/>
    </row>
    <row r="26" spans="2:53" ht="16.5" customHeight="1" x14ac:dyDescent="0.25">
      <c r="B26" s="295"/>
      <c r="C26" s="265"/>
      <c r="D26" s="64" t="s">
        <v>26</v>
      </c>
      <c r="E26" s="78">
        <v>10.352</v>
      </c>
      <c r="F26" s="78">
        <v>6.0629999999999997</v>
      </c>
      <c r="G26" s="78">
        <v>7.4169999999999998</v>
      </c>
      <c r="H26" s="78">
        <v>6.4939999999999998</v>
      </c>
      <c r="I26" s="78">
        <v>11.135999999999999</v>
      </c>
      <c r="J26" s="78">
        <v>24.321000000000002</v>
      </c>
      <c r="K26" s="78">
        <v>12.302</v>
      </c>
      <c r="L26" s="78">
        <v>8.9179999999999993</v>
      </c>
      <c r="M26" s="78">
        <v>12.016</v>
      </c>
      <c r="N26" s="78">
        <v>21.704999999999998</v>
      </c>
      <c r="O26" s="64">
        <f>SUM(E26:N26)</f>
        <v>120.72400000000002</v>
      </c>
      <c r="P26" s="64">
        <v>9.9117999999999995</v>
      </c>
      <c r="Q26" s="64">
        <f>ROUND(MEDIAN(E26:N26), 3)</f>
        <v>10.744</v>
      </c>
      <c r="R26" s="64">
        <f>ROUND(_xlfn.STDEV.S(E26:N26), 3)</f>
        <v>6.1959999999999997</v>
      </c>
      <c r="S26" s="7"/>
      <c r="T26" s="7"/>
      <c r="U26" s="7"/>
      <c r="V26" s="7"/>
      <c r="W26" s="7"/>
      <c r="X26" s="4"/>
      <c r="Y26" s="265"/>
      <c r="Z26" s="66" t="s">
        <v>26</v>
      </c>
      <c r="AA26" s="78">
        <v>4.6879999999999997</v>
      </c>
      <c r="AB26" s="78">
        <v>7.1689999999999996</v>
      </c>
      <c r="AC26" s="78">
        <v>4.6150000000000002</v>
      </c>
      <c r="AD26" s="78">
        <v>10.304</v>
      </c>
      <c r="AE26" s="78">
        <v>4.5919999999999996</v>
      </c>
      <c r="AF26" s="78">
        <v>5.3209999999999997</v>
      </c>
      <c r="AG26" s="78">
        <v>4.2469999999999999</v>
      </c>
      <c r="AH26" s="78">
        <v>4.4889999999999999</v>
      </c>
      <c r="AI26" s="78">
        <v>7.0949999999999998</v>
      </c>
      <c r="AJ26" s="78">
        <v>6.7759999999999998</v>
      </c>
      <c r="AK26" s="64">
        <f>SUM(AA26:AJ26)</f>
        <v>59.295999999999992</v>
      </c>
      <c r="AL26" s="64">
        <v>9.9117999999999995</v>
      </c>
      <c r="AM26" s="64">
        <f>ROUND(MEDIAN(AA26:AJ26), 3)</f>
        <v>5.0049999999999999</v>
      </c>
      <c r="AN26" s="64">
        <f>ROUND(_xlfn.STDEV.S(AA26:AJ26), 3)</f>
        <v>1.917</v>
      </c>
      <c r="AO26" s="21"/>
      <c r="AP26" s="7"/>
      <c r="AQ26" s="7"/>
      <c r="AR26" s="7"/>
      <c r="AS26" s="7"/>
      <c r="AU26" s="267"/>
      <c r="AY26" s="113"/>
      <c r="AZ26" s="113"/>
      <c r="BA26" s="113"/>
    </row>
    <row r="27" spans="2:53" ht="16.5" customHeight="1" x14ac:dyDescent="0.25">
      <c r="B27" s="295"/>
      <c r="C27" s="265"/>
      <c r="D27" s="64" t="b">
        <v>1</v>
      </c>
      <c r="E27" s="78" t="s">
        <v>140</v>
      </c>
      <c r="F27" s="78" t="s">
        <v>158</v>
      </c>
      <c r="G27" s="78" t="s">
        <v>159</v>
      </c>
      <c r="H27" s="78" t="s">
        <v>146</v>
      </c>
      <c r="I27" s="78" t="s">
        <v>154</v>
      </c>
      <c r="J27" s="78" t="s">
        <v>133</v>
      </c>
      <c r="K27" s="78" t="s">
        <v>163</v>
      </c>
      <c r="L27" s="78" t="s">
        <v>138</v>
      </c>
      <c r="M27" s="78" t="s">
        <v>141</v>
      </c>
      <c r="N27" s="78" t="s">
        <v>147</v>
      </c>
      <c r="O27" s="298"/>
      <c r="P27" s="298"/>
      <c r="Q27" s="298"/>
      <c r="R27" s="298"/>
      <c r="S27" s="7"/>
      <c r="T27" s="7"/>
      <c r="U27" s="7"/>
      <c r="V27" s="7"/>
      <c r="W27" s="7"/>
      <c r="X27" s="4"/>
      <c r="Y27" s="265"/>
      <c r="Z27" s="66" t="b">
        <v>1</v>
      </c>
      <c r="AA27" s="78" t="s">
        <v>142</v>
      </c>
      <c r="AB27" s="78" t="s">
        <v>146</v>
      </c>
      <c r="AC27" s="78" t="s">
        <v>136</v>
      </c>
      <c r="AD27" s="78" t="s">
        <v>131</v>
      </c>
      <c r="AE27" s="78" t="s">
        <v>130</v>
      </c>
      <c r="AF27" s="78" t="s">
        <v>128</v>
      </c>
      <c r="AG27" s="78" t="s">
        <v>152</v>
      </c>
      <c r="AH27" s="78" t="s">
        <v>149</v>
      </c>
      <c r="AI27" s="78" t="s">
        <v>131</v>
      </c>
      <c r="AJ27" s="78" t="s">
        <v>163</v>
      </c>
      <c r="AK27" s="298"/>
      <c r="AL27" s="298"/>
      <c r="AM27" s="298"/>
      <c r="AN27" s="298"/>
      <c r="AO27" s="21"/>
      <c r="AP27" s="7"/>
      <c r="AQ27" s="7"/>
      <c r="AR27" s="7"/>
      <c r="AS27" s="7"/>
      <c r="AU27" s="267"/>
      <c r="AY27" s="113"/>
      <c r="AZ27" s="113"/>
      <c r="BA27" s="113"/>
    </row>
    <row r="28" spans="2:53" ht="16.5" customHeight="1" x14ac:dyDescent="0.25">
      <c r="B28" s="295"/>
      <c r="C28" s="265"/>
      <c r="D28" s="64" t="s">
        <v>17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298"/>
      <c r="P28" s="298"/>
      <c r="Q28" s="298"/>
      <c r="R28" s="298"/>
      <c r="S28" s="7"/>
      <c r="T28" s="7"/>
      <c r="U28" s="7"/>
      <c r="V28" s="7"/>
      <c r="W28" s="7"/>
      <c r="X28" s="4"/>
      <c r="Y28" s="265"/>
      <c r="Z28" s="66" t="s">
        <v>17</v>
      </c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298"/>
      <c r="AL28" s="298"/>
      <c r="AM28" s="298"/>
      <c r="AN28" s="298"/>
      <c r="AO28" s="21"/>
      <c r="AP28" s="7"/>
      <c r="AQ28" s="7"/>
      <c r="AR28" s="7"/>
      <c r="AS28" s="7"/>
      <c r="AU28" s="267"/>
      <c r="AY28" s="113"/>
      <c r="AZ28" s="113"/>
      <c r="BA28" s="113"/>
    </row>
    <row r="29" spans="2:53" ht="16.5" customHeight="1" x14ac:dyDescent="0.25">
      <c r="B29" s="295"/>
      <c r="AU29" s="267"/>
      <c r="AY29" s="113"/>
      <c r="AZ29" s="113"/>
      <c r="BA29" s="113"/>
    </row>
    <row r="30" spans="2:53" ht="16.5" customHeight="1" x14ac:dyDescent="0.25">
      <c r="B30" s="295"/>
      <c r="AU30" s="267"/>
      <c r="AY30" s="113"/>
      <c r="AZ30" s="113"/>
      <c r="BA30" s="113"/>
    </row>
    <row r="31" spans="2:53" ht="39.950000000000003" customHeight="1" x14ac:dyDescent="0.25">
      <c r="B31" s="295"/>
      <c r="C31" s="296" t="s">
        <v>63</v>
      </c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  <c r="S31" s="296"/>
      <c r="T31" s="296"/>
      <c r="U31" s="296"/>
      <c r="V31" s="296"/>
      <c r="W31" s="296"/>
      <c r="X31" s="30"/>
      <c r="Y31" s="297" t="s">
        <v>64</v>
      </c>
      <c r="Z31" s="297"/>
      <c r="AA31" s="297"/>
      <c r="AB31" s="297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97"/>
      <c r="AO31" s="297"/>
      <c r="AP31" s="297"/>
      <c r="AQ31" s="297"/>
      <c r="AR31" s="297"/>
      <c r="AS31" s="297"/>
      <c r="AU31" s="267"/>
      <c r="AY31" s="113"/>
      <c r="AZ31" s="113"/>
      <c r="BA31" s="113"/>
    </row>
    <row r="32" spans="2:53" ht="16.5" customHeight="1" x14ac:dyDescent="0.3">
      <c r="B32" s="295"/>
      <c r="C32" s="265" t="s">
        <v>55</v>
      </c>
      <c r="D32" s="67" t="s">
        <v>55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326" t="s">
        <v>49</v>
      </c>
      <c r="P32" s="326"/>
      <c r="Q32" s="326"/>
      <c r="R32" s="326"/>
      <c r="S32" s="7"/>
      <c r="T32" s="67" t="s">
        <v>55</v>
      </c>
      <c r="U32" s="232" t="s">
        <v>50</v>
      </c>
      <c r="V32" s="232"/>
      <c r="W32" s="232"/>
      <c r="X32" s="3"/>
      <c r="Y32" s="265" t="s">
        <v>55</v>
      </c>
      <c r="Z32" s="67" t="s">
        <v>55</v>
      </c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326" t="s">
        <v>49</v>
      </c>
      <c r="AL32" s="326"/>
      <c r="AM32" s="326"/>
      <c r="AN32" s="326"/>
      <c r="AO32" s="7"/>
      <c r="AP32" s="67" t="s">
        <v>55</v>
      </c>
      <c r="AQ32" s="232" t="s">
        <v>50</v>
      </c>
      <c r="AR32" s="232"/>
      <c r="AS32" s="232"/>
      <c r="AU32" s="267"/>
      <c r="AV32" s="279" t="s">
        <v>264</v>
      </c>
      <c r="AW32" s="280" t="s">
        <v>5</v>
      </c>
      <c r="AX32" s="280"/>
      <c r="AY32" s="279" t="s">
        <v>55</v>
      </c>
      <c r="AZ32" s="280" t="s">
        <v>6</v>
      </c>
      <c r="BA32" s="280"/>
    </row>
    <row r="33" spans="2:53" ht="16.5" customHeight="1" thickBot="1" x14ac:dyDescent="0.35">
      <c r="B33" s="295"/>
      <c r="C33" s="265"/>
      <c r="D33" s="67" t="s">
        <v>2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 t="s">
        <v>3</v>
      </c>
      <c r="P33" s="42" t="s">
        <v>4</v>
      </c>
      <c r="Q33" s="42" t="s">
        <v>191</v>
      </c>
      <c r="R33" s="42" t="s">
        <v>192</v>
      </c>
      <c r="S33" s="7"/>
      <c r="T33" s="209" t="s">
        <v>2</v>
      </c>
      <c r="U33" s="210" t="s">
        <v>5</v>
      </c>
      <c r="V33" s="210" t="s">
        <v>6</v>
      </c>
      <c r="W33" s="8" t="s">
        <v>7</v>
      </c>
      <c r="X33" s="3"/>
      <c r="Y33" s="265"/>
      <c r="Z33" s="67" t="s">
        <v>0</v>
      </c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42" t="s">
        <v>3</v>
      </c>
      <c r="AL33" s="42" t="s">
        <v>4</v>
      </c>
      <c r="AM33" s="42" t="s">
        <v>191</v>
      </c>
      <c r="AN33" s="42" t="s">
        <v>192</v>
      </c>
      <c r="AO33" s="7"/>
      <c r="AP33" s="209" t="s">
        <v>0</v>
      </c>
      <c r="AQ33" s="210" t="s">
        <v>5</v>
      </c>
      <c r="AR33" s="210" t="s">
        <v>6</v>
      </c>
      <c r="AS33" s="8" t="s">
        <v>7</v>
      </c>
      <c r="AU33" s="267"/>
      <c r="AV33" s="279"/>
      <c r="AW33" s="114" t="s">
        <v>2</v>
      </c>
      <c r="AX33" s="114" t="s">
        <v>54</v>
      </c>
      <c r="AY33" s="279"/>
      <c r="AZ33" s="114" t="s">
        <v>2</v>
      </c>
      <c r="BA33" s="114" t="s">
        <v>54</v>
      </c>
    </row>
    <row r="34" spans="2:53" ht="16.5" customHeight="1" thickBot="1" x14ac:dyDescent="0.35">
      <c r="B34" s="295"/>
      <c r="C34" s="265"/>
      <c r="D34" s="25" t="s">
        <v>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212">
        <f>ROUND(AVERAGE(O36, O40,O44,O48,O52,O56,O60), 3)</f>
        <v>132.72</v>
      </c>
      <c r="P34" s="213">
        <f>ROUND(AVERAGE(P36, P40,P44,P48,P52,P56,P60), 3)</f>
        <v>13.272</v>
      </c>
      <c r="Q34" s="213">
        <f>ROUND(AVERAGE(Q36, Q40,Q44,Q48,Q52,Q56,Q60), 3)</f>
        <v>9.7850000000000001</v>
      </c>
      <c r="R34" s="213">
        <f>ROUND(AVERAGE(R36, R40,R44,R48,R52,R56,R60), 3)</f>
        <v>9.0449999999999999</v>
      </c>
      <c r="S34" s="7"/>
      <c r="T34" s="206" t="s">
        <v>9</v>
      </c>
      <c r="U34" s="207">
        <v>100</v>
      </c>
      <c r="V34" s="208">
        <v>161.21700000000001</v>
      </c>
      <c r="W34" s="171">
        <f t="shared" ref="W34:W40" si="4">ROUND(V34/60, 3)</f>
        <v>2.6869999999999998</v>
      </c>
      <c r="X34" s="3"/>
      <c r="Y34" s="265"/>
      <c r="Z34" s="25" t="s">
        <v>8</v>
      </c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212">
        <f>ROUND(AVERAGE(AK36, AK40,AK44,AK48,AK52,AK56,AK60), 3)</f>
        <v>66.373000000000005</v>
      </c>
      <c r="AL34" s="213">
        <f>ROUND(AVERAGE(AL36, AL40,AL44,AL48,AL52,AL56,AL60), 3)</f>
        <v>6.6369999999999996</v>
      </c>
      <c r="AM34" s="213">
        <f>ROUND(AVERAGE(AM36, AM40,AM44,AM48,AM52,AM56,AM60), 3)</f>
        <v>6.181</v>
      </c>
      <c r="AN34" s="213">
        <f>ROUND(AVERAGE(AN36, AN40,AN44,AN48,AN52,AN56,AN60), 3)</f>
        <v>2.4129999999999998</v>
      </c>
      <c r="AO34" s="7"/>
      <c r="AP34" s="206" t="s">
        <v>9</v>
      </c>
      <c r="AQ34" s="207">
        <v>100</v>
      </c>
      <c r="AR34" s="208">
        <v>69.400999999999996</v>
      </c>
      <c r="AS34" s="171">
        <f t="shared" ref="AS34:AS40" si="5">ROUND(AR34/60, 3)</f>
        <v>1.157</v>
      </c>
      <c r="AU34" s="267"/>
      <c r="AV34" s="115" t="s">
        <v>9</v>
      </c>
      <c r="AW34" s="116">
        <f>U34</f>
        <v>100</v>
      </c>
      <c r="AX34" s="116">
        <f>AQ34</f>
        <v>100</v>
      </c>
      <c r="AY34" s="115" t="s">
        <v>9</v>
      </c>
      <c r="AZ34" s="116">
        <f t="shared" ref="AZ34:AZ40" si="6">V34</f>
        <v>161.21700000000001</v>
      </c>
      <c r="BA34" s="116">
        <f>AR34</f>
        <v>69.400999999999996</v>
      </c>
    </row>
    <row r="35" spans="2:53" ht="16.5" customHeight="1" x14ac:dyDescent="0.3">
      <c r="B35" s="295"/>
      <c r="C35" s="299"/>
      <c r="D35" s="164" t="s">
        <v>10</v>
      </c>
      <c r="E35" s="319" t="s">
        <v>94</v>
      </c>
      <c r="F35" s="310"/>
      <c r="G35" s="310"/>
      <c r="H35" s="310"/>
      <c r="I35" s="310"/>
      <c r="J35" s="310"/>
      <c r="K35" s="310"/>
      <c r="L35" s="310"/>
      <c r="M35" s="310"/>
      <c r="N35" s="310"/>
      <c r="O35" s="165" t="s">
        <v>11</v>
      </c>
      <c r="P35" s="165" t="s">
        <v>12</v>
      </c>
      <c r="Q35" s="165" t="s">
        <v>81</v>
      </c>
      <c r="R35" s="166" t="s">
        <v>80</v>
      </c>
      <c r="S35" s="7"/>
      <c r="T35" s="202" t="s">
        <v>13</v>
      </c>
      <c r="U35" s="211">
        <v>90</v>
      </c>
      <c r="V35" s="211">
        <v>181.297</v>
      </c>
      <c r="W35" s="8">
        <f t="shared" si="4"/>
        <v>3.0219999999999998</v>
      </c>
      <c r="X35" s="3"/>
      <c r="Y35" s="299"/>
      <c r="Z35" s="164" t="s">
        <v>10</v>
      </c>
      <c r="AA35" s="319" t="s">
        <v>94</v>
      </c>
      <c r="AB35" s="310"/>
      <c r="AC35" s="310"/>
      <c r="AD35" s="310"/>
      <c r="AE35" s="310"/>
      <c r="AF35" s="310"/>
      <c r="AG35" s="310"/>
      <c r="AH35" s="310"/>
      <c r="AI35" s="310"/>
      <c r="AJ35" s="310"/>
      <c r="AK35" s="165" t="s">
        <v>11</v>
      </c>
      <c r="AL35" s="165" t="s">
        <v>12</v>
      </c>
      <c r="AM35" s="165" t="s">
        <v>81</v>
      </c>
      <c r="AN35" s="166" t="s">
        <v>80</v>
      </c>
      <c r="AO35" s="7"/>
      <c r="AP35" s="202" t="s">
        <v>13</v>
      </c>
      <c r="AQ35" s="211">
        <v>100</v>
      </c>
      <c r="AR35" s="211">
        <v>71.536000000000001</v>
      </c>
      <c r="AS35" s="8">
        <f t="shared" si="5"/>
        <v>1.1919999999999999</v>
      </c>
      <c r="AU35" s="267"/>
      <c r="AV35" s="115" t="s">
        <v>13</v>
      </c>
      <c r="AW35" s="116">
        <f t="shared" ref="AW35:AW40" si="7">U35</f>
        <v>90</v>
      </c>
      <c r="AX35" s="116">
        <f t="shared" ref="AX35:AX40" si="8">AQ35</f>
        <v>100</v>
      </c>
      <c r="AY35" s="115" t="s">
        <v>13</v>
      </c>
      <c r="AZ35" s="116">
        <f t="shared" si="6"/>
        <v>181.297</v>
      </c>
      <c r="BA35" s="116">
        <f t="shared" ref="BA35:BA40" si="9">AR35</f>
        <v>71.536000000000001</v>
      </c>
    </row>
    <row r="36" spans="2:53" ht="16.5" customHeight="1" thickBot="1" x14ac:dyDescent="0.35">
      <c r="B36" s="295"/>
      <c r="C36" s="299"/>
      <c r="D36" s="195" t="s">
        <v>14</v>
      </c>
      <c r="E36" s="222">
        <v>18.559999999999999</v>
      </c>
      <c r="F36" s="222">
        <v>24.687999999999999</v>
      </c>
      <c r="G36" s="222">
        <v>8.5749999999999993</v>
      </c>
      <c r="H36" s="222">
        <v>12.129</v>
      </c>
      <c r="I36" s="222">
        <v>7.7039999999999997</v>
      </c>
      <c r="J36" s="222">
        <v>5.1669999999999998</v>
      </c>
      <c r="K36" s="222">
        <v>7.8010000000000002</v>
      </c>
      <c r="L36" s="222">
        <v>6.8159999999999998</v>
      </c>
      <c r="M36" s="222">
        <v>51.552999999999997</v>
      </c>
      <c r="N36" s="222">
        <v>18.222999999999999</v>
      </c>
      <c r="O36" s="189">
        <f>SUM(E40:N40)</f>
        <v>181.29400000000004</v>
      </c>
      <c r="P36" s="39">
        <f>ROUND(AVERAGE(E40:N40),3)</f>
        <v>18.129000000000001</v>
      </c>
      <c r="Q36" s="189">
        <f>ROUND(MEDIAN(E40:N40), 3)</f>
        <v>13.531000000000001</v>
      </c>
      <c r="R36" s="169">
        <f>ROUND(_xlfn.STDEV.S(E40:N40), 3)</f>
        <v>13.904</v>
      </c>
      <c r="S36" s="7"/>
      <c r="T36" s="25" t="s">
        <v>15</v>
      </c>
      <c r="U36" s="199">
        <v>70</v>
      </c>
      <c r="V36" s="172">
        <v>167.88200000000001</v>
      </c>
      <c r="W36" s="8">
        <f t="shared" si="4"/>
        <v>2.798</v>
      </c>
      <c r="X36" s="3"/>
      <c r="Y36" s="299"/>
      <c r="Z36" s="195" t="s">
        <v>14</v>
      </c>
      <c r="AA36" s="196">
        <v>4.3520000000000003</v>
      </c>
      <c r="AB36" s="196">
        <v>15.96</v>
      </c>
      <c r="AC36" s="196">
        <v>5.1440000000000001</v>
      </c>
      <c r="AD36" s="196">
        <v>7.4809999999999999</v>
      </c>
      <c r="AE36" s="196">
        <v>6.056</v>
      </c>
      <c r="AF36" s="196">
        <v>3.73</v>
      </c>
      <c r="AG36" s="196">
        <v>4.1639999999999997</v>
      </c>
      <c r="AH36" s="196">
        <v>7.92</v>
      </c>
      <c r="AI36" s="196">
        <v>5.7370000000000001</v>
      </c>
      <c r="AJ36" s="196">
        <v>8.8550000000000004</v>
      </c>
      <c r="AK36" s="189">
        <f>SUM(AA40:AJ40)</f>
        <v>71.531999999999996</v>
      </c>
      <c r="AL36" s="39">
        <f>ROUND(AVERAGE(AA40:AJ40),3)</f>
        <v>7.1529999999999996</v>
      </c>
      <c r="AM36" s="189">
        <f>ROUND(MEDIAN(AA40:AJ40), 3)</f>
        <v>7.0720000000000001</v>
      </c>
      <c r="AN36" s="169">
        <f>ROUND(_xlfn.STDEV.S(AA40:AJ40), 3)</f>
        <v>3.1219999999999999</v>
      </c>
      <c r="AO36" s="7"/>
      <c r="AP36" s="9" t="s">
        <v>15</v>
      </c>
      <c r="AQ36" s="32">
        <v>90</v>
      </c>
      <c r="AR36" s="32">
        <v>60.104999999999997</v>
      </c>
      <c r="AS36" s="8">
        <f t="shared" si="5"/>
        <v>1.002</v>
      </c>
      <c r="AU36" s="267"/>
      <c r="AV36" s="115" t="s">
        <v>15</v>
      </c>
      <c r="AW36" s="116">
        <f t="shared" si="7"/>
        <v>70</v>
      </c>
      <c r="AX36" s="116">
        <f t="shared" si="8"/>
        <v>90</v>
      </c>
      <c r="AY36" s="115" t="s">
        <v>15</v>
      </c>
      <c r="AZ36" s="116">
        <f t="shared" si="6"/>
        <v>167.88200000000001</v>
      </c>
      <c r="BA36" s="116">
        <f t="shared" si="9"/>
        <v>60.104999999999997</v>
      </c>
    </row>
    <row r="37" spans="2:53" ht="16.5" customHeight="1" x14ac:dyDescent="0.3">
      <c r="B37" s="295"/>
      <c r="C37" s="299"/>
      <c r="D37" s="195" t="b">
        <v>1</v>
      </c>
      <c r="E37" s="222" t="s">
        <v>159</v>
      </c>
      <c r="F37" s="222" t="s">
        <v>130</v>
      </c>
      <c r="G37" s="222" t="s">
        <v>136</v>
      </c>
      <c r="H37" s="222" t="s">
        <v>149</v>
      </c>
      <c r="I37" s="222" t="s">
        <v>131</v>
      </c>
      <c r="J37" s="222" t="s">
        <v>146</v>
      </c>
      <c r="K37" s="222" t="s">
        <v>148</v>
      </c>
      <c r="L37" s="222" t="s">
        <v>134</v>
      </c>
      <c r="M37" s="222" t="s">
        <v>162</v>
      </c>
      <c r="N37" s="222" t="s">
        <v>157</v>
      </c>
      <c r="O37" s="303"/>
      <c r="P37" s="304"/>
      <c r="Q37" s="304"/>
      <c r="R37" s="305"/>
      <c r="S37" s="7"/>
      <c r="T37" s="175" t="s">
        <v>16</v>
      </c>
      <c r="U37" s="176">
        <v>100</v>
      </c>
      <c r="V37" s="177">
        <v>83.314999999999998</v>
      </c>
      <c r="W37" s="171">
        <f t="shared" si="4"/>
        <v>1.389</v>
      </c>
      <c r="X37" s="3"/>
      <c r="Y37" s="299"/>
      <c r="Z37" s="195" t="b">
        <v>1</v>
      </c>
      <c r="AA37" s="196" t="s">
        <v>151</v>
      </c>
      <c r="AB37" s="196" t="s">
        <v>162</v>
      </c>
      <c r="AC37" s="196" t="s">
        <v>147</v>
      </c>
      <c r="AD37" s="196" t="s">
        <v>135</v>
      </c>
      <c r="AE37" s="196" t="s">
        <v>132</v>
      </c>
      <c r="AF37" s="196" t="s">
        <v>134</v>
      </c>
      <c r="AG37" s="196" t="s">
        <v>151</v>
      </c>
      <c r="AH37" s="196" t="s">
        <v>161</v>
      </c>
      <c r="AI37" s="196" t="s">
        <v>158</v>
      </c>
      <c r="AJ37" s="196" t="s">
        <v>140</v>
      </c>
      <c r="AK37" s="303"/>
      <c r="AL37" s="304"/>
      <c r="AM37" s="304"/>
      <c r="AN37" s="305"/>
      <c r="AO37" s="7"/>
      <c r="AP37" s="9" t="s">
        <v>16</v>
      </c>
      <c r="AQ37" s="32">
        <v>100</v>
      </c>
      <c r="AR37" s="32">
        <v>73.721000000000004</v>
      </c>
      <c r="AS37" s="8">
        <f t="shared" si="5"/>
        <v>1.2290000000000001</v>
      </c>
      <c r="AU37" s="267"/>
      <c r="AV37" s="115" t="s">
        <v>16</v>
      </c>
      <c r="AW37" s="116">
        <f t="shared" si="7"/>
        <v>100</v>
      </c>
      <c r="AX37" s="116">
        <f t="shared" si="8"/>
        <v>100</v>
      </c>
      <c r="AY37" s="115" t="s">
        <v>16</v>
      </c>
      <c r="AZ37" s="116">
        <f t="shared" si="6"/>
        <v>83.314999999999998</v>
      </c>
      <c r="BA37" s="116">
        <f t="shared" si="9"/>
        <v>73.721000000000004</v>
      </c>
    </row>
    <row r="38" spans="2:53" ht="16.5" customHeight="1" thickBot="1" x14ac:dyDescent="0.35">
      <c r="B38" s="295"/>
      <c r="C38" s="299"/>
      <c r="D38" s="197" t="s">
        <v>17</v>
      </c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320"/>
      <c r="P38" s="321"/>
      <c r="Q38" s="321"/>
      <c r="R38" s="322"/>
      <c r="S38" s="7"/>
      <c r="T38" s="180" t="s">
        <v>18</v>
      </c>
      <c r="U38" s="181">
        <v>100</v>
      </c>
      <c r="V38" s="182">
        <v>132.678</v>
      </c>
      <c r="W38" s="171">
        <f t="shared" si="4"/>
        <v>2.2109999999999999</v>
      </c>
      <c r="X38" s="3"/>
      <c r="Y38" s="299"/>
      <c r="Z38" s="197" t="s">
        <v>17</v>
      </c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320"/>
      <c r="AL38" s="321"/>
      <c r="AM38" s="321"/>
      <c r="AN38" s="322"/>
      <c r="AO38" s="7"/>
      <c r="AP38" s="25" t="s">
        <v>18</v>
      </c>
      <c r="AQ38" s="172">
        <v>100</v>
      </c>
      <c r="AR38" s="172">
        <v>73.742999999999995</v>
      </c>
      <c r="AS38" s="8">
        <f t="shared" si="5"/>
        <v>1.2290000000000001</v>
      </c>
      <c r="AU38" s="267"/>
      <c r="AV38" s="115" t="s">
        <v>18</v>
      </c>
      <c r="AW38" s="116">
        <f t="shared" si="7"/>
        <v>100</v>
      </c>
      <c r="AX38" s="116">
        <f t="shared" si="8"/>
        <v>100</v>
      </c>
      <c r="AY38" s="115" t="s">
        <v>18</v>
      </c>
      <c r="AZ38" s="116">
        <f t="shared" si="6"/>
        <v>132.678</v>
      </c>
      <c r="BA38" s="116">
        <f t="shared" si="9"/>
        <v>73.742999999999995</v>
      </c>
    </row>
    <row r="39" spans="2:53" ht="16.5" customHeight="1" x14ac:dyDescent="0.3">
      <c r="B39" s="295"/>
      <c r="C39" s="265"/>
      <c r="D39" s="200" t="s">
        <v>19</v>
      </c>
      <c r="E39" s="317" t="s">
        <v>90</v>
      </c>
      <c r="F39" s="318"/>
      <c r="G39" s="318"/>
      <c r="H39" s="318"/>
      <c r="I39" s="318"/>
      <c r="J39" s="318"/>
      <c r="K39" s="318"/>
      <c r="L39" s="318"/>
      <c r="M39" s="318"/>
      <c r="N39" s="318"/>
      <c r="O39" s="201" t="s">
        <v>11</v>
      </c>
      <c r="P39" s="201" t="s">
        <v>12</v>
      </c>
      <c r="Q39" s="201" t="s">
        <v>81</v>
      </c>
      <c r="R39" s="201" t="s">
        <v>80</v>
      </c>
      <c r="S39" s="7"/>
      <c r="T39" s="202" t="s">
        <v>56</v>
      </c>
      <c r="U39" s="211">
        <v>90</v>
      </c>
      <c r="V39" s="203">
        <v>111.617</v>
      </c>
      <c r="W39" s="8">
        <f t="shared" si="4"/>
        <v>1.86</v>
      </c>
      <c r="X39" s="3"/>
      <c r="Y39" s="265"/>
      <c r="Z39" s="200" t="s">
        <v>19</v>
      </c>
      <c r="AA39" s="317" t="s">
        <v>94</v>
      </c>
      <c r="AB39" s="318"/>
      <c r="AC39" s="318"/>
      <c r="AD39" s="318"/>
      <c r="AE39" s="318"/>
      <c r="AF39" s="318"/>
      <c r="AG39" s="318"/>
      <c r="AH39" s="318"/>
      <c r="AI39" s="318"/>
      <c r="AJ39" s="318"/>
      <c r="AK39" s="201" t="s">
        <v>11</v>
      </c>
      <c r="AL39" s="201" t="s">
        <v>12</v>
      </c>
      <c r="AM39" s="201" t="s">
        <v>81</v>
      </c>
      <c r="AN39" s="201" t="s">
        <v>80</v>
      </c>
      <c r="AO39" s="7"/>
      <c r="AP39" s="175" t="s">
        <v>56</v>
      </c>
      <c r="AQ39" s="176">
        <v>100</v>
      </c>
      <c r="AR39" s="177">
        <v>59.295999999999999</v>
      </c>
      <c r="AS39" s="171">
        <f t="shared" si="5"/>
        <v>0.98799999999999999</v>
      </c>
      <c r="AU39" s="267"/>
      <c r="AV39" s="115" t="s">
        <v>56</v>
      </c>
      <c r="AW39" s="116">
        <f t="shared" si="7"/>
        <v>90</v>
      </c>
      <c r="AX39" s="116">
        <f t="shared" si="8"/>
        <v>100</v>
      </c>
      <c r="AY39" s="115" t="s">
        <v>56</v>
      </c>
      <c r="AZ39" s="116">
        <f t="shared" si="6"/>
        <v>111.617</v>
      </c>
      <c r="BA39" s="116">
        <f t="shared" si="9"/>
        <v>59.295999999999999</v>
      </c>
    </row>
    <row r="40" spans="2:53" ht="16.5" customHeight="1" thickBot="1" x14ac:dyDescent="0.35">
      <c r="B40" s="295"/>
      <c r="C40" s="265"/>
      <c r="D40" s="66" t="s">
        <v>20</v>
      </c>
      <c r="E40" s="78">
        <v>44.475000000000001</v>
      </c>
      <c r="F40" s="78">
        <v>8.4130000000000003</v>
      </c>
      <c r="G40" s="78">
        <v>35.567</v>
      </c>
      <c r="H40" s="78">
        <v>23.952999999999999</v>
      </c>
      <c r="I40" s="78">
        <v>25.687000000000001</v>
      </c>
      <c r="J40" s="78">
        <v>5.7510000000000003</v>
      </c>
      <c r="K40" s="78">
        <v>17.12</v>
      </c>
      <c r="L40" s="78">
        <v>4.7450000000000001</v>
      </c>
      <c r="M40" s="78">
        <v>5.641</v>
      </c>
      <c r="N40" s="78">
        <v>9.9420000000000002</v>
      </c>
      <c r="O40" s="64">
        <f>SUM(E36:N36)</f>
        <v>161.21600000000001</v>
      </c>
      <c r="P40" s="26">
        <f>ROUND(AVERAGE(E36:N36),3)</f>
        <v>16.122</v>
      </c>
      <c r="Q40" s="64">
        <f>ROUND(MEDIAN(E36:N36), 3)</f>
        <v>10.352</v>
      </c>
      <c r="R40" s="64">
        <f>ROUND(_xlfn.STDEV.S(E36:N36), 3)</f>
        <v>13.978999999999999</v>
      </c>
      <c r="S40" s="7"/>
      <c r="T40" s="9" t="s">
        <v>57</v>
      </c>
      <c r="U40" s="8">
        <v>90</v>
      </c>
      <c r="V40" s="32">
        <v>91.046999999999997</v>
      </c>
      <c r="W40" s="8">
        <f t="shared" si="4"/>
        <v>1.5169999999999999</v>
      </c>
      <c r="X40" s="3"/>
      <c r="Y40" s="265"/>
      <c r="Z40" s="66" t="s">
        <v>20</v>
      </c>
      <c r="AA40" s="83">
        <v>3.36</v>
      </c>
      <c r="AB40" s="83">
        <v>6.7130000000000001</v>
      </c>
      <c r="AC40" s="83">
        <v>9.9499999999999993</v>
      </c>
      <c r="AD40" s="83">
        <v>7.8639999999999999</v>
      </c>
      <c r="AE40" s="83">
        <v>5.2240000000000002</v>
      </c>
      <c r="AF40" s="83">
        <v>4.5279999999999996</v>
      </c>
      <c r="AG40" s="83">
        <v>13.702999999999999</v>
      </c>
      <c r="AH40" s="83">
        <v>8.6159999999999997</v>
      </c>
      <c r="AI40" s="83">
        <v>4.1429999999999998</v>
      </c>
      <c r="AJ40" s="83">
        <v>7.431</v>
      </c>
      <c r="AK40" s="64">
        <f>SUM(AA36:AJ36)</f>
        <v>69.399000000000001</v>
      </c>
      <c r="AL40" s="26">
        <f>ROUND(AVERAGE(AA36:AJ36),3)</f>
        <v>6.94</v>
      </c>
      <c r="AM40" s="64">
        <f>ROUND(MEDIAN(AA36:AJ36), 3)</f>
        <v>5.8970000000000002</v>
      </c>
      <c r="AN40" s="64">
        <f>ROUND(_xlfn.STDEV.S(AA36:AJ36), 3)</f>
        <v>3.597</v>
      </c>
      <c r="AO40" s="7"/>
      <c r="AP40" s="180" t="s">
        <v>57</v>
      </c>
      <c r="AQ40" s="181">
        <v>100</v>
      </c>
      <c r="AR40" s="182">
        <v>56.823999999999998</v>
      </c>
      <c r="AS40" s="171">
        <f t="shared" si="5"/>
        <v>0.94699999999999995</v>
      </c>
      <c r="AU40" s="267"/>
      <c r="AV40" s="115" t="s">
        <v>57</v>
      </c>
      <c r="AW40" s="116">
        <f t="shared" si="7"/>
        <v>90</v>
      </c>
      <c r="AX40" s="116">
        <f t="shared" si="8"/>
        <v>100</v>
      </c>
      <c r="AY40" s="115" t="s">
        <v>57</v>
      </c>
      <c r="AZ40" s="116">
        <f t="shared" si="6"/>
        <v>91.046999999999997</v>
      </c>
      <c r="BA40" s="116">
        <f t="shared" si="9"/>
        <v>56.823999999999998</v>
      </c>
    </row>
    <row r="41" spans="2:53" ht="16.5" customHeight="1" x14ac:dyDescent="0.3">
      <c r="B41" s="295"/>
      <c r="C41" s="265"/>
      <c r="D41" s="66" t="b">
        <v>1</v>
      </c>
      <c r="E41" s="79" t="s">
        <v>153</v>
      </c>
      <c r="F41" s="78" t="s">
        <v>142</v>
      </c>
      <c r="G41" s="78" t="s">
        <v>141</v>
      </c>
      <c r="H41" s="78" t="s">
        <v>152</v>
      </c>
      <c r="I41" s="78" t="s">
        <v>162</v>
      </c>
      <c r="J41" s="78" t="s">
        <v>158</v>
      </c>
      <c r="K41" s="78" t="s">
        <v>130</v>
      </c>
      <c r="L41" s="78" t="s">
        <v>146</v>
      </c>
      <c r="M41" s="78" t="s">
        <v>132</v>
      </c>
      <c r="N41" s="78" t="s">
        <v>156</v>
      </c>
      <c r="O41" s="281"/>
      <c r="P41" s="282"/>
      <c r="Q41" s="282"/>
      <c r="R41" s="283"/>
      <c r="S41" s="7"/>
      <c r="T41" s="14" t="s">
        <v>3</v>
      </c>
      <c r="U41" s="44">
        <f>ROUND(AVERAGE(U34:U40), 3)</f>
        <v>91.429000000000002</v>
      </c>
      <c r="V41" s="45">
        <f>ROUND(AVERAGE(V34:V40), 3)</f>
        <v>132.72200000000001</v>
      </c>
      <c r="W41" s="15">
        <f>ROUND(AVERAGE(W34:W40), 3)</f>
        <v>2.2120000000000002</v>
      </c>
      <c r="X41" s="3"/>
      <c r="Y41" s="265"/>
      <c r="Z41" s="66" t="b">
        <v>1</v>
      </c>
      <c r="AA41" s="83" t="s">
        <v>154</v>
      </c>
      <c r="AB41" s="83" t="s">
        <v>153</v>
      </c>
      <c r="AC41" s="83" t="s">
        <v>160</v>
      </c>
      <c r="AD41" s="83" t="s">
        <v>133</v>
      </c>
      <c r="AE41" s="83" t="s">
        <v>140</v>
      </c>
      <c r="AF41" s="83" t="s">
        <v>133</v>
      </c>
      <c r="AG41" s="83" t="s">
        <v>138</v>
      </c>
      <c r="AH41" s="83" t="s">
        <v>146</v>
      </c>
      <c r="AI41" s="83" t="s">
        <v>149</v>
      </c>
      <c r="AJ41" s="83" t="s">
        <v>157</v>
      </c>
      <c r="AK41" s="281"/>
      <c r="AL41" s="282"/>
      <c r="AM41" s="282"/>
      <c r="AN41" s="283"/>
      <c r="AO41" s="7"/>
      <c r="AP41" s="151" t="s">
        <v>3</v>
      </c>
      <c r="AQ41" s="173">
        <f>ROUND(AVERAGE(AQ34:AQ40), 3)</f>
        <v>98.570999999999998</v>
      </c>
      <c r="AR41" s="174">
        <f>ROUND(AVERAGE(AR34:AR40), 3)</f>
        <v>66.375</v>
      </c>
      <c r="AS41" s="15">
        <f>ROUND(AVERAGE(AS34:AS40), 3)</f>
        <v>1.1060000000000001</v>
      </c>
      <c r="AU41" s="267"/>
      <c r="AV41" s="115" t="s">
        <v>247</v>
      </c>
      <c r="AW41" s="270" t="s">
        <v>248</v>
      </c>
      <c r="AX41" s="271"/>
      <c r="AY41" s="117"/>
      <c r="AZ41" s="127"/>
      <c r="BA41" s="128"/>
    </row>
    <row r="42" spans="2:53" ht="16.5" customHeight="1" x14ac:dyDescent="0.3">
      <c r="B42" s="295"/>
      <c r="C42" s="265"/>
      <c r="D42" s="66" t="s">
        <v>17</v>
      </c>
      <c r="E42" s="13" t="s">
        <v>38</v>
      </c>
      <c r="F42" s="64"/>
      <c r="G42" s="64"/>
      <c r="H42" s="64"/>
      <c r="I42" s="64"/>
      <c r="J42" s="64"/>
      <c r="K42" s="64"/>
      <c r="L42" s="64"/>
      <c r="M42" s="64"/>
      <c r="N42" s="64"/>
      <c r="O42" s="284"/>
      <c r="P42" s="285"/>
      <c r="Q42" s="285"/>
      <c r="R42" s="286"/>
      <c r="S42" s="7"/>
      <c r="T42" s="31"/>
      <c r="U42" s="31"/>
      <c r="V42" s="31"/>
      <c r="W42" s="31"/>
      <c r="X42" s="3"/>
      <c r="Y42" s="265"/>
      <c r="Z42" s="66" t="s">
        <v>17</v>
      </c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284"/>
      <c r="AL42" s="285"/>
      <c r="AM42" s="285"/>
      <c r="AN42" s="286"/>
      <c r="AO42" s="7"/>
      <c r="AP42" s="31"/>
      <c r="AQ42" s="31"/>
      <c r="AR42" s="31"/>
      <c r="AS42" s="31"/>
      <c r="AU42" s="267"/>
      <c r="AV42" s="115" t="s">
        <v>249</v>
      </c>
      <c r="AW42" s="272"/>
      <c r="AX42" s="273"/>
      <c r="AY42" s="117"/>
      <c r="AZ42" s="118"/>
      <c r="BA42" s="128"/>
    </row>
    <row r="43" spans="2:53" ht="16.5" customHeight="1" x14ac:dyDescent="0.3">
      <c r="B43" s="295"/>
      <c r="C43" s="265"/>
      <c r="D43" s="69" t="s">
        <v>21</v>
      </c>
      <c r="E43" s="292" t="s">
        <v>88</v>
      </c>
      <c r="F43" s="293"/>
      <c r="G43" s="293"/>
      <c r="H43" s="293"/>
      <c r="I43" s="293"/>
      <c r="J43" s="293"/>
      <c r="K43" s="293"/>
      <c r="L43" s="293"/>
      <c r="M43" s="293"/>
      <c r="N43" s="293"/>
      <c r="O43" s="65" t="s">
        <v>11</v>
      </c>
      <c r="P43" s="65" t="s">
        <v>12</v>
      </c>
      <c r="Q43" s="65" t="s">
        <v>81</v>
      </c>
      <c r="R43" s="65" t="s">
        <v>80</v>
      </c>
      <c r="S43" s="7"/>
      <c r="T43" s="7"/>
      <c r="U43" s="7"/>
      <c r="V43" s="7"/>
      <c r="W43" s="7"/>
      <c r="X43" s="3"/>
      <c r="Y43" s="265"/>
      <c r="Z43" s="69" t="s">
        <v>21</v>
      </c>
      <c r="AA43" s="292" t="s">
        <v>90</v>
      </c>
      <c r="AB43" s="293"/>
      <c r="AC43" s="293"/>
      <c r="AD43" s="293"/>
      <c r="AE43" s="293"/>
      <c r="AF43" s="293"/>
      <c r="AG43" s="293"/>
      <c r="AH43" s="293"/>
      <c r="AI43" s="293"/>
      <c r="AJ43" s="293"/>
      <c r="AK43" s="65" t="s">
        <v>11</v>
      </c>
      <c r="AL43" s="65" t="s">
        <v>12</v>
      </c>
      <c r="AM43" s="65" t="s">
        <v>81</v>
      </c>
      <c r="AN43" s="65" t="s">
        <v>80</v>
      </c>
      <c r="AO43" s="7"/>
      <c r="AP43" s="7"/>
      <c r="AQ43" s="7"/>
      <c r="AR43" s="7"/>
      <c r="AS43" s="7"/>
      <c r="AU43" s="267"/>
      <c r="AV43" s="115" t="s">
        <v>250</v>
      </c>
      <c r="AW43" s="274"/>
      <c r="AX43" s="275"/>
      <c r="AY43" s="117"/>
      <c r="AZ43" s="118"/>
      <c r="BA43" s="128"/>
    </row>
    <row r="44" spans="2:53" ht="16.5" customHeight="1" x14ac:dyDescent="0.3">
      <c r="B44" s="295"/>
      <c r="C44" s="265"/>
      <c r="D44" s="66" t="s">
        <v>22</v>
      </c>
      <c r="E44" s="78">
        <v>4.5439999999999996</v>
      </c>
      <c r="F44" s="78">
        <v>10.319000000000001</v>
      </c>
      <c r="G44" s="78">
        <v>14.8</v>
      </c>
      <c r="H44" s="78">
        <v>12.782999999999999</v>
      </c>
      <c r="I44" s="78">
        <v>11.183</v>
      </c>
      <c r="J44" s="78">
        <v>4.7690000000000001</v>
      </c>
      <c r="K44" s="78">
        <v>7.5030000000000001</v>
      </c>
      <c r="L44" s="78">
        <v>33.185000000000002</v>
      </c>
      <c r="M44" s="78">
        <v>39.024000000000001</v>
      </c>
      <c r="N44" s="78">
        <v>29.766999999999999</v>
      </c>
      <c r="O44" s="64">
        <f>SUM(E44:N44)</f>
        <v>167.87700000000001</v>
      </c>
      <c r="P44" s="26">
        <f>ROUND(AVERAGE(E44:N44),3)</f>
        <v>16.788</v>
      </c>
      <c r="Q44" s="64">
        <f>ROUND(MEDIAN(E44:N44), 3)</f>
        <v>11.983000000000001</v>
      </c>
      <c r="R44" s="64">
        <f>ROUND(_xlfn.STDEV.S(E44:N44), 3)</f>
        <v>12.497</v>
      </c>
      <c r="S44" s="7"/>
      <c r="T44" s="7"/>
      <c r="U44" s="7"/>
      <c r="V44" s="7"/>
      <c r="W44" s="7"/>
      <c r="X44" s="3"/>
      <c r="Y44" s="265"/>
      <c r="Z44" s="66" t="s">
        <v>22</v>
      </c>
      <c r="AA44" s="83">
        <v>11.041</v>
      </c>
      <c r="AB44" s="83">
        <v>3.5659999999999998</v>
      </c>
      <c r="AC44" s="83">
        <v>4.3520000000000003</v>
      </c>
      <c r="AD44" s="83">
        <v>5.2240000000000002</v>
      </c>
      <c r="AE44" s="83">
        <v>4.032</v>
      </c>
      <c r="AF44" s="83">
        <v>5.5439999999999996</v>
      </c>
      <c r="AG44" s="83">
        <v>3.3439999999999999</v>
      </c>
      <c r="AH44" s="83">
        <v>7.6970000000000001</v>
      </c>
      <c r="AI44" s="83">
        <v>6.6159999999999997</v>
      </c>
      <c r="AJ44" s="83">
        <v>8.6869999999999994</v>
      </c>
      <c r="AK44" s="64">
        <f>SUM(AA44:AJ44)</f>
        <v>60.103000000000002</v>
      </c>
      <c r="AL44" s="26">
        <f>ROUND(AVERAGE(AA44:AJ44),3)</f>
        <v>6.01</v>
      </c>
      <c r="AM44" s="64">
        <f>ROUND(MEDIAN(AA44:AJ44), 3)</f>
        <v>5.3840000000000003</v>
      </c>
      <c r="AN44" s="64">
        <f>ROUND(_xlfn.STDEV.S(AA44:AJ44), 3)</f>
        <v>2.5</v>
      </c>
      <c r="AO44" s="7"/>
      <c r="AP44" s="7"/>
      <c r="AQ44" s="7"/>
      <c r="AR44" s="7"/>
      <c r="AS44" s="7"/>
      <c r="AU44" s="267"/>
      <c r="AV44" s="119" t="s">
        <v>3</v>
      </c>
      <c r="AW44" s="120">
        <f>U41</f>
        <v>91.429000000000002</v>
      </c>
      <c r="AX44" s="120">
        <f>AQ41</f>
        <v>98.570999999999998</v>
      </c>
      <c r="AY44" s="119" t="s">
        <v>3</v>
      </c>
      <c r="AZ44" s="121">
        <f>V41</f>
        <v>132.72200000000001</v>
      </c>
      <c r="BA44" s="121">
        <f>AR41</f>
        <v>66.375</v>
      </c>
    </row>
    <row r="45" spans="2:53" ht="16.5" customHeight="1" x14ac:dyDescent="0.25">
      <c r="B45" s="295"/>
      <c r="C45" s="265"/>
      <c r="D45" s="66" t="b">
        <v>1</v>
      </c>
      <c r="E45" s="78" t="s">
        <v>144</v>
      </c>
      <c r="F45" s="79" t="s">
        <v>148</v>
      </c>
      <c r="G45" s="78" t="s">
        <v>128</v>
      </c>
      <c r="H45" s="78" t="s">
        <v>154</v>
      </c>
      <c r="I45" s="79" t="s">
        <v>154</v>
      </c>
      <c r="J45" s="78" t="s">
        <v>147</v>
      </c>
      <c r="K45" s="78" t="s">
        <v>150</v>
      </c>
      <c r="L45" s="79" t="s">
        <v>155</v>
      </c>
      <c r="M45" s="78" t="s">
        <v>155</v>
      </c>
      <c r="N45" s="78" t="s">
        <v>129</v>
      </c>
      <c r="O45" s="281"/>
      <c r="P45" s="282"/>
      <c r="Q45" s="282"/>
      <c r="R45" s="283"/>
      <c r="S45" s="7"/>
      <c r="T45" s="7"/>
      <c r="U45" s="7"/>
      <c r="V45" s="7"/>
      <c r="W45" s="7"/>
      <c r="X45" s="3"/>
      <c r="Y45" s="265"/>
      <c r="Z45" s="66" t="b">
        <v>1</v>
      </c>
      <c r="AA45" s="84" t="s">
        <v>131</v>
      </c>
      <c r="AB45" s="83" t="s">
        <v>129</v>
      </c>
      <c r="AC45" s="83" t="s">
        <v>145</v>
      </c>
      <c r="AD45" s="83" t="s">
        <v>137</v>
      </c>
      <c r="AE45" s="83" t="s">
        <v>163</v>
      </c>
      <c r="AF45" s="83" t="s">
        <v>155</v>
      </c>
      <c r="AG45" s="83" t="s">
        <v>154</v>
      </c>
      <c r="AH45" s="83" t="s">
        <v>46</v>
      </c>
      <c r="AI45" s="83" t="s">
        <v>132</v>
      </c>
      <c r="AJ45" s="83" t="s">
        <v>52</v>
      </c>
      <c r="AK45" s="281"/>
      <c r="AL45" s="282"/>
      <c r="AM45" s="282"/>
      <c r="AN45" s="283"/>
      <c r="AO45" s="7"/>
      <c r="AP45" s="7"/>
      <c r="AQ45" s="7"/>
      <c r="AR45" s="7"/>
      <c r="AS45" s="7"/>
      <c r="AU45" s="267"/>
      <c r="AY45" s="113"/>
      <c r="AZ45" s="113"/>
      <c r="BA45" s="113"/>
    </row>
    <row r="46" spans="2:53" ht="16.5" customHeight="1" thickBot="1" x14ac:dyDescent="0.3">
      <c r="B46" s="295"/>
      <c r="C46" s="265"/>
      <c r="D46" s="153" t="s">
        <v>17</v>
      </c>
      <c r="E46" s="162"/>
      <c r="F46" s="163" t="s">
        <v>45</v>
      </c>
      <c r="G46" s="162"/>
      <c r="H46" s="162"/>
      <c r="I46" s="163" t="s">
        <v>41</v>
      </c>
      <c r="J46" s="162"/>
      <c r="K46" s="162"/>
      <c r="L46" s="163" t="s">
        <v>37</v>
      </c>
      <c r="M46" s="162"/>
      <c r="N46" s="162"/>
      <c r="O46" s="300"/>
      <c r="P46" s="301"/>
      <c r="Q46" s="301"/>
      <c r="R46" s="302"/>
      <c r="S46" s="7"/>
      <c r="T46" s="7"/>
      <c r="U46" s="7"/>
      <c r="V46" s="7"/>
      <c r="W46" s="7"/>
      <c r="X46" s="3"/>
      <c r="Y46" s="265"/>
      <c r="Z46" s="66" t="s">
        <v>17</v>
      </c>
      <c r="AA46" s="13" t="s">
        <v>31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284"/>
      <c r="AL46" s="285"/>
      <c r="AM46" s="285"/>
      <c r="AN46" s="286"/>
      <c r="AO46" s="7"/>
      <c r="AP46" s="7"/>
      <c r="AQ46" s="7"/>
      <c r="AR46" s="7"/>
      <c r="AS46" s="7"/>
      <c r="AU46" s="267"/>
      <c r="AY46" s="113"/>
      <c r="AZ46" s="113"/>
      <c r="BA46" s="113"/>
    </row>
    <row r="47" spans="2:53" ht="16.5" customHeight="1" x14ac:dyDescent="0.25">
      <c r="B47" s="295"/>
      <c r="C47" s="299"/>
      <c r="D47" s="164" t="s">
        <v>23</v>
      </c>
      <c r="E47" s="319" t="s">
        <v>94</v>
      </c>
      <c r="F47" s="310"/>
      <c r="G47" s="310"/>
      <c r="H47" s="310"/>
      <c r="I47" s="310"/>
      <c r="J47" s="310"/>
      <c r="K47" s="310"/>
      <c r="L47" s="310"/>
      <c r="M47" s="310"/>
      <c r="N47" s="310"/>
      <c r="O47" s="165" t="s">
        <v>11</v>
      </c>
      <c r="P47" s="165" t="s">
        <v>12</v>
      </c>
      <c r="Q47" s="165" t="s">
        <v>81</v>
      </c>
      <c r="R47" s="166" t="s">
        <v>80</v>
      </c>
      <c r="S47" s="7"/>
      <c r="T47" s="7"/>
      <c r="U47" s="7"/>
      <c r="V47" s="7"/>
      <c r="W47" s="7"/>
      <c r="X47" s="3"/>
      <c r="Y47" s="265"/>
      <c r="Z47" s="69" t="s">
        <v>23</v>
      </c>
      <c r="AA47" s="292" t="s">
        <v>94</v>
      </c>
      <c r="AB47" s="293"/>
      <c r="AC47" s="293"/>
      <c r="AD47" s="293"/>
      <c r="AE47" s="293"/>
      <c r="AF47" s="293"/>
      <c r="AG47" s="293"/>
      <c r="AH47" s="293"/>
      <c r="AI47" s="293"/>
      <c r="AJ47" s="293"/>
      <c r="AK47" s="65" t="s">
        <v>11</v>
      </c>
      <c r="AL47" s="65" t="s">
        <v>12</v>
      </c>
      <c r="AM47" s="65" t="s">
        <v>81</v>
      </c>
      <c r="AN47" s="65" t="s">
        <v>80</v>
      </c>
      <c r="AO47" s="7"/>
      <c r="AP47" s="7"/>
      <c r="AQ47" s="7"/>
      <c r="AR47" s="7"/>
      <c r="AS47" s="7"/>
      <c r="AU47" s="267"/>
      <c r="AY47" s="113"/>
      <c r="AZ47" s="113"/>
      <c r="BA47" s="113"/>
    </row>
    <row r="48" spans="2:53" ht="16.5" customHeight="1" x14ac:dyDescent="0.3">
      <c r="B48" s="295"/>
      <c r="C48" s="299"/>
      <c r="D48" s="195" t="s">
        <v>24</v>
      </c>
      <c r="E48" s="222">
        <v>5.3849999999999998</v>
      </c>
      <c r="F48" s="222">
        <v>6.1040000000000001</v>
      </c>
      <c r="G48" s="222">
        <v>9.1189999999999998</v>
      </c>
      <c r="H48" s="222">
        <v>6.9279999999999999</v>
      </c>
      <c r="I48" s="222">
        <v>11.287000000000001</v>
      </c>
      <c r="J48" s="222">
        <v>4.6639999999999997</v>
      </c>
      <c r="K48" s="222">
        <v>9.984</v>
      </c>
      <c r="L48" s="222">
        <v>17.457000000000001</v>
      </c>
      <c r="M48" s="222">
        <v>5.7110000000000003</v>
      </c>
      <c r="N48" s="222">
        <v>6.673</v>
      </c>
      <c r="O48" s="189">
        <f>SUM(E48:N48)</f>
        <v>83.311999999999998</v>
      </c>
      <c r="P48" s="39">
        <f>ROUND(AVERAGE(E48:N48),3)</f>
        <v>8.3309999999999995</v>
      </c>
      <c r="Q48" s="189">
        <f>ROUND(MEDIAN(E48:N48), 3)</f>
        <v>6.8010000000000002</v>
      </c>
      <c r="R48" s="169">
        <f>ROUND(_xlfn.STDEV.S(E48:N48), 3)</f>
        <v>3.859</v>
      </c>
      <c r="S48" s="7"/>
      <c r="T48" s="7"/>
      <c r="U48" s="7"/>
      <c r="V48" s="7"/>
      <c r="W48" s="7"/>
      <c r="X48" s="3"/>
      <c r="Y48" s="265"/>
      <c r="Z48" s="64" t="s">
        <v>24</v>
      </c>
      <c r="AA48" s="83">
        <v>6.8719999999999999</v>
      </c>
      <c r="AB48" s="83">
        <v>5.1029999999999998</v>
      </c>
      <c r="AC48" s="83">
        <v>7.85</v>
      </c>
      <c r="AD48" s="83">
        <v>6.806</v>
      </c>
      <c r="AE48" s="83">
        <v>12.44</v>
      </c>
      <c r="AF48" s="83">
        <v>4.4320000000000004</v>
      </c>
      <c r="AG48" s="83">
        <v>4.5209999999999999</v>
      </c>
      <c r="AH48" s="83">
        <v>6.9050000000000002</v>
      </c>
      <c r="AI48" s="83">
        <v>10.23</v>
      </c>
      <c r="AJ48" s="83">
        <v>8.5609999999999999</v>
      </c>
      <c r="AK48" s="64">
        <f>SUM(AA48:AJ48)</f>
        <v>73.72</v>
      </c>
      <c r="AL48" s="26">
        <f>ROUND(AVERAGE(AA48:AJ48),3)</f>
        <v>7.3719999999999999</v>
      </c>
      <c r="AM48" s="64">
        <f>ROUND(MEDIAN(AA48:AJ48), 3)</f>
        <v>6.8890000000000002</v>
      </c>
      <c r="AN48" s="64">
        <f>ROUND(_xlfn.STDEV.S(AA48:AJ48), 3)</f>
        <v>2.5430000000000001</v>
      </c>
      <c r="AO48" s="7"/>
      <c r="AP48" s="7"/>
      <c r="AQ48" s="7"/>
      <c r="AR48" s="7"/>
      <c r="AS48" s="7"/>
      <c r="AU48" s="267"/>
      <c r="AY48" s="279" t="s">
        <v>55</v>
      </c>
      <c r="AZ48" s="266" t="s">
        <v>6</v>
      </c>
      <c r="BA48" s="266"/>
    </row>
    <row r="49" spans="2:53" ht="16.5" customHeight="1" x14ac:dyDescent="0.3">
      <c r="B49" s="295"/>
      <c r="C49" s="299"/>
      <c r="D49" s="195" t="b">
        <v>1</v>
      </c>
      <c r="E49" s="222" t="s">
        <v>143</v>
      </c>
      <c r="F49" s="222" t="s">
        <v>153</v>
      </c>
      <c r="G49" s="222" t="s">
        <v>157</v>
      </c>
      <c r="H49" s="222" t="s">
        <v>138</v>
      </c>
      <c r="I49" s="222" t="s">
        <v>136</v>
      </c>
      <c r="J49" s="222" t="s">
        <v>132</v>
      </c>
      <c r="K49" s="222" t="s">
        <v>149</v>
      </c>
      <c r="L49" s="222" t="s">
        <v>156</v>
      </c>
      <c r="M49" s="222" t="s">
        <v>134</v>
      </c>
      <c r="N49" s="222" t="s">
        <v>133</v>
      </c>
      <c r="O49" s="303"/>
      <c r="P49" s="304"/>
      <c r="Q49" s="304"/>
      <c r="R49" s="305"/>
      <c r="S49" s="7"/>
      <c r="T49" s="7"/>
      <c r="U49" s="7"/>
      <c r="V49" s="7"/>
      <c r="W49" s="7"/>
      <c r="X49" s="3"/>
      <c r="Y49" s="265"/>
      <c r="Z49" s="64" t="b">
        <v>1</v>
      </c>
      <c r="AA49" s="83" t="s">
        <v>148</v>
      </c>
      <c r="AB49" s="83" t="s">
        <v>150</v>
      </c>
      <c r="AC49" s="83" t="s">
        <v>41</v>
      </c>
      <c r="AD49" s="83" t="s">
        <v>30</v>
      </c>
      <c r="AE49" s="83" t="s">
        <v>156</v>
      </c>
      <c r="AF49" s="83" t="s">
        <v>134</v>
      </c>
      <c r="AG49" s="83" t="s">
        <v>142</v>
      </c>
      <c r="AH49" s="83" t="s">
        <v>143</v>
      </c>
      <c r="AI49" s="83" t="s">
        <v>27</v>
      </c>
      <c r="AJ49" s="83" t="s">
        <v>159</v>
      </c>
      <c r="AK49" s="281"/>
      <c r="AL49" s="282"/>
      <c r="AM49" s="282"/>
      <c r="AN49" s="283"/>
      <c r="AO49" s="7"/>
      <c r="AP49" s="7"/>
      <c r="AQ49" s="7"/>
      <c r="AR49" s="7"/>
      <c r="AS49" s="7"/>
      <c r="AU49" s="267"/>
      <c r="AY49" s="279"/>
      <c r="AZ49" s="107" t="s">
        <v>246</v>
      </c>
      <c r="BA49" s="107" t="s">
        <v>0</v>
      </c>
    </row>
    <row r="50" spans="2:53" ht="16.5" customHeight="1" x14ac:dyDescent="0.25">
      <c r="B50" s="295"/>
      <c r="C50" s="299"/>
      <c r="D50" s="195" t="s">
        <v>17</v>
      </c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311"/>
      <c r="P50" s="312"/>
      <c r="Q50" s="312"/>
      <c r="R50" s="313"/>
      <c r="S50" s="7"/>
      <c r="T50" s="7"/>
      <c r="U50" s="7"/>
      <c r="V50" s="7"/>
      <c r="W50" s="7"/>
      <c r="X50" s="3"/>
      <c r="Y50" s="265"/>
      <c r="Z50" s="64" t="s">
        <v>17</v>
      </c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284"/>
      <c r="AL50" s="285"/>
      <c r="AM50" s="285"/>
      <c r="AN50" s="286"/>
      <c r="AO50" s="7"/>
      <c r="AP50" s="7"/>
      <c r="AQ50" s="7"/>
      <c r="AR50" s="7"/>
      <c r="AS50" s="7"/>
      <c r="AU50" s="267"/>
      <c r="AY50" s="131" t="s">
        <v>3</v>
      </c>
      <c r="AZ50" s="132">
        <f>O34</f>
        <v>132.72</v>
      </c>
      <c r="BA50" s="132">
        <f>AK34</f>
        <v>66.373000000000005</v>
      </c>
    </row>
    <row r="51" spans="2:53" ht="16.5" customHeight="1" x14ac:dyDescent="0.25">
      <c r="B51" s="295"/>
      <c r="C51" s="299"/>
      <c r="D51" s="167" t="s">
        <v>25</v>
      </c>
      <c r="E51" s="292" t="s">
        <v>94</v>
      </c>
      <c r="F51" s="293"/>
      <c r="G51" s="293"/>
      <c r="H51" s="293"/>
      <c r="I51" s="293"/>
      <c r="J51" s="293"/>
      <c r="K51" s="293"/>
      <c r="L51" s="293"/>
      <c r="M51" s="293"/>
      <c r="N51" s="293"/>
      <c r="O51" s="157" t="s">
        <v>11</v>
      </c>
      <c r="P51" s="157" t="s">
        <v>12</v>
      </c>
      <c r="Q51" s="157" t="s">
        <v>81</v>
      </c>
      <c r="R51" s="168" t="s">
        <v>80</v>
      </c>
      <c r="S51" s="7"/>
      <c r="T51" s="7"/>
      <c r="U51" s="7"/>
      <c r="V51" s="7"/>
      <c r="W51" s="7"/>
      <c r="X51" s="3"/>
      <c r="Y51" s="265"/>
      <c r="Z51" s="69" t="s">
        <v>25</v>
      </c>
      <c r="AA51" s="292" t="s">
        <v>94</v>
      </c>
      <c r="AB51" s="293"/>
      <c r="AC51" s="293"/>
      <c r="AD51" s="293"/>
      <c r="AE51" s="293"/>
      <c r="AF51" s="293"/>
      <c r="AG51" s="293"/>
      <c r="AH51" s="293"/>
      <c r="AI51" s="293"/>
      <c r="AJ51" s="293"/>
      <c r="AK51" s="65" t="s">
        <v>11</v>
      </c>
      <c r="AL51" s="65" t="s">
        <v>12</v>
      </c>
      <c r="AM51" s="65" t="s">
        <v>81</v>
      </c>
      <c r="AN51" s="65" t="s">
        <v>80</v>
      </c>
      <c r="AO51" s="7"/>
      <c r="AP51" s="7"/>
      <c r="AQ51" s="7"/>
      <c r="AR51" s="7"/>
      <c r="AS51" s="7"/>
      <c r="AU51" s="267"/>
      <c r="AY51" s="42" t="s">
        <v>4</v>
      </c>
      <c r="AZ51" s="130">
        <f>P34</f>
        <v>13.272</v>
      </c>
      <c r="BA51" s="130">
        <f>AL34</f>
        <v>6.6369999999999996</v>
      </c>
    </row>
    <row r="52" spans="2:53" ht="16.5" customHeight="1" x14ac:dyDescent="0.25">
      <c r="B52" s="295"/>
      <c r="C52" s="299"/>
      <c r="D52" s="195" t="s">
        <v>26</v>
      </c>
      <c r="E52" s="222">
        <v>7.4379999999999997</v>
      </c>
      <c r="F52" s="222">
        <v>6.7850000000000001</v>
      </c>
      <c r="G52" s="222">
        <v>4.1669999999999998</v>
      </c>
      <c r="H52" s="222">
        <v>27.648</v>
      </c>
      <c r="I52" s="222">
        <v>22.721</v>
      </c>
      <c r="J52" s="222">
        <v>14.208</v>
      </c>
      <c r="K52" s="222">
        <v>8.5749999999999993</v>
      </c>
      <c r="L52" s="222">
        <v>9.5830000000000002</v>
      </c>
      <c r="M52" s="222">
        <v>26.271999999999998</v>
      </c>
      <c r="N52" s="222">
        <v>5.28</v>
      </c>
      <c r="O52" s="189">
        <f>SUM(E52:N52)</f>
        <v>132.67699999999999</v>
      </c>
      <c r="P52" s="39">
        <f>ROUND(AVERAGE(E52:N52),3)</f>
        <v>13.268000000000001</v>
      </c>
      <c r="Q52" s="189">
        <f>ROUND(MEDIAN(E52:N52), 3)</f>
        <v>9.0790000000000006</v>
      </c>
      <c r="R52" s="169">
        <f>ROUND(_xlfn.STDEV.S(E52:N52), 3)</f>
        <v>8.9710000000000001</v>
      </c>
      <c r="S52" s="7"/>
      <c r="T52" s="7"/>
      <c r="U52" s="7"/>
      <c r="V52" s="7"/>
      <c r="W52" s="7"/>
      <c r="X52" s="3"/>
      <c r="Y52" s="265"/>
      <c r="Z52" s="66" t="s">
        <v>26</v>
      </c>
      <c r="AA52" s="83">
        <v>6.6630000000000003</v>
      </c>
      <c r="AB52" s="83">
        <v>8.2490000000000006</v>
      </c>
      <c r="AC52" s="83">
        <v>11.654</v>
      </c>
      <c r="AD52" s="83">
        <v>6.2969999999999997</v>
      </c>
      <c r="AE52" s="83">
        <v>7.9340000000000002</v>
      </c>
      <c r="AF52" s="83">
        <v>5.7759999999999998</v>
      </c>
      <c r="AG52" s="83">
        <v>8.6479999999999997</v>
      </c>
      <c r="AH52" s="83">
        <v>7.5359999999999996</v>
      </c>
      <c r="AI52" s="83">
        <v>4.8719999999999999</v>
      </c>
      <c r="AJ52" s="83">
        <v>6.1109999999999998</v>
      </c>
      <c r="AK52" s="64">
        <f>SUM(AA52:AJ52)</f>
        <v>73.739999999999995</v>
      </c>
      <c r="AL52" s="26">
        <f>ROUND(AVERAGE(AA52:AJ52),3)</f>
        <v>7.3739999999999997</v>
      </c>
      <c r="AM52" s="64">
        <f>ROUND(MEDIAN(AA52:AJ52), 3)</f>
        <v>7.1</v>
      </c>
      <c r="AN52" s="64">
        <f>ROUND(_xlfn.STDEV.S(AA52:AJ52), 3)</f>
        <v>1.9179999999999999</v>
      </c>
      <c r="AO52" s="7"/>
      <c r="AP52" s="7"/>
      <c r="AQ52" s="7"/>
      <c r="AR52" s="7"/>
      <c r="AS52" s="7"/>
      <c r="AU52" s="267"/>
      <c r="AY52" s="42" t="s">
        <v>191</v>
      </c>
      <c r="AZ52" s="130">
        <f>Q34</f>
        <v>9.7850000000000001</v>
      </c>
      <c r="BA52" s="130">
        <f>AM34</f>
        <v>6.181</v>
      </c>
    </row>
    <row r="53" spans="2:53" ht="16.5" customHeight="1" x14ac:dyDescent="0.25">
      <c r="B53" s="295"/>
      <c r="C53" s="299"/>
      <c r="D53" s="195" t="b">
        <v>1</v>
      </c>
      <c r="E53" s="222" t="s">
        <v>128</v>
      </c>
      <c r="F53" s="222" t="s">
        <v>140</v>
      </c>
      <c r="G53" s="222" t="s">
        <v>131</v>
      </c>
      <c r="H53" s="222" t="s">
        <v>161</v>
      </c>
      <c r="I53" s="222" t="s">
        <v>140</v>
      </c>
      <c r="J53" s="222" t="s">
        <v>137</v>
      </c>
      <c r="K53" s="222" t="s">
        <v>159</v>
      </c>
      <c r="L53" s="222" t="s">
        <v>145</v>
      </c>
      <c r="M53" s="222" t="s">
        <v>133</v>
      </c>
      <c r="N53" s="222" t="s">
        <v>151</v>
      </c>
      <c r="O53" s="303"/>
      <c r="P53" s="304"/>
      <c r="Q53" s="304"/>
      <c r="R53" s="305"/>
      <c r="S53" s="7"/>
      <c r="T53" s="7"/>
      <c r="U53" s="7"/>
      <c r="V53" s="7"/>
      <c r="W53" s="7"/>
      <c r="X53" s="3"/>
      <c r="Y53" s="265"/>
      <c r="Z53" s="66" t="b">
        <v>1</v>
      </c>
      <c r="AA53" s="83" t="s">
        <v>32</v>
      </c>
      <c r="AB53" s="83" t="s">
        <v>31</v>
      </c>
      <c r="AC53" s="83" t="s">
        <v>27</v>
      </c>
      <c r="AD53" s="83" t="s">
        <v>162</v>
      </c>
      <c r="AE53" s="83" t="s">
        <v>152</v>
      </c>
      <c r="AF53" s="83" t="s">
        <v>128</v>
      </c>
      <c r="AG53" s="83" t="s">
        <v>160</v>
      </c>
      <c r="AH53" s="83" t="s">
        <v>139</v>
      </c>
      <c r="AI53" s="83" t="s">
        <v>136</v>
      </c>
      <c r="AJ53" s="83" t="s">
        <v>163</v>
      </c>
      <c r="AK53" s="281"/>
      <c r="AL53" s="282"/>
      <c r="AM53" s="282"/>
      <c r="AN53" s="283"/>
      <c r="AO53" s="7"/>
      <c r="AP53" s="7"/>
      <c r="AQ53" s="7"/>
      <c r="AR53" s="7"/>
      <c r="AS53" s="7"/>
      <c r="AU53" s="267"/>
      <c r="AY53" s="42" t="s">
        <v>192</v>
      </c>
      <c r="AZ53" s="130">
        <f>R34</f>
        <v>9.0449999999999999</v>
      </c>
      <c r="BA53" s="130">
        <f>AN34</f>
        <v>2.4129999999999998</v>
      </c>
    </row>
    <row r="54" spans="2:53" ht="16.5" customHeight="1" thickBot="1" x14ac:dyDescent="0.3">
      <c r="B54" s="295"/>
      <c r="C54" s="299"/>
      <c r="D54" s="197" t="s">
        <v>17</v>
      </c>
      <c r="E54" s="198"/>
      <c r="F54" s="198"/>
      <c r="G54" s="198"/>
      <c r="H54" s="198"/>
      <c r="I54" s="198"/>
      <c r="J54" s="198"/>
      <c r="K54" s="198"/>
      <c r="L54" s="198"/>
      <c r="M54" s="198"/>
      <c r="N54" s="198"/>
      <c r="O54" s="320"/>
      <c r="P54" s="321"/>
      <c r="Q54" s="321"/>
      <c r="R54" s="322"/>
      <c r="S54" s="7"/>
      <c r="T54" s="7"/>
      <c r="U54" s="7"/>
      <c r="V54" s="7"/>
      <c r="W54" s="7"/>
      <c r="X54" s="3"/>
      <c r="Y54" s="265"/>
      <c r="Z54" s="153" t="s">
        <v>17</v>
      </c>
      <c r="AA54" s="162"/>
      <c r="AB54" s="162"/>
      <c r="AC54" s="162"/>
      <c r="AD54" s="162"/>
      <c r="AE54" s="162"/>
      <c r="AF54" s="162"/>
      <c r="AG54" s="162"/>
      <c r="AH54" s="162"/>
      <c r="AI54" s="162"/>
      <c r="AJ54" s="162"/>
      <c r="AK54" s="300"/>
      <c r="AL54" s="301"/>
      <c r="AM54" s="301"/>
      <c r="AN54" s="302"/>
      <c r="AO54" s="7"/>
      <c r="AP54" s="7"/>
      <c r="AQ54" s="7"/>
      <c r="AR54" s="7"/>
      <c r="AS54" s="7"/>
    </row>
    <row r="55" spans="2:53" ht="16.5" customHeight="1" x14ac:dyDescent="0.25">
      <c r="B55" s="295"/>
      <c r="C55" s="265"/>
      <c r="D55" s="200" t="s">
        <v>58</v>
      </c>
      <c r="E55" s="317" t="s">
        <v>90</v>
      </c>
      <c r="F55" s="318"/>
      <c r="G55" s="318"/>
      <c r="H55" s="318"/>
      <c r="I55" s="318"/>
      <c r="J55" s="318"/>
      <c r="K55" s="318"/>
      <c r="L55" s="318"/>
      <c r="M55" s="318"/>
      <c r="N55" s="318"/>
      <c r="O55" s="201" t="s">
        <v>11</v>
      </c>
      <c r="P55" s="201" t="s">
        <v>12</v>
      </c>
      <c r="Q55" s="201" t="s">
        <v>81</v>
      </c>
      <c r="R55" s="201" t="s">
        <v>80</v>
      </c>
      <c r="S55" s="7"/>
      <c r="T55" s="7"/>
      <c r="U55" s="7"/>
      <c r="V55" s="7"/>
      <c r="W55" s="7"/>
      <c r="X55" s="3"/>
      <c r="Y55" s="299"/>
      <c r="Z55" s="164" t="s">
        <v>58</v>
      </c>
      <c r="AA55" s="319" t="s">
        <v>94</v>
      </c>
      <c r="AB55" s="310"/>
      <c r="AC55" s="310"/>
      <c r="AD55" s="310"/>
      <c r="AE55" s="310"/>
      <c r="AF55" s="310"/>
      <c r="AG55" s="310"/>
      <c r="AH55" s="310"/>
      <c r="AI55" s="310"/>
      <c r="AJ55" s="310"/>
      <c r="AK55" s="165" t="s">
        <v>11</v>
      </c>
      <c r="AL55" s="165" t="s">
        <v>12</v>
      </c>
      <c r="AM55" s="165" t="s">
        <v>81</v>
      </c>
      <c r="AN55" s="166" t="s">
        <v>80</v>
      </c>
      <c r="AO55" s="7"/>
      <c r="AP55" s="7"/>
      <c r="AQ55" s="7"/>
      <c r="AR55" s="7"/>
      <c r="AS55" s="7"/>
    </row>
    <row r="56" spans="2:53" ht="16.5" customHeight="1" x14ac:dyDescent="0.25">
      <c r="B56" s="295"/>
      <c r="C56" s="265"/>
      <c r="D56" s="64" t="s">
        <v>59</v>
      </c>
      <c r="E56" s="78">
        <v>8.5690000000000008</v>
      </c>
      <c r="F56" s="78">
        <v>11.239000000000001</v>
      </c>
      <c r="G56" s="78">
        <v>8.1920000000000002</v>
      </c>
      <c r="H56" s="78">
        <v>20.794</v>
      </c>
      <c r="I56" s="78">
        <v>15.776999999999999</v>
      </c>
      <c r="J56" s="78">
        <v>16.102</v>
      </c>
      <c r="K56" s="78">
        <v>10.071999999999999</v>
      </c>
      <c r="L56" s="78">
        <v>7.16</v>
      </c>
      <c r="M56" s="78">
        <v>4.9349999999999996</v>
      </c>
      <c r="N56" s="78">
        <v>8.7769999999999992</v>
      </c>
      <c r="O56" s="64">
        <f>SUM(E56:N56)</f>
        <v>111.617</v>
      </c>
      <c r="P56" s="26">
        <f>ROUND(AVERAGE(E56:N56),3)</f>
        <v>11.162000000000001</v>
      </c>
      <c r="Q56" s="64">
        <f>ROUND(MEDIAN(E56:N56), 3)</f>
        <v>9.4250000000000007</v>
      </c>
      <c r="R56" s="64">
        <f>ROUND(_xlfn.STDEV.S(E56:N56), 3)</f>
        <v>4.8959999999999999</v>
      </c>
      <c r="S56" s="7"/>
      <c r="T56" s="7"/>
      <c r="U56" s="7"/>
      <c r="V56" s="7"/>
      <c r="W56" s="7"/>
      <c r="X56" s="3"/>
      <c r="Y56" s="299"/>
      <c r="Z56" s="195" t="s">
        <v>59</v>
      </c>
      <c r="AA56" s="196">
        <v>5.359</v>
      </c>
      <c r="AB56" s="196">
        <v>4.8250000000000002</v>
      </c>
      <c r="AC56" s="196">
        <v>6.72</v>
      </c>
      <c r="AD56" s="196">
        <v>6.6470000000000002</v>
      </c>
      <c r="AE56" s="196">
        <v>6.4240000000000004</v>
      </c>
      <c r="AF56" s="196">
        <v>4.4720000000000004</v>
      </c>
      <c r="AG56" s="196">
        <v>7.2560000000000002</v>
      </c>
      <c r="AH56" s="196">
        <v>5.2880000000000003</v>
      </c>
      <c r="AI56" s="196">
        <v>6.0720000000000001</v>
      </c>
      <c r="AJ56" s="196">
        <v>6.2320000000000002</v>
      </c>
      <c r="AK56" s="189">
        <f>SUM(AA56:AJ56)</f>
        <v>59.295000000000002</v>
      </c>
      <c r="AL56" s="39">
        <f>ROUND(AVERAGE(AA56:AJ56),3)</f>
        <v>5.93</v>
      </c>
      <c r="AM56" s="189">
        <f>ROUND(MEDIAN(AA56:AJ56), 3)</f>
        <v>6.1520000000000001</v>
      </c>
      <c r="AN56" s="169">
        <f>ROUND(_xlfn.STDEV.S(AA56:AJ56), 3)</f>
        <v>0.90300000000000002</v>
      </c>
      <c r="AO56" s="7"/>
      <c r="AP56" s="7"/>
      <c r="AQ56" s="7"/>
      <c r="AR56" s="7"/>
      <c r="AS56" s="7"/>
    </row>
    <row r="57" spans="2:53" ht="16.5" customHeight="1" x14ac:dyDescent="0.25">
      <c r="B57" s="295"/>
      <c r="C57" s="265"/>
      <c r="D57" s="64" t="b">
        <v>1</v>
      </c>
      <c r="E57" s="78" t="s">
        <v>129</v>
      </c>
      <c r="F57" s="78" t="s">
        <v>150</v>
      </c>
      <c r="G57" s="78" t="s">
        <v>142</v>
      </c>
      <c r="H57" s="78" t="s">
        <v>137</v>
      </c>
      <c r="I57" s="78" t="s">
        <v>135</v>
      </c>
      <c r="J57" s="78" t="s">
        <v>160</v>
      </c>
      <c r="K57" s="78" t="s">
        <v>161</v>
      </c>
      <c r="L57" s="79" t="s">
        <v>160</v>
      </c>
      <c r="M57" s="78" t="s">
        <v>151</v>
      </c>
      <c r="N57" s="78" t="s">
        <v>163</v>
      </c>
      <c r="O57" s="281"/>
      <c r="P57" s="282"/>
      <c r="Q57" s="282"/>
      <c r="R57" s="283"/>
      <c r="S57" s="7"/>
      <c r="T57" s="7"/>
      <c r="U57" s="7"/>
      <c r="V57" s="7"/>
      <c r="W57" s="7"/>
      <c r="X57" s="3"/>
      <c r="Y57" s="299"/>
      <c r="Z57" s="195" t="b">
        <v>1</v>
      </c>
      <c r="AA57" s="196" t="s">
        <v>135</v>
      </c>
      <c r="AB57" s="196" t="s">
        <v>144</v>
      </c>
      <c r="AC57" s="196" t="s">
        <v>156</v>
      </c>
      <c r="AD57" s="196" t="s">
        <v>139</v>
      </c>
      <c r="AE57" s="196" t="s">
        <v>143</v>
      </c>
      <c r="AF57" s="196" t="s">
        <v>86</v>
      </c>
      <c r="AG57" s="196" t="s">
        <v>130</v>
      </c>
      <c r="AH57" s="196" t="s">
        <v>150</v>
      </c>
      <c r="AI57" s="196" t="s">
        <v>128</v>
      </c>
      <c r="AJ57" s="196" t="s">
        <v>45</v>
      </c>
      <c r="AK57" s="303"/>
      <c r="AL57" s="304"/>
      <c r="AM57" s="304"/>
      <c r="AN57" s="305"/>
      <c r="AO57" s="7"/>
      <c r="AP57" s="7"/>
      <c r="AQ57" s="7"/>
      <c r="AR57" s="7"/>
      <c r="AS57" s="7"/>
    </row>
    <row r="58" spans="2:53" ht="16.5" customHeight="1" x14ac:dyDescent="0.25">
      <c r="B58" s="295"/>
      <c r="C58" s="265"/>
      <c r="D58" s="64" t="s">
        <v>17</v>
      </c>
      <c r="E58" s="64"/>
      <c r="F58" s="64"/>
      <c r="G58" s="64"/>
      <c r="H58" s="64"/>
      <c r="I58" s="64"/>
      <c r="J58" s="64"/>
      <c r="K58" s="64"/>
      <c r="L58" s="13" t="s">
        <v>41</v>
      </c>
      <c r="M58" s="64"/>
      <c r="N58" s="64"/>
      <c r="O58" s="284"/>
      <c r="P58" s="285"/>
      <c r="Q58" s="285"/>
      <c r="R58" s="286"/>
      <c r="S58" s="7"/>
      <c r="T58" s="7"/>
      <c r="U58" s="7"/>
      <c r="V58" s="7"/>
      <c r="W58" s="7"/>
      <c r="X58" s="3"/>
      <c r="Y58" s="299"/>
      <c r="Z58" s="195" t="s">
        <v>17</v>
      </c>
      <c r="AA58" s="189"/>
      <c r="AB58" s="189"/>
      <c r="AC58" s="189"/>
      <c r="AD58" s="189"/>
      <c r="AE58" s="189"/>
      <c r="AF58" s="189"/>
      <c r="AG58" s="189"/>
      <c r="AH58" s="189"/>
      <c r="AI58" s="189"/>
      <c r="AJ58" s="189"/>
      <c r="AK58" s="311"/>
      <c r="AL58" s="312"/>
      <c r="AM58" s="312"/>
      <c r="AN58" s="313"/>
      <c r="AO58" s="7"/>
      <c r="AP58" s="7"/>
      <c r="AQ58" s="7"/>
      <c r="AR58" s="7"/>
      <c r="AS58" s="7"/>
    </row>
    <row r="59" spans="2:53" ht="16.5" customHeight="1" x14ac:dyDescent="0.25">
      <c r="B59" s="295"/>
      <c r="C59" s="265"/>
      <c r="D59" s="69" t="s">
        <v>60</v>
      </c>
      <c r="E59" s="292" t="s">
        <v>90</v>
      </c>
      <c r="F59" s="293"/>
      <c r="G59" s="293"/>
      <c r="H59" s="293"/>
      <c r="I59" s="293"/>
      <c r="J59" s="293"/>
      <c r="K59" s="293"/>
      <c r="L59" s="293"/>
      <c r="M59" s="293"/>
      <c r="N59" s="293"/>
      <c r="O59" s="65" t="s">
        <v>11</v>
      </c>
      <c r="P59" s="65" t="s">
        <v>12</v>
      </c>
      <c r="Q59" s="65" t="s">
        <v>81</v>
      </c>
      <c r="R59" s="65" t="s">
        <v>80</v>
      </c>
      <c r="S59" s="7"/>
      <c r="T59" s="7"/>
      <c r="U59" s="7"/>
      <c r="V59" s="7"/>
      <c r="W59" s="7"/>
      <c r="X59" s="3"/>
      <c r="Y59" s="299"/>
      <c r="Z59" s="167" t="s">
        <v>60</v>
      </c>
      <c r="AA59" s="292" t="s">
        <v>94</v>
      </c>
      <c r="AB59" s="293"/>
      <c r="AC59" s="293"/>
      <c r="AD59" s="293"/>
      <c r="AE59" s="293"/>
      <c r="AF59" s="293"/>
      <c r="AG59" s="293"/>
      <c r="AH59" s="293"/>
      <c r="AI59" s="293"/>
      <c r="AJ59" s="293"/>
      <c r="AK59" s="157" t="s">
        <v>11</v>
      </c>
      <c r="AL59" s="157" t="s">
        <v>12</v>
      </c>
      <c r="AM59" s="157" t="s">
        <v>81</v>
      </c>
      <c r="AN59" s="168" t="s">
        <v>80</v>
      </c>
      <c r="AO59" s="7"/>
      <c r="AP59" s="7"/>
      <c r="AQ59" s="7"/>
      <c r="AR59" s="7"/>
      <c r="AS59" s="7"/>
    </row>
    <row r="60" spans="2:53" ht="16.5" customHeight="1" x14ac:dyDescent="0.25">
      <c r="B60" s="295"/>
      <c r="C60" s="265"/>
      <c r="D60" s="64" t="s">
        <v>61</v>
      </c>
      <c r="E60" s="78">
        <v>8.1750000000000007</v>
      </c>
      <c r="F60" s="78">
        <v>20.344000000000001</v>
      </c>
      <c r="G60" s="78">
        <v>4.8230000000000004</v>
      </c>
      <c r="H60" s="78">
        <v>16.422999999999998</v>
      </c>
      <c r="I60" s="78">
        <v>9.1750000000000007</v>
      </c>
      <c r="J60" s="78">
        <v>6.968</v>
      </c>
      <c r="K60" s="78">
        <v>3.7360000000000002</v>
      </c>
      <c r="L60" s="78">
        <v>7.2729999999999997</v>
      </c>
      <c r="M60" s="78">
        <v>7.375</v>
      </c>
      <c r="N60" s="78">
        <v>6.7530000000000001</v>
      </c>
      <c r="O60" s="64">
        <f>SUM(E60:N60)</f>
        <v>91.045000000000002</v>
      </c>
      <c r="P60" s="26">
        <f>ROUND(AVERAGE(E60:N60),3)</f>
        <v>9.1050000000000004</v>
      </c>
      <c r="Q60" s="64">
        <f>ROUND(MEDIAN(E60:N60), 3)</f>
        <v>7.3239999999999998</v>
      </c>
      <c r="R60" s="64">
        <f>ROUND(_xlfn.STDEV.S(E60:N60), 3)</f>
        <v>5.2110000000000003</v>
      </c>
      <c r="S60" s="7"/>
      <c r="T60" s="7"/>
      <c r="U60" s="7"/>
      <c r="V60" s="7"/>
      <c r="W60" s="7"/>
      <c r="X60" s="3"/>
      <c r="Y60" s="299"/>
      <c r="Z60" s="195" t="s">
        <v>61</v>
      </c>
      <c r="AA60" s="196">
        <v>3.641</v>
      </c>
      <c r="AB60" s="196">
        <v>9.6470000000000002</v>
      </c>
      <c r="AC60" s="196">
        <v>4.1680000000000001</v>
      </c>
      <c r="AD60" s="196">
        <v>3.9990000000000001</v>
      </c>
      <c r="AE60" s="196">
        <v>4.984</v>
      </c>
      <c r="AF60" s="196">
        <v>9.7439999999999998</v>
      </c>
      <c r="AG60" s="196">
        <v>6.7770000000000001</v>
      </c>
      <c r="AH60" s="196">
        <v>3.83</v>
      </c>
      <c r="AI60" s="196">
        <v>5.4640000000000004</v>
      </c>
      <c r="AJ60" s="196">
        <v>4.5679999999999996</v>
      </c>
      <c r="AK60" s="189">
        <f>SUM(AA60:AJ60)</f>
        <v>56.821999999999996</v>
      </c>
      <c r="AL60" s="39">
        <f>ROUND(AVERAGE(AA60:AJ60),3)</f>
        <v>5.6820000000000004</v>
      </c>
      <c r="AM60" s="189">
        <f>ROUND(MEDIAN(AA60:AJ60), 3)</f>
        <v>4.7759999999999998</v>
      </c>
      <c r="AN60" s="169">
        <f>ROUND(_xlfn.STDEV.S(AA60:AJ60), 3)</f>
        <v>2.3069999999999999</v>
      </c>
      <c r="AO60" s="7"/>
      <c r="AP60" s="7"/>
      <c r="AQ60" s="7"/>
      <c r="AR60" s="7"/>
      <c r="AS60" s="7"/>
    </row>
    <row r="61" spans="2:53" ht="16.5" customHeight="1" x14ac:dyDescent="0.25">
      <c r="B61" s="295"/>
      <c r="C61" s="265"/>
      <c r="D61" s="66" t="b">
        <v>1</v>
      </c>
      <c r="E61" s="78" t="s">
        <v>141</v>
      </c>
      <c r="F61" s="78" t="s">
        <v>135</v>
      </c>
      <c r="G61" s="78" t="s">
        <v>144</v>
      </c>
      <c r="H61" s="78" t="s">
        <v>152</v>
      </c>
      <c r="I61" s="78" t="s">
        <v>163</v>
      </c>
      <c r="J61" s="78" t="s">
        <v>158</v>
      </c>
      <c r="K61" s="78" t="s">
        <v>139</v>
      </c>
      <c r="L61" s="78" t="s">
        <v>138</v>
      </c>
      <c r="M61" s="78" t="s">
        <v>145</v>
      </c>
      <c r="N61" s="79" t="s">
        <v>139</v>
      </c>
      <c r="O61" s="281"/>
      <c r="P61" s="282"/>
      <c r="Q61" s="282"/>
      <c r="R61" s="283"/>
      <c r="S61" s="7"/>
      <c r="T61" s="7"/>
      <c r="U61" s="7"/>
      <c r="V61" s="7"/>
      <c r="W61" s="7"/>
      <c r="X61" s="3"/>
      <c r="Y61" s="299"/>
      <c r="Z61" s="195" t="b">
        <v>1</v>
      </c>
      <c r="AA61" s="196" t="s">
        <v>129</v>
      </c>
      <c r="AB61" s="196" t="s">
        <v>138</v>
      </c>
      <c r="AC61" s="196" t="s">
        <v>152</v>
      </c>
      <c r="AD61" s="196" t="s">
        <v>137</v>
      </c>
      <c r="AE61" s="196" t="s">
        <v>158</v>
      </c>
      <c r="AF61" s="196" t="s">
        <v>161</v>
      </c>
      <c r="AG61" s="196" t="s">
        <v>162</v>
      </c>
      <c r="AH61" s="196" t="s">
        <v>149</v>
      </c>
      <c r="AI61" s="196" t="s">
        <v>153</v>
      </c>
      <c r="AJ61" s="196" t="s">
        <v>155</v>
      </c>
      <c r="AK61" s="303"/>
      <c r="AL61" s="304"/>
      <c r="AM61" s="304"/>
      <c r="AN61" s="305"/>
      <c r="AO61" s="7"/>
      <c r="AP61" s="7"/>
      <c r="AQ61" s="7"/>
      <c r="AR61" s="7"/>
      <c r="AS61" s="7"/>
    </row>
    <row r="62" spans="2:53" ht="16.5" customHeight="1" thickBot="1" x14ac:dyDescent="0.3">
      <c r="B62" s="295"/>
      <c r="C62" s="265"/>
      <c r="D62" s="64" t="s">
        <v>17</v>
      </c>
      <c r="E62" s="64"/>
      <c r="F62" s="64"/>
      <c r="G62" s="64"/>
      <c r="H62" s="64"/>
      <c r="I62" s="64"/>
      <c r="J62" s="64"/>
      <c r="K62" s="64"/>
      <c r="L62" s="64"/>
      <c r="M62" s="64"/>
      <c r="N62" s="13" t="s">
        <v>85</v>
      </c>
      <c r="O62" s="284"/>
      <c r="P62" s="285"/>
      <c r="Q62" s="285"/>
      <c r="R62" s="286"/>
      <c r="S62" s="7"/>
      <c r="T62" s="7"/>
      <c r="U62" s="7"/>
      <c r="V62" s="7"/>
      <c r="W62" s="7"/>
      <c r="X62" s="3"/>
      <c r="Y62" s="299"/>
      <c r="Z62" s="197" t="s">
        <v>17</v>
      </c>
      <c r="AA62" s="198"/>
      <c r="AB62" s="198"/>
      <c r="AC62" s="198"/>
      <c r="AD62" s="198"/>
      <c r="AE62" s="198"/>
      <c r="AF62" s="198"/>
      <c r="AG62" s="198"/>
      <c r="AH62" s="198"/>
      <c r="AI62" s="198"/>
      <c r="AJ62" s="198"/>
      <c r="AK62" s="320"/>
      <c r="AL62" s="321"/>
      <c r="AM62" s="321"/>
      <c r="AN62" s="322"/>
      <c r="AO62" s="7"/>
      <c r="AP62" s="7"/>
      <c r="AQ62" s="7"/>
      <c r="AR62" s="7"/>
      <c r="AS62" s="7"/>
    </row>
    <row r="63" spans="2:53" ht="16.5" customHeight="1" x14ac:dyDescent="0.25">
      <c r="B63" s="295"/>
    </row>
    <row r="64" spans="2:53" ht="16.5" customHeight="1" x14ac:dyDescent="0.25">
      <c r="B64" s="295"/>
    </row>
    <row r="65" spans="2:53" ht="50.1" customHeight="1" x14ac:dyDescent="0.25">
      <c r="B65" s="295"/>
      <c r="C65" s="278" t="s">
        <v>84</v>
      </c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78"/>
      <c r="AB65" s="278"/>
      <c r="AC65" s="278"/>
      <c r="AD65" s="278"/>
      <c r="AE65" s="278"/>
      <c r="AF65" s="278"/>
      <c r="AG65" s="278"/>
      <c r="AH65" s="278"/>
      <c r="AI65" s="278"/>
      <c r="AJ65" s="278"/>
      <c r="AK65" s="278"/>
      <c r="AL65" s="278"/>
      <c r="AM65" s="278"/>
      <c r="AN65" s="278"/>
      <c r="AO65" s="278"/>
      <c r="AP65" s="278"/>
      <c r="AQ65" s="278"/>
      <c r="AR65" s="278"/>
      <c r="AS65" s="278"/>
      <c r="AT65" s="278"/>
      <c r="AU65" s="278"/>
      <c r="AV65" s="278"/>
      <c r="AW65" s="278"/>
      <c r="AX65" s="278"/>
      <c r="AY65" s="278"/>
      <c r="AZ65" s="278"/>
      <c r="BA65" s="278"/>
    </row>
    <row r="66" spans="2:53" ht="39.950000000000003" customHeight="1" x14ac:dyDescent="0.25">
      <c r="B66" s="295"/>
      <c r="C66" s="296" t="s">
        <v>65</v>
      </c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  <c r="S66" s="296"/>
      <c r="T66" s="296"/>
      <c r="U66" s="296"/>
      <c r="V66" s="296"/>
      <c r="W66" s="296"/>
      <c r="X66" s="30"/>
      <c r="Y66" s="297" t="s">
        <v>66</v>
      </c>
      <c r="Z66" s="297"/>
      <c r="AA66" s="297"/>
      <c r="AB66" s="297"/>
      <c r="AC66" s="297"/>
      <c r="AD66" s="297"/>
      <c r="AE66" s="297"/>
      <c r="AF66" s="297"/>
      <c r="AG66" s="297"/>
      <c r="AH66" s="297"/>
      <c r="AI66" s="297"/>
      <c r="AJ66" s="297"/>
      <c r="AK66" s="297"/>
      <c r="AL66" s="297"/>
      <c r="AM66" s="297"/>
      <c r="AN66" s="297"/>
      <c r="AO66" s="297"/>
      <c r="AP66" s="297"/>
      <c r="AQ66" s="297"/>
      <c r="AR66" s="297"/>
      <c r="AS66" s="297"/>
      <c r="AU66" s="276" t="s">
        <v>257</v>
      </c>
      <c r="AV66" s="277"/>
      <c r="AW66" s="277"/>
      <c r="AX66" s="277"/>
      <c r="AY66" s="277"/>
      <c r="AZ66" s="277"/>
      <c r="BA66" s="277"/>
    </row>
    <row r="67" spans="2:53" ht="16.5" customHeight="1" x14ac:dyDescent="0.3">
      <c r="B67" s="295"/>
      <c r="C67" s="265" t="s">
        <v>62</v>
      </c>
      <c r="D67" s="158" t="s">
        <v>62</v>
      </c>
      <c r="E67" s="7"/>
      <c r="F67" s="7"/>
      <c r="G67" s="7"/>
      <c r="H67" s="7"/>
      <c r="I67" s="7"/>
      <c r="J67" s="327" t="s">
        <v>49</v>
      </c>
      <c r="K67" s="328"/>
      <c r="L67" s="328"/>
      <c r="M67" s="329"/>
      <c r="N67" s="7"/>
      <c r="O67" s="7"/>
      <c r="P67" s="7"/>
      <c r="Q67" s="7"/>
      <c r="R67" s="7"/>
      <c r="S67" s="7"/>
      <c r="T67" s="158" t="s">
        <v>62</v>
      </c>
      <c r="U67" s="232" t="s">
        <v>50</v>
      </c>
      <c r="V67" s="232"/>
      <c r="W67" s="232"/>
      <c r="X67" s="3"/>
      <c r="Y67" s="265" t="s">
        <v>62</v>
      </c>
      <c r="Z67" s="158" t="s">
        <v>62</v>
      </c>
      <c r="AA67" s="19"/>
      <c r="AB67" s="19"/>
      <c r="AC67" s="19"/>
      <c r="AD67" s="19"/>
      <c r="AE67" s="19"/>
      <c r="AF67" s="326" t="s">
        <v>49</v>
      </c>
      <c r="AG67" s="326"/>
      <c r="AH67" s="326"/>
      <c r="AI67" s="326"/>
      <c r="AJ67" s="19"/>
      <c r="AK67" s="7"/>
      <c r="AL67" s="7"/>
      <c r="AM67" s="7"/>
      <c r="AN67" s="7"/>
      <c r="AO67" s="7"/>
      <c r="AP67" s="158" t="s">
        <v>62</v>
      </c>
      <c r="AQ67" s="232" t="s">
        <v>50</v>
      </c>
      <c r="AR67" s="232"/>
      <c r="AS67" s="232"/>
      <c r="AU67" s="267" t="s">
        <v>254</v>
      </c>
      <c r="AV67" s="269" t="s">
        <v>62</v>
      </c>
      <c r="AW67" s="266" t="s">
        <v>5</v>
      </c>
      <c r="AX67" s="266"/>
      <c r="AY67" s="269" t="s">
        <v>62</v>
      </c>
      <c r="AZ67" s="266" t="s">
        <v>6</v>
      </c>
      <c r="BA67" s="266"/>
    </row>
    <row r="68" spans="2:53" ht="16.5" customHeight="1" x14ac:dyDescent="0.3">
      <c r="B68" s="295"/>
      <c r="C68" s="265"/>
      <c r="D68" s="158" t="s">
        <v>2</v>
      </c>
      <c r="E68" s="7"/>
      <c r="F68" s="7"/>
      <c r="G68" s="7"/>
      <c r="H68" s="7"/>
      <c r="I68" s="7"/>
      <c r="J68" s="42" t="s">
        <v>3</v>
      </c>
      <c r="K68" s="42" t="s">
        <v>4</v>
      </c>
      <c r="L68" s="42" t="s">
        <v>191</v>
      </c>
      <c r="M68" s="42" t="s">
        <v>192</v>
      </c>
      <c r="N68" s="7"/>
      <c r="O68" s="7"/>
      <c r="P68" s="7"/>
      <c r="Q68" s="7"/>
      <c r="R68" s="7"/>
      <c r="S68" s="31"/>
      <c r="T68" s="158" t="s">
        <v>2</v>
      </c>
      <c r="U68" s="156" t="s">
        <v>5</v>
      </c>
      <c r="V68" s="156" t="s">
        <v>6</v>
      </c>
      <c r="W68" s="8" t="s">
        <v>7</v>
      </c>
      <c r="X68" s="29"/>
      <c r="Y68" s="265"/>
      <c r="Z68" s="158" t="s">
        <v>0</v>
      </c>
      <c r="AA68" s="19"/>
      <c r="AB68" s="19"/>
      <c r="AC68" s="19"/>
      <c r="AD68" s="19"/>
      <c r="AE68" s="19"/>
      <c r="AF68" s="42" t="s">
        <v>3</v>
      </c>
      <c r="AG68" s="42" t="s">
        <v>4</v>
      </c>
      <c r="AH68" s="42" t="s">
        <v>191</v>
      </c>
      <c r="AI68" s="42" t="s">
        <v>192</v>
      </c>
      <c r="AJ68" s="19"/>
      <c r="AK68" s="7"/>
      <c r="AL68" s="7"/>
      <c r="AM68" s="7"/>
      <c r="AN68" s="7"/>
      <c r="AO68" s="31"/>
      <c r="AP68" s="158" t="s">
        <v>0</v>
      </c>
      <c r="AQ68" s="156" t="s">
        <v>5</v>
      </c>
      <c r="AR68" s="156" t="s">
        <v>6</v>
      </c>
      <c r="AS68" s="8" t="s">
        <v>7</v>
      </c>
      <c r="AU68" s="267"/>
      <c r="AV68" s="269"/>
      <c r="AW68" s="107" t="s">
        <v>2</v>
      </c>
      <c r="AX68" s="107" t="s">
        <v>54</v>
      </c>
      <c r="AY68" s="269"/>
      <c r="AZ68" s="107" t="s">
        <v>2</v>
      </c>
      <c r="BA68" s="107" t="s">
        <v>54</v>
      </c>
    </row>
    <row r="69" spans="2:53" ht="16.5" customHeight="1" x14ac:dyDescent="0.3">
      <c r="B69" s="295"/>
      <c r="C69" s="265"/>
      <c r="D69" s="9" t="s">
        <v>8</v>
      </c>
      <c r="E69" s="7"/>
      <c r="F69" s="7"/>
      <c r="G69" s="7"/>
      <c r="H69" s="7"/>
      <c r="I69" s="7"/>
      <c r="J69" s="57">
        <f>ROUND(AVERAGE(J71, J75,J79,J83,J87,J91), 3)</f>
        <v>62.868000000000002</v>
      </c>
      <c r="K69" s="43">
        <f>ROUND(AVERAGE(K71, K75,K79,K83,K87,K91), 3)</f>
        <v>12.574</v>
      </c>
      <c r="L69" s="43">
        <f>ROUND(AVERAGE(L71, L75,L79,L83,L87,L91), 3)</f>
        <v>8.4250000000000007</v>
      </c>
      <c r="M69" s="43">
        <f>ROUND(AVERAGE(M71, M75,M79,M83,M87,M91), 3)</f>
        <v>8.8550000000000004</v>
      </c>
      <c r="N69" s="7"/>
      <c r="O69" s="7"/>
      <c r="P69" s="7"/>
      <c r="Q69" s="7"/>
      <c r="R69" s="7"/>
      <c r="S69" s="323" t="s">
        <v>304</v>
      </c>
      <c r="T69" s="9" t="s">
        <v>9</v>
      </c>
      <c r="U69" s="33">
        <v>100</v>
      </c>
      <c r="V69" s="33">
        <f>J71</f>
        <v>71.655999999999992</v>
      </c>
      <c r="W69" s="8">
        <f>ROUND(V69/60, 3)</f>
        <v>1.194</v>
      </c>
      <c r="X69" s="29"/>
      <c r="Y69" s="265"/>
      <c r="Z69" s="9" t="s">
        <v>8</v>
      </c>
      <c r="AA69" s="19"/>
      <c r="AB69" s="19"/>
      <c r="AC69" s="19"/>
      <c r="AD69" s="19"/>
      <c r="AE69" s="19"/>
      <c r="AF69" s="57">
        <f>ROUND(AVERAGE(AF71, AF75,AF79,AF83,AF87,AF91), 3)</f>
        <v>30.919</v>
      </c>
      <c r="AG69" s="43">
        <f>ROUND(AVERAGE(AG71, AG75,AG79,AG83,AG87,AG91), 3)</f>
        <v>6.1840000000000002</v>
      </c>
      <c r="AH69" s="43">
        <f>ROUND(AVERAGE(AH71, AH75,AH79,AH83,AH87,AH91), 3)</f>
        <v>5.6539999999999999</v>
      </c>
      <c r="AI69" s="43">
        <f>ROUND(AVERAGE(AI71, AI75,AI79,AI83,AI87,AI91), 3)</f>
        <v>2.2799999999999998</v>
      </c>
      <c r="AJ69" s="19"/>
      <c r="AK69" s="7"/>
      <c r="AL69" s="7"/>
      <c r="AM69" s="7"/>
      <c r="AN69" s="7"/>
      <c r="AO69" s="323" t="s">
        <v>304</v>
      </c>
      <c r="AP69" s="9" t="s">
        <v>9</v>
      </c>
      <c r="AQ69" s="33">
        <v>100</v>
      </c>
      <c r="AR69" s="33">
        <f>AF71</f>
        <v>38.993000000000002</v>
      </c>
      <c r="AS69" s="8">
        <f>ROUND(AR69/60, 3)</f>
        <v>0.65</v>
      </c>
      <c r="AU69" s="267"/>
      <c r="AV69" s="108" t="s">
        <v>9</v>
      </c>
      <c r="AW69" s="109">
        <f>U69</f>
        <v>100</v>
      </c>
      <c r="AX69" s="109">
        <f>AQ69</f>
        <v>100</v>
      </c>
      <c r="AY69" s="108" t="s">
        <v>9</v>
      </c>
      <c r="AZ69" s="109">
        <f>V69</f>
        <v>71.655999999999992</v>
      </c>
      <c r="BA69" s="109">
        <f>AR69</f>
        <v>38.993000000000002</v>
      </c>
    </row>
    <row r="70" spans="2:53" ht="16.5" customHeight="1" x14ac:dyDescent="0.3">
      <c r="B70" s="295"/>
      <c r="C70" s="265"/>
      <c r="D70" s="156" t="s">
        <v>10</v>
      </c>
      <c r="E70" s="293" t="s">
        <v>94</v>
      </c>
      <c r="F70" s="293"/>
      <c r="G70" s="293"/>
      <c r="H70" s="293"/>
      <c r="I70" s="293"/>
      <c r="J70" s="157" t="s">
        <v>11</v>
      </c>
      <c r="K70" s="157" t="s">
        <v>12</v>
      </c>
      <c r="L70" s="157" t="s">
        <v>81</v>
      </c>
      <c r="M70" s="157" t="s">
        <v>80</v>
      </c>
      <c r="N70" s="7"/>
      <c r="O70" s="31"/>
      <c r="P70" s="31"/>
      <c r="Q70" s="31"/>
      <c r="R70" s="31"/>
      <c r="S70" s="323"/>
      <c r="T70" s="9" t="s">
        <v>13</v>
      </c>
      <c r="U70" s="33">
        <v>100</v>
      </c>
      <c r="V70" s="33">
        <f>J75</f>
        <v>89.559999999999988</v>
      </c>
      <c r="W70" s="8">
        <f t="shared" ref="W70:W74" si="10">ROUND(V70/60, 3)</f>
        <v>1.4930000000000001</v>
      </c>
      <c r="X70" s="29"/>
      <c r="Y70" s="265"/>
      <c r="Z70" s="156" t="s">
        <v>10</v>
      </c>
      <c r="AA70" s="293" t="s">
        <v>94</v>
      </c>
      <c r="AB70" s="293"/>
      <c r="AC70" s="293"/>
      <c r="AD70" s="293"/>
      <c r="AE70" s="293"/>
      <c r="AF70" s="157" t="s">
        <v>11</v>
      </c>
      <c r="AG70" s="157" t="s">
        <v>12</v>
      </c>
      <c r="AH70" s="157" t="s">
        <v>81</v>
      </c>
      <c r="AI70" s="157" t="s">
        <v>80</v>
      </c>
      <c r="AJ70" s="19"/>
      <c r="AK70" s="31"/>
      <c r="AL70" s="31"/>
      <c r="AM70" s="31"/>
      <c r="AN70" s="31"/>
      <c r="AO70" s="323"/>
      <c r="AP70" s="9" t="s">
        <v>13</v>
      </c>
      <c r="AQ70" s="33">
        <v>100</v>
      </c>
      <c r="AR70" s="33">
        <f>AF75</f>
        <v>30.406000000000002</v>
      </c>
      <c r="AS70" s="8">
        <f t="shared" ref="AS70:AS74" si="11">ROUND(AR70/60, 3)</f>
        <v>0.50700000000000001</v>
      </c>
      <c r="AU70" s="267"/>
      <c r="AV70" s="108" t="s">
        <v>13</v>
      </c>
      <c r="AW70" s="109">
        <f t="shared" ref="AW70:AW75" si="12">U70</f>
        <v>100</v>
      </c>
      <c r="AX70" s="109">
        <f t="shared" ref="AX70:AX75" si="13">AQ70</f>
        <v>100</v>
      </c>
      <c r="AY70" s="108" t="s">
        <v>13</v>
      </c>
      <c r="AZ70" s="109">
        <f t="shared" ref="AZ70:AZ75" si="14">V70</f>
        <v>89.559999999999988</v>
      </c>
      <c r="BA70" s="109">
        <f t="shared" ref="BA70:BA75" si="15">AR70</f>
        <v>30.406000000000002</v>
      </c>
    </row>
    <row r="71" spans="2:53" ht="16.5" customHeight="1" x14ac:dyDescent="0.3">
      <c r="B71" s="295"/>
      <c r="C71" s="265"/>
      <c r="D71" s="189" t="s">
        <v>14</v>
      </c>
      <c r="E71" s="222">
        <v>18.559999999999999</v>
      </c>
      <c r="F71" s="222">
        <v>24.687999999999999</v>
      </c>
      <c r="G71" s="222">
        <v>8.5749999999999993</v>
      </c>
      <c r="H71" s="222">
        <v>12.129</v>
      </c>
      <c r="I71" s="222">
        <v>7.7039999999999997</v>
      </c>
      <c r="J71" s="189">
        <f>SUM(E71:I71)</f>
        <v>71.655999999999992</v>
      </c>
      <c r="K71" s="189">
        <f>ROUND(AVERAGE(E71:I71),3)</f>
        <v>14.331</v>
      </c>
      <c r="L71" s="36">
        <f>ROUND(MEDIAN(E71:I71), 3)</f>
        <v>12.129</v>
      </c>
      <c r="M71" s="36">
        <f>ROUND(_xlfn.STDEV.S(E71:I71), 3)</f>
        <v>7.1950000000000003</v>
      </c>
      <c r="N71" s="7"/>
      <c r="O71" s="31"/>
      <c r="P71" s="31"/>
      <c r="Q71" s="31"/>
      <c r="R71" s="31"/>
      <c r="S71" s="323" t="s">
        <v>303</v>
      </c>
      <c r="T71" s="9" t="s">
        <v>15</v>
      </c>
      <c r="U71" s="33">
        <v>100</v>
      </c>
      <c r="V71" s="33">
        <f>J79</f>
        <v>38.823</v>
      </c>
      <c r="W71" s="8">
        <f t="shared" si="10"/>
        <v>0.64700000000000002</v>
      </c>
      <c r="X71" s="29"/>
      <c r="Y71" s="265"/>
      <c r="Z71" s="189" t="s">
        <v>14</v>
      </c>
      <c r="AA71" s="196">
        <v>4.3520000000000003</v>
      </c>
      <c r="AB71" s="196">
        <v>15.96</v>
      </c>
      <c r="AC71" s="196">
        <v>5.1440000000000001</v>
      </c>
      <c r="AD71" s="196">
        <v>7.4809999999999999</v>
      </c>
      <c r="AE71" s="196">
        <v>6.056</v>
      </c>
      <c r="AF71" s="189">
        <f>SUM(AA71:AE71)</f>
        <v>38.993000000000002</v>
      </c>
      <c r="AG71" s="189">
        <f>ROUND(AVERAGE(AA71:AE71),3)</f>
        <v>7.7990000000000004</v>
      </c>
      <c r="AH71" s="36">
        <f>ROUND(MEDIAN(AA71:AE71), 3)</f>
        <v>6.056</v>
      </c>
      <c r="AI71" s="36">
        <f>ROUND(_xlfn.STDEV.S(AA71:AE71), 3)</f>
        <v>4.7080000000000002</v>
      </c>
      <c r="AJ71" s="19"/>
      <c r="AK71" s="31"/>
      <c r="AL71" s="31"/>
      <c r="AM71" s="31"/>
      <c r="AN71" s="31"/>
      <c r="AO71" s="323" t="s">
        <v>300</v>
      </c>
      <c r="AP71" s="9" t="s">
        <v>15</v>
      </c>
      <c r="AQ71" s="33">
        <v>100</v>
      </c>
      <c r="AR71" s="33">
        <f>AF79</f>
        <v>29.975000000000001</v>
      </c>
      <c r="AS71" s="8">
        <f t="shared" si="11"/>
        <v>0.5</v>
      </c>
      <c r="AU71" s="267"/>
      <c r="AV71" s="108" t="s">
        <v>15</v>
      </c>
      <c r="AW71" s="109">
        <f t="shared" si="12"/>
        <v>100</v>
      </c>
      <c r="AX71" s="109">
        <f t="shared" si="13"/>
        <v>100</v>
      </c>
      <c r="AY71" s="108" t="s">
        <v>15</v>
      </c>
      <c r="AZ71" s="109">
        <f t="shared" si="14"/>
        <v>38.823</v>
      </c>
      <c r="BA71" s="109">
        <f t="shared" si="15"/>
        <v>29.975000000000001</v>
      </c>
    </row>
    <row r="72" spans="2:53" ht="16.5" customHeight="1" x14ac:dyDescent="0.3">
      <c r="B72" s="295"/>
      <c r="C72" s="265"/>
      <c r="D72" s="189" t="b">
        <v>1</v>
      </c>
      <c r="E72" s="222" t="s">
        <v>159</v>
      </c>
      <c r="F72" s="222" t="s">
        <v>130</v>
      </c>
      <c r="G72" s="222" t="s">
        <v>136</v>
      </c>
      <c r="H72" s="222" t="s">
        <v>149</v>
      </c>
      <c r="I72" s="222" t="s">
        <v>131</v>
      </c>
      <c r="J72" s="303"/>
      <c r="K72" s="304"/>
      <c r="L72" s="304"/>
      <c r="M72" s="330"/>
      <c r="N72" s="7"/>
      <c r="O72" s="31"/>
      <c r="P72" s="31"/>
      <c r="Q72" s="31"/>
      <c r="R72" s="31"/>
      <c r="S72" s="323"/>
      <c r="T72" s="9" t="s">
        <v>16</v>
      </c>
      <c r="U72" s="33">
        <v>100</v>
      </c>
      <c r="V72" s="33">
        <f>J83</f>
        <v>44.489000000000004</v>
      </c>
      <c r="W72" s="8">
        <f t="shared" si="10"/>
        <v>0.74099999999999999</v>
      </c>
      <c r="X72" s="29"/>
      <c r="Y72" s="265"/>
      <c r="Z72" s="189" t="b">
        <v>1</v>
      </c>
      <c r="AA72" s="196" t="s">
        <v>151</v>
      </c>
      <c r="AB72" s="196" t="s">
        <v>162</v>
      </c>
      <c r="AC72" s="196" t="s">
        <v>147</v>
      </c>
      <c r="AD72" s="196" t="s">
        <v>135</v>
      </c>
      <c r="AE72" s="196" t="s">
        <v>132</v>
      </c>
      <c r="AF72" s="303"/>
      <c r="AG72" s="304"/>
      <c r="AH72" s="304"/>
      <c r="AI72" s="330"/>
      <c r="AJ72" s="19"/>
      <c r="AK72" s="31"/>
      <c r="AL72" s="31"/>
      <c r="AM72" s="31"/>
      <c r="AN72" s="31"/>
      <c r="AO72" s="323"/>
      <c r="AP72" s="9" t="s">
        <v>16</v>
      </c>
      <c r="AQ72" s="33">
        <v>100</v>
      </c>
      <c r="AR72" s="33">
        <f>AF83</f>
        <v>29.32</v>
      </c>
      <c r="AS72" s="8">
        <f t="shared" si="11"/>
        <v>0.48899999999999999</v>
      </c>
      <c r="AU72" s="267"/>
      <c r="AV72" s="108" t="s">
        <v>16</v>
      </c>
      <c r="AW72" s="109">
        <f>U72</f>
        <v>100</v>
      </c>
      <c r="AX72" s="109">
        <f t="shared" si="13"/>
        <v>100</v>
      </c>
      <c r="AY72" s="108" t="s">
        <v>16</v>
      </c>
      <c r="AZ72" s="109">
        <f>V72</f>
        <v>44.489000000000004</v>
      </c>
      <c r="BA72" s="109">
        <f t="shared" si="15"/>
        <v>29.32</v>
      </c>
    </row>
    <row r="73" spans="2:53" ht="16.5" customHeight="1" x14ac:dyDescent="0.3">
      <c r="B73" s="295"/>
      <c r="C73" s="265"/>
      <c r="D73" s="189" t="s">
        <v>17</v>
      </c>
      <c r="E73" s="189"/>
      <c r="F73" s="189"/>
      <c r="G73" s="189"/>
      <c r="H73" s="189"/>
      <c r="I73" s="189"/>
      <c r="J73" s="311"/>
      <c r="K73" s="312"/>
      <c r="L73" s="312"/>
      <c r="M73" s="331"/>
      <c r="N73" s="7"/>
      <c r="O73" s="31"/>
      <c r="P73" s="31"/>
      <c r="Q73" s="31"/>
      <c r="R73" s="31"/>
      <c r="S73" s="323" t="s">
        <v>301</v>
      </c>
      <c r="T73" s="9" t="s">
        <v>18</v>
      </c>
      <c r="U73" s="33">
        <v>100</v>
      </c>
      <c r="V73" s="33">
        <f>J87</f>
        <v>68.759</v>
      </c>
      <c r="W73" s="8">
        <f>ROUND(V73/60, 3)</f>
        <v>1.1459999999999999</v>
      </c>
      <c r="X73" s="29"/>
      <c r="Y73" s="265"/>
      <c r="Z73" s="189" t="s">
        <v>17</v>
      </c>
      <c r="AA73" s="189"/>
      <c r="AB73" s="189"/>
      <c r="AC73" s="189"/>
      <c r="AD73" s="189"/>
      <c r="AE73" s="189"/>
      <c r="AF73" s="311"/>
      <c r="AG73" s="312"/>
      <c r="AH73" s="312"/>
      <c r="AI73" s="331"/>
      <c r="AJ73" s="19"/>
      <c r="AK73" s="31"/>
      <c r="AL73" s="31"/>
      <c r="AM73" s="31"/>
      <c r="AN73" s="31"/>
      <c r="AO73" s="323" t="s">
        <v>302</v>
      </c>
      <c r="AP73" s="9" t="s">
        <v>18</v>
      </c>
      <c r="AQ73" s="33">
        <v>100</v>
      </c>
      <c r="AR73" s="33">
        <f>AF87</f>
        <v>26.439</v>
      </c>
      <c r="AS73" s="8">
        <f>ROUND(AR73/60, 3)</f>
        <v>0.441</v>
      </c>
      <c r="AU73" s="267"/>
      <c r="AV73" s="108" t="s">
        <v>18</v>
      </c>
      <c r="AW73" s="109">
        <f t="shared" si="12"/>
        <v>100</v>
      </c>
      <c r="AX73" s="109">
        <f t="shared" si="13"/>
        <v>100</v>
      </c>
      <c r="AY73" s="108" t="s">
        <v>18</v>
      </c>
      <c r="AZ73" s="109">
        <f t="shared" si="14"/>
        <v>68.759</v>
      </c>
      <c r="BA73" s="109">
        <f t="shared" si="15"/>
        <v>26.439</v>
      </c>
    </row>
    <row r="74" spans="2:53" ht="16.5" customHeight="1" x14ac:dyDescent="0.3">
      <c r="B74" s="295"/>
      <c r="C74" s="265"/>
      <c r="D74" s="156" t="s">
        <v>19</v>
      </c>
      <c r="E74" s="293" t="s">
        <v>94</v>
      </c>
      <c r="F74" s="293"/>
      <c r="G74" s="293"/>
      <c r="H74" s="293"/>
      <c r="I74" s="293"/>
      <c r="J74" s="157" t="s">
        <v>11</v>
      </c>
      <c r="K74" s="157" t="s">
        <v>12</v>
      </c>
      <c r="L74" s="157" t="s">
        <v>81</v>
      </c>
      <c r="M74" s="157" t="s">
        <v>80</v>
      </c>
      <c r="N74" s="7"/>
      <c r="O74" s="31"/>
      <c r="P74" s="31"/>
      <c r="Q74" s="31"/>
      <c r="R74" s="31"/>
      <c r="S74" s="323"/>
      <c r="T74" s="9" t="s">
        <v>56</v>
      </c>
      <c r="U74" s="33">
        <v>100</v>
      </c>
      <c r="V74" s="33">
        <f>J91</f>
        <v>63.917999999999999</v>
      </c>
      <c r="W74" s="8">
        <f t="shared" si="10"/>
        <v>1.0649999999999999</v>
      </c>
      <c r="X74" s="3"/>
      <c r="Y74" s="265"/>
      <c r="Z74" s="156" t="s">
        <v>19</v>
      </c>
      <c r="AA74" s="293" t="s">
        <v>94</v>
      </c>
      <c r="AB74" s="293"/>
      <c r="AC74" s="293"/>
      <c r="AD74" s="293"/>
      <c r="AE74" s="293"/>
      <c r="AF74" s="157" t="s">
        <v>11</v>
      </c>
      <c r="AG74" s="157" t="s">
        <v>12</v>
      </c>
      <c r="AH74" s="157" t="s">
        <v>81</v>
      </c>
      <c r="AI74" s="157" t="s">
        <v>80</v>
      </c>
      <c r="AJ74" s="19"/>
      <c r="AK74" s="31"/>
      <c r="AL74" s="31"/>
      <c r="AM74" s="31"/>
      <c r="AN74" s="31"/>
      <c r="AO74" s="323"/>
      <c r="AP74" s="9" t="s">
        <v>56</v>
      </c>
      <c r="AQ74" s="33">
        <v>100</v>
      </c>
      <c r="AR74" s="33">
        <f>AF91</f>
        <v>30.382999999999996</v>
      </c>
      <c r="AS74" s="8">
        <f t="shared" si="11"/>
        <v>0.50600000000000001</v>
      </c>
      <c r="AU74" s="267"/>
      <c r="AV74" s="108" t="s">
        <v>56</v>
      </c>
      <c r="AW74" s="109">
        <f t="shared" si="12"/>
        <v>100</v>
      </c>
      <c r="AX74" s="109">
        <f t="shared" si="13"/>
        <v>100</v>
      </c>
      <c r="AY74" s="108" t="s">
        <v>56</v>
      </c>
      <c r="AZ74" s="109">
        <f t="shared" si="14"/>
        <v>63.917999999999999</v>
      </c>
      <c r="BA74" s="109">
        <f t="shared" si="15"/>
        <v>30.382999999999996</v>
      </c>
    </row>
    <row r="75" spans="2:53" ht="16.5" customHeight="1" x14ac:dyDescent="0.3">
      <c r="B75" s="295"/>
      <c r="C75" s="265"/>
      <c r="D75" s="189" t="s">
        <v>20</v>
      </c>
      <c r="E75" s="222">
        <v>5.1669999999999998</v>
      </c>
      <c r="F75" s="222">
        <v>7.8010000000000002</v>
      </c>
      <c r="G75" s="222">
        <v>6.8159999999999998</v>
      </c>
      <c r="H75" s="222">
        <v>51.552999999999997</v>
      </c>
      <c r="I75" s="222">
        <v>18.222999999999999</v>
      </c>
      <c r="J75" s="189">
        <f>SUM(E75:I75)</f>
        <v>89.559999999999988</v>
      </c>
      <c r="K75" s="189">
        <f>ROUND(AVERAGE(E75:I75),3)</f>
        <v>17.911999999999999</v>
      </c>
      <c r="L75" s="36">
        <f>ROUND(MEDIAN(E75:I75), 3)</f>
        <v>7.8010000000000002</v>
      </c>
      <c r="M75" s="36">
        <f>ROUND(_xlfn.STDEV.S(E75:I75), 3)</f>
        <v>19.491</v>
      </c>
      <c r="N75" s="7"/>
      <c r="O75" s="31"/>
      <c r="P75" s="31"/>
      <c r="Q75" s="31"/>
      <c r="R75" s="31"/>
      <c r="S75" s="31"/>
      <c r="T75" s="149" t="s">
        <v>3</v>
      </c>
      <c r="U75" s="44">
        <f>ROUND(AVERAGE(U69:U74), 3)</f>
        <v>100</v>
      </c>
      <c r="V75" s="174">
        <f>ROUND(AVERAGE(V69:V74), 3)</f>
        <v>62.868000000000002</v>
      </c>
      <c r="W75" s="28">
        <f>ROUND(AVERAGE(W69:W74), 3)</f>
        <v>1.048</v>
      </c>
      <c r="X75" s="29"/>
      <c r="Y75" s="265"/>
      <c r="Z75" s="189" t="s">
        <v>20</v>
      </c>
      <c r="AA75" s="196">
        <v>3.73</v>
      </c>
      <c r="AB75" s="196">
        <v>4.1639999999999997</v>
      </c>
      <c r="AC75" s="196">
        <v>7.92</v>
      </c>
      <c r="AD75" s="196">
        <v>5.7370000000000001</v>
      </c>
      <c r="AE75" s="196">
        <v>8.8550000000000004</v>
      </c>
      <c r="AF75" s="189">
        <f>SUM(AA75:AE75)</f>
        <v>30.406000000000002</v>
      </c>
      <c r="AG75" s="189">
        <f>ROUND(AVERAGE(AA75:AE75),3)</f>
        <v>6.0810000000000004</v>
      </c>
      <c r="AH75" s="36">
        <f>ROUND(MEDIAN(AA75:AE75), 3)</f>
        <v>5.7370000000000001</v>
      </c>
      <c r="AI75" s="36">
        <f>ROUND(_xlfn.STDEV.S(AA75:AE75), 3)</f>
        <v>2.258</v>
      </c>
      <c r="AJ75" s="19"/>
      <c r="AK75" s="31"/>
      <c r="AL75" s="31"/>
      <c r="AM75" s="31"/>
      <c r="AN75" s="31"/>
      <c r="AO75" s="31"/>
      <c r="AP75" s="149" t="s">
        <v>3</v>
      </c>
      <c r="AQ75" s="44">
        <f>ROUND(AVERAGE(AQ69:AQ74), 3)</f>
        <v>100</v>
      </c>
      <c r="AR75" s="174">
        <f>ROUND(AVERAGE(AR69:AR74), 3)</f>
        <v>30.919</v>
      </c>
      <c r="AS75" s="28">
        <f>ROUND(AVERAGE(AS69:AS74), 3)</f>
        <v>0.51600000000000001</v>
      </c>
      <c r="AU75" s="267"/>
      <c r="AV75" s="110" t="s">
        <v>3</v>
      </c>
      <c r="AW75" s="111">
        <f t="shared" si="12"/>
        <v>100</v>
      </c>
      <c r="AX75" s="111">
        <f t="shared" si="13"/>
        <v>100</v>
      </c>
      <c r="AY75" s="110" t="s">
        <v>3</v>
      </c>
      <c r="AZ75" s="112">
        <f t="shared" si="14"/>
        <v>62.868000000000002</v>
      </c>
      <c r="BA75" s="112">
        <f t="shared" si="15"/>
        <v>30.919</v>
      </c>
    </row>
    <row r="76" spans="2:53" ht="16.5" customHeight="1" x14ac:dyDescent="0.25">
      <c r="B76" s="295"/>
      <c r="C76" s="265"/>
      <c r="D76" s="189" t="b">
        <v>1</v>
      </c>
      <c r="E76" s="222" t="s">
        <v>146</v>
      </c>
      <c r="F76" s="222" t="s">
        <v>148</v>
      </c>
      <c r="G76" s="222" t="s">
        <v>134</v>
      </c>
      <c r="H76" s="222" t="s">
        <v>162</v>
      </c>
      <c r="I76" s="222" t="s">
        <v>157</v>
      </c>
      <c r="J76" s="303"/>
      <c r="K76" s="304"/>
      <c r="L76" s="304"/>
      <c r="M76" s="330"/>
      <c r="N76" s="7"/>
      <c r="O76" s="7"/>
      <c r="P76" s="7"/>
      <c r="Q76" s="7"/>
      <c r="R76" s="7"/>
      <c r="S76" s="31"/>
      <c r="T76" s="31"/>
      <c r="U76" s="31"/>
      <c r="V76" s="31"/>
      <c r="W76" s="31"/>
      <c r="X76" s="29"/>
      <c r="Y76" s="265"/>
      <c r="Z76" s="189" t="b">
        <v>1</v>
      </c>
      <c r="AA76" s="196" t="s">
        <v>134</v>
      </c>
      <c r="AB76" s="196" t="s">
        <v>151</v>
      </c>
      <c r="AC76" s="196" t="s">
        <v>161</v>
      </c>
      <c r="AD76" s="196" t="s">
        <v>158</v>
      </c>
      <c r="AE76" s="196" t="s">
        <v>140</v>
      </c>
      <c r="AF76" s="303"/>
      <c r="AG76" s="304"/>
      <c r="AH76" s="304"/>
      <c r="AI76" s="330"/>
      <c r="AJ76" s="19"/>
      <c r="AK76" s="7"/>
      <c r="AL76" s="7"/>
      <c r="AM76" s="7"/>
      <c r="AN76" s="7"/>
      <c r="AO76" s="31"/>
      <c r="AP76" s="31"/>
      <c r="AQ76" s="31"/>
      <c r="AR76" s="31"/>
      <c r="AS76" s="31"/>
      <c r="AU76" s="267"/>
      <c r="AV76" s="192"/>
      <c r="AW76" s="192"/>
      <c r="AX76" s="192"/>
      <c r="AY76" s="192"/>
      <c r="AZ76" s="192"/>
      <c r="BA76" s="192"/>
    </row>
    <row r="77" spans="2:53" ht="16.5" customHeight="1" x14ac:dyDescent="0.25">
      <c r="B77" s="295"/>
      <c r="C77" s="265"/>
      <c r="D77" s="189" t="s">
        <v>17</v>
      </c>
      <c r="E77" s="189"/>
      <c r="F77" s="189"/>
      <c r="G77" s="189"/>
      <c r="H77" s="189"/>
      <c r="I77" s="189"/>
      <c r="J77" s="311"/>
      <c r="K77" s="312"/>
      <c r="L77" s="312"/>
      <c r="M77" s="331"/>
      <c r="N77" s="7"/>
      <c r="O77" s="7"/>
      <c r="P77" s="7"/>
      <c r="Q77" s="7"/>
      <c r="R77" s="7"/>
      <c r="S77" s="31"/>
      <c r="T77" s="31"/>
      <c r="U77" s="31"/>
      <c r="V77" s="31"/>
      <c r="W77" s="31"/>
      <c r="X77" s="29"/>
      <c r="Y77" s="265"/>
      <c r="Z77" s="189" t="s">
        <v>17</v>
      </c>
      <c r="AA77" s="189"/>
      <c r="AB77" s="189"/>
      <c r="AC77" s="189"/>
      <c r="AD77" s="189"/>
      <c r="AE77" s="189"/>
      <c r="AF77" s="311"/>
      <c r="AG77" s="312"/>
      <c r="AH77" s="312"/>
      <c r="AI77" s="331"/>
      <c r="AJ77" s="19"/>
      <c r="AK77" s="7"/>
      <c r="AL77" s="7"/>
      <c r="AM77" s="7"/>
      <c r="AN77" s="7"/>
      <c r="AO77" s="31"/>
      <c r="AP77" s="31"/>
      <c r="AQ77" s="31"/>
      <c r="AR77" s="31"/>
      <c r="AS77" s="31"/>
      <c r="AU77" s="267"/>
      <c r="AV77" s="193"/>
      <c r="AW77" s="193"/>
      <c r="AX77" s="193"/>
      <c r="AY77" s="193"/>
      <c r="AZ77" s="193"/>
      <c r="BA77" s="193"/>
    </row>
    <row r="78" spans="2:53" ht="16.5" customHeight="1" x14ac:dyDescent="0.25">
      <c r="B78" s="295"/>
      <c r="C78" s="265"/>
      <c r="D78" s="156" t="s">
        <v>21</v>
      </c>
      <c r="E78" s="293" t="s">
        <v>94</v>
      </c>
      <c r="F78" s="293"/>
      <c r="G78" s="293"/>
      <c r="H78" s="293"/>
      <c r="I78" s="293"/>
      <c r="J78" s="157" t="s">
        <v>11</v>
      </c>
      <c r="K78" s="157" t="s">
        <v>12</v>
      </c>
      <c r="L78" s="157" t="s">
        <v>81</v>
      </c>
      <c r="M78" s="157" t="s">
        <v>80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29"/>
      <c r="Y78" s="265"/>
      <c r="Z78" s="156" t="s">
        <v>21</v>
      </c>
      <c r="AA78" s="293" t="s">
        <v>94</v>
      </c>
      <c r="AB78" s="293"/>
      <c r="AC78" s="293"/>
      <c r="AD78" s="293"/>
      <c r="AE78" s="293"/>
      <c r="AF78" s="157" t="s">
        <v>11</v>
      </c>
      <c r="AG78" s="157" t="s">
        <v>12</v>
      </c>
      <c r="AH78" s="157" t="s">
        <v>81</v>
      </c>
      <c r="AI78" s="157" t="s">
        <v>80</v>
      </c>
      <c r="AJ78" s="55"/>
      <c r="AK78" s="31"/>
      <c r="AL78" s="31"/>
      <c r="AM78" s="31"/>
      <c r="AN78" s="31"/>
      <c r="AO78" s="31"/>
      <c r="AP78" s="31"/>
      <c r="AQ78" s="31"/>
      <c r="AR78" s="31"/>
      <c r="AS78" s="31"/>
      <c r="AU78" s="267"/>
      <c r="AV78" s="193"/>
      <c r="AW78" s="193"/>
      <c r="AX78" s="193"/>
      <c r="AY78" s="193"/>
      <c r="AZ78" s="193"/>
      <c r="BA78" s="193"/>
    </row>
    <row r="79" spans="2:53" ht="16.5" customHeight="1" x14ac:dyDescent="0.3">
      <c r="B79" s="295"/>
      <c r="C79" s="265"/>
      <c r="D79" s="189" t="s">
        <v>22</v>
      </c>
      <c r="E79" s="222">
        <v>5.3849999999999998</v>
      </c>
      <c r="F79" s="222">
        <v>6.1040000000000001</v>
      </c>
      <c r="G79" s="222">
        <v>9.1189999999999998</v>
      </c>
      <c r="H79" s="222">
        <v>6.9279999999999999</v>
      </c>
      <c r="I79" s="222">
        <v>11.287000000000001</v>
      </c>
      <c r="J79" s="189">
        <f>SUM(E79:I79)</f>
        <v>38.823</v>
      </c>
      <c r="K79" s="189">
        <f>ROUND(AVERAGE(E79:I79),3)</f>
        <v>7.7649999999999997</v>
      </c>
      <c r="L79" s="36">
        <f>ROUND(MEDIAN(E79:I79), 3)</f>
        <v>6.9279999999999999</v>
      </c>
      <c r="M79" s="36">
        <f>ROUND(_xlfn.STDEV.S(E79:I79), 3)</f>
        <v>2.4169999999999998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29"/>
      <c r="Y79" s="265"/>
      <c r="Z79" s="189" t="s">
        <v>22</v>
      </c>
      <c r="AA79" s="196">
        <v>5.359</v>
      </c>
      <c r="AB79" s="196">
        <v>4.8250000000000002</v>
      </c>
      <c r="AC79" s="196">
        <v>6.72</v>
      </c>
      <c r="AD79" s="196">
        <v>6.6470000000000002</v>
      </c>
      <c r="AE79" s="196">
        <v>6.4240000000000004</v>
      </c>
      <c r="AF79" s="189">
        <f>SUM(AA79:AE79)</f>
        <v>29.975000000000001</v>
      </c>
      <c r="AG79" s="189">
        <f>ROUND(AVERAGE(AA79:AE79),3)</f>
        <v>5.9950000000000001</v>
      </c>
      <c r="AH79" s="36">
        <f>ROUND(MEDIAN(AA79:AE79), 3)</f>
        <v>6.4240000000000004</v>
      </c>
      <c r="AI79" s="36">
        <f>ROUND(_xlfn.STDEV.S(AA79:AE79), 3)</f>
        <v>0.85299999999999998</v>
      </c>
      <c r="AJ79" s="55"/>
      <c r="AK79" s="31"/>
      <c r="AL79" s="31"/>
      <c r="AM79" s="31"/>
      <c r="AN79" s="31"/>
      <c r="AO79" s="31"/>
      <c r="AP79" s="31"/>
      <c r="AQ79" s="31"/>
      <c r="AR79" s="31"/>
      <c r="AS79" s="31"/>
      <c r="AU79" s="267"/>
      <c r="AV79" s="193"/>
      <c r="AW79" s="193"/>
      <c r="AX79" s="193"/>
      <c r="AY79" s="269" t="s">
        <v>62</v>
      </c>
      <c r="AZ79" s="266" t="s">
        <v>6</v>
      </c>
      <c r="BA79" s="266"/>
    </row>
    <row r="80" spans="2:53" ht="16.5" customHeight="1" x14ac:dyDescent="0.3">
      <c r="B80" s="295"/>
      <c r="C80" s="265"/>
      <c r="D80" s="189" t="b">
        <v>1</v>
      </c>
      <c r="E80" s="222" t="s">
        <v>143</v>
      </c>
      <c r="F80" s="222" t="s">
        <v>153</v>
      </c>
      <c r="G80" s="222" t="s">
        <v>157</v>
      </c>
      <c r="H80" s="222" t="s">
        <v>138</v>
      </c>
      <c r="I80" s="222" t="s">
        <v>136</v>
      </c>
      <c r="J80" s="303"/>
      <c r="K80" s="304"/>
      <c r="L80" s="304"/>
      <c r="M80" s="330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29"/>
      <c r="Y80" s="265"/>
      <c r="Z80" s="189" t="b">
        <v>1</v>
      </c>
      <c r="AA80" s="196" t="s">
        <v>135</v>
      </c>
      <c r="AB80" s="196" t="s">
        <v>144</v>
      </c>
      <c r="AC80" s="196" t="s">
        <v>156</v>
      </c>
      <c r="AD80" s="196" t="s">
        <v>139</v>
      </c>
      <c r="AE80" s="196" t="s">
        <v>143</v>
      </c>
      <c r="AF80" s="303"/>
      <c r="AG80" s="304"/>
      <c r="AH80" s="304"/>
      <c r="AI80" s="330"/>
      <c r="AJ80" s="55"/>
      <c r="AK80" s="31"/>
      <c r="AL80" s="31"/>
      <c r="AM80" s="31"/>
      <c r="AN80" s="31"/>
      <c r="AO80" s="31"/>
      <c r="AP80" s="31"/>
      <c r="AQ80" s="31"/>
      <c r="AR80" s="31"/>
      <c r="AS80" s="31"/>
      <c r="AU80" s="267"/>
      <c r="AV80" s="193"/>
      <c r="AW80" s="193"/>
      <c r="AX80" s="193"/>
      <c r="AY80" s="269"/>
      <c r="AZ80" s="107" t="s">
        <v>246</v>
      </c>
      <c r="BA80" s="107" t="s">
        <v>0</v>
      </c>
    </row>
    <row r="81" spans="2:53" ht="16.5" customHeight="1" x14ac:dyDescent="0.25">
      <c r="B81" s="295"/>
      <c r="C81" s="265"/>
      <c r="D81" s="189" t="s">
        <v>17</v>
      </c>
      <c r="E81" s="189"/>
      <c r="F81" s="189"/>
      <c r="G81" s="189"/>
      <c r="H81" s="189"/>
      <c r="I81" s="189"/>
      <c r="J81" s="311"/>
      <c r="K81" s="312"/>
      <c r="L81" s="312"/>
      <c r="M81" s="3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29"/>
      <c r="Y81" s="265"/>
      <c r="Z81" s="189" t="s">
        <v>17</v>
      </c>
      <c r="AA81" s="189"/>
      <c r="AB81" s="189"/>
      <c r="AC81" s="189"/>
      <c r="AD81" s="189"/>
      <c r="AE81" s="189"/>
      <c r="AF81" s="311"/>
      <c r="AG81" s="312"/>
      <c r="AH81" s="312"/>
      <c r="AI81" s="331"/>
      <c r="AJ81" s="55"/>
      <c r="AK81" s="31"/>
      <c r="AL81" s="31"/>
      <c r="AM81" s="31"/>
      <c r="AN81" s="31"/>
      <c r="AO81" s="31"/>
      <c r="AP81" s="31"/>
      <c r="AQ81" s="31"/>
      <c r="AR81" s="31"/>
      <c r="AS81" s="31"/>
      <c r="AU81" s="267"/>
      <c r="AV81" s="193"/>
      <c r="AW81" s="193"/>
      <c r="AX81" s="193"/>
      <c r="AY81" s="131" t="s">
        <v>3</v>
      </c>
      <c r="AZ81" s="132">
        <f>J69</f>
        <v>62.868000000000002</v>
      </c>
      <c r="BA81" s="132">
        <f>AF69</f>
        <v>30.919</v>
      </c>
    </row>
    <row r="82" spans="2:53" ht="16.5" customHeight="1" x14ac:dyDescent="0.25">
      <c r="B82" s="295"/>
      <c r="C82" s="265"/>
      <c r="D82" s="156" t="s">
        <v>23</v>
      </c>
      <c r="E82" s="293" t="s">
        <v>94</v>
      </c>
      <c r="F82" s="293"/>
      <c r="G82" s="293"/>
      <c r="H82" s="293"/>
      <c r="I82" s="293"/>
      <c r="J82" s="157" t="s">
        <v>11</v>
      </c>
      <c r="K82" s="157" t="s">
        <v>12</v>
      </c>
      <c r="L82" s="157" t="s">
        <v>81</v>
      </c>
      <c r="M82" s="157" t="s">
        <v>80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29"/>
      <c r="Y82" s="265"/>
      <c r="Z82" s="156" t="s">
        <v>23</v>
      </c>
      <c r="AA82" s="324" t="s">
        <v>89</v>
      </c>
      <c r="AB82" s="288"/>
      <c r="AC82" s="288"/>
      <c r="AD82" s="288"/>
      <c r="AE82" s="289"/>
      <c r="AF82" s="157" t="s">
        <v>11</v>
      </c>
      <c r="AG82" s="157" t="s">
        <v>12</v>
      </c>
      <c r="AH82" s="157" t="s">
        <v>81</v>
      </c>
      <c r="AI82" s="157" t="s">
        <v>80</v>
      </c>
      <c r="AJ82" s="55"/>
      <c r="AK82" s="31"/>
      <c r="AL82" s="31"/>
      <c r="AM82" s="31"/>
      <c r="AN82" s="31"/>
      <c r="AO82" s="31"/>
      <c r="AP82" s="31"/>
      <c r="AQ82" s="31"/>
      <c r="AR82" s="31"/>
      <c r="AS82" s="31"/>
      <c r="AU82" s="267"/>
      <c r="AV82" s="193"/>
      <c r="AW82" s="193"/>
      <c r="AX82" s="193"/>
      <c r="AY82" s="42" t="s">
        <v>4</v>
      </c>
      <c r="AZ82" s="130">
        <f>K69</f>
        <v>12.574</v>
      </c>
      <c r="BA82" s="130">
        <f>AG69</f>
        <v>6.1840000000000002</v>
      </c>
    </row>
    <row r="83" spans="2:53" ht="16.5" customHeight="1" x14ac:dyDescent="0.25">
      <c r="B83" s="295"/>
      <c r="C83" s="265"/>
      <c r="D83" s="189" t="s">
        <v>24</v>
      </c>
      <c r="E83" s="222">
        <v>4.6639999999999997</v>
      </c>
      <c r="F83" s="222">
        <v>9.984</v>
      </c>
      <c r="G83" s="222">
        <v>17.457000000000001</v>
      </c>
      <c r="H83" s="222">
        <v>5.7110000000000003</v>
      </c>
      <c r="I83" s="222">
        <v>6.673</v>
      </c>
      <c r="J83" s="189">
        <f>SUM(E83:I83)</f>
        <v>44.489000000000004</v>
      </c>
      <c r="K83" s="189">
        <f>ROUND(AVERAGE(E83:I83),3)</f>
        <v>8.8979999999999997</v>
      </c>
      <c r="L83" s="36">
        <f>ROUND(MEDIAN(E83:I83), 3)</f>
        <v>6.673</v>
      </c>
      <c r="M83" s="36">
        <f>ROUND(_xlfn.STDEV.S(E83:I83), 3)</f>
        <v>5.1829999999999998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29"/>
      <c r="Y83" s="265"/>
      <c r="Z83" s="189" t="s">
        <v>24</v>
      </c>
      <c r="AA83" s="196">
        <v>4.4720000000000004</v>
      </c>
      <c r="AB83" s="196">
        <v>7.2560000000000002</v>
      </c>
      <c r="AC83" s="196">
        <v>5.2880000000000003</v>
      </c>
      <c r="AD83" s="196">
        <v>6.0720000000000001</v>
      </c>
      <c r="AE83" s="196">
        <v>6.2320000000000002</v>
      </c>
      <c r="AF83" s="189">
        <f>SUM(AA83:AE83)</f>
        <v>29.32</v>
      </c>
      <c r="AG83" s="189">
        <f>ROUND(AVERAGE(AA83:AE83),3)</f>
        <v>5.8639999999999999</v>
      </c>
      <c r="AH83" s="36">
        <f>ROUND(MEDIAN(AA83:AE83), 3)</f>
        <v>6.0720000000000001</v>
      </c>
      <c r="AI83" s="36">
        <f>ROUND(_xlfn.STDEV.S(AA83:AE83), 3)</f>
        <v>1.0469999999999999</v>
      </c>
      <c r="AJ83" s="55"/>
      <c r="AK83" s="31"/>
      <c r="AL83" s="31"/>
      <c r="AM83" s="31"/>
      <c r="AN83" s="31"/>
      <c r="AO83" s="31"/>
      <c r="AP83" s="31"/>
      <c r="AQ83" s="31"/>
      <c r="AR83" s="31"/>
      <c r="AS83" s="31"/>
      <c r="AU83" s="267"/>
      <c r="AY83" s="42" t="s">
        <v>191</v>
      </c>
      <c r="AZ83" s="130">
        <f>L69</f>
        <v>8.4250000000000007</v>
      </c>
      <c r="BA83" s="130">
        <f>AH69</f>
        <v>5.6539999999999999</v>
      </c>
    </row>
    <row r="84" spans="2:53" ht="16.5" customHeight="1" x14ac:dyDescent="0.25">
      <c r="B84" s="295"/>
      <c r="C84" s="265"/>
      <c r="D84" s="189" t="b">
        <v>1</v>
      </c>
      <c r="E84" s="222" t="s">
        <v>132</v>
      </c>
      <c r="F84" s="222" t="s">
        <v>149</v>
      </c>
      <c r="G84" s="222" t="s">
        <v>156</v>
      </c>
      <c r="H84" s="222" t="s">
        <v>134</v>
      </c>
      <c r="I84" s="222" t="s">
        <v>133</v>
      </c>
      <c r="J84" s="303"/>
      <c r="K84" s="304"/>
      <c r="L84" s="304"/>
      <c r="M84" s="330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29"/>
      <c r="Y84" s="265"/>
      <c r="Z84" s="189" t="b">
        <v>1</v>
      </c>
      <c r="AA84" s="196" t="s">
        <v>86</v>
      </c>
      <c r="AB84" s="196" t="s">
        <v>130</v>
      </c>
      <c r="AC84" s="196" t="s">
        <v>150</v>
      </c>
      <c r="AD84" s="196" t="s">
        <v>128</v>
      </c>
      <c r="AE84" s="196" t="s">
        <v>45</v>
      </c>
      <c r="AF84" s="303"/>
      <c r="AG84" s="304"/>
      <c r="AH84" s="304"/>
      <c r="AI84" s="330"/>
      <c r="AJ84" s="55"/>
      <c r="AK84" s="31"/>
      <c r="AL84" s="31"/>
      <c r="AM84" s="31"/>
      <c r="AN84" s="31"/>
      <c r="AO84" s="31"/>
      <c r="AP84" s="31"/>
      <c r="AQ84" s="31"/>
      <c r="AR84" s="31"/>
      <c r="AS84" s="31"/>
      <c r="AU84" s="267"/>
      <c r="AY84" s="42" t="s">
        <v>192</v>
      </c>
      <c r="AZ84" s="130">
        <f>M69</f>
        <v>8.8550000000000004</v>
      </c>
      <c r="BA84" s="130">
        <f>AI69</f>
        <v>2.2799999999999998</v>
      </c>
    </row>
    <row r="85" spans="2:53" ht="16.5" customHeight="1" x14ac:dyDescent="0.25">
      <c r="B85" s="295"/>
      <c r="C85" s="265"/>
      <c r="D85" s="189" t="s">
        <v>17</v>
      </c>
      <c r="E85" s="189"/>
      <c r="F85" s="189"/>
      <c r="G85" s="189"/>
      <c r="H85" s="189"/>
      <c r="I85" s="189"/>
      <c r="J85" s="311"/>
      <c r="K85" s="312"/>
      <c r="L85" s="312"/>
      <c r="M85" s="3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29"/>
      <c r="Y85" s="265"/>
      <c r="Z85" s="189" t="s">
        <v>17</v>
      </c>
      <c r="AA85" s="189"/>
      <c r="AB85" s="189"/>
      <c r="AC85" s="189"/>
      <c r="AD85" s="189"/>
      <c r="AE85" s="189"/>
      <c r="AF85" s="311"/>
      <c r="AG85" s="312"/>
      <c r="AH85" s="312"/>
      <c r="AI85" s="331"/>
      <c r="AJ85" s="55"/>
      <c r="AK85" s="31"/>
      <c r="AL85" s="31"/>
      <c r="AM85" s="31"/>
      <c r="AN85" s="31"/>
      <c r="AO85" s="31"/>
      <c r="AP85" s="31"/>
      <c r="AQ85" s="31"/>
      <c r="AR85" s="31"/>
      <c r="AS85" s="31"/>
      <c r="AU85" s="267"/>
      <c r="AY85" s="126"/>
      <c r="AZ85" s="126"/>
      <c r="BA85" s="126"/>
    </row>
    <row r="86" spans="2:53" ht="16.5" customHeight="1" x14ac:dyDescent="0.25">
      <c r="B86" s="295"/>
      <c r="C86" s="265"/>
      <c r="D86" s="156" t="s">
        <v>25</v>
      </c>
      <c r="E86" s="293" t="s">
        <v>94</v>
      </c>
      <c r="F86" s="293"/>
      <c r="G86" s="293"/>
      <c r="H86" s="293"/>
      <c r="I86" s="293"/>
      <c r="J86" s="157" t="s">
        <v>11</v>
      </c>
      <c r="K86" s="157" t="s">
        <v>12</v>
      </c>
      <c r="L86" s="157" t="s">
        <v>81</v>
      </c>
      <c r="M86" s="157" t="s">
        <v>80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29"/>
      <c r="Y86" s="265"/>
      <c r="Z86" s="156" t="s">
        <v>25</v>
      </c>
      <c r="AA86" s="293" t="s">
        <v>94</v>
      </c>
      <c r="AB86" s="293"/>
      <c r="AC86" s="293"/>
      <c r="AD86" s="293"/>
      <c r="AE86" s="293"/>
      <c r="AF86" s="157" t="s">
        <v>11</v>
      </c>
      <c r="AG86" s="157" t="s">
        <v>12</v>
      </c>
      <c r="AH86" s="157" t="s">
        <v>81</v>
      </c>
      <c r="AI86" s="157" t="s">
        <v>80</v>
      </c>
      <c r="AJ86" s="55"/>
      <c r="AK86" s="31"/>
      <c r="AL86" s="31"/>
      <c r="AM86" s="31"/>
      <c r="AN86" s="31"/>
      <c r="AO86" s="31"/>
      <c r="AP86" s="31"/>
      <c r="AQ86" s="31"/>
      <c r="AR86" s="31"/>
      <c r="AS86" s="31"/>
      <c r="AU86" s="267"/>
      <c r="AY86" s="126"/>
      <c r="AZ86" s="126"/>
      <c r="BA86" s="126"/>
    </row>
    <row r="87" spans="2:53" ht="16.5" customHeight="1" x14ac:dyDescent="0.25">
      <c r="B87" s="295"/>
      <c r="C87" s="265"/>
      <c r="D87" s="189" t="s">
        <v>26</v>
      </c>
      <c r="E87" s="222">
        <v>7.4379999999999997</v>
      </c>
      <c r="F87" s="222">
        <v>6.7850000000000001</v>
      </c>
      <c r="G87" s="222">
        <v>4.1669999999999998</v>
      </c>
      <c r="H87" s="222">
        <v>27.648</v>
      </c>
      <c r="I87" s="222">
        <v>22.721</v>
      </c>
      <c r="J87" s="189">
        <f>SUM(E87:I87)</f>
        <v>68.759</v>
      </c>
      <c r="K87" s="189">
        <f>ROUND(AVERAGE(E87:I87),3)</f>
        <v>13.752000000000001</v>
      </c>
      <c r="L87" s="36">
        <f>ROUND(MEDIAN(E87:I87), 3)</f>
        <v>7.4379999999999997</v>
      </c>
      <c r="M87" s="36">
        <f>ROUND(_xlfn.STDEV.S(E87:I87), 3)</f>
        <v>10.651999999999999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29"/>
      <c r="Y87" s="265"/>
      <c r="Z87" s="189" t="s">
        <v>26</v>
      </c>
      <c r="AA87" s="196">
        <v>3.641</v>
      </c>
      <c r="AB87" s="196">
        <v>9.6470000000000002</v>
      </c>
      <c r="AC87" s="196">
        <v>4.1680000000000001</v>
      </c>
      <c r="AD87" s="196">
        <v>3.9990000000000001</v>
      </c>
      <c r="AE87" s="196">
        <v>4.984</v>
      </c>
      <c r="AF87" s="189">
        <f>SUM(AA87:AE87)</f>
        <v>26.439</v>
      </c>
      <c r="AG87" s="189">
        <f>ROUND(AVERAGE(AA87:AE87),3)</f>
        <v>5.2880000000000003</v>
      </c>
      <c r="AH87" s="36">
        <f>ROUND(MEDIAN(AA87:AE87), 3)</f>
        <v>4.1680000000000001</v>
      </c>
      <c r="AI87" s="36">
        <f>ROUND(_xlfn.STDEV.S(AA87:AE87), 3)</f>
        <v>2.4860000000000002</v>
      </c>
      <c r="AJ87" s="55"/>
      <c r="AK87" s="31"/>
      <c r="AL87" s="31"/>
      <c r="AM87" s="31"/>
      <c r="AN87" s="31"/>
      <c r="AO87" s="31"/>
      <c r="AP87" s="31"/>
      <c r="AQ87" s="31"/>
      <c r="AR87" s="31"/>
      <c r="AS87" s="31"/>
      <c r="AU87" s="267"/>
      <c r="AY87" s="126"/>
      <c r="AZ87" s="126"/>
      <c r="BA87" s="126"/>
    </row>
    <row r="88" spans="2:53" ht="16.5" customHeight="1" x14ac:dyDescent="0.25">
      <c r="B88" s="295"/>
      <c r="C88" s="265"/>
      <c r="D88" s="189" t="b">
        <v>1</v>
      </c>
      <c r="E88" s="222" t="s">
        <v>128</v>
      </c>
      <c r="F88" s="222" t="s">
        <v>140</v>
      </c>
      <c r="G88" s="222" t="s">
        <v>131</v>
      </c>
      <c r="H88" s="222" t="s">
        <v>161</v>
      </c>
      <c r="I88" s="222" t="s">
        <v>140</v>
      </c>
      <c r="J88" s="303"/>
      <c r="K88" s="304"/>
      <c r="L88" s="304"/>
      <c r="M88" s="330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29"/>
      <c r="Y88" s="265"/>
      <c r="Z88" s="189" t="b">
        <v>1</v>
      </c>
      <c r="AA88" s="196" t="s">
        <v>129</v>
      </c>
      <c r="AB88" s="196" t="s">
        <v>138</v>
      </c>
      <c r="AC88" s="196" t="s">
        <v>152</v>
      </c>
      <c r="AD88" s="196" t="s">
        <v>137</v>
      </c>
      <c r="AE88" s="196" t="s">
        <v>158</v>
      </c>
      <c r="AF88" s="303"/>
      <c r="AG88" s="304"/>
      <c r="AH88" s="304"/>
      <c r="AI88" s="330"/>
      <c r="AJ88" s="55"/>
      <c r="AK88" s="31"/>
      <c r="AL88" s="31"/>
      <c r="AM88" s="31"/>
      <c r="AN88" s="31"/>
      <c r="AO88" s="31"/>
      <c r="AP88" s="31"/>
      <c r="AQ88" s="31"/>
      <c r="AR88" s="31"/>
      <c r="AS88" s="31"/>
      <c r="AU88" s="267"/>
      <c r="AY88" s="126"/>
      <c r="AZ88" s="126"/>
      <c r="BA88" s="126"/>
    </row>
    <row r="89" spans="2:53" ht="16.5" customHeight="1" x14ac:dyDescent="0.25">
      <c r="B89" s="295"/>
      <c r="C89" s="265"/>
      <c r="D89" s="189" t="s">
        <v>17</v>
      </c>
      <c r="E89" s="189"/>
      <c r="F89" s="189"/>
      <c r="G89" s="189"/>
      <c r="H89" s="189"/>
      <c r="I89" s="189"/>
      <c r="J89" s="311"/>
      <c r="K89" s="312"/>
      <c r="L89" s="312"/>
      <c r="M89" s="3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29"/>
      <c r="Y89" s="265"/>
      <c r="Z89" s="189" t="s">
        <v>17</v>
      </c>
      <c r="AA89" s="189"/>
      <c r="AB89" s="189"/>
      <c r="AC89" s="189"/>
      <c r="AD89" s="189"/>
      <c r="AE89" s="189"/>
      <c r="AF89" s="311"/>
      <c r="AG89" s="312"/>
      <c r="AH89" s="312"/>
      <c r="AI89" s="331"/>
      <c r="AJ89" s="55"/>
      <c r="AK89" s="31"/>
      <c r="AL89" s="31"/>
      <c r="AM89" s="31"/>
      <c r="AN89" s="31"/>
      <c r="AO89" s="31"/>
      <c r="AP89" s="31"/>
      <c r="AQ89" s="31"/>
      <c r="AR89" s="31"/>
      <c r="AS89" s="31"/>
      <c r="AU89" s="267"/>
      <c r="AY89" s="126"/>
      <c r="AZ89" s="126"/>
      <c r="BA89" s="126"/>
    </row>
    <row r="90" spans="2:53" ht="16.5" customHeight="1" x14ac:dyDescent="0.25">
      <c r="B90" s="295"/>
      <c r="C90" s="265"/>
      <c r="D90" s="156" t="s">
        <v>58</v>
      </c>
      <c r="E90" s="293" t="s">
        <v>94</v>
      </c>
      <c r="F90" s="293"/>
      <c r="G90" s="293"/>
      <c r="H90" s="293"/>
      <c r="I90" s="293"/>
      <c r="J90" s="157" t="s">
        <v>11</v>
      </c>
      <c r="K90" s="157" t="s">
        <v>12</v>
      </c>
      <c r="L90" s="157" t="s">
        <v>81</v>
      </c>
      <c r="M90" s="157" t="s">
        <v>80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29"/>
      <c r="Y90" s="265"/>
      <c r="Z90" s="156" t="s">
        <v>58</v>
      </c>
      <c r="AA90" s="293" t="s">
        <v>94</v>
      </c>
      <c r="AB90" s="293"/>
      <c r="AC90" s="293"/>
      <c r="AD90" s="293"/>
      <c r="AE90" s="293"/>
      <c r="AF90" s="157" t="s">
        <v>11</v>
      </c>
      <c r="AG90" s="157" t="s">
        <v>12</v>
      </c>
      <c r="AH90" s="157" t="s">
        <v>81</v>
      </c>
      <c r="AI90" s="157" t="s">
        <v>80</v>
      </c>
      <c r="AJ90" s="55"/>
      <c r="AK90" s="31"/>
      <c r="AL90" s="31"/>
      <c r="AM90" s="31"/>
      <c r="AN90" s="31"/>
      <c r="AO90" s="31"/>
      <c r="AP90" s="31"/>
      <c r="AQ90" s="31"/>
      <c r="AR90" s="31"/>
      <c r="AS90" s="31"/>
      <c r="AU90" s="267"/>
      <c r="AY90" s="126"/>
      <c r="AZ90" s="126"/>
      <c r="BA90" s="126"/>
    </row>
    <row r="91" spans="2:53" ht="16.5" customHeight="1" x14ac:dyDescent="0.25">
      <c r="B91" s="295"/>
      <c r="C91" s="265"/>
      <c r="D91" s="189" t="s">
        <v>59</v>
      </c>
      <c r="E91" s="222">
        <v>14.208</v>
      </c>
      <c r="F91" s="222">
        <v>8.5749999999999993</v>
      </c>
      <c r="G91" s="222">
        <v>9.5830000000000002</v>
      </c>
      <c r="H91" s="222">
        <v>26.271999999999998</v>
      </c>
      <c r="I91" s="222">
        <v>5.28</v>
      </c>
      <c r="J91" s="189">
        <f>SUM(E91:I91)</f>
        <v>63.917999999999999</v>
      </c>
      <c r="K91" s="189">
        <f>ROUND(AVERAGE(E91:I91),3)</f>
        <v>12.784000000000001</v>
      </c>
      <c r="L91" s="36">
        <f>ROUND(MEDIAN(E91:I91), 3)</f>
        <v>9.5830000000000002</v>
      </c>
      <c r="M91" s="36">
        <f>ROUND(_xlfn.STDEV.S(E91:I91), 3)</f>
        <v>8.1890000000000001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29"/>
      <c r="Y91" s="265"/>
      <c r="Z91" s="189" t="s">
        <v>59</v>
      </c>
      <c r="AA91" s="196">
        <v>9.7439999999999998</v>
      </c>
      <c r="AB91" s="196">
        <v>6.7770000000000001</v>
      </c>
      <c r="AC91" s="196">
        <v>3.83</v>
      </c>
      <c r="AD91" s="196">
        <v>5.4640000000000004</v>
      </c>
      <c r="AE91" s="196">
        <v>4.5679999999999996</v>
      </c>
      <c r="AF91" s="189">
        <f>SUM(AA91:AE91)</f>
        <v>30.382999999999996</v>
      </c>
      <c r="AG91" s="189">
        <f>ROUND(AVERAGE(AA91:AE91),3)</f>
        <v>6.077</v>
      </c>
      <c r="AH91" s="36">
        <f>ROUND(MEDIAN(AA91:AE91), 3)</f>
        <v>5.4640000000000004</v>
      </c>
      <c r="AI91" s="36">
        <f>ROUND(_xlfn.STDEV.S(AA91:AE91), 3)</f>
        <v>2.3260000000000001</v>
      </c>
      <c r="AJ91" s="55"/>
      <c r="AK91" s="31"/>
      <c r="AL91" s="31"/>
      <c r="AM91" s="31"/>
      <c r="AN91" s="31"/>
      <c r="AO91" s="31"/>
      <c r="AP91" s="31"/>
      <c r="AQ91" s="31"/>
      <c r="AR91" s="31"/>
      <c r="AS91" s="31"/>
      <c r="AU91" s="267"/>
      <c r="AY91" s="126"/>
      <c r="AZ91" s="126"/>
      <c r="BA91" s="126"/>
    </row>
    <row r="92" spans="2:53" ht="16.5" customHeight="1" x14ac:dyDescent="0.25">
      <c r="B92" s="295"/>
      <c r="C92" s="265"/>
      <c r="D92" s="189" t="b">
        <v>1</v>
      </c>
      <c r="E92" s="222" t="s">
        <v>137</v>
      </c>
      <c r="F92" s="222" t="s">
        <v>159</v>
      </c>
      <c r="G92" s="222" t="s">
        <v>145</v>
      </c>
      <c r="H92" s="222" t="s">
        <v>133</v>
      </c>
      <c r="I92" s="222" t="s">
        <v>151</v>
      </c>
      <c r="J92" s="303"/>
      <c r="K92" s="304"/>
      <c r="L92" s="304"/>
      <c r="M92" s="330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29"/>
      <c r="Y92" s="265"/>
      <c r="Z92" s="189" t="b">
        <v>1</v>
      </c>
      <c r="AA92" s="196" t="s">
        <v>161</v>
      </c>
      <c r="AB92" s="196" t="s">
        <v>162</v>
      </c>
      <c r="AC92" s="196" t="s">
        <v>149</v>
      </c>
      <c r="AD92" s="196" t="s">
        <v>153</v>
      </c>
      <c r="AE92" s="196" t="s">
        <v>155</v>
      </c>
      <c r="AF92" s="303"/>
      <c r="AG92" s="304"/>
      <c r="AH92" s="304"/>
      <c r="AI92" s="330"/>
      <c r="AJ92" s="55"/>
      <c r="AK92" s="31"/>
      <c r="AL92" s="31"/>
      <c r="AM92" s="31"/>
      <c r="AN92" s="31"/>
      <c r="AO92" s="31"/>
      <c r="AP92" s="31"/>
      <c r="AQ92" s="31"/>
      <c r="AR92" s="31"/>
      <c r="AS92" s="31"/>
      <c r="AU92" s="267"/>
      <c r="AV92" s="125"/>
      <c r="AW92" s="125"/>
      <c r="AX92" s="125"/>
      <c r="AY92" s="125"/>
      <c r="AZ92" s="125"/>
      <c r="BA92" s="125"/>
    </row>
    <row r="93" spans="2:53" ht="16.5" customHeight="1" x14ac:dyDescent="0.25">
      <c r="B93" s="295"/>
      <c r="C93" s="265"/>
      <c r="D93" s="189" t="s">
        <v>17</v>
      </c>
      <c r="E93" s="189"/>
      <c r="F93" s="189"/>
      <c r="G93" s="189"/>
      <c r="H93" s="189"/>
      <c r="I93" s="189"/>
      <c r="J93" s="311"/>
      <c r="K93" s="312"/>
      <c r="L93" s="312"/>
      <c r="M93" s="3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29"/>
      <c r="Y93" s="265"/>
      <c r="Z93" s="189" t="s">
        <v>17</v>
      </c>
      <c r="AA93" s="189"/>
      <c r="AB93" s="189"/>
      <c r="AC93" s="189"/>
      <c r="AD93" s="189"/>
      <c r="AE93" s="189"/>
      <c r="AF93" s="311"/>
      <c r="AG93" s="312"/>
      <c r="AH93" s="312"/>
      <c r="AI93" s="331"/>
      <c r="AJ93" s="55"/>
      <c r="AK93" s="31"/>
      <c r="AL93" s="31"/>
      <c r="AM93" s="31"/>
      <c r="AN93" s="31"/>
      <c r="AO93" s="31"/>
      <c r="AP93" s="31"/>
      <c r="AQ93" s="31"/>
      <c r="AR93" s="31"/>
      <c r="AS93" s="31"/>
      <c r="AU93" s="267"/>
      <c r="AV93" s="125"/>
      <c r="AW93" s="125"/>
      <c r="AX93" s="125"/>
      <c r="AY93" s="125"/>
      <c r="AZ93" s="125"/>
      <c r="BA93" s="125"/>
    </row>
    <row r="94" spans="2:53" ht="16.5" customHeight="1" x14ac:dyDescent="0.25">
      <c r="B94" s="295"/>
      <c r="AU94" s="267"/>
      <c r="AV94" s="125"/>
      <c r="AW94" s="125"/>
      <c r="AX94" s="125"/>
      <c r="AY94" s="125"/>
      <c r="AZ94" s="125"/>
      <c r="BA94" s="125"/>
    </row>
    <row r="95" spans="2:53" ht="16.5" customHeight="1" x14ac:dyDescent="0.25">
      <c r="B95" s="295"/>
      <c r="AU95" s="267"/>
      <c r="AV95" s="125"/>
      <c r="AW95" s="125"/>
      <c r="AX95" s="125"/>
      <c r="AY95" s="125"/>
      <c r="AZ95" s="125"/>
      <c r="BA95" s="125"/>
    </row>
    <row r="96" spans="2:53" ht="18.75" x14ac:dyDescent="0.3">
      <c r="B96" s="295"/>
      <c r="C96" s="265" t="s">
        <v>67</v>
      </c>
      <c r="D96" s="67" t="s">
        <v>67</v>
      </c>
      <c r="E96" s="7"/>
      <c r="F96" s="7"/>
      <c r="G96" s="7"/>
      <c r="H96" s="7"/>
      <c r="I96" s="7"/>
      <c r="J96" s="326" t="s">
        <v>49</v>
      </c>
      <c r="K96" s="326"/>
      <c r="L96" s="326"/>
      <c r="M96" s="326"/>
      <c r="N96" s="7"/>
      <c r="O96" s="7"/>
      <c r="P96" s="7"/>
      <c r="Q96" s="7"/>
      <c r="R96" s="7"/>
      <c r="S96" s="7"/>
      <c r="T96" s="67" t="s">
        <v>67</v>
      </c>
      <c r="U96" s="232" t="s">
        <v>50</v>
      </c>
      <c r="V96" s="232"/>
      <c r="W96" s="232"/>
      <c r="X96" s="3"/>
      <c r="Y96" s="325" t="s">
        <v>67</v>
      </c>
      <c r="Z96" s="67" t="s">
        <v>67</v>
      </c>
      <c r="AA96" s="19"/>
      <c r="AB96" s="19"/>
      <c r="AC96" s="19"/>
      <c r="AD96" s="19"/>
      <c r="AE96" s="19"/>
      <c r="AF96" s="326" t="s">
        <v>49</v>
      </c>
      <c r="AG96" s="326"/>
      <c r="AH96" s="326"/>
      <c r="AI96" s="326"/>
      <c r="AJ96" s="19"/>
      <c r="AK96" s="7"/>
      <c r="AL96" s="7"/>
      <c r="AM96" s="7"/>
      <c r="AN96" s="7"/>
      <c r="AO96" s="7"/>
      <c r="AP96" s="67" t="s">
        <v>67</v>
      </c>
      <c r="AQ96" s="232" t="s">
        <v>50</v>
      </c>
      <c r="AR96" s="232"/>
      <c r="AS96" s="232"/>
      <c r="AU96" s="267"/>
      <c r="AV96" s="279" t="s">
        <v>252</v>
      </c>
      <c r="AW96" s="280" t="s">
        <v>5</v>
      </c>
      <c r="AX96" s="280"/>
      <c r="AY96" s="279" t="s">
        <v>252</v>
      </c>
      <c r="AZ96" s="280" t="s">
        <v>6</v>
      </c>
      <c r="BA96" s="280"/>
    </row>
    <row r="97" spans="2:53" ht="18.75" x14ac:dyDescent="0.3">
      <c r="B97" s="295"/>
      <c r="C97" s="265"/>
      <c r="D97" s="67" t="s">
        <v>2</v>
      </c>
      <c r="E97" s="7"/>
      <c r="F97" s="7"/>
      <c r="G97" s="7"/>
      <c r="H97" s="7"/>
      <c r="I97" s="7"/>
      <c r="J97" s="42" t="s">
        <v>3</v>
      </c>
      <c r="K97" s="42" t="s">
        <v>4</v>
      </c>
      <c r="L97" s="42" t="s">
        <v>191</v>
      </c>
      <c r="M97" s="42" t="s">
        <v>192</v>
      </c>
      <c r="N97" s="7"/>
      <c r="O97" s="7"/>
      <c r="P97" s="7"/>
      <c r="Q97" s="7"/>
      <c r="R97" s="7"/>
      <c r="S97" s="31"/>
      <c r="T97" s="67" t="s">
        <v>2</v>
      </c>
      <c r="U97" s="69" t="s">
        <v>5</v>
      </c>
      <c r="V97" s="69" t="s">
        <v>6</v>
      </c>
      <c r="W97" s="8" t="s">
        <v>7</v>
      </c>
      <c r="X97" s="29"/>
      <c r="Y97" s="325"/>
      <c r="Z97" s="67" t="s">
        <v>0</v>
      </c>
      <c r="AA97" s="19"/>
      <c r="AB97" s="19"/>
      <c r="AC97" s="19"/>
      <c r="AD97" s="19"/>
      <c r="AE97" s="19"/>
      <c r="AF97" s="42" t="s">
        <v>3</v>
      </c>
      <c r="AG97" s="42" t="s">
        <v>4</v>
      </c>
      <c r="AH97" s="42" t="s">
        <v>191</v>
      </c>
      <c r="AI97" s="42" t="s">
        <v>192</v>
      </c>
      <c r="AJ97" s="19"/>
      <c r="AK97" s="7"/>
      <c r="AL97" s="7"/>
      <c r="AM97" s="7"/>
      <c r="AN97" s="7"/>
      <c r="AO97" s="31"/>
      <c r="AP97" s="67" t="s">
        <v>0</v>
      </c>
      <c r="AQ97" s="69" t="s">
        <v>5</v>
      </c>
      <c r="AR97" s="69" t="s">
        <v>6</v>
      </c>
      <c r="AS97" s="8" t="s">
        <v>7</v>
      </c>
      <c r="AU97" s="267"/>
      <c r="AV97" s="279"/>
      <c r="AW97" s="114" t="s">
        <v>2</v>
      </c>
      <c r="AX97" s="114" t="s">
        <v>54</v>
      </c>
      <c r="AY97" s="279"/>
      <c r="AZ97" s="114" t="s">
        <v>2</v>
      </c>
      <c r="BA97" s="114" t="s">
        <v>54</v>
      </c>
    </row>
    <row r="98" spans="2:53" ht="18.75" x14ac:dyDescent="0.3">
      <c r="B98" s="295"/>
      <c r="C98" s="265"/>
      <c r="D98" s="9" t="s">
        <v>8</v>
      </c>
      <c r="E98" s="7"/>
      <c r="F98" s="7"/>
      <c r="G98" s="7"/>
      <c r="H98" s="7"/>
      <c r="I98" s="7"/>
      <c r="J98" s="57">
        <f>ROUND(AVERAGE(J100, J104,J108,J112,J116,J120), 3)</f>
        <v>52.734000000000002</v>
      </c>
      <c r="K98" s="43">
        <f>ROUND(AVERAGE(K100, K104,K108,K112,K116,K120), 3)</f>
        <v>10.547000000000001</v>
      </c>
      <c r="L98" s="43">
        <f>ROUND(AVERAGE(L100, L104,L108,L112,L116,L120), 3)</f>
        <v>9.5990000000000002</v>
      </c>
      <c r="M98" s="43">
        <f>ROUND(AVERAGE(M100, M104,M108,M112,M116,M120), 3)</f>
        <v>5.5439999999999996</v>
      </c>
      <c r="N98" s="7"/>
      <c r="O98" s="7"/>
      <c r="P98" s="7"/>
      <c r="Q98" s="7"/>
      <c r="R98" s="7"/>
      <c r="S98" s="31"/>
      <c r="T98" s="9" t="s">
        <v>9</v>
      </c>
      <c r="U98" s="32">
        <v>100</v>
      </c>
      <c r="V98" s="32">
        <v>61.883000000000003</v>
      </c>
      <c r="W98" s="8">
        <f t="shared" ref="W98:W103" si="16">ROUND(V98/60, 3)</f>
        <v>1.0309999999999999</v>
      </c>
      <c r="X98" s="29"/>
      <c r="Y98" s="325"/>
      <c r="Z98" s="9" t="s">
        <v>8</v>
      </c>
      <c r="AA98" s="19"/>
      <c r="AB98" s="19"/>
      <c r="AC98" s="19"/>
      <c r="AD98" s="19"/>
      <c r="AE98" s="19"/>
      <c r="AF98" s="57">
        <f>ROUND(AVERAGE(AF100, AF104,AF108,AF112,AF116,AF120), 3)</f>
        <v>33.720999999999997</v>
      </c>
      <c r="AG98" s="43">
        <f>ROUND(AVERAGE(AG100, AG104,AG108,AG112,AG116,AG120), 3)</f>
        <v>6.7439999999999998</v>
      </c>
      <c r="AH98" s="43">
        <f>ROUND(AVERAGE(AH100, AH104,AH108,AH112,AH116,AH120), 3)</f>
        <v>6.4850000000000003</v>
      </c>
      <c r="AI98" s="43">
        <f>ROUND(AVERAGE(AI100, AI104,AI108,AI112,AI116,AI120), 3)</f>
        <v>2.0670000000000002</v>
      </c>
      <c r="AJ98" s="19"/>
      <c r="AK98" s="7"/>
      <c r="AL98" s="7"/>
      <c r="AM98" s="7"/>
      <c r="AN98" s="7"/>
      <c r="AO98" s="31"/>
      <c r="AP98" s="9" t="s">
        <v>9</v>
      </c>
      <c r="AQ98" s="32">
        <v>100</v>
      </c>
      <c r="AR98" s="32">
        <v>45.49</v>
      </c>
      <c r="AS98" s="8">
        <f t="shared" ref="AS98:AS103" si="17">ROUND(AR98/60, 3)</f>
        <v>0.75800000000000001</v>
      </c>
      <c r="AU98" s="267"/>
      <c r="AV98" s="115" t="s">
        <v>9</v>
      </c>
      <c r="AW98" s="122">
        <f>U98</f>
        <v>100</v>
      </c>
      <c r="AX98" s="122">
        <f>AQ98</f>
        <v>100</v>
      </c>
      <c r="AY98" s="115" t="s">
        <v>9</v>
      </c>
      <c r="AZ98" s="122">
        <f>V98</f>
        <v>61.883000000000003</v>
      </c>
      <c r="BA98" s="122">
        <f>AR98</f>
        <v>45.49</v>
      </c>
    </row>
    <row r="99" spans="2:53" ht="16.5" customHeight="1" x14ac:dyDescent="0.3">
      <c r="B99" s="295"/>
      <c r="C99" s="265"/>
      <c r="D99" s="69" t="s">
        <v>10</v>
      </c>
      <c r="E99" s="324" t="s">
        <v>94</v>
      </c>
      <c r="F99" s="288"/>
      <c r="G99" s="288"/>
      <c r="H99" s="288"/>
      <c r="I99" s="289"/>
      <c r="J99" s="65" t="s">
        <v>11</v>
      </c>
      <c r="K99" s="65" t="s">
        <v>12</v>
      </c>
      <c r="L99" s="65" t="s">
        <v>81</v>
      </c>
      <c r="M99" s="65" t="s">
        <v>80</v>
      </c>
      <c r="N99" s="7"/>
      <c r="O99" s="31"/>
      <c r="P99" s="31"/>
      <c r="Q99" s="31"/>
      <c r="R99" s="31"/>
      <c r="S99" s="31"/>
      <c r="T99" s="9" t="s">
        <v>13</v>
      </c>
      <c r="U99" s="32">
        <v>100</v>
      </c>
      <c r="V99" s="32">
        <v>64.150000000000006</v>
      </c>
      <c r="W99" s="8">
        <f t="shared" si="16"/>
        <v>1.069</v>
      </c>
      <c r="X99" s="29"/>
      <c r="Y99" s="325"/>
      <c r="Z99" s="69" t="s">
        <v>10</v>
      </c>
      <c r="AA99" s="324" t="s">
        <v>94</v>
      </c>
      <c r="AB99" s="288"/>
      <c r="AC99" s="288"/>
      <c r="AD99" s="288"/>
      <c r="AE99" s="289"/>
      <c r="AF99" s="65" t="s">
        <v>11</v>
      </c>
      <c r="AG99" s="65" t="s">
        <v>12</v>
      </c>
      <c r="AH99" s="65" t="s">
        <v>81</v>
      </c>
      <c r="AI99" s="65" t="s">
        <v>80</v>
      </c>
      <c r="AJ99" s="19"/>
      <c r="AK99" s="31"/>
      <c r="AL99" s="31"/>
      <c r="AM99" s="31"/>
      <c r="AN99" s="31"/>
      <c r="AO99" s="31"/>
      <c r="AP99" s="9" t="s">
        <v>13</v>
      </c>
      <c r="AQ99" s="32">
        <v>100</v>
      </c>
      <c r="AR99" s="32">
        <v>28.695</v>
      </c>
      <c r="AS99" s="8">
        <f t="shared" si="17"/>
        <v>0.47799999999999998</v>
      </c>
      <c r="AU99" s="267"/>
      <c r="AV99" s="115" t="s">
        <v>13</v>
      </c>
      <c r="AW99" s="122">
        <f t="shared" ref="AW99:AW104" si="18">U99</f>
        <v>100</v>
      </c>
      <c r="AX99" s="122">
        <f t="shared" ref="AX99:AX104" si="19">AQ99</f>
        <v>100</v>
      </c>
      <c r="AY99" s="115" t="s">
        <v>13</v>
      </c>
      <c r="AZ99" s="122">
        <f t="shared" ref="AZ99:AZ104" si="20">V99</f>
        <v>64.150000000000006</v>
      </c>
      <c r="BA99" s="122">
        <f t="shared" ref="BA99:BA104" si="21">AR99</f>
        <v>28.695</v>
      </c>
    </row>
    <row r="100" spans="2:53" ht="16.5" customHeight="1" x14ac:dyDescent="0.3">
      <c r="B100" s="295"/>
      <c r="C100" s="265"/>
      <c r="D100" s="64" t="s">
        <v>14</v>
      </c>
      <c r="E100" s="78">
        <v>18.792999999999999</v>
      </c>
      <c r="F100" s="78">
        <v>4.952</v>
      </c>
      <c r="G100" s="78">
        <v>6.5519999999999996</v>
      </c>
      <c r="H100" s="78">
        <v>5.8710000000000004</v>
      </c>
      <c r="I100" s="78">
        <v>25.713000000000001</v>
      </c>
      <c r="J100" s="64">
        <f>SUM(E100:I100)</f>
        <v>61.881</v>
      </c>
      <c r="K100" s="26">
        <f>ROUND(AVERAGE(E100:I100),3)</f>
        <v>12.375999999999999</v>
      </c>
      <c r="L100" s="64">
        <f>ROUND(MEDIAN(E100:I100), 3)</f>
        <v>6.5519999999999996</v>
      </c>
      <c r="M100" s="64">
        <f>ROUND(_xlfn.STDEV.S(E100:I100), 3)</f>
        <v>9.36</v>
      </c>
      <c r="N100" s="7"/>
      <c r="O100" s="31"/>
      <c r="P100" s="31"/>
      <c r="Q100" s="31"/>
      <c r="R100" s="31"/>
      <c r="S100" s="31"/>
      <c r="T100" s="9" t="s">
        <v>15</v>
      </c>
      <c r="U100" s="32">
        <v>100</v>
      </c>
      <c r="V100" s="32">
        <v>32.697000000000003</v>
      </c>
      <c r="W100" s="8">
        <f t="shared" si="16"/>
        <v>0.54500000000000004</v>
      </c>
      <c r="X100" s="29"/>
      <c r="Y100" s="325"/>
      <c r="Z100" s="64" t="s">
        <v>14</v>
      </c>
      <c r="AA100" s="58">
        <v>8.4730000000000008</v>
      </c>
      <c r="AB100" s="58">
        <v>11.72</v>
      </c>
      <c r="AC100" s="58">
        <v>7.3280000000000003</v>
      </c>
      <c r="AD100" s="58">
        <v>7.2469999999999999</v>
      </c>
      <c r="AE100" s="58">
        <v>10.721</v>
      </c>
      <c r="AF100" s="64">
        <f>SUM(AA100:AE100)</f>
        <v>45.489000000000004</v>
      </c>
      <c r="AG100" s="26">
        <f>ROUND(AVERAGE(AA100:AE100),3)</f>
        <v>9.0980000000000008</v>
      </c>
      <c r="AH100" s="64">
        <f>ROUND(MEDIAN(AA100:AE100), 3)</f>
        <v>8.4730000000000008</v>
      </c>
      <c r="AI100" s="64">
        <f>ROUND(_xlfn.STDEV.S(AA100:AE100), 3)</f>
        <v>2.028</v>
      </c>
      <c r="AJ100" s="19"/>
      <c r="AK100" s="31"/>
      <c r="AL100" s="31"/>
      <c r="AM100" s="31"/>
      <c r="AN100" s="31"/>
      <c r="AO100" s="31"/>
      <c r="AP100" s="9" t="s">
        <v>15</v>
      </c>
      <c r="AQ100" s="32">
        <v>100</v>
      </c>
      <c r="AR100" s="32">
        <v>30.738</v>
      </c>
      <c r="AS100" s="8">
        <f t="shared" si="17"/>
        <v>0.51200000000000001</v>
      </c>
      <c r="AU100" s="267"/>
      <c r="AV100" s="115" t="s">
        <v>15</v>
      </c>
      <c r="AW100" s="122">
        <f t="shared" si="18"/>
        <v>100</v>
      </c>
      <c r="AX100" s="122">
        <f t="shared" si="19"/>
        <v>100</v>
      </c>
      <c r="AY100" s="115" t="s">
        <v>15</v>
      </c>
      <c r="AZ100" s="122">
        <f t="shared" si="20"/>
        <v>32.697000000000003</v>
      </c>
      <c r="BA100" s="122">
        <f t="shared" si="21"/>
        <v>30.738</v>
      </c>
    </row>
    <row r="101" spans="2:53" ht="18.75" x14ac:dyDescent="0.3">
      <c r="B101" s="295"/>
      <c r="C101" s="265"/>
      <c r="D101" s="64" t="b">
        <v>1</v>
      </c>
      <c r="E101" s="78" t="s">
        <v>154</v>
      </c>
      <c r="F101" s="78" t="s">
        <v>151</v>
      </c>
      <c r="G101" s="78" t="s">
        <v>162</v>
      </c>
      <c r="H101" s="78" t="s">
        <v>158</v>
      </c>
      <c r="I101" s="78" t="s">
        <v>137</v>
      </c>
      <c r="J101" s="281"/>
      <c r="K101" s="282"/>
      <c r="L101" s="282"/>
      <c r="M101" s="283"/>
      <c r="N101" s="7"/>
      <c r="O101" s="31"/>
      <c r="P101" s="31"/>
      <c r="Q101" s="31"/>
      <c r="R101" s="31"/>
      <c r="S101" s="31"/>
      <c r="T101" s="9" t="s">
        <v>16</v>
      </c>
      <c r="U101" s="32">
        <v>100</v>
      </c>
      <c r="V101" s="32">
        <v>41.392000000000003</v>
      </c>
      <c r="W101" s="8">
        <f t="shared" si="16"/>
        <v>0.69</v>
      </c>
      <c r="X101" s="29"/>
      <c r="Y101" s="325"/>
      <c r="Z101" s="64" t="b">
        <v>1</v>
      </c>
      <c r="AA101" s="64">
        <v>0</v>
      </c>
      <c r="AB101" s="64" t="s">
        <v>156</v>
      </c>
      <c r="AC101" s="64" t="s">
        <v>157</v>
      </c>
      <c r="AD101" s="64" t="s">
        <v>160</v>
      </c>
      <c r="AE101" s="64" t="s">
        <v>144</v>
      </c>
      <c r="AF101" s="281"/>
      <c r="AG101" s="282"/>
      <c r="AH101" s="282"/>
      <c r="AI101" s="283"/>
      <c r="AJ101" s="19"/>
      <c r="AK101" s="31"/>
      <c r="AL101" s="31"/>
      <c r="AM101" s="31"/>
      <c r="AN101" s="31"/>
      <c r="AO101" s="31"/>
      <c r="AP101" s="9" t="s">
        <v>16</v>
      </c>
      <c r="AQ101" s="32">
        <v>100</v>
      </c>
      <c r="AR101" s="32">
        <v>41.91</v>
      </c>
      <c r="AS101" s="8">
        <f t="shared" si="17"/>
        <v>0.69899999999999995</v>
      </c>
      <c r="AU101" s="267"/>
      <c r="AV101" s="115" t="s">
        <v>16</v>
      </c>
      <c r="AW101" s="122">
        <f t="shared" si="18"/>
        <v>100</v>
      </c>
      <c r="AX101" s="122">
        <f t="shared" si="19"/>
        <v>100</v>
      </c>
      <c r="AY101" s="115" t="s">
        <v>16</v>
      </c>
      <c r="AZ101" s="122">
        <f t="shared" si="20"/>
        <v>41.392000000000003</v>
      </c>
      <c r="BA101" s="122">
        <f t="shared" si="21"/>
        <v>41.91</v>
      </c>
    </row>
    <row r="102" spans="2:53" ht="18.75" x14ac:dyDescent="0.3">
      <c r="B102" s="295"/>
      <c r="C102" s="265"/>
      <c r="D102" s="64" t="s">
        <v>17</v>
      </c>
      <c r="E102" s="64"/>
      <c r="F102" s="64"/>
      <c r="G102" s="64"/>
      <c r="H102" s="64"/>
      <c r="I102" s="64"/>
      <c r="J102" s="284"/>
      <c r="K102" s="285"/>
      <c r="L102" s="285"/>
      <c r="M102" s="286"/>
      <c r="N102" s="7"/>
      <c r="O102" s="31"/>
      <c r="P102" s="31"/>
      <c r="Q102" s="31"/>
      <c r="R102" s="31"/>
      <c r="S102" s="31"/>
      <c r="T102" s="9" t="s">
        <v>18</v>
      </c>
      <c r="U102" s="32">
        <v>100</v>
      </c>
      <c r="V102" s="32">
        <v>51.095999999999997</v>
      </c>
      <c r="W102" s="8">
        <f t="shared" si="16"/>
        <v>0.85199999999999998</v>
      </c>
      <c r="X102" s="29"/>
      <c r="Y102" s="325"/>
      <c r="Z102" s="64" t="s">
        <v>17</v>
      </c>
      <c r="AA102" s="64"/>
      <c r="AB102" s="64"/>
      <c r="AC102" s="64"/>
      <c r="AD102" s="64"/>
      <c r="AE102" s="64"/>
      <c r="AF102" s="284"/>
      <c r="AG102" s="285"/>
      <c r="AH102" s="285"/>
      <c r="AI102" s="286"/>
      <c r="AJ102" s="19"/>
      <c r="AK102" s="31"/>
      <c r="AL102" s="31"/>
      <c r="AM102" s="31"/>
      <c r="AN102" s="31"/>
      <c r="AO102" s="31"/>
      <c r="AP102" s="9" t="s">
        <v>18</v>
      </c>
      <c r="AQ102" s="32">
        <v>100</v>
      </c>
      <c r="AR102" s="32">
        <v>24.088000000000001</v>
      </c>
      <c r="AS102" s="8">
        <f t="shared" si="17"/>
        <v>0.40100000000000002</v>
      </c>
      <c r="AU102" s="267"/>
      <c r="AV102" s="115" t="s">
        <v>18</v>
      </c>
      <c r="AW102" s="122">
        <f t="shared" si="18"/>
        <v>100</v>
      </c>
      <c r="AX102" s="122">
        <f t="shared" si="19"/>
        <v>100</v>
      </c>
      <c r="AY102" s="115" t="s">
        <v>18</v>
      </c>
      <c r="AZ102" s="122">
        <f t="shared" si="20"/>
        <v>51.095999999999997</v>
      </c>
      <c r="BA102" s="122">
        <f t="shared" si="21"/>
        <v>24.088000000000001</v>
      </c>
    </row>
    <row r="103" spans="2:53" ht="16.5" customHeight="1" x14ac:dyDescent="0.3">
      <c r="B103" s="295"/>
      <c r="C103" s="265"/>
      <c r="D103" s="69" t="s">
        <v>19</v>
      </c>
      <c r="E103" s="293" t="s">
        <v>94</v>
      </c>
      <c r="F103" s="293"/>
      <c r="G103" s="293"/>
      <c r="H103" s="293"/>
      <c r="I103" s="293"/>
      <c r="J103" s="65" t="s">
        <v>11</v>
      </c>
      <c r="K103" s="65" t="s">
        <v>12</v>
      </c>
      <c r="L103" s="65" t="s">
        <v>81</v>
      </c>
      <c r="M103" s="65" t="s">
        <v>80</v>
      </c>
      <c r="N103" s="7"/>
      <c r="O103" s="31"/>
      <c r="P103" s="31"/>
      <c r="Q103" s="31"/>
      <c r="R103" s="31"/>
      <c r="S103" s="31"/>
      <c r="T103" s="9" t="s">
        <v>56</v>
      </c>
      <c r="U103" s="37">
        <v>100</v>
      </c>
      <c r="V103" s="32">
        <v>65.191000000000003</v>
      </c>
      <c r="W103" s="8">
        <f t="shared" si="16"/>
        <v>1.087</v>
      </c>
      <c r="X103" s="3"/>
      <c r="Y103" s="325"/>
      <c r="Z103" s="69" t="s">
        <v>19</v>
      </c>
      <c r="AA103" s="324" t="s">
        <v>94</v>
      </c>
      <c r="AB103" s="288"/>
      <c r="AC103" s="288"/>
      <c r="AD103" s="288"/>
      <c r="AE103" s="289"/>
      <c r="AF103" s="65" t="s">
        <v>11</v>
      </c>
      <c r="AG103" s="65" t="s">
        <v>12</v>
      </c>
      <c r="AH103" s="65" t="s">
        <v>81</v>
      </c>
      <c r="AI103" s="65" t="s">
        <v>80</v>
      </c>
      <c r="AJ103" s="19"/>
      <c r="AK103" s="31"/>
      <c r="AL103" s="31"/>
      <c r="AM103" s="31"/>
      <c r="AN103" s="31"/>
      <c r="AO103" s="31"/>
      <c r="AP103" s="9" t="s">
        <v>56</v>
      </c>
      <c r="AQ103" s="32">
        <v>100</v>
      </c>
      <c r="AR103" s="32">
        <v>31.407</v>
      </c>
      <c r="AS103" s="8">
        <f t="shared" si="17"/>
        <v>0.52300000000000002</v>
      </c>
      <c r="AU103" s="267"/>
      <c r="AV103" s="115" t="s">
        <v>56</v>
      </c>
      <c r="AW103" s="122">
        <f t="shared" si="18"/>
        <v>100</v>
      </c>
      <c r="AX103" s="122">
        <f t="shared" si="19"/>
        <v>100</v>
      </c>
      <c r="AY103" s="115" t="s">
        <v>56</v>
      </c>
      <c r="AZ103" s="122">
        <f t="shared" si="20"/>
        <v>65.191000000000003</v>
      </c>
      <c r="BA103" s="122">
        <f t="shared" si="21"/>
        <v>31.407</v>
      </c>
    </row>
    <row r="104" spans="2:53" ht="16.5" customHeight="1" x14ac:dyDescent="0.3">
      <c r="B104" s="295"/>
      <c r="C104" s="265"/>
      <c r="D104" s="64" t="s">
        <v>20</v>
      </c>
      <c r="E104" s="78">
        <v>18.343</v>
      </c>
      <c r="F104" s="78">
        <v>14.943</v>
      </c>
      <c r="G104" s="78">
        <v>14.865</v>
      </c>
      <c r="H104" s="78">
        <v>3.9350000000000001</v>
      </c>
      <c r="I104" s="78">
        <v>12.064</v>
      </c>
      <c r="J104" s="64">
        <f>SUM(E104:I104)</f>
        <v>64.150000000000006</v>
      </c>
      <c r="K104" s="26">
        <f>ROUND(AVERAGE(E104:I104),3)</f>
        <v>12.83</v>
      </c>
      <c r="L104" s="64">
        <f>ROUND(MEDIAN(E104:I104), 3)</f>
        <v>14.865</v>
      </c>
      <c r="M104" s="64">
        <f>ROUND(_xlfn.STDEV.S(E104:I104), 3)</f>
        <v>5.4480000000000004</v>
      </c>
      <c r="N104" s="7"/>
      <c r="O104" s="31"/>
      <c r="P104" s="31"/>
      <c r="Q104" s="31"/>
      <c r="R104" s="31"/>
      <c r="S104" s="31"/>
      <c r="T104" s="14" t="s">
        <v>3</v>
      </c>
      <c r="U104" s="44">
        <f>ROUND(AVERAGE(U98:U103), 3)</f>
        <v>100</v>
      </c>
      <c r="V104" s="45">
        <f>ROUND(AVERAGE(V98:V103), 3)</f>
        <v>52.734999999999999</v>
      </c>
      <c r="W104" s="15">
        <f>ROUND(AVERAGE(W98:W103), 3)</f>
        <v>0.879</v>
      </c>
      <c r="X104" s="29"/>
      <c r="Y104" s="325"/>
      <c r="Z104" s="64" t="s">
        <v>20</v>
      </c>
      <c r="AA104" s="58">
        <v>5.5030000000000001</v>
      </c>
      <c r="AB104" s="58">
        <v>5.4720000000000004</v>
      </c>
      <c r="AC104" s="58">
        <v>7.76</v>
      </c>
      <c r="AD104" s="58">
        <v>6.3760000000000003</v>
      </c>
      <c r="AE104" s="58">
        <v>3.5840000000000001</v>
      </c>
      <c r="AF104" s="64">
        <f>SUM(AA104:AE104)</f>
        <v>28.695</v>
      </c>
      <c r="AG104" s="26">
        <f>ROUND(AVERAGE(AA104:AE104),3)</f>
        <v>5.7389999999999999</v>
      </c>
      <c r="AH104" s="64">
        <f>ROUND(MEDIAN(AA104:AE104), 3)</f>
        <v>5.5030000000000001</v>
      </c>
      <c r="AI104" s="64">
        <f>ROUND(_xlfn.STDEV.S(AA104:AE104), 3)</f>
        <v>1.522</v>
      </c>
      <c r="AJ104" s="19"/>
      <c r="AK104" s="31"/>
      <c r="AL104" s="31"/>
      <c r="AM104" s="31"/>
      <c r="AN104" s="31"/>
      <c r="AO104" s="31"/>
      <c r="AP104" s="14" t="s">
        <v>3</v>
      </c>
      <c r="AQ104" s="44">
        <f>ROUND(AVERAGE(AQ98:AQ103), 3)</f>
        <v>100</v>
      </c>
      <c r="AR104" s="45">
        <f>ROUND(AVERAGE(AR98:AR103), 3)</f>
        <v>33.720999999999997</v>
      </c>
      <c r="AS104" s="15">
        <f>ROUND(AVERAGE(AS98:AS103), 3)</f>
        <v>0.56200000000000006</v>
      </c>
      <c r="AU104" s="267"/>
      <c r="AV104" s="119" t="s">
        <v>3</v>
      </c>
      <c r="AW104" s="123">
        <f t="shared" si="18"/>
        <v>100</v>
      </c>
      <c r="AX104" s="123">
        <f t="shared" si="19"/>
        <v>100</v>
      </c>
      <c r="AY104" s="119" t="s">
        <v>3</v>
      </c>
      <c r="AZ104" s="124">
        <f t="shared" si="20"/>
        <v>52.734999999999999</v>
      </c>
      <c r="BA104" s="124">
        <f t="shared" si="21"/>
        <v>33.720999999999997</v>
      </c>
    </row>
    <row r="105" spans="2:53" x14ac:dyDescent="0.25">
      <c r="B105" s="295"/>
      <c r="C105" s="265"/>
      <c r="D105" s="64" t="b">
        <v>1</v>
      </c>
      <c r="E105" s="78" t="s">
        <v>130</v>
      </c>
      <c r="F105" s="78" t="s">
        <v>156</v>
      </c>
      <c r="G105" s="78" t="s">
        <v>133</v>
      </c>
      <c r="H105" s="78" t="s">
        <v>139</v>
      </c>
      <c r="I105" s="78" t="s">
        <v>155</v>
      </c>
      <c r="J105" s="281"/>
      <c r="K105" s="282"/>
      <c r="L105" s="282"/>
      <c r="M105" s="283"/>
      <c r="N105" s="7"/>
      <c r="O105" s="7"/>
      <c r="P105" s="7"/>
      <c r="Q105" s="7"/>
      <c r="R105" s="7"/>
      <c r="S105" s="31"/>
      <c r="T105" s="31"/>
      <c r="U105" s="31"/>
      <c r="V105" s="31"/>
      <c r="W105" s="31"/>
      <c r="X105" s="29"/>
      <c r="Y105" s="325"/>
      <c r="Z105" s="64" t="b">
        <v>1</v>
      </c>
      <c r="AA105" s="64" t="s">
        <v>133</v>
      </c>
      <c r="AB105" s="64">
        <v>9</v>
      </c>
      <c r="AC105" s="64" t="s">
        <v>156</v>
      </c>
      <c r="AD105" s="64" t="s">
        <v>146</v>
      </c>
      <c r="AE105" s="64" t="s">
        <v>147</v>
      </c>
      <c r="AF105" s="281"/>
      <c r="AG105" s="282"/>
      <c r="AH105" s="282"/>
      <c r="AI105" s="283"/>
      <c r="AJ105" s="19"/>
      <c r="AK105" s="7"/>
      <c r="AL105" s="7"/>
      <c r="AM105" s="7"/>
      <c r="AN105" s="7"/>
      <c r="AO105" s="31"/>
      <c r="AP105" s="31"/>
      <c r="AQ105" s="31"/>
      <c r="AR105" s="31"/>
      <c r="AS105" s="31"/>
      <c r="AU105" s="267"/>
      <c r="AY105" s="2"/>
      <c r="AZ105" s="2"/>
      <c r="BA105" s="2"/>
    </row>
    <row r="106" spans="2:53" x14ac:dyDescent="0.25">
      <c r="B106" s="295"/>
      <c r="C106" s="265"/>
      <c r="D106" s="64" t="s">
        <v>17</v>
      </c>
      <c r="E106" s="64"/>
      <c r="F106" s="64"/>
      <c r="G106" s="64"/>
      <c r="H106" s="64"/>
      <c r="I106" s="64"/>
      <c r="J106" s="284"/>
      <c r="K106" s="285"/>
      <c r="L106" s="285"/>
      <c r="M106" s="286"/>
      <c r="N106" s="7"/>
      <c r="O106" s="7"/>
      <c r="P106" s="7"/>
      <c r="Q106" s="7"/>
      <c r="R106" s="7"/>
      <c r="S106" s="31"/>
      <c r="T106" s="31"/>
      <c r="U106" s="31"/>
      <c r="V106" s="31"/>
      <c r="W106" s="31"/>
      <c r="X106" s="29"/>
      <c r="Y106" s="325"/>
      <c r="Z106" s="64" t="s">
        <v>17</v>
      </c>
      <c r="AA106" s="64"/>
      <c r="AB106" s="64"/>
      <c r="AC106" s="64"/>
      <c r="AD106" s="64"/>
      <c r="AE106" s="64"/>
      <c r="AF106" s="284"/>
      <c r="AG106" s="285"/>
      <c r="AH106" s="285"/>
      <c r="AI106" s="286"/>
      <c r="AJ106" s="19"/>
      <c r="AK106" s="7"/>
      <c r="AL106" s="7"/>
      <c r="AM106" s="7"/>
      <c r="AN106" s="7"/>
      <c r="AO106" s="31"/>
      <c r="AP106" s="31"/>
      <c r="AQ106" s="31"/>
      <c r="AR106" s="31"/>
      <c r="AS106" s="31"/>
      <c r="AU106" s="267"/>
      <c r="AY106" s="2"/>
      <c r="AZ106" s="2"/>
      <c r="BA106" s="2"/>
    </row>
    <row r="107" spans="2:53" ht="16.5" customHeight="1" x14ac:dyDescent="0.25">
      <c r="B107" s="295"/>
      <c r="C107" s="265"/>
      <c r="D107" s="69" t="s">
        <v>21</v>
      </c>
      <c r="E107" s="293" t="s">
        <v>94</v>
      </c>
      <c r="F107" s="293"/>
      <c r="G107" s="293"/>
      <c r="H107" s="293"/>
      <c r="I107" s="293"/>
      <c r="J107" s="65" t="s">
        <v>11</v>
      </c>
      <c r="K107" s="65" t="s">
        <v>12</v>
      </c>
      <c r="L107" s="65" t="s">
        <v>81</v>
      </c>
      <c r="M107" s="65" t="s">
        <v>80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29"/>
      <c r="Y107" s="325"/>
      <c r="Z107" s="69" t="s">
        <v>21</v>
      </c>
      <c r="AA107" s="324" t="s">
        <v>94</v>
      </c>
      <c r="AB107" s="288"/>
      <c r="AC107" s="288"/>
      <c r="AD107" s="288"/>
      <c r="AE107" s="289"/>
      <c r="AF107" s="65" t="s">
        <v>11</v>
      </c>
      <c r="AG107" s="65" t="s">
        <v>12</v>
      </c>
      <c r="AH107" s="65" t="s">
        <v>81</v>
      </c>
      <c r="AI107" s="65" t="s">
        <v>80</v>
      </c>
      <c r="AJ107" s="55"/>
      <c r="AK107" s="31"/>
      <c r="AL107" s="31"/>
      <c r="AM107" s="31"/>
      <c r="AN107" s="31"/>
      <c r="AO107" s="31"/>
      <c r="AP107" s="31"/>
      <c r="AQ107" s="31"/>
      <c r="AR107" s="31"/>
      <c r="AS107" s="31"/>
      <c r="AU107" s="267"/>
      <c r="AY107" s="2"/>
      <c r="AZ107" s="2"/>
      <c r="BA107" s="2"/>
    </row>
    <row r="108" spans="2:53" ht="16.5" customHeight="1" x14ac:dyDescent="0.3">
      <c r="B108" s="295"/>
      <c r="C108" s="265"/>
      <c r="D108" s="64" t="s">
        <v>22</v>
      </c>
      <c r="E108" s="78">
        <v>6.28</v>
      </c>
      <c r="F108" s="78">
        <v>5.4480000000000004</v>
      </c>
      <c r="G108" s="78">
        <v>5.5919999999999996</v>
      </c>
      <c r="H108" s="78">
        <v>8.0879999999999992</v>
      </c>
      <c r="I108" s="78">
        <v>7.2880000000000003</v>
      </c>
      <c r="J108" s="64">
        <f>SUM(E108:I108)</f>
        <v>32.695999999999998</v>
      </c>
      <c r="K108" s="26">
        <f>ROUND(AVERAGE(E108:I108),3)</f>
        <v>6.5389999999999997</v>
      </c>
      <c r="L108" s="64">
        <f>ROUND(MEDIAN(E108:I108), 3)</f>
        <v>6.28</v>
      </c>
      <c r="M108" s="64">
        <f>ROUND(_xlfn.STDEV.S(E108:I108), 3)</f>
        <v>1.131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29"/>
      <c r="Y108" s="325"/>
      <c r="Z108" s="64" t="s">
        <v>22</v>
      </c>
      <c r="AA108" s="58">
        <v>4.1680000000000001</v>
      </c>
      <c r="AB108" s="58">
        <v>4.6479999999999997</v>
      </c>
      <c r="AC108" s="58">
        <v>5.4880000000000004</v>
      </c>
      <c r="AD108" s="58">
        <v>7.4080000000000004</v>
      </c>
      <c r="AE108" s="58">
        <v>9.0259999999999998</v>
      </c>
      <c r="AF108" s="64">
        <f>SUM(AA108:AE108)</f>
        <v>30.738</v>
      </c>
      <c r="AG108" s="26">
        <f>ROUND(AVERAGE(AA108:AE108),3)</f>
        <v>6.1479999999999997</v>
      </c>
      <c r="AH108" s="64">
        <f>ROUND(MEDIAN(AA108:AE108), 3)</f>
        <v>5.4880000000000004</v>
      </c>
      <c r="AI108" s="64">
        <f>ROUND(_xlfn.STDEV.S(AA108:AE108), 3)</f>
        <v>2.0299999999999998</v>
      </c>
      <c r="AJ108" s="55"/>
      <c r="AK108" s="31"/>
      <c r="AL108" s="31"/>
      <c r="AM108" s="31"/>
      <c r="AN108" s="31"/>
      <c r="AO108" s="31"/>
      <c r="AP108" s="31"/>
      <c r="AQ108" s="31"/>
      <c r="AR108" s="31"/>
      <c r="AS108" s="31"/>
      <c r="AU108" s="267"/>
      <c r="AV108" s="106"/>
      <c r="AW108" s="106"/>
      <c r="AX108" s="106"/>
      <c r="AY108" s="279" t="s">
        <v>252</v>
      </c>
      <c r="AZ108" s="266" t="s">
        <v>6</v>
      </c>
      <c r="BA108" s="266"/>
    </row>
    <row r="109" spans="2:53" x14ac:dyDescent="0.3">
      <c r="B109" s="295"/>
      <c r="C109" s="265"/>
      <c r="D109" s="64" t="b">
        <v>1</v>
      </c>
      <c r="E109" s="78" t="s">
        <v>159</v>
      </c>
      <c r="F109" s="78" t="s">
        <v>142</v>
      </c>
      <c r="G109" s="78" t="s">
        <v>153</v>
      </c>
      <c r="H109" s="78" t="s">
        <v>138</v>
      </c>
      <c r="I109" s="78" t="s">
        <v>136</v>
      </c>
      <c r="J109" s="281"/>
      <c r="K109" s="282"/>
      <c r="L109" s="282"/>
      <c r="M109" s="283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29"/>
      <c r="Y109" s="325"/>
      <c r="Z109" s="64" t="b">
        <v>1</v>
      </c>
      <c r="AA109" s="64" t="s">
        <v>163</v>
      </c>
      <c r="AB109" s="64">
        <v>5</v>
      </c>
      <c r="AC109" s="64" t="s">
        <v>162</v>
      </c>
      <c r="AD109" s="64" t="s">
        <v>130</v>
      </c>
      <c r="AE109" s="64" t="s">
        <v>148</v>
      </c>
      <c r="AF109" s="281"/>
      <c r="AG109" s="282"/>
      <c r="AH109" s="282"/>
      <c r="AI109" s="283"/>
      <c r="AJ109" s="55"/>
      <c r="AK109" s="31"/>
      <c r="AL109" s="31"/>
      <c r="AM109" s="31"/>
      <c r="AN109" s="31"/>
      <c r="AO109" s="31"/>
      <c r="AP109" s="31"/>
      <c r="AQ109" s="31"/>
      <c r="AR109" s="31"/>
      <c r="AS109" s="31"/>
      <c r="AU109" s="267"/>
      <c r="AV109" s="106"/>
      <c r="AW109" s="106"/>
      <c r="AX109" s="106"/>
      <c r="AY109" s="279"/>
      <c r="AZ109" s="107" t="s">
        <v>246</v>
      </c>
      <c r="BA109" s="107" t="s">
        <v>0</v>
      </c>
    </row>
    <row r="110" spans="2:53" x14ac:dyDescent="0.25">
      <c r="B110" s="295"/>
      <c r="C110" s="265"/>
      <c r="D110" s="64" t="s">
        <v>17</v>
      </c>
      <c r="E110" s="64"/>
      <c r="F110" s="64"/>
      <c r="G110" s="64"/>
      <c r="H110" s="64"/>
      <c r="I110" s="64"/>
      <c r="J110" s="284"/>
      <c r="K110" s="285"/>
      <c r="L110" s="285"/>
      <c r="M110" s="286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29"/>
      <c r="Y110" s="325"/>
      <c r="Z110" s="64" t="s">
        <v>17</v>
      </c>
      <c r="AA110" s="64"/>
      <c r="AB110" s="64"/>
      <c r="AC110" s="64"/>
      <c r="AD110" s="64"/>
      <c r="AE110" s="64"/>
      <c r="AF110" s="284"/>
      <c r="AG110" s="285"/>
      <c r="AH110" s="285"/>
      <c r="AI110" s="286"/>
      <c r="AJ110" s="55"/>
      <c r="AK110" s="31"/>
      <c r="AL110" s="31"/>
      <c r="AM110" s="31"/>
      <c r="AN110" s="31"/>
      <c r="AO110" s="31"/>
      <c r="AP110" s="31"/>
      <c r="AQ110" s="31"/>
      <c r="AR110" s="31"/>
      <c r="AS110" s="31"/>
      <c r="AU110" s="267"/>
      <c r="AV110" s="106"/>
      <c r="AW110" s="106"/>
      <c r="AX110" s="106"/>
      <c r="AY110" s="131" t="s">
        <v>3</v>
      </c>
      <c r="AZ110" s="132">
        <f>J98</f>
        <v>52.734000000000002</v>
      </c>
      <c r="BA110" s="132">
        <f>AF98</f>
        <v>33.720999999999997</v>
      </c>
    </row>
    <row r="111" spans="2:53" ht="16.5" customHeight="1" x14ac:dyDescent="0.25">
      <c r="B111" s="295"/>
      <c r="C111" s="265"/>
      <c r="D111" s="69" t="s">
        <v>23</v>
      </c>
      <c r="E111" s="293" t="s">
        <v>94</v>
      </c>
      <c r="F111" s="293"/>
      <c r="G111" s="293"/>
      <c r="H111" s="293"/>
      <c r="I111" s="293"/>
      <c r="J111" s="65" t="s">
        <v>11</v>
      </c>
      <c r="K111" s="65" t="s">
        <v>12</v>
      </c>
      <c r="L111" s="65" t="s">
        <v>81</v>
      </c>
      <c r="M111" s="65" t="s">
        <v>80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29"/>
      <c r="Y111" s="325"/>
      <c r="Z111" s="69" t="s">
        <v>23</v>
      </c>
      <c r="AA111" s="324" t="s">
        <v>94</v>
      </c>
      <c r="AB111" s="288"/>
      <c r="AC111" s="288"/>
      <c r="AD111" s="288"/>
      <c r="AE111" s="289"/>
      <c r="AF111" s="65" t="s">
        <v>11</v>
      </c>
      <c r="AG111" s="65" t="s">
        <v>12</v>
      </c>
      <c r="AH111" s="65" t="s">
        <v>81</v>
      </c>
      <c r="AI111" s="65" t="s">
        <v>80</v>
      </c>
      <c r="AJ111" s="55"/>
      <c r="AK111" s="31"/>
      <c r="AL111" s="31"/>
      <c r="AM111" s="31"/>
      <c r="AN111" s="31"/>
      <c r="AO111" s="31"/>
      <c r="AP111" s="31"/>
      <c r="AQ111" s="31"/>
      <c r="AR111" s="31"/>
      <c r="AS111" s="31"/>
      <c r="AU111" s="267"/>
      <c r="AV111" s="106"/>
      <c r="AW111" s="106"/>
      <c r="AX111" s="106"/>
      <c r="AY111" s="42" t="s">
        <v>4</v>
      </c>
      <c r="AZ111" s="130">
        <f>K98</f>
        <v>10.547000000000001</v>
      </c>
      <c r="BA111" s="130">
        <f>AG98</f>
        <v>6.7439999999999998</v>
      </c>
    </row>
    <row r="112" spans="2:53" ht="16.5" customHeight="1" x14ac:dyDescent="0.25">
      <c r="B112" s="295"/>
      <c r="C112" s="265"/>
      <c r="D112" s="64" t="s">
        <v>24</v>
      </c>
      <c r="E112" s="78">
        <v>8.5749999999999993</v>
      </c>
      <c r="F112" s="78">
        <v>8.9920000000000009</v>
      </c>
      <c r="G112" s="78">
        <v>8.407</v>
      </c>
      <c r="H112" s="78">
        <v>10.576000000000001</v>
      </c>
      <c r="I112" s="78">
        <v>4.84</v>
      </c>
      <c r="J112" s="64">
        <f>SUM(E112:I112)</f>
        <v>41.39</v>
      </c>
      <c r="K112" s="26">
        <f>ROUND(AVERAGE(E112:I112),3)</f>
        <v>8.2780000000000005</v>
      </c>
      <c r="L112" s="64">
        <f>ROUND(MEDIAN(E112:I112), 3)</f>
        <v>8.5749999999999993</v>
      </c>
      <c r="M112" s="64">
        <f>ROUND(_xlfn.STDEV.S(E112:I112), 3)</f>
        <v>2.1040000000000001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29"/>
      <c r="Y112" s="325"/>
      <c r="Z112" s="64" t="s">
        <v>24</v>
      </c>
      <c r="AA112" s="58">
        <v>11.03</v>
      </c>
      <c r="AB112" s="58">
        <v>4.8470000000000004</v>
      </c>
      <c r="AC112" s="58">
        <v>6.9370000000000003</v>
      </c>
      <c r="AD112" s="58">
        <v>5.5839999999999996</v>
      </c>
      <c r="AE112" s="58">
        <v>13.512</v>
      </c>
      <c r="AF112" s="64">
        <f>SUM(AA112:AE112)</f>
        <v>41.91</v>
      </c>
      <c r="AG112" s="26">
        <f>ROUND(AVERAGE(AA112:AE112),3)</f>
        <v>8.3819999999999997</v>
      </c>
      <c r="AH112" s="64">
        <f>ROUND(MEDIAN(AA112:AE112), 3)</f>
        <v>6.9370000000000003</v>
      </c>
      <c r="AI112" s="64">
        <f>ROUND(_xlfn.STDEV.S(AA112:AE112), 3)</f>
        <v>3.7330000000000001</v>
      </c>
      <c r="AJ112" s="55"/>
      <c r="AK112" s="31"/>
      <c r="AL112" s="31"/>
      <c r="AM112" s="31"/>
      <c r="AN112" s="31"/>
      <c r="AO112" s="31"/>
      <c r="AP112" s="31"/>
      <c r="AQ112" s="31"/>
      <c r="AR112" s="31"/>
      <c r="AS112" s="31"/>
      <c r="AU112" s="267"/>
      <c r="AV112" s="106"/>
      <c r="AW112" s="106"/>
      <c r="AX112" s="106"/>
      <c r="AY112" s="42" t="s">
        <v>191</v>
      </c>
      <c r="AZ112" s="130">
        <f>L98</f>
        <v>9.5990000000000002</v>
      </c>
      <c r="BA112" s="130">
        <f>AH98</f>
        <v>6.4850000000000003</v>
      </c>
    </row>
    <row r="113" spans="2:53" x14ac:dyDescent="0.25">
      <c r="B113" s="295"/>
      <c r="C113" s="265"/>
      <c r="D113" s="64" t="b">
        <v>1</v>
      </c>
      <c r="E113" s="78" t="s">
        <v>152</v>
      </c>
      <c r="F113" s="78" t="s">
        <v>163</v>
      </c>
      <c r="G113" s="78" t="s">
        <v>134</v>
      </c>
      <c r="H113" s="78" t="s">
        <v>149</v>
      </c>
      <c r="I113" s="78" t="s">
        <v>144</v>
      </c>
      <c r="J113" s="281"/>
      <c r="K113" s="282"/>
      <c r="L113" s="282"/>
      <c r="M113" s="283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29"/>
      <c r="Y113" s="325"/>
      <c r="Z113" s="64" t="b">
        <v>1</v>
      </c>
      <c r="AA113" s="64" t="s">
        <v>139</v>
      </c>
      <c r="AB113" s="64">
        <v>4</v>
      </c>
      <c r="AC113" s="64" t="s">
        <v>152</v>
      </c>
      <c r="AD113" s="64" t="s">
        <v>159</v>
      </c>
      <c r="AE113" s="64" t="s">
        <v>138</v>
      </c>
      <c r="AF113" s="281"/>
      <c r="AG113" s="282"/>
      <c r="AH113" s="282"/>
      <c r="AI113" s="283"/>
      <c r="AJ113" s="55"/>
      <c r="AK113" s="31"/>
      <c r="AL113" s="31"/>
      <c r="AM113" s="31"/>
      <c r="AN113" s="31"/>
      <c r="AO113" s="31"/>
      <c r="AP113" s="31"/>
      <c r="AQ113" s="31"/>
      <c r="AR113" s="31"/>
      <c r="AS113" s="31"/>
      <c r="AU113" s="267"/>
      <c r="AV113" s="106"/>
      <c r="AW113" s="106"/>
      <c r="AX113" s="106"/>
      <c r="AY113" s="42" t="s">
        <v>192</v>
      </c>
      <c r="AZ113" s="130">
        <f>M98</f>
        <v>5.5439999999999996</v>
      </c>
      <c r="BA113" s="130">
        <f>AI98</f>
        <v>2.0670000000000002</v>
      </c>
    </row>
    <row r="114" spans="2:53" x14ac:dyDescent="0.25">
      <c r="B114" s="295"/>
      <c r="C114" s="265"/>
      <c r="D114" s="64" t="s">
        <v>17</v>
      </c>
      <c r="E114" s="64"/>
      <c r="F114" s="64"/>
      <c r="G114" s="64"/>
      <c r="H114" s="64"/>
      <c r="I114" s="64"/>
      <c r="J114" s="284"/>
      <c r="K114" s="285"/>
      <c r="L114" s="285"/>
      <c r="M114" s="286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29"/>
      <c r="Y114" s="325"/>
      <c r="Z114" s="64" t="s">
        <v>17</v>
      </c>
      <c r="AA114" s="64"/>
      <c r="AB114" s="64"/>
      <c r="AC114" s="64"/>
      <c r="AD114" s="64"/>
      <c r="AE114" s="64"/>
      <c r="AF114" s="284"/>
      <c r="AG114" s="285"/>
      <c r="AH114" s="285"/>
      <c r="AI114" s="286"/>
      <c r="AJ114" s="55"/>
      <c r="AK114" s="31"/>
      <c r="AL114" s="31"/>
      <c r="AM114" s="31"/>
      <c r="AN114" s="31"/>
      <c r="AO114" s="31"/>
      <c r="AP114" s="31"/>
      <c r="AQ114" s="31"/>
      <c r="AR114" s="31"/>
      <c r="AS114" s="31"/>
      <c r="AU114" s="267"/>
      <c r="AV114" s="106"/>
      <c r="AW114" s="106"/>
      <c r="AX114" s="106"/>
      <c r="AY114" s="106"/>
      <c r="AZ114" s="106"/>
      <c r="BA114" s="106"/>
    </row>
    <row r="115" spans="2:53" ht="16.5" customHeight="1" x14ac:dyDescent="0.25">
      <c r="B115" s="295"/>
      <c r="C115" s="265"/>
      <c r="D115" s="69" t="s">
        <v>25</v>
      </c>
      <c r="E115" s="293" t="s">
        <v>94</v>
      </c>
      <c r="F115" s="293"/>
      <c r="G115" s="293"/>
      <c r="H115" s="293"/>
      <c r="I115" s="293"/>
      <c r="J115" s="65" t="s">
        <v>11</v>
      </c>
      <c r="K115" s="65" t="s">
        <v>12</v>
      </c>
      <c r="L115" s="65" t="s">
        <v>81</v>
      </c>
      <c r="M115" s="65" t="s">
        <v>80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29"/>
      <c r="Y115" s="325"/>
      <c r="Z115" s="69" t="s">
        <v>25</v>
      </c>
      <c r="AA115" s="324" t="s">
        <v>94</v>
      </c>
      <c r="AB115" s="288"/>
      <c r="AC115" s="288"/>
      <c r="AD115" s="288"/>
      <c r="AE115" s="289"/>
      <c r="AF115" s="65" t="s">
        <v>11</v>
      </c>
      <c r="AG115" s="65" t="s">
        <v>12</v>
      </c>
      <c r="AH115" s="65" t="s">
        <v>81</v>
      </c>
      <c r="AI115" s="65" t="s">
        <v>80</v>
      </c>
      <c r="AJ115" s="55"/>
      <c r="AK115" s="31"/>
      <c r="AL115" s="31"/>
      <c r="AM115" s="31"/>
      <c r="AN115" s="31"/>
      <c r="AO115" s="31"/>
      <c r="AP115" s="31"/>
      <c r="AQ115" s="31"/>
      <c r="AR115" s="31"/>
      <c r="AS115" s="31"/>
      <c r="AU115" s="267"/>
      <c r="AY115" s="2"/>
      <c r="AZ115" s="2"/>
      <c r="BA115" s="2"/>
    </row>
    <row r="116" spans="2:53" ht="16.5" customHeight="1" x14ac:dyDescent="0.25">
      <c r="B116" s="295"/>
      <c r="C116" s="265"/>
      <c r="D116" s="64" t="s">
        <v>26</v>
      </c>
      <c r="E116" s="78">
        <v>10.199999999999999</v>
      </c>
      <c r="F116" s="78">
        <v>16.937000000000001</v>
      </c>
      <c r="G116" s="78">
        <v>7.1589999999999998</v>
      </c>
      <c r="H116" s="78">
        <v>4.5999999999999996</v>
      </c>
      <c r="I116" s="78">
        <v>12.199</v>
      </c>
      <c r="J116" s="64">
        <f>SUM(E116:I116)</f>
        <v>51.094999999999999</v>
      </c>
      <c r="K116" s="26">
        <f>ROUND(AVERAGE(E116:I116),3)</f>
        <v>10.218999999999999</v>
      </c>
      <c r="L116" s="64">
        <f>ROUND(MEDIAN(E116:I116), 3)</f>
        <v>10.199999999999999</v>
      </c>
      <c r="M116" s="64">
        <f>ROUND(_xlfn.STDEV.S(E116:I116), 3)</f>
        <v>4.7430000000000003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29"/>
      <c r="Y116" s="325"/>
      <c r="Z116" s="64" t="s">
        <v>26</v>
      </c>
      <c r="AA116" s="58">
        <v>4.1749999999999998</v>
      </c>
      <c r="AB116" s="58">
        <v>5.3520000000000003</v>
      </c>
      <c r="AC116" s="58">
        <v>3.36</v>
      </c>
      <c r="AD116" s="58">
        <v>5.8390000000000004</v>
      </c>
      <c r="AE116" s="58">
        <v>5.3609999999999998</v>
      </c>
      <c r="AF116" s="64">
        <f>SUM(AA116:AE116)</f>
        <v>24.087</v>
      </c>
      <c r="AG116" s="26">
        <f>ROUND(AVERAGE(AA116:AE116),3)</f>
        <v>4.8170000000000002</v>
      </c>
      <c r="AH116" s="64">
        <f>ROUND(MEDIAN(AA116:AE116), 3)</f>
        <v>5.3520000000000003</v>
      </c>
      <c r="AI116" s="64">
        <f>ROUND(_xlfn.STDEV.S(AA116:AE116), 3)</f>
        <v>1.02</v>
      </c>
      <c r="AJ116" s="55"/>
      <c r="AK116" s="31"/>
      <c r="AL116" s="31"/>
      <c r="AM116" s="31"/>
      <c r="AN116" s="31"/>
      <c r="AO116" s="31"/>
      <c r="AP116" s="31"/>
      <c r="AQ116" s="31"/>
      <c r="AR116" s="31"/>
      <c r="AS116" s="31"/>
      <c r="AU116" s="267"/>
      <c r="AY116" s="2"/>
      <c r="AZ116" s="2"/>
      <c r="BA116" s="2"/>
    </row>
    <row r="117" spans="2:53" x14ac:dyDescent="0.25">
      <c r="B117" s="295"/>
      <c r="C117" s="265"/>
      <c r="D117" s="64" t="b">
        <v>1</v>
      </c>
      <c r="E117" s="78" t="s">
        <v>143</v>
      </c>
      <c r="F117" s="78" t="s">
        <v>161</v>
      </c>
      <c r="G117" s="78" t="s">
        <v>150</v>
      </c>
      <c r="H117" s="78" t="s">
        <v>132</v>
      </c>
      <c r="I117" s="78" t="s">
        <v>135</v>
      </c>
      <c r="J117" s="281"/>
      <c r="K117" s="282"/>
      <c r="L117" s="282"/>
      <c r="M117" s="283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29"/>
      <c r="Y117" s="325"/>
      <c r="Z117" s="64" t="b">
        <v>1</v>
      </c>
      <c r="AA117" s="64" t="s">
        <v>158</v>
      </c>
      <c r="AB117" s="64">
        <v>7</v>
      </c>
      <c r="AC117" s="64">
        <v>1</v>
      </c>
      <c r="AD117" s="64">
        <v>8</v>
      </c>
      <c r="AE117" s="64" t="s">
        <v>132</v>
      </c>
      <c r="AF117" s="281"/>
      <c r="AG117" s="282"/>
      <c r="AH117" s="282"/>
      <c r="AI117" s="283"/>
      <c r="AJ117" s="55"/>
      <c r="AK117" s="31"/>
      <c r="AL117" s="31"/>
      <c r="AM117" s="31"/>
      <c r="AN117" s="31"/>
      <c r="AO117" s="31"/>
      <c r="AP117" s="31"/>
      <c r="AQ117" s="31"/>
      <c r="AR117" s="31"/>
      <c r="AS117" s="31"/>
      <c r="AU117" s="267"/>
      <c r="AY117" s="2"/>
      <c r="AZ117" s="2"/>
      <c r="BA117" s="2"/>
    </row>
    <row r="118" spans="2:53" x14ac:dyDescent="0.25">
      <c r="B118" s="295"/>
      <c r="C118" s="265"/>
      <c r="D118" s="64" t="s">
        <v>17</v>
      </c>
      <c r="E118" s="64"/>
      <c r="F118" s="64"/>
      <c r="G118" s="64"/>
      <c r="H118" s="64"/>
      <c r="I118" s="64"/>
      <c r="J118" s="284"/>
      <c r="K118" s="285"/>
      <c r="L118" s="285"/>
      <c r="M118" s="286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29"/>
      <c r="Y118" s="325"/>
      <c r="Z118" s="64" t="s">
        <v>17</v>
      </c>
      <c r="AA118" s="64"/>
      <c r="AB118" s="64"/>
      <c r="AC118" s="64"/>
      <c r="AD118" s="64"/>
      <c r="AE118" s="64"/>
      <c r="AF118" s="284"/>
      <c r="AG118" s="285"/>
      <c r="AH118" s="285"/>
      <c r="AI118" s="286"/>
      <c r="AJ118" s="55"/>
      <c r="AK118" s="31"/>
      <c r="AL118" s="31"/>
      <c r="AM118" s="31"/>
      <c r="AN118" s="31"/>
      <c r="AO118" s="31"/>
      <c r="AP118" s="31"/>
      <c r="AQ118" s="31"/>
      <c r="AR118" s="31"/>
      <c r="AS118" s="31"/>
      <c r="AU118" s="267"/>
      <c r="AY118" s="2"/>
      <c r="AZ118" s="2"/>
      <c r="BA118" s="2"/>
    </row>
    <row r="119" spans="2:53" ht="16.5" customHeight="1" x14ac:dyDescent="0.25">
      <c r="B119" s="295"/>
      <c r="C119" s="265"/>
      <c r="D119" s="69" t="s">
        <v>58</v>
      </c>
      <c r="E119" s="293" t="s">
        <v>94</v>
      </c>
      <c r="F119" s="293"/>
      <c r="G119" s="293"/>
      <c r="H119" s="293"/>
      <c r="I119" s="293"/>
      <c r="J119" s="65" t="s">
        <v>11</v>
      </c>
      <c r="K119" s="65" t="s">
        <v>12</v>
      </c>
      <c r="L119" s="65" t="s">
        <v>81</v>
      </c>
      <c r="M119" s="65" t="s">
        <v>80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29"/>
      <c r="Y119" s="325"/>
      <c r="Z119" s="69" t="s">
        <v>58</v>
      </c>
      <c r="AA119" s="324" t="s">
        <v>94</v>
      </c>
      <c r="AB119" s="288"/>
      <c r="AC119" s="288"/>
      <c r="AD119" s="288"/>
      <c r="AE119" s="289"/>
      <c r="AF119" s="65" t="s">
        <v>11</v>
      </c>
      <c r="AG119" s="65" t="s">
        <v>12</v>
      </c>
      <c r="AH119" s="65" t="s">
        <v>81</v>
      </c>
      <c r="AI119" s="65" t="s">
        <v>80</v>
      </c>
      <c r="AJ119" s="55"/>
      <c r="AK119" s="31"/>
      <c r="AL119" s="31"/>
      <c r="AM119" s="31"/>
      <c r="AN119" s="31"/>
      <c r="AO119" s="31"/>
      <c r="AP119" s="31"/>
      <c r="AQ119" s="31"/>
      <c r="AR119" s="31"/>
      <c r="AS119" s="31"/>
      <c r="AU119" s="267"/>
      <c r="AY119" s="2"/>
      <c r="AZ119" s="2"/>
      <c r="BA119" s="2"/>
    </row>
    <row r="120" spans="2:53" ht="16.5" customHeight="1" x14ac:dyDescent="0.25">
      <c r="B120" s="295"/>
      <c r="C120" s="265"/>
      <c r="D120" s="64" t="s">
        <v>59</v>
      </c>
      <c r="E120" s="78">
        <v>11.119</v>
      </c>
      <c r="F120" s="78">
        <v>4.3209999999999997</v>
      </c>
      <c r="G120" s="78">
        <v>11.247</v>
      </c>
      <c r="H120" s="78">
        <v>31.062999999999999</v>
      </c>
      <c r="I120" s="78">
        <v>7.4390000000000001</v>
      </c>
      <c r="J120" s="64">
        <f>SUM(E120:I120)</f>
        <v>65.188999999999993</v>
      </c>
      <c r="K120" s="26">
        <f>ROUND(AVERAGE(E120:I120),3)</f>
        <v>13.038</v>
      </c>
      <c r="L120" s="64">
        <f>ROUND(MEDIAN(E120:I120), 3)</f>
        <v>11.119</v>
      </c>
      <c r="M120" s="64">
        <f>ROUND(_xlfn.STDEV.S(E120:I120), 3)</f>
        <v>10.478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29"/>
      <c r="Y120" s="325"/>
      <c r="Z120" s="64" t="s">
        <v>59</v>
      </c>
      <c r="AA120" s="58">
        <v>7.1580000000000004</v>
      </c>
      <c r="AB120" s="58">
        <v>7.3840000000000003</v>
      </c>
      <c r="AC120" s="58">
        <v>4.4640000000000004</v>
      </c>
      <c r="AD120" s="58">
        <v>3.7690000000000001</v>
      </c>
      <c r="AE120" s="58">
        <v>8.6310000000000002</v>
      </c>
      <c r="AF120" s="64">
        <f>SUM(AA120:AE120)</f>
        <v>31.405999999999999</v>
      </c>
      <c r="AG120" s="26">
        <f>ROUND(AVERAGE(AA120:AE120),3)</f>
        <v>6.2809999999999997</v>
      </c>
      <c r="AH120" s="64">
        <f>ROUND(MEDIAN(AA120:AE120), 3)</f>
        <v>7.1580000000000004</v>
      </c>
      <c r="AI120" s="64">
        <f>ROUND(_xlfn.STDEV.S(AA120:AE120), 3)</f>
        <v>2.069</v>
      </c>
      <c r="AJ120" s="55"/>
      <c r="AK120" s="31"/>
      <c r="AL120" s="31"/>
      <c r="AM120" s="31"/>
      <c r="AN120" s="31"/>
      <c r="AO120" s="31"/>
      <c r="AP120" s="31"/>
      <c r="AQ120" s="31"/>
      <c r="AR120" s="31"/>
      <c r="AS120" s="31"/>
      <c r="AU120" s="267"/>
      <c r="AY120" s="2"/>
      <c r="AZ120" s="2"/>
      <c r="BA120" s="2"/>
    </row>
    <row r="121" spans="2:53" x14ac:dyDescent="0.25">
      <c r="B121" s="295"/>
      <c r="C121" s="265"/>
      <c r="D121" s="64" t="b">
        <v>1</v>
      </c>
      <c r="E121" s="78" t="s">
        <v>140</v>
      </c>
      <c r="F121" s="78" t="s">
        <v>131</v>
      </c>
      <c r="G121" s="78" t="s">
        <v>129</v>
      </c>
      <c r="H121" s="78" t="s">
        <v>160</v>
      </c>
      <c r="I121" s="78" t="s">
        <v>157</v>
      </c>
      <c r="J121" s="281"/>
      <c r="K121" s="282"/>
      <c r="L121" s="282"/>
      <c r="M121" s="283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29"/>
      <c r="Y121" s="325"/>
      <c r="Z121" s="64" t="b">
        <v>1</v>
      </c>
      <c r="AA121" s="64" t="s">
        <v>161</v>
      </c>
      <c r="AB121" s="64" t="s">
        <v>155</v>
      </c>
      <c r="AC121" s="64" t="s">
        <v>137</v>
      </c>
      <c r="AD121" s="64">
        <v>2</v>
      </c>
      <c r="AE121" s="64" t="s">
        <v>131</v>
      </c>
      <c r="AF121" s="281"/>
      <c r="AG121" s="282"/>
      <c r="AH121" s="282"/>
      <c r="AI121" s="283"/>
      <c r="AJ121" s="55"/>
      <c r="AK121" s="31"/>
      <c r="AL121" s="31"/>
      <c r="AM121" s="31"/>
      <c r="AN121" s="31"/>
      <c r="AO121" s="31"/>
      <c r="AP121" s="31"/>
      <c r="AQ121" s="31"/>
      <c r="AR121" s="31"/>
      <c r="AS121" s="31"/>
      <c r="AU121" s="267"/>
      <c r="AY121" s="2"/>
      <c r="AZ121" s="2"/>
      <c r="BA121" s="2"/>
    </row>
    <row r="122" spans="2:53" x14ac:dyDescent="0.25">
      <c r="B122" s="295"/>
      <c r="C122" s="265"/>
      <c r="D122" s="64" t="s">
        <v>17</v>
      </c>
      <c r="E122" s="64"/>
      <c r="F122" s="64"/>
      <c r="G122" s="64"/>
      <c r="H122" s="64"/>
      <c r="I122" s="64"/>
      <c r="J122" s="284"/>
      <c r="K122" s="285"/>
      <c r="L122" s="285"/>
      <c r="M122" s="286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29"/>
      <c r="Y122" s="325"/>
      <c r="Z122" s="64" t="s">
        <v>17</v>
      </c>
      <c r="AA122" s="64"/>
      <c r="AB122" s="64"/>
      <c r="AC122" s="64"/>
      <c r="AD122" s="64"/>
      <c r="AE122" s="64"/>
      <c r="AF122" s="284"/>
      <c r="AG122" s="285"/>
      <c r="AH122" s="285"/>
      <c r="AI122" s="286"/>
      <c r="AJ122" s="55"/>
      <c r="AK122" s="31"/>
      <c r="AL122" s="31"/>
      <c r="AM122" s="31"/>
      <c r="AN122" s="31"/>
      <c r="AO122" s="31"/>
      <c r="AP122" s="31"/>
      <c r="AQ122" s="31"/>
      <c r="AR122" s="31"/>
      <c r="AS122" s="31"/>
      <c r="AU122" s="267"/>
      <c r="AY122" s="2"/>
      <c r="AZ122" s="2"/>
      <c r="BA122" s="2"/>
    </row>
    <row r="123" spans="2:53" x14ac:dyDescent="0.25">
      <c r="B123" s="295"/>
      <c r="Z123" s="22"/>
      <c r="AA123" s="23"/>
      <c r="AB123" s="23"/>
      <c r="AC123" s="23"/>
      <c r="AD123" s="23"/>
      <c r="AE123" s="23"/>
      <c r="AF123" s="23"/>
      <c r="AG123" s="23"/>
      <c r="AH123" s="23"/>
      <c r="AU123" s="267"/>
      <c r="AY123" s="2"/>
      <c r="AZ123" s="2"/>
      <c r="BA123" s="2"/>
    </row>
    <row r="124" spans="2:53" ht="16.5" customHeight="1" x14ac:dyDescent="0.25">
      <c r="B124" s="295"/>
      <c r="AU124" s="267"/>
      <c r="AY124" s="2"/>
      <c r="AZ124" s="2"/>
      <c r="BA124" s="2"/>
    </row>
    <row r="125" spans="2:53" ht="16.5" customHeight="1" x14ac:dyDescent="0.3">
      <c r="B125" s="295"/>
      <c r="C125" s="325" t="s">
        <v>68</v>
      </c>
      <c r="D125" s="67" t="s">
        <v>69</v>
      </c>
      <c r="E125" s="7"/>
      <c r="F125" s="7"/>
      <c r="G125" s="7"/>
      <c r="H125" s="7"/>
      <c r="I125" s="7"/>
      <c r="J125" s="326" t="s">
        <v>49</v>
      </c>
      <c r="K125" s="326"/>
      <c r="L125" s="326"/>
      <c r="M125" s="326"/>
      <c r="N125" s="7"/>
      <c r="O125" s="7"/>
      <c r="P125" s="7"/>
      <c r="Q125" s="7"/>
      <c r="R125" s="7"/>
      <c r="S125" s="7"/>
      <c r="T125" s="67" t="s">
        <v>69</v>
      </c>
      <c r="U125" s="232" t="s">
        <v>50</v>
      </c>
      <c r="V125" s="232"/>
      <c r="W125" s="232"/>
      <c r="X125" s="3"/>
      <c r="Y125" s="325" t="s">
        <v>68</v>
      </c>
      <c r="Z125" s="67" t="s">
        <v>69</v>
      </c>
      <c r="AA125" s="7"/>
      <c r="AB125" s="7"/>
      <c r="AC125" s="7"/>
      <c r="AD125" s="7"/>
      <c r="AE125" s="7"/>
      <c r="AF125" s="326" t="s">
        <v>49</v>
      </c>
      <c r="AG125" s="326"/>
      <c r="AH125" s="326"/>
      <c r="AI125" s="326"/>
      <c r="AJ125" s="7"/>
      <c r="AK125" s="7"/>
      <c r="AL125" s="7"/>
      <c r="AM125" s="7"/>
      <c r="AN125" s="7"/>
      <c r="AO125" s="7"/>
      <c r="AP125" s="67" t="s">
        <v>69</v>
      </c>
      <c r="AQ125" s="232" t="s">
        <v>50</v>
      </c>
      <c r="AR125" s="232"/>
      <c r="AS125" s="232"/>
      <c r="AU125" s="267"/>
      <c r="AV125" s="332" t="s">
        <v>68</v>
      </c>
      <c r="AW125" s="333" t="s">
        <v>5</v>
      </c>
      <c r="AX125" s="333"/>
      <c r="AY125" s="332" t="s">
        <v>68</v>
      </c>
      <c r="AZ125" s="333" t="s">
        <v>6</v>
      </c>
      <c r="BA125" s="333"/>
    </row>
    <row r="126" spans="2:53" ht="16.5" customHeight="1" x14ac:dyDescent="0.3">
      <c r="B126" s="295"/>
      <c r="C126" s="325"/>
      <c r="D126" s="67" t="s">
        <v>2</v>
      </c>
      <c r="E126" s="7"/>
      <c r="F126" s="7"/>
      <c r="G126" s="7"/>
      <c r="H126" s="7"/>
      <c r="I126" s="7"/>
      <c r="J126" s="42" t="s">
        <v>3</v>
      </c>
      <c r="K126" s="42" t="s">
        <v>4</v>
      </c>
      <c r="L126" s="42" t="s">
        <v>191</v>
      </c>
      <c r="M126" s="42" t="s">
        <v>192</v>
      </c>
      <c r="N126" s="7"/>
      <c r="O126" s="7"/>
      <c r="P126" s="7"/>
      <c r="Q126" s="7"/>
      <c r="R126" s="7"/>
      <c r="S126" s="31"/>
      <c r="T126" s="67" t="s">
        <v>2</v>
      </c>
      <c r="U126" s="69" t="s">
        <v>5</v>
      </c>
      <c r="V126" s="69" t="s">
        <v>6</v>
      </c>
      <c r="W126" s="8" t="s">
        <v>7</v>
      </c>
      <c r="X126" s="29"/>
      <c r="Y126" s="325"/>
      <c r="Z126" s="67" t="s">
        <v>0</v>
      </c>
      <c r="AA126" s="7"/>
      <c r="AB126" s="7"/>
      <c r="AC126" s="7"/>
      <c r="AD126" s="7"/>
      <c r="AE126" s="7"/>
      <c r="AF126" s="42" t="s">
        <v>3</v>
      </c>
      <c r="AG126" s="42" t="s">
        <v>4</v>
      </c>
      <c r="AH126" s="42" t="s">
        <v>191</v>
      </c>
      <c r="AI126" s="42" t="s">
        <v>192</v>
      </c>
      <c r="AJ126" s="7"/>
      <c r="AK126" s="7"/>
      <c r="AL126" s="7"/>
      <c r="AM126" s="7"/>
      <c r="AN126" s="7"/>
      <c r="AO126" s="31"/>
      <c r="AP126" s="67" t="s">
        <v>0</v>
      </c>
      <c r="AQ126" s="69" t="s">
        <v>5</v>
      </c>
      <c r="AR126" s="69" t="s">
        <v>6</v>
      </c>
      <c r="AS126" s="8" t="s">
        <v>7</v>
      </c>
      <c r="AU126" s="267"/>
      <c r="AV126" s="332"/>
      <c r="AW126" s="100" t="s">
        <v>2</v>
      </c>
      <c r="AX126" s="100" t="s">
        <v>54</v>
      </c>
      <c r="AY126" s="332"/>
      <c r="AZ126" s="100" t="s">
        <v>2</v>
      </c>
      <c r="BA126" s="100" t="s">
        <v>54</v>
      </c>
    </row>
    <row r="127" spans="2:53" ht="16.5" customHeight="1" x14ac:dyDescent="0.3">
      <c r="B127" s="295"/>
      <c r="C127" s="325"/>
      <c r="D127" s="9" t="s">
        <v>8</v>
      </c>
      <c r="E127" s="7"/>
      <c r="F127" s="7"/>
      <c r="G127" s="7"/>
      <c r="H127" s="7"/>
      <c r="I127" s="7"/>
      <c r="J127" s="57">
        <f>ROUND(AVERAGE(J129, J133,J137,J141,J145,J149), 3)</f>
        <v>38.939</v>
      </c>
      <c r="K127" s="43">
        <f>ROUND(AVERAGE(K129, K133,K137,K141,K145,K149), 3)</f>
        <v>7.7880000000000003</v>
      </c>
      <c r="L127" s="43">
        <f>ROUND(AVERAGE(L129, L133,L137,L141,L145,L149), 3)</f>
        <v>7.2949999999999999</v>
      </c>
      <c r="M127" s="43">
        <f>ROUND(AVERAGE(M129, M133,M137,M141,M145,M149), 3)</f>
        <v>2.573</v>
      </c>
      <c r="N127" s="7"/>
      <c r="O127" s="7"/>
      <c r="P127" s="7"/>
      <c r="Q127" s="7"/>
      <c r="R127" s="7"/>
      <c r="S127" s="31"/>
      <c r="T127" s="9" t="s">
        <v>9</v>
      </c>
      <c r="U127" s="32">
        <v>100</v>
      </c>
      <c r="V127" s="32">
        <v>40.286000000000001</v>
      </c>
      <c r="W127" s="8">
        <f t="shared" ref="W127:W132" si="22">ROUND(V127/60, 3)</f>
        <v>0.67100000000000004</v>
      </c>
      <c r="X127" s="29"/>
      <c r="Y127" s="325"/>
      <c r="Z127" s="9" t="s">
        <v>8</v>
      </c>
      <c r="AA127" s="7"/>
      <c r="AB127" s="7"/>
      <c r="AC127" s="7"/>
      <c r="AD127" s="7"/>
      <c r="AE127" s="7"/>
      <c r="AF127" s="57">
        <f>ROUND(AVERAGE(AF129, AF133,AF137,AF141,AF145,AF149), 3)</f>
        <v>43.292999999999999</v>
      </c>
      <c r="AG127" s="43">
        <f>ROUND(AVERAGE(AG129, AG133,AG137,AG141,AG145,AG149), 3)</f>
        <v>8.6590000000000007</v>
      </c>
      <c r="AH127" s="43">
        <f>ROUND(AVERAGE(AH129, AH133,AH137,AH141,AH145,AH149), 3)</f>
        <v>8.3949999999999996</v>
      </c>
      <c r="AI127" s="43">
        <f>ROUND(AVERAGE(AI129, AI133,AI137,AI141,AI145,AI149), 3)</f>
        <v>2.694</v>
      </c>
      <c r="AJ127" s="7"/>
      <c r="AK127" s="7"/>
      <c r="AL127" s="7"/>
      <c r="AM127" s="7"/>
      <c r="AN127" s="7"/>
      <c r="AO127" s="31"/>
      <c r="AP127" s="9" t="s">
        <v>9</v>
      </c>
      <c r="AQ127" s="32">
        <v>100</v>
      </c>
      <c r="AR127" s="32">
        <v>40.472000000000001</v>
      </c>
      <c r="AS127" s="8">
        <f t="shared" ref="AS127:AS132" si="23">ROUND(AR127/60, 3)</f>
        <v>0.67500000000000004</v>
      </c>
      <c r="AU127" s="267"/>
      <c r="AV127" s="101" t="s">
        <v>9</v>
      </c>
      <c r="AW127" s="102">
        <f>U127</f>
        <v>100</v>
      </c>
      <c r="AX127" s="102">
        <f>AQ127</f>
        <v>100</v>
      </c>
      <c r="AY127" s="101" t="s">
        <v>9</v>
      </c>
      <c r="AZ127" s="102">
        <f>V127</f>
        <v>40.286000000000001</v>
      </c>
      <c r="BA127" s="102">
        <f>AR127</f>
        <v>40.472000000000001</v>
      </c>
    </row>
    <row r="128" spans="2:53" ht="16.5" customHeight="1" x14ac:dyDescent="0.3">
      <c r="B128" s="295"/>
      <c r="C128" s="325"/>
      <c r="D128" s="69" t="s">
        <v>10</v>
      </c>
      <c r="E128" s="293" t="s">
        <v>94</v>
      </c>
      <c r="F128" s="293"/>
      <c r="G128" s="293"/>
      <c r="H128" s="293"/>
      <c r="I128" s="293"/>
      <c r="J128" s="65" t="s">
        <v>11</v>
      </c>
      <c r="K128" s="65" t="s">
        <v>12</v>
      </c>
      <c r="L128" s="65" t="s">
        <v>81</v>
      </c>
      <c r="M128" s="65" t="s">
        <v>80</v>
      </c>
      <c r="N128" s="7"/>
      <c r="O128" s="31"/>
      <c r="P128" s="31"/>
      <c r="Q128" s="31"/>
      <c r="R128" s="31"/>
      <c r="S128" s="31"/>
      <c r="T128" s="9" t="s">
        <v>13</v>
      </c>
      <c r="U128" s="32">
        <v>100</v>
      </c>
      <c r="V128" s="32">
        <v>43.375</v>
      </c>
      <c r="W128" s="8">
        <f t="shared" si="22"/>
        <v>0.72299999999999998</v>
      </c>
      <c r="X128" s="29"/>
      <c r="Y128" s="325"/>
      <c r="Z128" s="69" t="s">
        <v>10</v>
      </c>
      <c r="AA128" s="293" t="s">
        <v>94</v>
      </c>
      <c r="AB128" s="293"/>
      <c r="AC128" s="293"/>
      <c r="AD128" s="293"/>
      <c r="AE128" s="293"/>
      <c r="AF128" s="65" t="s">
        <v>11</v>
      </c>
      <c r="AG128" s="65" t="s">
        <v>12</v>
      </c>
      <c r="AH128" s="65" t="s">
        <v>81</v>
      </c>
      <c r="AI128" s="65" t="s">
        <v>80</v>
      </c>
      <c r="AJ128" s="7"/>
      <c r="AK128" s="31"/>
      <c r="AL128" s="31"/>
      <c r="AM128" s="31"/>
      <c r="AN128" s="31"/>
      <c r="AO128" s="31"/>
      <c r="AP128" s="9" t="s">
        <v>13</v>
      </c>
      <c r="AQ128" s="32">
        <v>100</v>
      </c>
      <c r="AR128" s="32">
        <v>44.813000000000002</v>
      </c>
      <c r="AS128" s="8">
        <f t="shared" si="23"/>
        <v>0.747</v>
      </c>
      <c r="AU128" s="267"/>
      <c r="AV128" s="101" t="s">
        <v>13</v>
      </c>
      <c r="AW128" s="102">
        <f t="shared" ref="AW128:AW133" si="24">U128</f>
        <v>100</v>
      </c>
      <c r="AX128" s="102">
        <f t="shared" ref="AX128:AX133" si="25">AQ128</f>
        <v>100</v>
      </c>
      <c r="AY128" s="101" t="s">
        <v>13</v>
      </c>
      <c r="AZ128" s="102">
        <f t="shared" ref="AZ128:AZ133" si="26">V128</f>
        <v>43.375</v>
      </c>
      <c r="BA128" s="102">
        <f t="shared" ref="BA128:BA133" si="27">AR128</f>
        <v>44.813000000000002</v>
      </c>
    </row>
    <row r="129" spans="2:53" ht="16.5" customHeight="1" x14ac:dyDescent="0.3">
      <c r="B129" s="295"/>
      <c r="C129" s="325"/>
      <c r="D129" s="64" t="s">
        <v>14</v>
      </c>
      <c r="E129" s="83">
        <v>9.5440000000000005</v>
      </c>
      <c r="F129" s="83">
        <v>8.2769999999999992</v>
      </c>
      <c r="G129" s="83">
        <v>3.5030000000000001</v>
      </c>
      <c r="H129" s="83">
        <v>12.141999999999999</v>
      </c>
      <c r="I129" s="83">
        <v>6.8159999999999998</v>
      </c>
      <c r="J129" s="64">
        <f>SUM(E129:I129)</f>
        <v>40.281999999999996</v>
      </c>
      <c r="K129" s="26">
        <f>ROUND(AVERAGE(E129:I129),3)</f>
        <v>8.0559999999999992</v>
      </c>
      <c r="L129" s="64">
        <f>ROUND(MEDIAN(E129:I129), 3)</f>
        <v>8.2769999999999992</v>
      </c>
      <c r="M129" s="64">
        <f>ROUND(_xlfn.STDEV.S(E129:I129), 3)</f>
        <v>3.21</v>
      </c>
      <c r="N129" s="7"/>
      <c r="O129" s="31"/>
      <c r="P129" s="31"/>
      <c r="Q129" s="31"/>
      <c r="R129" s="31"/>
      <c r="S129" s="31"/>
      <c r="T129" s="9" t="s">
        <v>15</v>
      </c>
      <c r="U129" s="32">
        <v>100</v>
      </c>
      <c r="V129" s="32">
        <v>25.856999999999999</v>
      </c>
      <c r="W129" s="8">
        <f t="shared" si="22"/>
        <v>0.43099999999999999</v>
      </c>
      <c r="X129" s="29"/>
      <c r="Y129" s="325"/>
      <c r="Z129" s="64" t="s">
        <v>14</v>
      </c>
      <c r="AA129" s="62">
        <v>7.3150000000000004</v>
      </c>
      <c r="AB129" s="62">
        <v>8.3490000000000002</v>
      </c>
      <c r="AC129" s="62">
        <v>9.4589999999999996</v>
      </c>
      <c r="AD129" s="62">
        <v>6.6429999999999998</v>
      </c>
      <c r="AE129" s="62">
        <v>8.7040000000000006</v>
      </c>
      <c r="AF129" s="64">
        <f>SUM(AA129:AE129)</f>
        <v>40.47</v>
      </c>
      <c r="AG129" s="26">
        <f>ROUND(AVERAGE(AA129:AE129),3)</f>
        <v>8.0939999999999994</v>
      </c>
      <c r="AH129" s="64">
        <f>ROUND(MEDIAN(AA129:AE129), 3)</f>
        <v>8.3490000000000002</v>
      </c>
      <c r="AI129" s="64">
        <f>ROUND(_xlfn.STDEV.S(AA129:AE129), 3)</f>
        <v>1.119</v>
      </c>
      <c r="AJ129" s="7"/>
      <c r="AK129" s="31"/>
      <c r="AL129" s="31"/>
      <c r="AM129" s="31"/>
      <c r="AN129" s="31"/>
      <c r="AO129" s="31"/>
      <c r="AP129" s="9" t="s">
        <v>15</v>
      </c>
      <c r="AQ129" s="32">
        <v>100</v>
      </c>
      <c r="AR129" s="32">
        <v>32.841999999999999</v>
      </c>
      <c r="AS129" s="8">
        <f t="shared" si="23"/>
        <v>0.54700000000000004</v>
      </c>
      <c r="AU129" s="267"/>
      <c r="AV129" s="101" t="s">
        <v>15</v>
      </c>
      <c r="AW129" s="102">
        <f t="shared" si="24"/>
        <v>100</v>
      </c>
      <c r="AX129" s="102">
        <f t="shared" si="25"/>
        <v>100</v>
      </c>
      <c r="AY129" s="101" t="s">
        <v>15</v>
      </c>
      <c r="AZ129" s="102">
        <f t="shared" si="26"/>
        <v>25.856999999999999</v>
      </c>
      <c r="BA129" s="102">
        <f t="shared" si="27"/>
        <v>32.841999999999999</v>
      </c>
    </row>
    <row r="130" spans="2:53" ht="16.5" customHeight="1" x14ac:dyDescent="0.3">
      <c r="B130" s="295"/>
      <c r="C130" s="325"/>
      <c r="D130" s="64" t="b">
        <v>1</v>
      </c>
      <c r="E130" s="83" t="s">
        <v>163</v>
      </c>
      <c r="F130" s="83" t="s">
        <v>153</v>
      </c>
      <c r="G130" s="83" t="s">
        <v>144</v>
      </c>
      <c r="H130" s="83" t="s">
        <v>137</v>
      </c>
      <c r="I130" s="83" t="s">
        <v>154</v>
      </c>
      <c r="J130" s="281"/>
      <c r="K130" s="282"/>
      <c r="L130" s="282"/>
      <c r="M130" s="283"/>
      <c r="N130" s="7"/>
      <c r="O130" s="31"/>
      <c r="P130" s="31"/>
      <c r="Q130" s="31"/>
      <c r="R130" s="31"/>
      <c r="S130" s="31"/>
      <c r="T130" s="9" t="s">
        <v>16</v>
      </c>
      <c r="U130" s="32">
        <v>100</v>
      </c>
      <c r="V130" s="32">
        <v>40.139000000000003</v>
      </c>
      <c r="W130" s="8">
        <f t="shared" si="22"/>
        <v>0.66900000000000004</v>
      </c>
      <c r="X130" s="29"/>
      <c r="Y130" s="325"/>
      <c r="Z130" s="64" t="b">
        <v>1</v>
      </c>
      <c r="AA130" s="64" t="s">
        <v>159</v>
      </c>
      <c r="AB130" s="64" t="s">
        <v>161</v>
      </c>
      <c r="AC130" s="64" t="s">
        <v>143</v>
      </c>
      <c r="AD130" s="64">
        <v>9</v>
      </c>
      <c r="AE130" s="64">
        <v>7</v>
      </c>
      <c r="AF130" s="281"/>
      <c r="AG130" s="282"/>
      <c r="AH130" s="282"/>
      <c r="AI130" s="283"/>
      <c r="AJ130" s="7"/>
      <c r="AK130" s="31"/>
      <c r="AL130" s="31"/>
      <c r="AM130" s="31"/>
      <c r="AN130" s="31"/>
      <c r="AO130" s="31"/>
      <c r="AP130" s="9" t="s">
        <v>16</v>
      </c>
      <c r="AQ130" s="32">
        <v>100</v>
      </c>
      <c r="AR130" s="32">
        <v>58.715000000000003</v>
      </c>
      <c r="AS130" s="8">
        <f t="shared" si="23"/>
        <v>0.97899999999999998</v>
      </c>
      <c r="AU130" s="267"/>
      <c r="AV130" s="101" t="s">
        <v>16</v>
      </c>
      <c r="AW130" s="102">
        <f t="shared" si="24"/>
        <v>100</v>
      </c>
      <c r="AX130" s="102">
        <f t="shared" si="25"/>
        <v>100</v>
      </c>
      <c r="AY130" s="101" t="s">
        <v>16</v>
      </c>
      <c r="AZ130" s="102">
        <f t="shared" si="26"/>
        <v>40.139000000000003</v>
      </c>
      <c r="BA130" s="102">
        <f t="shared" si="27"/>
        <v>58.715000000000003</v>
      </c>
    </row>
    <row r="131" spans="2:53" ht="16.5" customHeight="1" x14ac:dyDescent="0.3">
      <c r="B131" s="295"/>
      <c r="C131" s="325"/>
      <c r="D131" s="64" t="s">
        <v>17</v>
      </c>
      <c r="E131" s="64"/>
      <c r="F131" s="64"/>
      <c r="G131" s="64"/>
      <c r="H131" s="64"/>
      <c r="I131" s="64"/>
      <c r="J131" s="284"/>
      <c r="K131" s="285"/>
      <c r="L131" s="285"/>
      <c r="M131" s="286"/>
      <c r="N131" s="7"/>
      <c r="O131" s="31"/>
      <c r="P131" s="31"/>
      <c r="Q131" s="31"/>
      <c r="R131" s="31"/>
      <c r="S131" s="31"/>
      <c r="T131" s="9" t="s">
        <v>18</v>
      </c>
      <c r="U131" s="32">
        <v>100</v>
      </c>
      <c r="V131" s="32">
        <v>44.101999999999997</v>
      </c>
      <c r="W131" s="8">
        <f t="shared" si="22"/>
        <v>0.73499999999999999</v>
      </c>
      <c r="X131" s="29"/>
      <c r="Y131" s="325"/>
      <c r="Z131" s="64" t="s">
        <v>17</v>
      </c>
      <c r="AA131" s="64"/>
      <c r="AB131" s="64"/>
      <c r="AC131" s="64"/>
      <c r="AD131" s="64"/>
      <c r="AE131" s="64"/>
      <c r="AF131" s="284"/>
      <c r="AG131" s="285"/>
      <c r="AH131" s="285"/>
      <c r="AI131" s="286"/>
      <c r="AJ131" s="7"/>
      <c r="AK131" s="31"/>
      <c r="AL131" s="31"/>
      <c r="AM131" s="31"/>
      <c r="AN131" s="31"/>
      <c r="AO131" s="31"/>
      <c r="AP131" s="9" t="s">
        <v>18</v>
      </c>
      <c r="AQ131" s="32">
        <v>100</v>
      </c>
      <c r="AR131" s="32">
        <v>42.49</v>
      </c>
      <c r="AS131" s="8">
        <f t="shared" si="23"/>
        <v>0.70799999999999996</v>
      </c>
      <c r="AU131" s="267"/>
      <c r="AV131" s="101" t="s">
        <v>18</v>
      </c>
      <c r="AW131" s="102">
        <f t="shared" si="24"/>
        <v>100</v>
      </c>
      <c r="AX131" s="102">
        <f t="shared" si="25"/>
        <v>100</v>
      </c>
      <c r="AY131" s="101" t="s">
        <v>18</v>
      </c>
      <c r="AZ131" s="102">
        <f t="shared" si="26"/>
        <v>44.101999999999997</v>
      </c>
      <c r="BA131" s="102">
        <f t="shared" si="27"/>
        <v>42.49</v>
      </c>
    </row>
    <row r="132" spans="2:53" ht="16.5" customHeight="1" x14ac:dyDescent="0.3">
      <c r="B132" s="295"/>
      <c r="C132" s="325"/>
      <c r="D132" s="69" t="s">
        <v>19</v>
      </c>
      <c r="E132" s="293" t="s">
        <v>94</v>
      </c>
      <c r="F132" s="293"/>
      <c r="G132" s="293"/>
      <c r="H132" s="293"/>
      <c r="I132" s="293"/>
      <c r="J132" s="65" t="s">
        <v>11</v>
      </c>
      <c r="K132" s="65" t="s">
        <v>12</v>
      </c>
      <c r="L132" s="65" t="s">
        <v>81</v>
      </c>
      <c r="M132" s="65" t="s">
        <v>80</v>
      </c>
      <c r="N132" s="7"/>
      <c r="O132" s="31"/>
      <c r="P132" s="31"/>
      <c r="Q132" s="31"/>
      <c r="R132" s="31"/>
      <c r="S132" s="31"/>
      <c r="T132" s="9" t="s">
        <v>56</v>
      </c>
      <c r="U132" s="37">
        <v>100</v>
      </c>
      <c r="V132" s="32">
        <v>39.890999999999998</v>
      </c>
      <c r="W132" s="8">
        <f t="shared" si="22"/>
        <v>0.66500000000000004</v>
      </c>
      <c r="X132" s="3"/>
      <c r="Y132" s="325"/>
      <c r="Z132" s="69" t="s">
        <v>19</v>
      </c>
      <c r="AA132" s="293" t="s">
        <v>94</v>
      </c>
      <c r="AB132" s="293"/>
      <c r="AC132" s="293"/>
      <c r="AD132" s="293"/>
      <c r="AE132" s="293"/>
      <c r="AF132" s="65" t="s">
        <v>11</v>
      </c>
      <c r="AG132" s="65" t="s">
        <v>12</v>
      </c>
      <c r="AH132" s="65" t="s">
        <v>81</v>
      </c>
      <c r="AI132" s="65" t="s">
        <v>80</v>
      </c>
      <c r="AJ132" s="7"/>
      <c r="AK132" s="31"/>
      <c r="AL132" s="31"/>
      <c r="AM132" s="31"/>
      <c r="AN132" s="31"/>
      <c r="AO132" s="31"/>
      <c r="AP132" s="9" t="s">
        <v>56</v>
      </c>
      <c r="AQ132" s="32">
        <v>100</v>
      </c>
      <c r="AR132" s="32">
        <v>40.430999999999997</v>
      </c>
      <c r="AS132" s="8">
        <f t="shared" si="23"/>
        <v>0.67400000000000004</v>
      </c>
      <c r="AU132" s="267"/>
      <c r="AV132" s="101" t="s">
        <v>56</v>
      </c>
      <c r="AW132" s="102">
        <f t="shared" si="24"/>
        <v>100</v>
      </c>
      <c r="AX132" s="102">
        <f t="shared" si="25"/>
        <v>100</v>
      </c>
      <c r="AY132" s="101" t="s">
        <v>56</v>
      </c>
      <c r="AZ132" s="102">
        <f t="shared" si="26"/>
        <v>39.890999999999998</v>
      </c>
      <c r="BA132" s="102">
        <f t="shared" si="27"/>
        <v>40.430999999999997</v>
      </c>
    </row>
    <row r="133" spans="2:53" ht="16.5" customHeight="1" x14ac:dyDescent="0.3">
      <c r="B133" s="295"/>
      <c r="C133" s="325"/>
      <c r="D133" s="64" t="s">
        <v>20</v>
      </c>
      <c r="E133" s="83">
        <v>8.9440000000000008</v>
      </c>
      <c r="F133" s="83">
        <v>5.8129999999999997</v>
      </c>
      <c r="G133" s="83">
        <v>7.194</v>
      </c>
      <c r="H133" s="83">
        <v>9.3659999999999997</v>
      </c>
      <c r="I133" s="83">
        <v>12.057</v>
      </c>
      <c r="J133" s="64">
        <f>SUM(E133:I133)</f>
        <v>43.374000000000002</v>
      </c>
      <c r="K133" s="26">
        <f>ROUND(AVERAGE(E133:I133),3)</f>
        <v>8.6750000000000007</v>
      </c>
      <c r="L133" s="64">
        <f>ROUND(MEDIAN(E133:I133), 3)</f>
        <v>8.9440000000000008</v>
      </c>
      <c r="M133" s="64">
        <f>ROUND(_xlfn.STDEV.S(E133:I133), 3)</f>
        <v>2.3650000000000002</v>
      </c>
      <c r="N133" s="7"/>
      <c r="O133" s="31"/>
      <c r="P133" s="31"/>
      <c r="Q133" s="31"/>
      <c r="R133" s="31"/>
      <c r="S133" s="31"/>
      <c r="T133" s="14" t="s">
        <v>3</v>
      </c>
      <c r="U133" s="44">
        <f>ROUND(AVERAGE(U127:U132), 3)</f>
        <v>100</v>
      </c>
      <c r="V133" s="45">
        <f>ROUND(AVERAGE(V127:V132), 3)</f>
        <v>38.942</v>
      </c>
      <c r="W133" s="15">
        <f>ROUND(AVERAGE(W127:W132), 3)</f>
        <v>0.64900000000000002</v>
      </c>
      <c r="X133" s="29"/>
      <c r="Y133" s="325"/>
      <c r="Z133" s="64" t="s">
        <v>20</v>
      </c>
      <c r="AA133" s="62">
        <v>10.741</v>
      </c>
      <c r="AB133" s="62">
        <v>11.739000000000001</v>
      </c>
      <c r="AC133" s="62">
        <v>8.7520000000000007</v>
      </c>
      <c r="AD133" s="62">
        <v>8.6859999999999999</v>
      </c>
      <c r="AE133" s="62">
        <v>4.8940000000000001</v>
      </c>
      <c r="AF133" s="64">
        <f>SUM(AA133:AE133)</f>
        <v>44.811999999999998</v>
      </c>
      <c r="AG133" s="26">
        <f>ROUND(AVERAGE(AA133:AE133),3)</f>
        <v>8.9619999999999997</v>
      </c>
      <c r="AH133" s="64">
        <f>ROUND(MEDIAN(AA133:AE133), 3)</f>
        <v>8.7520000000000007</v>
      </c>
      <c r="AI133" s="64">
        <f>ROUND(_xlfn.STDEV.S(AA133:AE133), 3)</f>
        <v>2.6240000000000001</v>
      </c>
      <c r="AJ133" s="7"/>
      <c r="AK133" s="31"/>
      <c r="AL133" s="31"/>
      <c r="AM133" s="31"/>
      <c r="AN133" s="31"/>
      <c r="AO133" s="31"/>
      <c r="AP133" s="14" t="s">
        <v>3</v>
      </c>
      <c r="AQ133" s="44">
        <f>ROUND(AVERAGE(AQ127:AQ132), 3)</f>
        <v>100</v>
      </c>
      <c r="AR133" s="45">
        <f>ROUND(AVERAGE(AR127:AR132), 3)</f>
        <v>43.293999999999997</v>
      </c>
      <c r="AS133" s="15">
        <f>ROUND(AVERAGE(AS127:AS132), 3)</f>
        <v>0.72199999999999998</v>
      </c>
      <c r="AU133" s="267"/>
      <c r="AV133" s="103" t="s">
        <v>3</v>
      </c>
      <c r="AW133" s="104">
        <f t="shared" si="24"/>
        <v>100</v>
      </c>
      <c r="AX133" s="104">
        <f t="shared" si="25"/>
        <v>100</v>
      </c>
      <c r="AY133" s="103" t="s">
        <v>3</v>
      </c>
      <c r="AZ133" s="105">
        <f t="shared" si="26"/>
        <v>38.942</v>
      </c>
      <c r="BA133" s="105">
        <f t="shared" si="27"/>
        <v>43.293999999999997</v>
      </c>
    </row>
    <row r="134" spans="2:53" ht="16.5" customHeight="1" x14ac:dyDescent="0.25">
      <c r="B134" s="295"/>
      <c r="C134" s="325"/>
      <c r="D134" s="64" t="b">
        <v>1</v>
      </c>
      <c r="E134" s="83" t="s">
        <v>135</v>
      </c>
      <c r="F134" s="83" t="s">
        <v>160</v>
      </c>
      <c r="G134" s="83" t="s">
        <v>142</v>
      </c>
      <c r="H134" s="83" t="s">
        <v>146</v>
      </c>
      <c r="I134" s="83" t="s">
        <v>134</v>
      </c>
      <c r="J134" s="281"/>
      <c r="K134" s="282"/>
      <c r="L134" s="282"/>
      <c r="M134" s="283"/>
      <c r="N134" s="7"/>
      <c r="O134" s="7"/>
      <c r="P134" s="7"/>
      <c r="Q134" s="7"/>
      <c r="R134" s="7"/>
      <c r="S134" s="31"/>
      <c r="T134" s="31"/>
      <c r="U134" s="31"/>
      <c r="V134" s="31"/>
      <c r="W134" s="31"/>
      <c r="X134" s="29"/>
      <c r="Y134" s="325"/>
      <c r="Z134" s="64" t="b">
        <v>1</v>
      </c>
      <c r="AA134" s="64" t="s">
        <v>130</v>
      </c>
      <c r="AB134" s="64" t="s">
        <v>131</v>
      </c>
      <c r="AC134" s="64">
        <v>1</v>
      </c>
      <c r="AD134" s="64" t="s">
        <v>135</v>
      </c>
      <c r="AE134" s="64" t="s">
        <v>129</v>
      </c>
      <c r="AF134" s="281"/>
      <c r="AG134" s="282"/>
      <c r="AH134" s="282"/>
      <c r="AI134" s="283"/>
      <c r="AJ134" s="7"/>
      <c r="AK134" s="7"/>
      <c r="AL134" s="7"/>
      <c r="AM134" s="7"/>
      <c r="AN134" s="7"/>
      <c r="AO134" s="31"/>
      <c r="AP134" s="31"/>
      <c r="AQ134" s="31"/>
      <c r="AR134" s="31"/>
      <c r="AS134" s="31"/>
      <c r="AU134" s="267"/>
      <c r="AY134" s="2"/>
      <c r="AZ134" s="2"/>
      <c r="BA134" s="2"/>
    </row>
    <row r="135" spans="2:53" ht="16.5" customHeight="1" x14ac:dyDescent="0.25">
      <c r="B135" s="295"/>
      <c r="C135" s="325"/>
      <c r="D135" s="64" t="s">
        <v>17</v>
      </c>
      <c r="E135" s="64"/>
      <c r="F135" s="64"/>
      <c r="G135" s="64"/>
      <c r="H135" s="64"/>
      <c r="I135" s="64"/>
      <c r="J135" s="284"/>
      <c r="K135" s="285"/>
      <c r="L135" s="285"/>
      <c r="M135" s="286"/>
      <c r="N135" s="7"/>
      <c r="O135" s="7"/>
      <c r="P135" s="7"/>
      <c r="Q135" s="7"/>
      <c r="R135" s="7"/>
      <c r="S135" s="31"/>
      <c r="T135" s="31"/>
      <c r="U135" s="31"/>
      <c r="V135" s="31"/>
      <c r="W135" s="31"/>
      <c r="X135" s="29"/>
      <c r="Y135" s="325"/>
      <c r="Z135" s="64" t="s">
        <v>17</v>
      </c>
      <c r="AA135" s="64"/>
      <c r="AB135" s="64"/>
      <c r="AC135" s="64"/>
      <c r="AD135" s="64"/>
      <c r="AE135" s="64"/>
      <c r="AF135" s="284"/>
      <c r="AG135" s="285"/>
      <c r="AH135" s="285"/>
      <c r="AI135" s="286"/>
      <c r="AJ135" s="7"/>
      <c r="AK135" s="7"/>
      <c r="AL135" s="7"/>
      <c r="AM135" s="7"/>
      <c r="AN135" s="7"/>
      <c r="AO135" s="31"/>
      <c r="AP135" s="31"/>
      <c r="AQ135" s="31"/>
      <c r="AR135" s="31"/>
      <c r="AS135" s="31"/>
      <c r="AU135" s="267"/>
      <c r="AY135" s="2"/>
      <c r="AZ135" s="2"/>
      <c r="BA135" s="2"/>
    </row>
    <row r="136" spans="2:53" ht="16.5" customHeight="1" x14ac:dyDescent="0.25">
      <c r="B136" s="295"/>
      <c r="C136" s="325"/>
      <c r="D136" s="69" t="s">
        <v>21</v>
      </c>
      <c r="E136" s="293" t="s">
        <v>94</v>
      </c>
      <c r="F136" s="293"/>
      <c r="G136" s="293"/>
      <c r="H136" s="293"/>
      <c r="I136" s="293"/>
      <c r="J136" s="65" t="s">
        <v>11</v>
      </c>
      <c r="K136" s="65" t="s">
        <v>12</v>
      </c>
      <c r="L136" s="65" t="s">
        <v>81</v>
      </c>
      <c r="M136" s="65" t="s">
        <v>80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29"/>
      <c r="Y136" s="325"/>
      <c r="Z136" s="69" t="s">
        <v>21</v>
      </c>
      <c r="AA136" s="293" t="s">
        <v>94</v>
      </c>
      <c r="AB136" s="293"/>
      <c r="AC136" s="293"/>
      <c r="AD136" s="293"/>
      <c r="AE136" s="293"/>
      <c r="AF136" s="65" t="s">
        <v>11</v>
      </c>
      <c r="AG136" s="65" t="s">
        <v>12</v>
      </c>
      <c r="AH136" s="65" t="s">
        <v>81</v>
      </c>
      <c r="AI136" s="65" t="s">
        <v>80</v>
      </c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U136" s="267"/>
      <c r="AY136" s="2"/>
      <c r="AZ136" s="2"/>
      <c r="BA136" s="2"/>
    </row>
    <row r="137" spans="2:53" ht="16.5" customHeight="1" x14ac:dyDescent="0.3">
      <c r="B137" s="295"/>
      <c r="C137" s="325"/>
      <c r="D137" s="64" t="s">
        <v>22</v>
      </c>
      <c r="E137" s="83">
        <v>3.9249999999999998</v>
      </c>
      <c r="F137" s="83">
        <v>5.931</v>
      </c>
      <c r="G137" s="83">
        <v>4.2270000000000003</v>
      </c>
      <c r="H137" s="83">
        <v>6.6539999999999999</v>
      </c>
      <c r="I137" s="83">
        <v>5.1180000000000003</v>
      </c>
      <c r="J137" s="64">
        <f>SUM(E137:I137)</f>
        <v>25.855000000000004</v>
      </c>
      <c r="K137" s="26">
        <f>ROUND(AVERAGE(E137:I137),3)</f>
        <v>5.1710000000000003</v>
      </c>
      <c r="L137" s="64">
        <f>ROUND(MEDIAN(E137:I137), 3)</f>
        <v>5.1180000000000003</v>
      </c>
      <c r="M137" s="64">
        <f>ROUND(_xlfn.STDEV.S(E137:I137), 3)</f>
        <v>1.143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29"/>
      <c r="Y137" s="325"/>
      <c r="Z137" s="64" t="s">
        <v>22</v>
      </c>
      <c r="AA137" s="62">
        <v>5.4340000000000002</v>
      </c>
      <c r="AB137" s="62">
        <v>5.7359999999999998</v>
      </c>
      <c r="AC137" s="62">
        <v>8.9789999999999992</v>
      </c>
      <c r="AD137" s="62">
        <v>7.8250000000000002</v>
      </c>
      <c r="AE137" s="62">
        <v>4.8650000000000002</v>
      </c>
      <c r="AF137" s="64">
        <f>SUM(AA137:AE137)</f>
        <v>32.838999999999999</v>
      </c>
      <c r="AG137" s="26">
        <f>ROUND(AVERAGE(AA137:AE137),3)</f>
        <v>6.5679999999999996</v>
      </c>
      <c r="AH137" s="64">
        <f>ROUND(MEDIAN(AA137:AE137), 3)</f>
        <v>5.7359999999999998</v>
      </c>
      <c r="AI137" s="64">
        <f>ROUND(_xlfn.STDEV.S(AA137:AE137), 3)</f>
        <v>1.752</v>
      </c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U137" s="267"/>
      <c r="AY137" s="332" t="s">
        <v>68</v>
      </c>
      <c r="AZ137" s="266" t="s">
        <v>6</v>
      </c>
      <c r="BA137" s="266"/>
    </row>
    <row r="138" spans="2:53" ht="16.5" customHeight="1" x14ac:dyDescent="0.3">
      <c r="B138" s="295"/>
      <c r="C138" s="325"/>
      <c r="D138" s="64" t="b">
        <v>1</v>
      </c>
      <c r="E138" s="83" t="s">
        <v>131</v>
      </c>
      <c r="F138" s="83" t="s">
        <v>152</v>
      </c>
      <c r="G138" s="83" t="s">
        <v>162</v>
      </c>
      <c r="H138" s="83" t="s">
        <v>130</v>
      </c>
      <c r="I138" s="83" t="s">
        <v>158</v>
      </c>
      <c r="J138" s="281"/>
      <c r="K138" s="282"/>
      <c r="L138" s="282"/>
      <c r="M138" s="283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29"/>
      <c r="Y138" s="325"/>
      <c r="Z138" s="64" t="b">
        <v>1</v>
      </c>
      <c r="AA138" s="64" t="s">
        <v>133</v>
      </c>
      <c r="AB138" s="64" t="s">
        <v>155</v>
      </c>
      <c r="AC138" s="64" t="s">
        <v>157</v>
      </c>
      <c r="AD138" s="64">
        <v>2</v>
      </c>
      <c r="AE138" s="64">
        <v>3</v>
      </c>
      <c r="AF138" s="281"/>
      <c r="AG138" s="282"/>
      <c r="AH138" s="282"/>
      <c r="AI138" s="283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U138" s="267"/>
      <c r="AY138" s="332"/>
      <c r="AZ138" s="107" t="s">
        <v>246</v>
      </c>
      <c r="BA138" s="107" t="s">
        <v>0</v>
      </c>
    </row>
    <row r="139" spans="2:53" ht="16.5" customHeight="1" x14ac:dyDescent="0.25">
      <c r="B139" s="295"/>
      <c r="C139" s="325"/>
      <c r="D139" s="64" t="s">
        <v>17</v>
      </c>
      <c r="E139" s="64"/>
      <c r="F139" s="64"/>
      <c r="G139" s="64"/>
      <c r="H139" s="64"/>
      <c r="I139" s="64"/>
      <c r="J139" s="284"/>
      <c r="K139" s="285"/>
      <c r="L139" s="285"/>
      <c r="M139" s="286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29"/>
      <c r="Y139" s="325"/>
      <c r="Z139" s="64" t="s">
        <v>17</v>
      </c>
      <c r="AA139" s="64"/>
      <c r="AB139" s="64"/>
      <c r="AC139" s="64"/>
      <c r="AD139" s="64"/>
      <c r="AE139" s="64"/>
      <c r="AF139" s="284"/>
      <c r="AG139" s="285"/>
      <c r="AH139" s="285"/>
      <c r="AI139" s="286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U139" s="267"/>
      <c r="AY139" s="131" t="s">
        <v>3</v>
      </c>
      <c r="AZ139" s="132">
        <f>J127</f>
        <v>38.939</v>
      </c>
      <c r="BA139" s="132">
        <f>AF127</f>
        <v>43.292999999999999</v>
      </c>
    </row>
    <row r="140" spans="2:53" ht="16.5" customHeight="1" x14ac:dyDescent="0.25">
      <c r="B140" s="295"/>
      <c r="C140" s="325"/>
      <c r="D140" s="69" t="s">
        <v>23</v>
      </c>
      <c r="E140" s="293" t="s">
        <v>94</v>
      </c>
      <c r="F140" s="293"/>
      <c r="G140" s="293"/>
      <c r="H140" s="293"/>
      <c r="I140" s="293"/>
      <c r="J140" s="65" t="s">
        <v>11</v>
      </c>
      <c r="K140" s="65" t="s">
        <v>12</v>
      </c>
      <c r="L140" s="65" t="s">
        <v>81</v>
      </c>
      <c r="M140" s="65" t="s">
        <v>80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29"/>
      <c r="Y140" s="325"/>
      <c r="Z140" s="69" t="s">
        <v>23</v>
      </c>
      <c r="AA140" s="293" t="s">
        <v>94</v>
      </c>
      <c r="AB140" s="293"/>
      <c r="AC140" s="293"/>
      <c r="AD140" s="293"/>
      <c r="AE140" s="293"/>
      <c r="AF140" s="65" t="s">
        <v>11</v>
      </c>
      <c r="AG140" s="65" t="s">
        <v>12</v>
      </c>
      <c r="AH140" s="65" t="s">
        <v>81</v>
      </c>
      <c r="AI140" s="65" t="s">
        <v>80</v>
      </c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U140" s="267"/>
      <c r="AY140" s="42" t="s">
        <v>4</v>
      </c>
      <c r="AZ140" s="130">
        <f>K127</f>
        <v>7.7880000000000003</v>
      </c>
      <c r="BA140" s="130">
        <f>AG127</f>
        <v>8.6590000000000007</v>
      </c>
    </row>
    <row r="141" spans="2:53" ht="16.5" customHeight="1" x14ac:dyDescent="0.25">
      <c r="B141" s="295"/>
      <c r="C141" s="325"/>
      <c r="D141" s="64" t="s">
        <v>24</v>
      </c>
      <c r="E141" s="83">
        <v>5.7530000000000001</v>
      </c>
      <c r="F141" s="83">
        <v>12.067</v>
      </c>
      <c r="G141" s="83">
        <v>5.6639999999999997</v>
      </c>
      <c r="H141" s="83">
        <v>6.5419999999999998</v>
      </c>
      <c r="I141" s="83">
        <v>10.11</v>
      </c>
      <c r="J141" s="64">
        <f>SUM(E141:I141)</f>
        <v>40.136000000000003</v>
      </c>
      <c r="K141" s="26">
        <f>ROUND(AVERAGE(E141:I141),3)</f>
        <v>8.0269999999999992</v>
      </c>
      <c r="L141" s="64">
        <f>ROUND(MEDIAN(E141:I141), 3)</f>
        <v>6.5419999999999998</v>
      </c>
      <c r="M141" s="64">
        <f>ROUND(_xlfn.STDEV.S(E141:I141), 3)</f>
        <v>2.899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29"/>
      <c r="Y141" s="325"/>
      <c r="Z141" s="64" t="s">
        <v>24</v>
      </c>
      <c r="AA141" s="62">
        <v>19.248999999999999</v>
      </c>
      <c r="AB141" s="62">
        <v>17.715</v>
      </c>
      <c r="AC141" s="62">
        <v>5.5369999999999999</v>
      </c>
      <c r="AD141" s="62">
        <v>5.452</v>
      </c>
      <c r="AE141" s="62">
        <v>10.760999999999999</v>
      </c>
      <c r="AF141" s="64">
        <f>SUM(AA141:AE141)</f>
        <v>58.713999999999999</v>
      </c>
      <c r="AG141" s="26">
        <f>ROUND(AVERAGE(AA141:AE141),3)</f>
        <v>11.743</v>
      </c>
      <c r="AH141" s="64">
        <f>ROUND(MEDIAN(AA141:AE141), 3)</f>
        <v>10.760999999999999</v>
      </c>
      <c r="AI141" s="64">
        <f>ROUND(_xlfn.STDEV.S(AA141:AE141), 3)</f>
        <v>6.54</v>
      </c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U141" s="267"/>
      <c r="AY141" s="42" t="s">
        <v>191</v>
      </c>
      <c r="AZ141" s="130">
        <f>L127</f>
        <v>7.2949999999999999</v>
      </c>
      <c r="BA141" s="130">
        <f>AH127</f>
        <v>8.3949999999999996</v>
      </c>
    </row>
    <row r="142" spans="2:53" ht="16.5" customHeight="1" x14ac:dyDescent="0.25">
      <c r="B142" s="295"/>
      <c r="C142" s="325"/>
      <c r="D142" s="64" t="b">
        <v>1</v>
      </c>
      <c r="E142" s="64" t="s">
        <v>138</v>
      </c>
      <c r="F142" s="64" t="s">
        <v>155</v>
      </c>
      <c r="G142" s="64" t="s">
        <v>143</v>
      </c>
      <c r="H142" s="64">
        <v>4</v>
      </c>
      <c r="I142" s="64" t="s">
        <v>156</v>
      </c>
      <c r="J142" s="281"/>
      <c r="K142" s="282"/>
      <c r="L142" s="282"/>
      <c r="M142" s="283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29"/>
      <c r="Y142" s="325"/>
      <c r="Z142" s="64" t="b">
        <v>1</v>
      </c>
      <c r="AA142" s="64" t="s">
        <v>141</v>
      </c>
      <c r="AB142" s="64" t="s">
        <v>138</v>
      </c>
      <c r="AC142" s="64" t="s">
        <v>147</v>
      </c>
      <c r="AD142" s="64" t="s">
        <v>137</v>
      </c>
      <c r="AE142" s="64" t="s">
        <v>148</v>
      </c>
      <c r="AF142" s="281"/>
      <c r="AG142" s="282"/>
      <c r="AH142" s="282"/>
      <c r="AI142" s="283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U142" s="267"/>
      <c r="AY142" s="42" t="s">
        <v>192</v>
      </c>
      <c r="AZ142" s="130">
        <f>M127</f>
        <v>2.573</v>
      </c>
      <c r="BA142" s="130">
        <f>AI127</f>
        <v>2.694</v>
      </c>
    </row>
    <row r="143" spans="2:53" ht="16.5" customHeight="1" x14ac:dyDescent="0.25">
      <c r="B143" s="295"/>
      <c r="C143" s="325"/>
      <c r="D143" s="64" t="s">
        <v>17</v>
      </c>
      <c r="E143" s="64"/>
      <c r="F143" s="64"/>
      <c r="G143" s="64"/>
      <c r="H143" s="64"/>
      <c r="I143" s="64"/>
      <c r="J143" s="284"/>
      <c r="K143" s="285"/>
      <c r="L143" s="285"/>
      <c r="M143" s="286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29"/>
      <c r="Y143" s="325"/>
      <c r="Z143" s="64" t="s">
        <v>17</v>
      </c>
      <c r="AA143" s="64"/>
      <c r="AB143" s="64"/>
      <c r="AC143" s="64"/>
      <c r="AD143" s="64"/>
      <c r="AE143" s="64"/>
      <c r="AF143" s="284"/>
      <c r="AG143" s="285"/>
      <c r="AH143" s="285"/>
      <c r="AI143" s="286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U143" s="267"/>
      <c r="AY143" s="2"/>
      <c r="AZ143" s="2"/>
      <c r="BA143" s="2"/>
    </row>
    <row r="144" spans="2:53" ht="16.5" customHeight="1" x14ac:dyDescent="0.25">
      <c r="B144" s="295"/>
      <c r="C144" s="325"/>
      <c r="D144" s="69" t="s">
        <v>25</v>
      </c>
      <c r="E144" s="293" t="s">
        <v>94</v>
      </c>
      <c r="F144" s="293"/>
      <c r="G144" s="293"/>
      <c r="H144" s="293"/>
      <c r="I144" s="293"/>
      <c r="J144" s="65" t="s">
        <v>11</v>
      </c>
      <c r="K144" s="65" t="s">
        <v>12</v>
      </c>
      <c r="L144" s="65" t="s">
        <v>81</v>
      </c>
      <c r="M144" s="65" t="s">
        <v>80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29"/>
      <c r="Y144" s="325"/>
      <c r="Z144" s="69" t="s">
        <v>25</v>
      </c>
      <c r="AA144" s="293" t="s">
        <v>94</v>
      </c>
      <c r="AB144" s="293"/>
      <c r="AC144" s="293"/>
      <c r="AD144" s="293"/>
      <c r="AE144" s="293"/>
      <c r="AF144" s="65" t="s">
        <v>11</v>
      </c>
      <c r="AG144" s="65" t="s">
        <v>12</v>
      </c>
      <c r="AH144" s="65" t="s">
        <v>81</v>
      </c>
      <c r="AI144" s="65" t="s">
        <v>80</v>
      </c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U144" s="267"/>
      <c r="AY144" s="2"/>
      <c r="AZ144" s="2"/>
      <c r="BA144" s="2"/>
    </row>
    <row r="145" spans="2:53" ht="16.5" customHeight="1" x14ac:dyDescent="0.25">
      <c r="B145" s="295"/>
      <c r="C145" s="325"/>
      <c r="D145" s="64" t="s">
        <v>26</v>
      </c>
      <c r="E145" s="83">
        <v>7.016</v>
      </c>
      <c r="F145" s="83">
        <v>6.2169999999999996</v>
      </c>
      <c r="G145" s="83">
        <v>14.337999999999999</v>
      </c>
      <c r="H145" s="83">
        <v>10.335000000000001</v>
      </c>
      <c r="I145" s="83">
        <v>6.1929999999999996</v>
      </c>
      <c r="J145" s="64">
        <f>SUM(E145:I145)</f>
        <v>44.098999999999997</v>
      </c>
      <c r="K145" s="26">
        <f>ROUND(AVERAGE(E145:I145),3)</f>
        <v>8.82</v>
      </c>
      <c r="L145" s="64">
        <f>ROUND(MEDIAN(E145:I145), 3)</f>
        <v>7.016</v>
      </c>
      <c r="M145" s="64">
        <f>ROUND(_xlfn.STDEV.S(E145:I145), 3)</f>
        <v>3.524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29"/>
      <c r="Y145" s="325"/>
      <c r="Z145" s="64" t="s">
        <v>26</v>
      </c>
      <c r="AA145" s="62">
        <v>8.7189999999999994</v>
      </c>
      <c r="AB145" s="62">
        <v>6.367</v>
      </c>
      <c r="AC145" s="62">
        <v>11.874000000000001</v>
      </c>
      <c r="AD145" s="62">
        <v>8.6609999999999996</v>
      </c>
      <c r="AE145" s="62">
        <v>6.8689999999999998</v>
      </c>
      <c r="AF145" s="64">
        <f>SUM(AA145:AE145)</f>
        <v>42.49</v>
      </c>
      <c r="AG145" s="26">
        <f>ROUND(AVERAGE(AA145:AE145),3)</f>
        <v>8.4979999999999993</v>
      </c>
      <c r="AH145" s="64">
        <f>ROUND(MEDIAN(AA145:AE145), 3)</f>
        <v>8.6609999999999996</v>
      </c>
      <c r="AI145" s="64">
        <f>ROUND(_xlfn.STDEV.S(AA145:AE145), 3)</f>
        <v>2.16</v>
      </c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U145" s="267"/>
      <c r="AY145" s="2"/>
      <c r="AZ145" s="2"/>
      <c r="BA145" s="2"/>
    </row>
    <row r="146" spans="2:53" ht="16.5" customHeight="1" x14ac:dyDescent="0.25">
      <c r="B146" s="295"/>
      <c r="C146" s="325"/>
      <c r="D146" s="64" t="b">
        <v>1</v>
      </c>
      <c r="E146" s="64">
        <v>9</v>
      </c>
      <c r="F146" s="64" t="s">
        <v>147</v>
      </c>
      <c r="G146" s="64" t="s">
        <v>129</v>
      </c>
      <c r="H146" s="64" t="s">
        <v>161</v>
      </c>
      <c r="I146" s="64" t="s">
        <v>139</v>
      </c>
      <c r="J146" s="281"/>
      <c r="K146" s="282"/>
      <c r="L146" s="282"/>
      <c r="M146" s="283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29"/>
      <c r="Y146" s="325"/>
      <c r="Z146" s="64" t="b">
        <v>1</v>
      </c>
      <c r="AA146" s="64" t="s">
        <v>152</v>
      </c>
      <c r="AB146" s="64" t="s">
        <v>158</v>
      </c>
      <c r="AC146" s="64" t="s">
        <v>156</v>
      </c>
      <c r="AD146" s="64" t="s">
        <v>132</v>
      </c>
      <c r="AE146" s="64">
        <v>6</v>
      </c>
      <c r="AF146" s="281"/>
      <c r="AG146" s="282"/>
      <c r="AH146" s="282"/>
      <c r="AI146" s="283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U146" s="267"/>
      <c r="AY146" s="2"/>
      <c r="AZ146" s="2"/>
      <c r="BA146" s="2"/>
    </row>
    <row r="147" spans="2:53" ht="16.5" customHeight="1" x14ac:dyDescent="0.25">
      <c r="B147" s="295"/>
      <c r="C147" s="325"/>
      <c r="D147" s="64" t="s">
        <v>17</v>
      </c>
      <c r="E147" s="64"/>
      <c r="F147" s="64"/>
      <c r="G147" s="64"/>
      <c r="H147" s="64"/>
      <c r="I147" s="64"/>
      <c r="J147" s="284"/>
      <c r="K147" s="285"/>
      <c r="L147" s="285"/>
      <c r="M147" s="286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29"/>
      <c r="Y147" s="325"/>
      <c r="Z147" s="64" t="s">
        <v>17</v>
      </c>
      <c r="AA147" s="64"/>
      <c r="AB147" s="64"/>
      <c r="AC147" s="64"/>
      <c r="AD147" s="64"/>
      <c r="AE147" s="64"/>
      <c r="AF147" s="284"/>
      <c r="AG147" s="285"/>
      <c r="AH147" s="285"/>
      <c r="AI147" s="286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U147" s="267"/>
      <c r="AY147" s="2"/>
      <c r="AZ147" s="2"/>
      <c r="BA147" s="2"/>
    </row>
    <row r="148" spans="2:53" ht="16.5" customHeight="1" x14ac:dyDescent="0.25">
      <c r="B148" s="295"/>
      <c r="C148" s="325"/>
      <c r="D148" s="69" t="s">
        <v>58</v>
      </c>
      <c r="E148" s="293" t="s">
        <v>94</v>
      </c>
      <c r="F148" s="293"/>
      <c r="G148" s="293"/>
      <c r="H148" s="293"/>
      <c r="I148" s="293"/>
      <c r="J148" s="65" t="s">
        <v>11</v>
      </c>
      <c r="K148" s="65" t="s">
        <v>12</v>
      </c>
      <c r="L148" s="65" t="s">
        <v>81</v>
      </c>
      <c r="M148" s="65" t="s">
        <v>80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29"/>
      <c r="Y148" s="325"/>
      <c r="Z148" s="69" t="s">
        <v>58</v>
      </c>
      <c r="AA148" s="293" t="s">
        <v>94</v>
      </c>
      <c r="AB148" s="293"/>
      <c r="AC148" s="293"/>
      <c r="AD148" s="293"/>
      <c r="AE148" s="293"/>
      <c r="AF148" s="65" t="s">
        <v>11</v>
      </c>
      <c r="AG148" s="65" t="s">
        <v>12</v>
      </c>
      <c r="AH148" s="65" t="s">
        <v>81</v>
      </c>
      <c r="AI148" s="65" t="s">
        <v>80</v>
      </c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U148" s="267"/>
      <c r="AY148" s="2"/>
      <c r="AZ148" s="2"/>
      <c r="BA148" s="2"/>
    </row>
    <row r="149" spans="2:53" ht="16.5" customHeight="1" x14ac:dyDescent="0.25">
      <c r="B149" s="295"/>
      <c r="C149" s="325"/>
      <c r="D149" s="64" t="s">
        <v>59</v>
      </c>
      <c r="E149" s="83">
        <v>10.37</v>
      </c>
      <c r="F149" s="83">
        <v>4.9169999999999998</v>
      </c>
      <c r="G149" s="83">
        <v>6.6779999999999999</v>
      </c>
      <c r="H149" s="83">
        <v>7.8739999999999997</v>
      </c>
      <c r="I149" s="83">
        <v>10.051</v>
      </c>
      <c r="J149" s="64">
        <f>SUM(E149:I149)</f>
        <v>39.89</v>
      </c>
      <c r="K149" s="26">
        <f>ROUND(AVERAGE(E149:I149),3)</f>
        <v>7.9779999999999998</v>
      </c>
      <c r="L149" s="64">
        <f>ROUND(MEDIAN(E149:I149), 3)</f>
        <v>7.8739999999999997</v>
      </c>
      <c r="M149" s="64">
        <f>ROUND(_xlfn.STDEV.S(E149:I149), 3)</f>
        <v>2.2959999999999998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29"/>
      <c r="Y149" s="325"/>
      <c r="Z149" s="64" t="s">
        <v>59</v>
      </c>
      <c r="AA149" s="62">
        <v>6.1130000000000004</v>
      </c>
      <c r="AB149" s="62">
        <v>6.4640000000000004</v>
      </c>
      <c r="AC149" s="62">
        <v>11.021000000000001</v>
      </c>
      <c r="AD149" s="62">
        <v>8.1080000000000005</v>
      </c>
      <c r="AE149" s="62">
        <v>8.7240000000000002</v>
      </c>
      <c r="AF149" s="64">
        <f>SUM(AA149:AE149)</f>
        <v>40.430000000000007</v>
      </c>
      <c r="AG149" s="26">
        <f>ROUND(AVERAGE(AA149:AE149),3)</f>
        <v>8.0860000000000003</v>
      </c>
      <c r="AH149" s="64">
        <f>ROUND(MEDIAN(AA149:AE149), 3)</f>
        <v>8.1080000000000005</v>
      </c>
      <c r="AI149" s="64">
        <f>ROUND(_xlfn.STDEV.S(AA149:AE149), 3)</f>
        <v>1.9710000000000001</v>
      </c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U149" s="267"/>
      <c r="AY149" s="2"/>
      <c r="AZ149" s="2"/>
      <c r="BA149" s="2"/>
    </row>
    <row r="150" spans="2:53" ht="16.5" customHeight="1" x14ac:dyDescent="0.25">
      <c r="B150" s="295"/>
      <c r="C150" s="325"/>
      <c r="D150" s="64" t="b">
        <v>1</v>
      </c>
      <c r="E150" s="64" t="s">
        <v>141</v>
      </c>
      <c r="F150" s="64">
        <v>5</v>
      </c>
      <c r="G150" s="64" t="s">
        <v>148</v>
      </c>
      <c r="H150" s="64" t="s">
        <v>159</v>
      </c>
      <c r="I150" s="64">
        <v>7</v>
      </c>
      <c r="J150" s="281"/>
      <c r="K150" s="282"/>
      <c r="L150" s="282"/>
      <c r="M150" s="283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29"/>
      <c r="Y150" s="325"/>
      <c r="Z150" s="64" t="b">
        <v>1</v>
      </c>
      <c r="AA150" s="64" t="s">
        <v>163</v>
      </c>
      <c r="AB150" s="64">
        <v>4</v>
      </c>
      <c r="AC150" s="64" t="s">
        <v>160</v>
      </c>
      <c r="AD150" s="64" t="s">
        <v>136</v>
      </c>
      <c r="AE150" s="64" t="s">
        <v>139</v>
      </c>
      <c r="AF150" s="281"/>
      <c r="AG150" s="282"/>
      <c r="AH150" s="282"/>
      <c r="AI150" s="283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U150" s="267"/>
      <c r="AY150" s="2"/>
      <c r="AZ150" s="2"/>
      <c r="BA150" s="2"/>
    </row>
    <row r="151" spans="2:53" ht="16.5" customHeight="1" x14ac:dyDescent="0.25">
      <c r="B151" s="295"/>
      <c r="C151" s="325"/>
      <c r="D151" s="64" t="s">
        <v>17</v>
      </c>
      <c r="E151" s="64"/>
      <c r="F151" s="64"/>
      <c r="G151" s="64"/>
      <c r="H151" s="64"/>
      <c r="I151" s="64"/>
      <c r="J151" s="284"/>
      <c r="K151" s="285"/>
      <c r="L151" s="285"/>
      <c r="M151" s="286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29"/>
      <c r="Y151" s="325"/>
      <c r="Z151" s="64" t="s">
        <v>17</v>
      </c>
      <c r="AA151" s="64"/>
      <c r="AB151" s="64"/>
      <c r="AC151" s="64"/>
      <c r="AD151" s="64"/>
      <c r="AE151" s="64"/>
      <c r="AF151" s="284"/>
      <c r="AG151" s="285"/>
      <c r="AH151" s="285"/>
      <c r="AI151" s="286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U151" s="267"/>
      <c r="AY151" s="2"/>
      <c r="AZ151" s="2"/>
      <c r="BA151" s="2"/>
    </row>
    <row r="152" spans="2:53" ht="16.5" customHeight="1" x14ac:dyDescent="0.25">
      <c r="B152" s="295"/>
      <c r="AU152" s="267"/>
      <c r="AY152" s="2"/>
      <c r="AZ152" s="2"/>
      <c r="BA152" s="2"/>
    </row>
    <row r="153" spans="2:53" ht="16.5" customHeight="1" x14ac:dyDescent="0.25">
      <c r="B153" s="295"/>
      <c r="AU153" s="267"/>
      <c r="AY153" s="2"/>
      <c r="AZ153" s="2"/>
      <c r="BA153" s="2"/>
    </row>
    <row r="154" spans="2:53" ht="16.5" customHeight="1" x14ac:dyDescent="0.3">
      <c r="B154" s="295"/>
      <c r="C154" s="325" t="s">
        <v>70</v>
      </c>
      <c r="D154" s="67" t="s">
        <v>70</v>
      </c>
      <c r="E154" s="7"/>
      <c r="F154" s="7"/>
      <c r="G154" s="7"/>
      <c r="H154" s="7"/>
      <c r="I154" s="7"/>
      <c r="J154" s="326" t="s">
        <v>49</v>
      </c>
      <c r="K154" s="326"/>
      <c r="L154" s="326"/>
      <c r="M154" s="326"/>
      <c r="N154" s="7"/>
      <c r="O154" s="7"/>
      <c r="P154" s="7"/>
      <c r="Q154" s="7"/>
      <c r="R154" s="7"/>
      <c r="S154" s="7"/>
      <c r="T154" s="67" t="s">
        <v>70</v>
      </c>
      <c r="U154" s="232" t="s">
        <v>50</v>
      </c>
      <c r="V154" s="232"/>
      <c r="W154" s="232"/>
      <c r="X154" s="3"/>
      <c r="Y154" s="325" t="s">
        <v>70</v>
      </c>
      <c r="Z154" s="67" t="s">
        <v>70</v>
      </c>
      <c r="AA154" s="7"/>
      <c r="AB154" s="7"/>
      <c r="AC154" s="7"/>
      <c r="AD154" s="7"/>
      <c r="AE154" s="7"/>
      <c r="AF154" s="326" t="s">
        <v>49</v>
      </c>
      <c r="AG154" s="326"/>
      <c r="AH154" s="326"/>
      <c r="AI154" s="326"/>
      <c r="AJ154" s="7"/>
      <c r="AK154" s="7"/>
      <c r="AL154" s="7"/>
      <c r="AM154" s="7"/>
      <c r="AN154" s="7"/>
      <c r="AO154" s="7"/>
      <c r="AP154" s="67" t="s">
        <v>70</v>
      </c>
      <c r="AQ154" s="232" t="s">
        <v>50</v>
      </c>
      <c r="AR154" s="232"/>
      <c r="AS154" s="232"/>
      <c r="AU154" s="267"/>
      <c r="AV154" s="332" t="s">
        <v>253</v>
      </c>
      <c r="AW154" s="333" t="s">
        <v>5</v>
      </c>
      <c r="AX154" s="333"/>
      <c r="AY154" s="332" t="s">
        <v>253</v>
      </c>
      <c r="AZ154" s="333" t="s">
        <v>6</v>
      </c>
      <c r="BA154" s="333"/>
    </row>
    <row r="155" spans="2:53" ht="16.5" customHeight="1" x14ac:dyDescent="0.3">
      <c r="B155" s="295"/>
      <c r="C155" s="325"/>
      <c r="D155" s="67" t="s">
        <v>2</v>
      </c>
      <c r="E155" s="7"/>
      <c r="F155" s="7"/>
      <c r="G155" s="7"/>
      <c r="H155" s="7"/>
      <c r="I155" s="7"/>
      <c r="J155" s="42" t="s">
        <v>3</v>
      </c>
      <c r="K155" s="42" t="s">
        <v>4</v>
      </c>
      <c r="L155" s="42" t="s">
        <v>191</v>
      </c>
      <c r="M155" s="42" t="s">
        <v>192</v>
      </c>
      <c r="N155" s="7"/>
      <c r="O155" s="7"/>
      <c r="P155" s="7"/>
      <c r="Q155" s="7"/>
      <c r="R155" s="7"/>
      <c r="S155" s="31"/>
      <c r="T155" s="67" t="s">
        <v>2</v>
      </c>
      <c r="U155" s="69" t="s">
        <v>5</v>
      </c>
      <c r="V155" s="69" t="s">
        <v>6</v>
      </c>
      <c r="W155" s="8" t="s">
        <v>7</v>
      </c>
      <c r="X155" s="29"/>
      <c r="Y155" s="325"/>
      <c r="Z155" s="67" t="s">
        <v>0</v>
      </c>
      <c r="AA155" s="7"/>
      <c r="AB155" s="7"/>
      <c r="AC155" s="7"/>
      <c r="AD155" s="7"/>
      <c r="AE155" s="7"/>
      <c r="AF155" s="42" t="s">
        <v>3</v>
      </c>
      <c r="AG155" s="42" t="s">
        <v>4</v>
      </c>
      <c r="AH155" s="42" t="s">
        <v>191</v>
      </c>
      <c r="AI155" s="42" t="s">
        <v>192</v>
      </c>
      <c r="AJ155" s="7"/>
      <c r="AK155" s="7"/>
      <c r="AL155" s="7"/>
      <c r="AM155" s="7"/>
      <c r="AN155" s="7"/>
      <c r="AO155" s="31"/>
      <c r="AP155" s="67" t="s">
        <v>0</v>
      </c>
      <c r="AQ155" s="69" t="s">
        <v>5</v>
      </c>
      <c r="AR155" s="69" t="s">
        <v>6</v>
      </c>
      <c r="AS155" s="8" t="s">
        <v>7</v>
      </c>
      <c r="AU155" s="267"/>
      <c r="AV155" s="332"/>
      <c r="AW155" s="100" t="s">
        <v>2</v>
      </c>
      <c r="AX155" s="100" t="s">
        <v>54</v>
      </c>
      <c r="AY155" s="332"/>
      <c r="AZ155" s="100" t="s">
        <v>2</v>
      </c>
      <c r="BA155" s="100" t="s">
        <v>54</v>
      </c>
    </row>
    <row r="156" spans="2:53" ht="16.5" customHeight="1" x14ac:dyDescent="0.3">
      <c r="B156" s="295"/>
      <c r="C156" s="325"/>
      <c r="D156" s="9" t="s">
        <v>8</v>
      </c>
      <c r="E156" s="19"/>
      <c r="F156" s="19"/>
      <c r="G156" s="19"/>
      <c r="H156" s="19"/>
      <c r="I156" s="19"/>
      <c r="J156" s="57">
        <f>ROUND(AVERAGE(J158, J162,J166,J170,J174,J178), 3)</f>
        <v>37.956000000000003</v>
      </c>
      <c r="K156" s="43">
        <f>ROUND(AVERAGE(K158, K162,K166,K170,K174,K178), 3)</f>
        <v>7.5910000000000002</v>
      </c>
      <c r="L156" s="43">
        <f>ROUND(AVERAGE(L158, L162,L166,L170,L174,L178), 3)</f>
        <v>6.883</v>
      </c>
      <c r="M156" s="43">
        <f>ROUND(AVERAGE(M158, M162,M166,M170,M174,M178), 3)</f>
        <v>2.3759999999999999</v>
      </c>
      <c r="N156" s="7"/>
      <c r="O156" s="7"/>
      <c r="P156" s="7"/>
      <c r="Q156" s="7"/>
      <c r="R156" s="7"/>
      <c r="S156" s="31"/>
      <c r="T156" s="9" t="s">
        <v>9</v>
      </c>
      <c r="U156" s="32">
        <v>80</v>
      </c>
      <c r="V156" s="32">
        <v>36.024999999999999</v>
      </c>
      <c r="W156" s="8">
        <f t="shared" ref="W156:W161" si="28">ROUND(V156/60, 3)</f>
        <v>0.6</v>
      </c>
      <c r="X156" s="29"/>
      <c r="Y156" s="325"/>
      <c r="Z156" s="9" t="s">
        <v>8</v>
      </c>
      <c r="AA156" s="19"/>
      <c r="AB156" s="19"/>
      <c r="AC156" s="19"/>
      <c r="AD156" s="19"/>
      <c r="AE156" s="19"/>
      <c r="AF156" s="57">
        <f>ROUND(AVERAGE(AF158, AF162,AF166,AF170,AF174,AF178), 3)</f>
        <v>37.652000000000001</v>
      </c>
      <c r="AG156" s="43">
        <f>ROUND(AVERAGE(AG158, AG162,AG166,AG170,AG174,AG178), 3)</f>
        <v>7.53</v>
      </c>
      <c r="AH156" s="43">
        <f>ROUND(AVERAGE(AH158, AH162,AH166,AH170,AH174,AH178), 3)</f>
        <v>6.9260000000000002</v>
      </c>
      <c r="AI156" s="43">
        <f>ROUND(AVERAGE(AI158, AI162,AI166,AI170,AI174,AI178), 3)</f>
        <v>2.2559999999999998</v>
      </c>
      <c r="AJ156" s="7"/>
      <c r="AK156" s="7"/>
      <c r="AL156" s="7"/>
      <c r="AM156" s="7"/>
      <c r="AN156" s="7"/>
      <c r="AO156" s="31"/>
      <c r="AP156" s="9" t="s">
        <v>9</v>
      </c>
      <c r="AQ156" s="32">
        <v>100</v>
      </c>
      <c r="AR156" s="32">
        <v>34.328000000000003</v>
      </c>
      <c r="AS156" s="8">
        <f t="shared" ref="AS156:AS161" si="29">ROUND(AR156/60, 3)</f>
        <v>0.57199999999999995</v>
      </c>
      <c r="AU156" s="267"/>
      <c r="AV156" s="101" t="s">
        <v>9</v>
      </c>
      <c r="AW156" s="102">
        <f>U156</f>
        <v>80</v>
      </c>
      <c r="AX156" s="102">
        <f>AQ156</f>
        <v>100</v>
      </c>
      <c r="AY156" s="101" t="s">
        <v>9</v>
      </c>
      <c r="AZ156" s="102">
        <f>V156</f>
        <v>36.024999999999999</v>
      </c>
      <c r="BA156" s="102">
        <f>AR156</f>
        <v>34.328000000000003</v>
      </c>
    </row>
    <row r="157" spans="2:53" ht="16.5" customHeight="1" x14ac:dyDescent="0.3">
      <c r="B157" s="295"/>
      <c r="C157" s="325"/>
      <c r="D157" s="69" t="s">
        <v>10</v>
      </c>
      <c r="E157" s="293" t="s">
        <v>89</v>
      </c>
      <c r="F157" s="293"/>
      <c r="G157" s="293"/>
      <c r="H157" s="293"/>
      <c r="I157" s="293"/>
      <c r="J157" s="65" t="s">
        <v>11</v>
      </c>
      <c r="K157" s="65" t="s">
        <v>12</v>
      </c>
      <c r="L157" s="65" t="s">
        <v>81</v>
      </c>
      <c r="M157" s="65" t="s">
        <v>80</v>
      </c>
      <c r="N157" s="7"/>
      <c r="O157" s="31"/>
      <c r="P157" s="31"/>
      <c r="Q157" s="31"/>
      <c r="R157" s="31"/>
      <c r="S157" s="31"/>
      <c r="T157" s="9" t="s">
        <v>13</v>
      </c>
      <c r="U157" s="32">
        <v>80</v>
      </c>
      <c r="V157" s="32">
        <v>44.442</v>
      </c>
      <c r="W157" s="8">
        <f t="shared" si="28"/>
        <v>0.74099999999999999</v>
      </c>
      <c r="X157" s="29"/>
      <c r="Y157" s="325"/>
      <c r="Z157" s="69" t="s">
        <v>10</v>
      </c>
      <c r="AA157" s="293" t="s">
        <v>94</v>
      </c>
      <c r="AB157" s="293"/>
      <c r="AC157" s="293"/>
      <c r="AD157" s="293"/>
      <c r="AE157" s="293"/>
      <c r="AF157" s="65" t="s">
        <v>11</v>
      </c>
      <c r="AG157" s="65" t="s">
        <v>12</v>
      </c>
      <c r="AH157" s="65" t="s">
        <v>81</v>
      </c>
      <c r="AI157" s="65" t="s">
        <v>80</v>
      </c>
      <c r="AJ157" s="7"/>
      <c r="AK157" s="31"/>
      <c r="AL157" s="31"/>
      <c r="AM157" s="31"/>
      <c r="AN157" s="31"/>
      <c r="AO157" s="31"/>
      <c r="AP157" s="9" t="s">
        <v>13</v>
      </c>
      <c r="AQ157" s="32">
        <v>100</v>
      </c>
      <c r="AR157" s="32">
        <v>41.161999999999999</v>
      </c>
      <c r="AS157" s="8">
        <f t="shared" si="29"/>
        <v>0.68600000000000005</v>
      </c>
      <c r="AU157" s="267"/>
      <c r="AV157" s="101" t="s">
        <v>13</v>
      </c>
      <c r="AW157" s="102">
        <f t="shared" ref="AW157:AW162" si="30">U157</f>
        <v>80</v>
      </c>
      <c r="AX157" s="102">
        <f t="shared" ref="AX157:AX162" si="31">AQ157</f>
        <v>100</v>
      </c>
      <c r="AY157" s="101" t="s">
        <v>13</v>
      </c>
      <c r="AZ157" s="102">
        <f t="shared" ref="AZ157:AZ162" si="32">V157</f>
        <v>44.442</v>
      </c>
      <c r="BA157" s="102">
        <f t="shared" ref="BA157:BA162" si="33">AR157</f>
        <v>41.161999999999999</v>
      </c>
    </row>
    <row r="158" spans="2:53" ht="16.5" customHeight="1" x14ac:dyDescent="0.3">
      <c r="B158" s="295"/>
      <c r="C158" s="325"/>
      <c r="D158" s="64" t="s">
        <v>14</v>
      </c>
      <c r="E158" s="83">
        <v>5.0839999999999996</v>
      </c>
      <c r="F158" s="83">
        <v>4.12</v>
      </c>
      <c r="G158" s="83">
        <v>12.394</v>
      </c>
      <c r="H158" s="83">
        <v>8.73</v>
      </c>
      <c r="I158" s="83">
        <v>5.6950000000000003</v>
      </c>
      <c r="J158" s="64">
        <f>SUM(E158:I158)</f>
        <v>36.022999999999996</v>
      </c>
      <c r="K158" s="26">
        <f>ROUND(AVERAGE(E158:I158),3)</f>
        <v>7.2050000000000001</v>
      </c>
      <c r="L158" s="64">
        <f>ROUND(MEDIAN(E158:I158), 3)</f>
        <v>5.6950000000000003</v>
      </c>
      <c r="M158" s="64">
        <f>ROUND(_xlfn.STDEV.S(E158:I158), 3)</f>
        <v>3.3740000000000001</v>
      </c>
      <c r="N158" s="7"/>
      <c r="O158" s="31"/>
      <c r="P158" s="31"/>
      <c r="Q158" s="31"/>
      <c r="R158" s="31"/>
      <c r="S158" s="31"/>
      <c r="T158" s="9" t="s">
        <v>15</v>
      </c>
      <c r="U158" s="32">
        <v>100</v>
      </c>
      <c r="V158" s="32">
        <v>39.375</v>
      </c>
      <c r="W158" s="8">
        <f t="shared" si="28"/>
        <v>0.65600000000000003</v>
      </c>
      <c r="X158" s="29"/>
      <c r="Y158" s="325"/>
      <c r="Z158" s="64" t="s">
        <v>14</v>
      </c>
      <c r="AA158" s="60">
        <v>5.9180000000000001</v>
      </c>
      <c r="AB158" s="60">
        <v>5.69</v>
      </c>
      <c r="AC158" s="60">
        <v>10.708</v>
      </c>
      <c r="AD158" s="60">
        <v>6.12</v>
      </c>
      <c r="AE158" s="60">
        <v>5.891</v>
      </c>
      <c r="AF158" s="64">
        <f>SUM(AA158:AE158)</f>
        <v>34.327000000000005</v>
      </c>
      <c r="AG158" s="26">
        <f>ROUND(AVERAGE(AA158:AE158),3)</f>
        <v>6.8650000000000002</v>
      </c>
      <c r="AH158" s="64">
        <f>ROUND(MEDIAN(AA158:AE158), 3)</f>
        <v>5.9180000000000001</v>
      </c>
      <c r="AI158" s="64">
        <f>ROUND(_xlfn.STDEV.S(AA158:AE158), 3)</f>
        <v>2.153</v>
      </c>
      <c r="AJ158" s="7"/>
      <c r="AK158" s="31"/>
      <c r="AL158" s="31"/>
      <c r="AM158" s="31"/>
      <c r="AN158" s="31"/>
      <c r="AO158" s="31"/>
      <c r="AP158" s="9" t="s">
        <v>15</v>
      </c>
      <c r="AQ158" s="32">
        <v>100</v>
      </c>
      <c r="AR158" s="32">
        <v>36.994</v>
      </c>
      <c r="AS158" s="8">
        <f t="shared" si="29"/>
        <v>0.61699999999999999</v>
      </c>
      <c r="AU158" s="267"/>
      <c r="AV158" s="101" t="s">
        <v>15</v>
      </c>
      <c r="AW158" s="102">
        <f t="shared" si="30"/>
        <v>100</v>
      </c>
      <c r="AX158" s="102">
        <f t="shared" si="31"/>
        <v>100</v>
      </c>
      <c r="AY158" s="101" t="s">
        <v>15</v>
      </c>
      <c r="AZ158" s="102">
        <f t="shared" si="32"/>
        <v>39.375</v>
      </c>
      <c r="BA158" s="102">
        <f t="shared" si="33"/>
        <v>36.994</v>
      </c>
    </row>
    <row r="159" spans="2:53" ht="16.5" customHeight="1" x14ac:dyDescent="0.3">
      <c r="B159" s="295"/>
      <c r="C159" s="325"/>
      <c r="D159" s="64" t="b">
        <v>1</v>
      </c>
      <c r="E159" s="64" t="s">
        <v>161</v>
      </c>
      <c r="F159" s="64" t="s">
        <v>156</v>
      </c>
      <c r="G159" s="64" t="s">
        <v>157</v>
      </c>
      <c r="H159" s="13" t="s">
        <v>146</v>
      </c>
      <c r="I159" s="64" t="s">
        <v>158</v>
      </c>
      <c r="J159" s="281"/>
      <c r="K159" s="282"/>
      <c r="L159" s="282"/>
      <c r="M159" s="283"/>
      <c r="N159" s="7"/>
      <c r="O159" s="31"/>
      <c r="P159" s="31"/>
      <c r="Q159" s="31"/>
      <c r="R159" s="31"/>
      <c r="S159" s="31"/>
      <c r="T159" s="9" t="s">
        <v>16</v>
      </c>
      <c r="U159" s="32">
        <v>80</v>
      </c>
      <c r="V159" s="32">
        <v>23.876000000000001</v>
      </c>
      <c r="W159" s="8">
        <f t="shared" si="28"/>
        <v>0.39800000000000002</v>
      </c>
      <c r="X159" s="29"/>
      <c r="Y159" s="325"/>
      <c r="Z159" s="64" t="b">
        <v>1</v>
      </c>
      <c r="AA159" s="64">
        <v>7</v>
      </c>
      <c r="AB159" s="64" t="s">
        <v>159</v>
      </c>
      <c r="AC159" s="64" t="s">
        <v>131</v>
      </c>
      <c r="AD159" s="64">
        <v>9</v>
      </c>
      <c r="AE159" s="64">
        <v>6</v>
      </c>
      <c r="AF159" s="281"/>
      <c r="AG159" s="282"/>
      <c r="AH159" s="282"/>
      <c r="AI159" s="283"/>
      <c r="AJ159" s="7"/>
      <c r="AK159" s="31"/>
      <c r="AL159" s="31"/>
      <c r="AM159" s="31"/>
      <c r="AN159" s="31"/>
      <c r="AO159" s="31"/>
      <c r="AP159" s="9" t="s">
        <v>16</v>
      </c>
      <c r="AQ159" s="32">
        <v>100</v>
      </c>
      <c r="AR159" s="32">
        <v>34.531999999999996</v>
      </c>
      <c r="AS159" s="8">
        <f t="shared" si="29"/>
        <v>0.57599999999999996</v>
      </c>
      <c r="AU159" s="267"/>
      <c r="AV159" s="101" t="s">
        <v>16</v>
      </c>
      <c r="AW159" s="102">
        <f t="shared" si="30"/>
        <v>80</v>
      </c>
      <c r="AX159" s="102">
        <f t="shared" si="31"/>
        <v>100</v>
      </c>
      <c r="AY159" s="101" t="s">
        <v>16</v>
      </c>
      <c r="AZ159" s="102">
        <f t="shared" si="32"/>
        <v>23.876000000000001</v>
      </c>
      <c r="BA159" s="102">
        <f t="shared" si="33"/>
        <v>34.531999999999996</v>
      </c>
    </row>
    <row r="160" spans="2:53" ht="16.5" customHeight="1" x14ac:dyDescent="0.3">
      <c r="B160" s="295"/>
      <c r="C160" s="325"/>
      <c r="D160" s="64" t="s">
        <v>17</v>
      </c>
      <c r="E160" s="64"/>
      <c r="F160" s="64"/>
      <c r="G160" s="64"/>
      <c r="H160" s="13" t="s">
        <v>45</v>
      </c>
      <c r="I160" s="64"/>
      <c r="J160" s="284"/>
      <c r="K160" s="285"/>
      <c r="L160" s="285"/>
      <c r="M160" s="286"/>
      <c r="N160" s="7"/>
      <c r="O160" s="31"/>
      <c r="P160" s="31"/>
      <c r="Q160" s="31"/>
      <c r="R160" s="31"/>
      <c r="S160" s="31"/>
      <c r="T160" s="9" t="s">
        <v>18</v>
      </c>
      <c r="U160" s="32">
        <v>80</v>
      </c>
      <c r="V160" s="32">
        <v>43.576000000000001</v>
      </c>
      <c r="W160" s="8">
        <f t="shared" si="28"/>
        <v>0.72599999999999998</v>
      </c>
      <c r="X160" s="29"/>
      <c r="Y160" s="325"/>
      <c r="Z160" s="64" t="s">
        <v>17</v>
      </c>
      <c r="AA160" s="64"/>
      <c r="AB160" s="64"/>
      <c r="AC160" s="64"/>
      <c r="AD160" s="64"/>
      <c r="AE160" s="64"/>
      <c r="AF160" s="284"/>
      <c r="AG160" s="285"/>
      <c r="AH160" s="285"/>
      <c r="AI160" s="286"/>
      <c r="AJ160" s="7"/>
      <c r="AK160" s="31"/>
      <c r="AL160" s="31"/>
      <c r="AM160" s="31"/>
      <c r="AN160" s="31"/>
      <c r="AO160" s="31"/>
      <c r="AP160" s="9" t="s">
        <v>18</v>
      </c>
      <c r="AQ160" s="32">
        <v>100</v>
      </c>
      <c r="AR160" s="32">
        <v>42.18</v>
      </c>
      <c r="AS160" s="8">
        <f t="shared" si="29"/>
        <v>0.70299999999999996</v>
      </c>
      <c r="AU160" s="267"/>
      <c r="AV160" s="101" t="s">
        <v>18</v>
      </c>
      <c r="AW160" s="102">
        <f t="shared" si="30"/>
        <v>80</v>
      </c>
      <c r="AX160" s="102">
        <f t="shared" si="31"/>
        <v>100</v>
      </c>
      <c r="AY160" s="101" t="s">
        <v>18</v>
      </c>
      <c r="AZ160" s="102">
        <f t="shared" si="32"/>
        <v>43.576000000000001</v>
      </c>
      <c r="BA160" s="102">
        <f t="shared" si="33"/>
        <v>42.18</v>
      </c>
    </row>
    <row r="161" spans="2:53" ht="16.5" customHeight="1" x14ac:dyDescent="0.3">
      <c r="B161" s="295"/>
      <c r="C161" s="325"/>
      <c r="D161" s="69" t="s">
        <v>19</v>
      </c>
      <c r="E161" s="293" t="s">
        <v>89</v>
      </c>
      <c r="F161" s="293"/>
      <c r="G161" s="293"/>
      <c r="H161" s="293"/>
      <c r="I161" s="293"/>
      <c r="J161" s="65" t="s">
        <v>11</v>
      </c>
      <c r="K161" s="65" t="s">
        <v>12</v>
      </c>
      <c r="L161" s="65" t="s">
        <v>81</v>
      </c>
      <c r="M161" s="65" t="s">
        <v>80</v>
      </c>
      <c r="N161" s="7"/>
      <c r="O161" s="31"/>
      <c r="P161" s="31"/>
      <c r="Q161" s="31"/>
      <c r="R161" s="31"/>
      <c r="S161" s="31"/>
      <c r="T161" s="9" t="s">
        <v>56</v>
      </c>
      <c r="U161" s="37">
        <v>100</v>
      </c>
      <c r="V161" s="32">
        <v>40.451000000000001</v>
      </c>
      <c r="W161" s="8">
        <f t="shared" si="28"/>
        <v>0.67400000000000004</v>
      </c>
      <c r="X161" s="3"/>
      <c r="Y161" s="325"/>
      <c r="Z161" s="69" t="s">
        <v>19</v>
      </c>
      <c r="AA161" s="293" t="s">
        <v>94</v>
      </c>
      <c r="AB161" s="293"/>
      <c r="AC161" s="293"/>
      <c r="AD161" s="293"/>
      <c r="AE161" s="293"/>
      <c r="AF161" s="65" t="s">
        <v>11</v>
      </c>
      <c r="AG161" s="65" t="s">
        <v>12</v>
      </c>
      <c r="AH161" s="65" t="s">
        <v>81</v>
      </c>
      <c r="AI161" s="65" t="s">
        <v>80</v>
      </c>
      <c r="AJ161" s="7"/>
      <c r="AK161" s="31"/>
      <c r="AL161" s="31"/>
      <c r="AM161" s="31"/>
      <c r="AN161" s="31"/>
      <c r="AO161" s="31"/>
      <c r="AP161" s="9" t="s">
        <v>56</v>
      </c>
      <c r="AQ161" s="32">
        <v>100</v>
      </c>
      <c r="AR161" s="32">
        <v>36.72</v>
      </c>
      <c r="AS161" s="8">
        <f t="shared" si="29"/>
        <v>0.61199999999999999</v>
      </c>
      <c r="AU161" s="267"/>
      <c r="AV161" s="101" t="s">
        <v>56</v>
      </c>
      <c r="AW161" s="102">
        <f t="shared" si="30"/>
        <v>100</v>
      </c>
      <c r="AX161" s="102">
        <f t="shared" si="31"/>
        <v>100</v>
      </c>
      <c r="AY161" s="101" t="s">
        <v>56</v>
      </c>
      <c r="AZ161" s="102">
        <f t="shared" si="32"/>
        <v>40.451000000000001</v>
      </c>
      <c r="BA161" s="102">
        <f t="shared" si="33"/>
        <v>36.72</v>
      </c>
    </row>
    <row r="162" spans="2:53" ht="16.5" customHeight="1" x14ac:dyDescent="0.3">
      <c r="B162" s="295"/>
      <c r="C162" s="325"/>
      <c r="D162" s="64" t="s">
        <v>20</v>
      </c>
      <c r="E162" s="83">
        <v>5.7530000000000001</v>
      </c>
      <c r="F162" s="83">
        <v>10.477</v>
      </c>
      <c r="G162" s="83">
        <v>10.952999999999999</v>
      </c>
      <c r="H162" s="83">
        <v>9.0570000000000004</v>
      </c>
      <c r="I162" s="83">
        <v>8.1980000000000004</v>
      </c>
      <c r="J162" s="64">
        <f>SUM(E162:I162)</f>
        <v>44.438000000000002</v>
      </c>
      <c r="K162" s="26">
        <f>ROUND(AVERAGE(E162:I162),3)</f>
        <v>8.8879999999999999</v>
      </c>
      <c r="L162" s="64">
        <f>ROUND(MEDIAN(E162:I162), 3)</f>
        <v>9.0570000000000004</v>
      </c>
      <c r="M162" s="64">
        <f>ROUND(_xlfn.STDEV.S(E162:I162), 3)</f>
        <v>2.069</v>
      </c>
      <c r="N162" s="7"/>
      <c r="O162" s="31"/>
      <c r="P162" s="31"/>
      <c r="Q162" s="31"/>
      <c r="R162" s="31"/>
      <c r="S162" s="31"/>
      <c r="T162" s="14" t="s">
        <v>3</v>
      </c>
      <c r="U162" s="44">
        <f>ROUND(AVERAGE(U156:U161), 3)</f>
        <v>86.667000000000002</v>
      </c>
      <c r="V162" s="45">
        <f>ROUND(AVERAGE(V156:V161), 3)</f>
        <v>37.957999999999998</v>
      </c>
      <c r="W162" s="15">
        <f>ROUND(AVERAGE(W156:W161), 3)</f>
        <v>0.63300000000000001</v>
      </c>
      <c r="X162" s="29"/>
      <c r="Y162" s="325"/>
      <c r="Z162" s="64" t="s">
        <v>20</v>
      </c>
      <c r="AA162" s="60">
        <v>9.4990000000000006</v>
      </c>
      <c r="AB162" s="60">
        <v>9.8040000000000003</v>
      </c>
      <c r="AC162" s="60">
        <v>7.5439999999999996</v>
      </c>
      <c r="AD162" s="60">
        <v>5.5640000000000001</v>
      </c>
      <c r="AE162" s="60">
        <v>8.75</v>
      </c>
      <c r="AF162" s="64">
        <f>SUM(AA162:AE162)</f>
        <v>41.161000000000001</v>
      </c>
      <c r="AG162" s="26">
        <f>ROUND(AVERAGE(AA162:AE162),3)</f>
        <v>8.2319999999999993</v>
      </c>
      <c r="AH162" s="64">
        <f>ROUND(MEDIAN(AA162:AE162), 3)</f>
        <v>8.75</v>
      </c>
      <c r="AI162" s="64">
        <f>ROUND(_xlfn.STDEV.S(AA162:AE162), 3)</f>
        <v>1.7270000000000001</v>
      </c>
      <c r="AJ162" s="7"/>
      <c r="AK162" s="31"/>
      <c r="AL162" s="31"/>
      <c r="AM162" s="31"/>
      <c r="AN162" s="31"/>
      <c r="AO162" s="31"/>
      <c r="AP162" s="14" t="s">
        <v>3</v>
      </c>
      <c r="AQ162" s="44">
        <f>ROUND(AVERAGE(AQ156:AQ161), 3)</f>
        <v>100</v>
      </c>
      <c r="AR162" s="45">
        <f>ROUND(AVERAGE(AR156:AR161), 3)</f>
        <v>37.652999999999999</v>
      </c>
      <c r="AS162" s="15">
        <f>ROUND(AVERAGE(AS156:AS161), 3)</f>
        <v>0.628</v>
      </c>
      <c r="AU162" s="267"/>
      <c r="AV162" s="103" t="s">
        <v>3</v>
      </c>
      <c r="AW162" s="104">
        <f t="shared" si="30"/>
        <v>86.667000000000002</v>
      </c>
      <c r="AX162" s="104">
        <f t="shared" si="31"/>
        <v>100</v>
      </c>
      <c r="AY162" s="103" t="s">
        <v>3</v>
      </c>
      <c r="AZ162" s="105">
        <f t="shared" si="32"/>
        <v>37.957999999999998</v>
      </c>
      <c r="BA162" s="105">
        <f t="shared" si="33"/>
        <v>37.652999999999999</v>
      </c>
    </row>
    <row r="163" spans="2:53" ht="16.5" customHeight="1" x14ac:dyDescent="0.25">
      <c r="B163" s="295"/>
      <c r="C163" s="325"/>
      <c r="D163" s="64" t="b">
        <v>1</v>
      </c>
      <c r="E163" s="64" t="s">
        <v>130</v>
      </c>
      <c r="F163" s="64" t="s">
        <v>135</v>
      </c>
      <c r="G163" s="64">
        <v>3</v>
      </c>
      <c r="H163" s="64">
        <v>9</v>
      </c>
      <c r="I163" s="13">
        <v>0</v>
      </c>
      <c r="J163" s="281"/>
      <c r="K163" s="282"/>
      <c r="L163" s="282"/>
      <c r="M163" s="283"/>
      <c r="N163" s="7"/>
      <c r="O163" s="7"/>
      <c r="P163" s="7"/>
      <c r="Q163" s="7"/>
      <c r="R163" s="7"/>
      <c r="S163" s="31"/>
      <c r="T163" s="31"/>
      <c r="U163" s="31"/>
      <c r="V163" s="31"/>
      <c r="W163" s="31"/>
      <c r="X163" s="29"/>
      <c r="Y163" s="325"/>
      <c r="Z163" s="64" t="b">
        <v>1</v>
      </c>
      <c r="AA163" s="64" t="s">
        <v>143</v>
      </c>
      <c r="AB163" s="64" t="s">
        <v>157</v>
      </c>
      <c r="AC163" s="64" t="s">
        <v>152</v>
      </c>
      <c r="AD163" s="64" t="s">
        <v>133</v>
      </c>
      <c r="AE163" s="64" t="s">
        <v>130</v>
      </c>
      <c r="AF163" s="281"/>
      <c r="AG163" s="282"/>
      <c r="AH163" s="282"/>
      <c r="AI163" s="283"/>
      <c r="AJ163" s="7"/>
      <c r="AK163" s="7"/>
      <c r="AL163" s="7"/>
      <c r="AM163" s="7"/>
      <c r="AN163" s="7"/>
      <c r="AO163" s="31"/>
      <c r="AP163" s="31"/>
      <c r="AQ163" s="31"/>
      <c r="AR163" s="31"/>
      <c r="AS163" s="31"/>
      <c r="AU163" s="267"/>
      <c r="AY163"/>
      <c r="AZ163"/>
    </row>
    <row r="164" spans="2:53" ht="16.5" customHeight="1" x14ac:dyDescent="0.25">
      <c r="B164" s="295"/>
      <c r="C164" s="325"/>
      <c r="D164" s="64" t="s">
        <v>17</v>
      </c>
      <c r="E164" s="64"/>
      <c r="F164" s="64"/>
      <c r="G164" s="64"/>
      <c r="H164" s="64"/>
      <c r="I164" s="13" t="s">
        <v>37</v>
      </c>
      <c r="J164" s="284"/>
      <c r="K164" s="285"/>
      <c r="L164" s="285"/>
      <c r="M164" s="286"/>
      <c r="N164" s="7"/>
      <c r="O164" s="7"/>
      <c r="P164" s="7"/>
      <c r="Q164" s="7"/>
      <c r="R164" s="7"/>
      <c r="S164" s="31"/>
      <c r="T164" s="31"/>
      <c r="U164" s="31"/>
      <c r="V164" s="31"/>
      <c r="W164" s="31"/>
      <c r="X164" s="29"/>
      <c r="Y164" s="325"/>
      <c r="Z164" s="64" t="s">
        <v>17</v>
      </c>
      <c r="AA164" s="64"/>
      <c r="AB164" s="64"/>
      <c r="AC164" s="64"/>
      <c r="AD164" s="64"/>
      <c r="AE164" s="64"/>
      <c r="AF164" s="284"/>
      <c r="AG164" s="285"/>
      <c r="AH164" s="285"/>
      <c r="AI164" s="286"/>
      <c r="AJ164" s="7"/>
      <c r="AK164" s="7"/>
      <c r="AL164" s="7"/>
      <c r="AM164" s="7"/>
      <c r="AN164" s="7"/>
      <c r="AO164" s="31"/>
      <c r="AP164" s="31"/>
      <c r="AQ164" s="31"/>
      <c r="AR164" s="31"/>
      <c r="AS164" s="31"/>
      <c r="AU164" s="267"/>
      <c r="AY164"/>
      <c r="AZ164"/>
    </row>
    <row r="165" spans="2:53" ht="16.5" customHeight="1" x14ac:dyDescent="0.25">
      <c r="B165" s="295"/>
      <c r="C165" s="325"/>
      <c r="D165" s="69" t="s">
        <v>21</v>
      </c>
      <c r="E165" s="293" t="s">
        <v>94</v>
      </c>
      <c r="F165" s="293"/>
      <c r="G165" s="293"/>
      <c r="H165" s="293"/>
      <c r="I165" s="293"/>
      <c r="J165" s="65" t="s">
        <v>11</v>
      </c>
      <c r="K165" s="65" t="s">
        <v>12</v>
      </c>
      <c r="L165" s="65" t="s">
        <v>81</v>
      </c>
      <c r="M165" s="65" t="s">
        <v>80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29"/>
      <c r="Y165" s="325"/>
      <c r="Z165" s="69" t="s">
        <v>21</v>
      </c>
      <c r="AA165" s="293" t="s">
        <v>94</v>
      </c>
      <c r="AB165" s="293"/>
      <c r="AC165" s="293"/>
      <c r="AD165" s="293"/>
      <c r="AE165" s="293"/>
      <c r="AF165" s="65" t="s">
        <v>11</v>
      </c>
      <c r="AG165" s="65" t="s">
        <v>12</v>
      </c>
      <c r="AH165" s="65" t="s">
        <v>81</v>
      </c>
      <c r="AI165" s="65" t="s">
        <v>80</v>
      </c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U165" s="267"/>
      <c r="AY165"/>
      <c r="AZ165"/>
    </row>
    <row r="166" spans="2:53" ht="16.5" customHeight="1" x14ac:dyDescent="0.3">
      <c r="B166" s="295"/>
      <c r="C166" s="325"/>
      <c r="D166" s="64" t="s">
        <v>22</v>
      </c>
      <c r="E166" s="83">
        <v>10.907</v>
      </c>
      <c r="F166" s="83">
        <v>6.2640000000000002</v>
      </c>
      <c r="G166" s="83">
        <v>6.6609999999999996</v>
      </c>
      <c r="H166" s="83">
        <v>8.3759999999999994</v>
      </c>
      <c r="I166" s="83">
        <v>7.1660000000000004</v>
      </c>
      <c r="J166" s="64">
        <f>SUM(E166:I166)</f>
        <v>39.373999999999995</v>
      </c>
      <c r="K166" s="26">
        <f>ROUND(AVERAGE(E166:I166),3)</f>
        <v>7.875</v>
      </c>
      <c r="L166" s="64">
        <f>ROUND(MEDIAN(E166:I166), 3)</f>
        <v>7.1660000000000004</v>
      </c>
      <c r="M166" s="64">
        <f>ROUND(_xlfn.STDEV.S(E166:I166), 3)</f>
        <v>1.8720000000000001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29"/>
      <c r="Y166" s="325"/>
      <c r="Z166" s="64" t="s">
        <v>22</v>
      </c>
      <c r="AA166" s="63">
        <v>10.378</v>
      </c>
      <c r="AB166" s="63">
        <v>5.601</v>
      </c>
      <c r="AC166" s="63">
        <v>5.4420000000000002</v>
      </c>
      <c r="AD166" s="63">
        <v>9.2059999999999995</v>
      </c>
      <c r="AE166" s="63">
        <v>6.3650000000000002</v>
      </c>
      <c r="AF166" s="64">
        <f>SUM(AA166:AE166)</f>
        <v>36.991999999999997</v>
      </c>
      <c r="AG166" s="26">
        <f>ROUND(AVERAGE(AA166:AE166),3)</f>
        <v>7.3979999999999997</v>
      </c>
      <c r="AH166" s="64">
        <f>ROUND(MEDIAN(AA166:AE166), 3)</f>
        <v>6.3650000000000002</v>
      </c>
      <c r="AI166" s="64">
        <f>ROUND(_xlfn.STDEV.S(AA166:AE166), 3)</f>
        <v>2.2509999999999999</v>
      </c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U166" s="267"/>
      <c r="AY166" s="332" t="s">
        <v>253</v>
      </c>
      <c r="AZ166" s="266" t="s">
        <v>6</v>
      </c>
      <c r="BA166" s="266"/>
    </row>
    <row r="167" spans="2:53" ht="16.5" customHeight="1" x14ac:dyDescent="0.3">
      <c r="B167" s="295"/>
      <c r="C167" s="325"/>
      <c r="D167" s="64" t="b">
        <v>1</v>
      </c>
      <c r="E167" s="64" t="s">
        <v>133</v>
      </c>
      <c r="F167" s="64">
        <v>6</v>
      </c>
      <c r="G167" s="64" t="s">
        <v>152</v>
      </c>
      <c r="H167" s="64" t="s">
        <v>143</v>
      </c>
      <c r="I167" s="64">
        <v>2</v>
      </c>
      <c r="J167" s="281"/>
      <c r="K167" s="282"/>
      <c r="L167" s="282"/>
      <c r="M167" s="283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29"/>
      <c r="Y167" s="325"/>
      <c r="Z167" s="64" t="b">
        <v>1</v>
      </c>
      <c r="AA167" s="64" t="s">
        <v>146</v>
      </c>
      <c r="AB167" s="64">
        <v>2</v>
      </c>
      <c r="AC167" s="64" t="s">
        <v>147</v>
      </c>
      <c r="AD167" s="64" t="s">
        <v>129</v>
      </c>
      <c r="AE167" s="64" t="s">
        <v>162</v>
      </c>
      <c r="AF167" s="281"/>
      <c r="AG167" s="282"/>
      <c r="AH167" s="282"/>
      <c r="AI167" s="283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U167" s="267"/>
      <c r="AY167" s="332"/>
      <c r="AZ167" s="107" t="s">
        <v>246</v>
      </c>
      <c r="BA167" s="107" t="s">
        <v>0</v>
      </c>
    </row>
    <row r="168" spans="2:53" ht="16.5" customHeight="1" x14ac:dyDescent="0.25">
      <c r="B168" s="295"/>
      <c r="C168" s="325"/>
      <c r="D168" s="64" t="s">
        <v>17</v>
      </c>
      <c r="E168" s="64"/>
      <c r="F168" s="64"/>
      <c r="G168" s="64"/>
      <c r="H168" s="64"/>
      <c r="I168" s="64"/>
      <c r="J168" s="284"/>
      <c r="K168" s="285"/>
      <c r="L168" s="285"/>
      <c r="M168" s="286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29"/>
      <c r="Y168" s="325"/>
      <c r="Z168" s="64" t="s">
        <v>17</v>
      </c>
      <c r="AA168" s="64"/>
      <c r="AB168" s="64"/>
      <c r="AC168" s="64"/>
      <c r="AD168" s="64"/>
      <c r="AE168" s="64"/>
      <c r="AF168" s="284"/>
      <c r="AG168" s="285"/>
      <c r="AH168" s="285"/>
      <c r="AI168" s="286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U168" s="267"/>
      <c r="AY168" s="131" t="s">
        <v>3</v>
      </c>
      <c r="AZ168" s="132">
        <f>J156</f>
        <v>37.956000000000003</v>
      </c>
      <c r="BA168" s="132">
        <f>AF156</f>
        <v>37.652000000000001</v>
      </c>
    </row>
    <row r="169" spans="2:53" ht="16.5" customHeight="1" x14ac:dyDescent="0.25">
      <c r="B169" s="295"/>
      <c r="C169" s="325"/>
      <c r="D169" s="69" t="s">
        <v>23</v>
      </c>
      <c r="E169" s="293" t="s">
        <v>89</v>
      </c>
      <c r="F169" s="293"/>
      <c r="G169" s="293"/>
      <c r="H169" s="293"/>
      <c r="I169" s="293"/>
      <c r="J169" s="65" t="s">
        <v>11</v>
      </c>
      <c r="K169" s="65" t="s">
        <v>12</v>
      </c>
      <c r="L169" s="65" t="s">
        <v>81</v>
      </c>
      <c r="M169" s="65" t="s">
        <v>80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29"/>
      <c r="Y169" s="325"/>
      <c r="Z169" s="69" t="s">
        <v>23</v>
      </c>
      <c r="AA169" s="293" t="s">
        <v>94</v>
      </c>
      <c r="AB169" s="293"/>
      <c r="AC169" s="293"/>
      <c r="AD169" s="293"/>
      <c r="AE169" s="293"/>
      <c r="AF169" s="65" t="s">
        <v>11</v>
      </c>
      <c r="AG169" s="65" t="s">
        <v>12</v>
      </c>
      <c r="AH169" s="65" t="s">
        <v>81</v>
      </c>
      <c r="AI169" s="65" t="s">
        <v>80</v>
      </c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U169" s="267"/>
      <c r="AY169" s="42" t="s">
        <v>4</v>
      </c>
      <c r="AZ169" s="130">
        <f>K156</f>
        <v>7.5910000000000002</v>
      </c>
      <c r="BA169" s="130">
        <f>AG156</f>
        <v>7.53</v>
      </c>
    </row>
    <row r="170" spans="2:53" ht="16.5" customHeight="1" x14ac:dyDescent="0.25">
      <c r="B170" s="295"/>
      <c r="C170" s="325"/>
      <c r="D170" s="64" t="s">
        <v>24</v>
      </c>
      <c r="E170" s="83">
        <v>4.4459999999999997</v>
      </c>
      <c r="F170" s="83">
        <v>4.3129999999999997</v>
      </c>
      <c r="G170" s="83">
        <v>4.0970000000000004</v>
      </c>
      <c r="H170" s="83">
        <v>5.351</v>
      </c>
      <c r="I170" s="83">
        <v>5.6689999999999996</v>
      </c>
      <c r="J170" s="64">
        <f>SUM(E170:I170)</f>
        <v>23.876000000000001</v>
      </c>
      <c r="K170" s="26">
        <f>ROUND(AVERAGE(E170:I170),3)</f>
        <v>4.7750000000000004</v>
      </c>
      <c r="L170" s="64">
        <f>ROUND(MEDIAN(E170:I170), 3)</f>
        <v>4.4459999999999997</v>
      </c>
      <c r="M170" s="64">
        <f>ROUND(_xlfn.STDEV.S(E170:I170), 3)</f>
        <v>0.69099999999999995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29"/>
      <c r="Y170" s="325"/>
      <c r="Z170" s="64" t="s">
        <v>24</v>
      </c>
      <c r="AA170" s="63">
        <v>8.1509999999999998</v>
      </c>
      <c r="AB170" s="63">
        <v>6.8289999999999997</v>
      </c>
      <c r="AC170" s="63">
        <v>6.4240000000000004</v>
      </c>
      <c r="AD170" s="63">
        <v>5.68</v>
      </c>
      <c r="AE170" s="63">
        <v>7.4480000000000004</v>
      </c>
      <c r="AF170" s="64">
        <f>SUM(AA170:AE170)</f>
        <v>34.531999999999996</v>
      </c>
      <c r="AG170" s="26">
        <f>ROUND(AVERAGE(AA170:AE170),3)</f>
        <v>6.9059999999999997</v>
      </c>
      <c r="AH170" s="64">
        <f>ROUND(MEDIAN(AA170:AE170), 3)</f>
        <v>6.8289999999999997</v>
      </c>
      <c r="AI170" s="64">
        <f>ROUND(_xlfn.STDEV.S(AA170:AE170), 3)</f>
        <v>0.94699999999999995</v>
      </c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U170" s="267"/>
      <c r="AY170" s="42" t="s">
        <v>191</v>
      </c>
      <c r="AZ170" s="130">
        <f>L156</f>
        <v>6.883</v>
      </c>
      <c r="BA170" s="130">
        <f>AH156</f>
        <v>6.9260000000000002</v>
      </c>
    </row>
    <row r="171" spans="2:53" ht="16.5" customHeight="1" x14ac:dyDescent="0.25">
      <c r="B171" s="295"/>
      <c r="C171" s="325"/>
      <c r="D171" s="64" t="b">
        <v>1</v>
      </c>
      <c r="E171" s="64" t="s">
        <v>131</v>
      </c>
      <c r="F171" s="64" t="s">
        <v>144</v>
      </c>
      <c r="G171" s="64" t="s">
        <v>139</v>
      </c>
      <c r="H171" s="13" t="s">
        <v>132</v>
      </c>
      <c r="I171" s="64" t="s">
        <v>148</v>
      </c>
      <c r="J171" s="281"/>
      <c r="K171" s="282"/>
      <c r="L171" s="282"/>
      <c r="M171" s="283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29"/>
      <c r="Y171" s="325"/>
      <c r="Z171" s="64" t="b">
        <v>1</v>
      </c>
      <c r="AA171" s="64" t="s">
        <v>137</v>
      </c>
      <c r="AB171" s="64">
        <v>8</v>
      </c>
      <c r="AC171" s="64" t="s">
        <v>160</v>
      </c>
      <c r="AD171" s="64">
        <v>5</v>
      </c>
      <c r="AE171" s="64" t="s">
        <v>155</v>
      </c>
      <c r="AF171" s="281"/>
      <c r="AG171" s="282"/>
      <c r="AH171" s="282"/>
      <c r="AI171" s="283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U171" s="267"/>
      <c r="AY171" s="42" t="s">
        <v>192</v>
      </c>
      <c r="AZ171" s="130">
        <f>M156</f>
        <v>2.3759999999999999</v>
      </c>
      <c r="BA171" s="130">
        <f>AI156</f>
        <v>2.2559999999999998</v>
      </c>
    </row>
    <row r="172" spans="2:53" ht="16.5" customHeight="1" x14ac:dyDescent="0.25">
      <c r="B172" s="295"/>
      <c r="C172" s="325"/>
      <c r="D172" s="64" t="s">
        <v>17</v>
      </c>
      <c r="E172" s="64"/>
      <c r="F172" s="64"/>
      <c r="G172" s="64"/>
      <c r="H172" s="13">
        <v>5</v>
      </c>
      <c r="I172" s="64"/>
      <c r="J172" s="284"/>
      <c r="K172" s="285"/>
      <c r="L172" s="285"/>
      <c r="M172" s="286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29"/>
      <c r="Y172" s="325"/>
      <c r="Z172" s="64" t="s">
        <v>17</v>
      </c>
      <c r="AA172" s="64"/>
      <c r="AB172" s="64"/>
      <c r="AC172" s="64"/>
      <c r="AD172" s="64"/>
      <c r="AE172" s="64"/>
      <c r="AF172" s="284"/>
      <c r="AG172" s="285"/>
      <c r="AH172" s="285"/>
      <c r="AI172" s="286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</row>
    <row r="173" spans="2:53" ht="16.5" customHeight="1" x14ac:dyDescent="0.25">
      <c r="B173" s="295"/>
      <c r="C173" s="325"/>
      <c r="D173" s="69" t="s">
        <v>25</v>
      </c>
      <c r="E173" s="293" t="s">
        <v>89</v>
      </c>
      <c r="F173" s="293"/>
      <c r="G173" s="293"/>
      <c r="H173" s="293"/>
      <c r="I173" s="293"/>
      <c r="J173" s="65" t="s">
        <v>11</v>
      </c>
      <c r="K173" s="65" t="s">
        <v>12</v>
      </c>
      <c r="L173" s="65" t="s">
        <v>81</v>
      </c>
      <c r="M173" s="65" t="s">
        <v>80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29"/>
      <c r="Y173" s="325"/>
      <c r="Z173" s="69" t="s">
        <v>25</v>
      </c>
      <c r="AA173" s="293" t="s">
        <v>94</v>
      </c>
      <c r="AB173" s="293"/>
      <c r="AC173" s="293"/>
      <c r="AD173" s="293"/>
      <c r="AE173" s="293"/>
      <c r="AF173" s="65" t="s">
        <v>11</v>
      </c>
      <c r="AG173" s="65" t="s">
        <v>12</v>
      </c>
      <c r="AH173" s="65" t="s">
        <v>81</v>
      </c>
      <c r="AI173" s="65" t="s">
        <v>80</v>
      </c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</row>
    <row r="174" spans="2:53" ht="16.5" customHeight="1" x14ac:dyDescent="0.25">
      <c r="B174" s="295"/>
      <c r="C174" s="325"/>
      <c r="D174" s="64" t="s">
        <v>26</v>
      </c>
      <c r="E174" s="83">
        <v>7.3140000000000001</v>
      </c>
      <c r="F174" s="83">
        <v>14.214</v>
      </c>
      <c r="G174" s="83">
        <v>7.69</v>
      </c>
      <c r="H174" s="83">
        <v>5.6529999999999996</v>
      </c>
      <c r="I174" s="83">
        <v>8.7050000000000001</v>
      </c>
      <c r="J174" s="64">
        <f>SUM(E174:I174)</f>
        <v>43.576000000000001</v>
      </c>
      <c r="K174" s="26">
        <f>ROUND(AVERAGE(E174:I174),3)</f>
        <v>8.7149999999999999</v>
      </c>
      <c r="L174" s="64">
        <f>ROUND(MEDIAN(E174:I174), 3)</f>
        <v>7.69</v>
      </c>
      <c r="M174" s="64">
        <f>ROUND(_xlfn.STDEV.S(E174:I174), 3)</f>
        <v>3.2650000000000001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29"/>
      <c r="Y174" s="325"/>
      <c r="Z174" s="64" t="s">
        <v>26</v>
      </c>
      <c r="AA174" s="63">
        <v>4.9790000000000001</v>
      </c>
      <c r="AB174" s="63">
        <v>9.9079999999999995</v>
      </c>
      <c r="AC174" s="63">
        <v>6.6230000000000002</v>
      </c>
      <c r="AD174" s="63">
        <v>14.493</v>
      </c>
      <c r="AE174" s="63">
        <v>6.1769999999999996</v>
      </c>
      <c r="AF174" s="64">
        <f>SUM(AA174:AE174)</f>
        <v>42.18</v>
      </c>
      <c r="AG174" s="26">
        <f>ROUND(AVERAGE(AA174:AE174),3)</f>
        <v>8.4359999999999999</v>
      </c>
      <c r="AH174" s="64">
        <f>ROUND(MEDIAN(AA174:AE174), 3)</f>
        <v>6.6230000000000002</v>
      </c>
      <c r="AI174" s="64">
        <f>ROUND(_xlfn.STDEV.S(AA174:AE174), 3)</f>
        <v>3.847</v>
      </c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</row>
    <row r="175" spans="2:53" ht="16.5" customHeight="1" x14ac:dyDescent="0.25">
      <c r="B175" s="295"/>
      <c r="C175" s="325"/>
      <c r="D175" s="64" t="b">
        <v>1</v>
      </c>
      <c r="E175" s="64">
        <v>7</v>
      </c>
      <c r="F175" s="64">
        <v>1</v>
      </c>
      <c r="G175" s="64">
        <v>8</v>
      </c>
      <c r="H175" s="64" t="s">
        <v>162</v>
      </c>
      <c r="I175" s="13">
        <v>5</v>
      </c>
      <c r="J175" s="281"/>
      <c r="K175" s="282"/>
      <c r="L175" s="282"/>
      <c r="M175" s="283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29"/>
      <c r="Y175" s="325"/>
      <c r="Z175" s="64" t="b">
        <v>1</v>
      </c>
      <c r="AA175" s="64" t="s">
        <v>163</v>
      </c>
      <c r="AB175" s="64" t="s">
        <v>141</v>
      </c>
      <c r="AC175" s="64">
        <v>0</v>
      </c>
      <c r="AD175" s="64" t="s">
        <v>158</v>
      </c>
      <c r="AE175" s="64" t="s">
        <v>136</v>
      </c>
      <c r="AF175" s="281"/>
      <c r="AG175" s="282"/>
      <c r="AH175" s="282"/>
      <c r="AI175" s="283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</row>
    <row r="176" spans="2:53" ht="16.5" customHeight="1" x14ac:dyDescent="0.25">
      <c r="B176" s="295"/>
      <c r="C176" s="325"/>
      <c r="D176" s="64" t="s">
        <v>17</v>
      </c>
      <c r="E176" s="64"/>
      <c r="F176" s="64"/>
      <c r="G176" s="64"/>
      <c r="H176" s="64"/>
      <c r="I176" s="13" t="s">
        <v>41</v>
      </c>
      <c r="J176" s="284"/>
      <c r="K176" s="285"/>
      <c r="L176" s="285"/>
      <c r="M176" s="286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29"/>
      <c r="Y176" s="325"/>
      <c r="Z176" s="64" t="s">
        <v>17</v>
      </c>
      <c r="AA176" s="64"/>
      <c r="AB176" s="64"/>
      <c r="AC176" s="64"/>
      <c r="AD176" s="64"/>
      <c r="AE176" s="64"/>
      <c r="AF176" s="284"/>
      <c r="AG176" s="285"/>
      <c r="AH176" s="285"/>
      <c r="AI176" s="286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</row>
    <row r="177" spans="2:45" ht="16.5" customHeight="1" x14ac:dyDescent="0.25">
      <c r="B177" s="295"/>
      <c r="C177" s="325"/>
      <c r="D177" s="69" t="s">
        <v>58</v>
      </c>
      <c r="E177" s="293" t="s">
        <v>94</v>
      </c>
      <c r="F177" s="293"/>
      <c r="G177" s="293"/>
      <c r="H177" s="293"/>
      <c r="I177" s="293"/>
      <c r="J177" s="65" t="s">
        <v>11</v>
      </c>
      <c r="K177" s="65" t="s">
        <v>12</v>
      </c>
      <c r="L177" s="65" t="s">
        <v>81</v>
      </c>
      <c r="M177" s="65" t="s">
        <v>80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29"/>
      <c r="Y177" s="325"/>
      <c r="Z177" s="69" t="s">
        <v>58</v>
      </c>
      <c r="AA177" s="293" t="s">
        <v>94</v>
      </c>
      <c r="AB177" s="293"/>
      <c r="AC177" s="293"/>
      <c r="AD177" s="293"/>
      <c r="AE177" s="293"/>
      <c r="AF177" s="65" t="s">
        <v>11</v>
      </c>
      <c r="AG177" s="65" t="s">
        <v>12</v>
      </c>
      <c r="AH177" s="65" t="s">
        <v>81</v>
      </c>
      <c r="AI177" s="65" t="s">
        <v>80</v>
      </c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</row>
    <row r="178" spans="2:45" ht="16.5" customHeight="1" x14ac:dyDescent="0.25">
      <c r="B178" s="295"/>
      <c r="C178" s="325"/>
      <c r="D178" s="64" t="s">
        <v>59</v>
      </c>
      <c r="E178" s="83">
        <v>5.9420000000000002</v>
      </c>
      <c r="F178" s="83">
        <v>6.33</v>
      </c>
      <c r="G178" s="83">
        <v>7.6479999999999997</v>
      </c>
      <c r="H178" s="83">
        <v>7.2430000000000003</v>
      </c>
      <c r="I178" s="83">
        <v>13.285</v>
      </c>
      <c r="J178" s="64">
        <f>SUM(E178:I178)</f>
        <v>40.448000000000008</v>
      </c>
      <c r="K178" s="26">
        <f>ROUND(AVERAGE(E178:I178),3)</f>
        <v>8.09</v>
      </c>
      <c r="L178" s="64">
        <f>ROUND(MEDIAN(E178:I178), 3)</f>
        <v>7.2430000000000003</v>
      </c>
      <c r="M178" s="64">
        <f>ROUND(_xlfn.STDEV.S(E178:I178), 3)</f>
        <v>2.984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29"/>
      <c r="Y178" s="325"/>
      <c r="Z178" s="64" t="s">
        <v>59</v>
      </c>
      <c r="AA178" s="63">
        <v>8.5269999999999992</v>
      </c>
      <c r="AB178" s="63">
        <v>5.056</v>
      </c>
      <c r="AC178" s="63">
        <v>11.164</v>
      </c>
      <c r="AD178" s="63">
        <v>4.9020000000000001</v>
      </c>
      <c r="AE178" s="63">
        <v>7.069</v>
      </c>
      <c r="AF178" s="64">
        <f>SUM(AA178:AE178)</f>
        <v>36.718000000000004</v>
      </c>
      <c r="AG178" s="26">
        <f>ROUND(AVERAGE(AA178:AE178),3)</f>
        <v>7.3440000000000003</v>
      </c>
      <c r="AH178" s="64">
        <f>ROUND(MEDIAN(AA178:AE178), 3)</f>
        <v>7.069</v>
      </c>
      <c r="AI178" s="64">
        <f>ROUND(_xlfn.STDEV.S(AA178:AE178), 3)</f>
        <v>2.6110000000000002</v>
      </c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</row>
    <row r="179" spans="2:45" ht="16.5" customHeight="1" x14ac:dyDescent="0.25">
      <c r="B179" s="295"/>
      <c r="C179" s="325"/>
      <c r="D179" s="64" t="b">
        <v>1</v>
      </c>
      <c r="E179" s="64" t="s">
        <v>141</v>
      </c>
      <c r="F179" s="64" t="s">
        <v>159</v>
      </c>
      <c r="G179" s="64" t="s">
        <v>155</v>
      </c>
      <c r="H179" s="64" t="s">
        <v>163</v>
      </c>
      <c r="I179" s="64" t="s">
        <v>160</v>
      </c>
      <c r="J179" s="281"/>
      <c r="K179" s="282"/>
      <c r="L179" s="282"/>
      <c r="M179" s="283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29"/>
      <c r="Y179" s="325"/>
      <c r="Z179" s="64" t="b">
        <v>1</v>
      </c>
      <c r="AA179" s="64" t="s">
        <v>156</v>
      </c>
      <c r="AB179" s="64">
        <v>4</v>
      </c>
      <c r="AC179" s="64" t="s">
        <v>161</v>
      </c>
      <c r="AD179" s="64">
        <v>3</v>
      </c>
      <c r="AE179" s="64">
        <v>1</v>
      </c>
      <c r="AF179" s="281"/>
      <c r="AG179" s="282"/>
      <c r="AH179" s="282"/>
      <c r="AI179" s="283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</row>
    <row r="180" spans="2:45" ht="16.5" customHeight="1" x14ac:dyDescent="0.25">
      <c r="B180" s="295"/>
      <c r="C180" s="325"/>
      <c r="D180" s="64" t="s">
        <v>17</v>
      </c>
      <c r="E180" s="64"/>
      <c r="F180" s="64"/>
      <c r="G180" s="64"/>
      <c r="H180" s="64"/>
      <c r="I180" s="64"/>
      <c r="J180" s="284"/>
      <c r="K180" s="285"/>
      <c r="L180" s="285"/>
      <c r="M180" s="286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29"/>
      <c r="Y180" s="325"/>
      <c r="Z180" s="64" t="s">
        <v>17</v>
      </c>
      <c r="AA180" s="64"/>
      <c r="AB180" s="64"/>
      <c r="AC180" s="64"/>
      <c r="AD180" s="64"/>
      <c r="AE180" s="64"/>
      <c r="AF180" s="284"/>
      <c r="AG180" s="285"/>
      <c r="AH180" s="285"/>
      <c r="AI180" s="286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</row>
  </sheetData>
  <mergeCells count="237">
    <mergeCell ref="C4:BA4"/>
    <mergeCell ref="C65:BA65"/>
    <mergeCell ref="B3:BA3"/>
    <mergeCell ref="J171:M172"/>
    <mergeCell ref="AF171:AI172"/>
    <mergeCell ref="J179:M180"/>
    <mergeCell ref="AF179:AI180"/>
    <mergeCell ref="O6:R6"/>
    <mergeCell ref="O32:R32"/>
    <mergeCell ref="AK32:AN32"/>
    <mergeCell ref="AK6:AN6"/>
    <mergeCell ref="J67:M67"/>
    <mergeCell ref="J72:M73"/>
    <mergeCell ref="J76:M77"/>
    <mergeCell ref="J80:M81"/>
    <mergeCell ref="AA136:AE136"/>
    <mergeCell ref="J138:M139"/>
    <mergeCell ref="AF138:AI139"/>
    <mergeCell ref="J121:M122"/>
    <mergeCell ref="AF121:AI122"/>
    <mergeCell ref="E59:N59"/>
    <mergeCell ref="AA59:AJ59"/>
    <mergeCell ref="O61:R62"/>
    <mergeCell ref="AK61:AN62"/>
    <mergeCell ref="C66:W66"/>
    <mergeCell ref="Y66:AS66"/>
    <mergeCell ref="AQ154:AS154"/>
    <mergeCell ref="E157:I157"/>
    <mergeCell ref="AA157:AE157"/>
    <mergeCell ref="J159:M160"/>
    <mergeCell ref="AF159:AI160"/>
    <mergeCell ref="E161:I161"/>
    <mergeCell ref="AA161:AE161"/>
    <mergeCell ref="J150:M151"/>
    <mergeCell ref="AF150:AI151"/>
    <mergeCell ref="J154:M154"/>
    <mergeCell ref="AF154:AI154"/>
    <mergeCell ref="C154:C180"/>
    <mergeCell ref="U154:W154"/>
    <mergeCell ref="Y154:Y180"/>
    <mergeCell ref="J163:M164"/>
    <mergeCell ref="AF163:AI164"/>
    <mergeCell ref="E165:I165"/>
    <mergeCell ref="E144:I144"/>
    <mergeCell ref="AA144:AE144"/>
    <mergeCell ref="J146:M147"/>
    <mergeCell ref="AF146:AI147"/>
    <mergeCell ref="E148:I148"/>
    <mergeCell ref="C125:C151"/>
    <mergeCell ref="E173:I173"/>
    <mergeCell ref="AA173:AE173"/>
    <mergeCell ref="J175:M176"/>
    <mergeCell ref="AF175:AI176"/>
    <mergeCell ref="E177:I177"/>
    <mergeCell ref="AA177:AE177"/>
    <mergeCell ref="AA165:AE165"/>
    <mergeCell ref="J167:M168"/>
    <mergeCell ref="AF167:AI168"/>
    <mergeCell ref="E169:I169"/>
    <mergeCell ref="AA169:AE169"/>
    <mergeCell ref="E140:I140"/>
    <mergeCell ref="AA140:AE140"/>
    <mergeCell ref="J142:M143"/>
    <mergeCell ref="AF142:AI143"/>
    <mergeCell ref="AQ125:AS125"/>
    <mergeCell ref="E128:I128"/>
    <mergeCell ref="AA128:AE128"/>
    <mergeCell ref="J130:M131"/>
    <mergeCell ref="AF130:AI131"/>
    <mergeCell ref="E132:I132"/>
    <mergeCell ref="AA132:AE132"/>
    <mergeCell ref="U125:W125"/>
    <mergeCell ref="Y125:Y151"/>
    <mergeCell ref="J134:M135"/>
    <mergeCell ref="AF134:AI135"/>
    <mergeCell ref="E136:I136"/>
    <mergeCell ref="J125:M125"/>
    <mergeCell ref="AF125:AI125"/>
    <mergeCell ref="AA148:AE148"/>
    <mergeCell ref="E103:I103"/>
    <mergeCell ref="AA103:AE103"/>
    <mergeCell ref="J105:M106"/>
    <mergeCell ref="AF105:AI106"/>
    <mergeCell ref="E107:I107"/>
    <mergeCell ref="AA107:AE107"/>
    <mergeCell ref="C96:C122"/>
    <mergeCell ref="U96:W96"/>
    <mergeCell ref="Y96:Y122"/>
    <mergeCell ref="E115:I115"/>
    <mergeCell ref="AA115:AE115"/>
    <mergeCell ref="J117:M118"/>
    <mergeCell ref="AF117:AI118"/>
    <mergeCell ref="E119:I119"/>
    <mergeCell ref="AA119:AE119"/>
    <mergeCell ref="J109:M110"/>
    <mergeCell ref="AF109:AI110"/>
    <mergeCell ref="E111:I111"/>
    <mergeCell ref="AA111:AE111"/>
    <mergeCell ref="J113:M114"/>
    <mergeCell ref="AF113:AI114"/>
    <mergeCell ref="J96:M96"/>
    <mergeCell ref="AF96:AI96"/>
    <mergeCell ref="E99:I99"/>
    <mergeCell ref="AQ96:AS96"/>
    <mergeCell ref="O53:R54"/>
    <mergeCell ref="AK53:AN54"/>
    <mergeCell ref="AA99:AE99"/>
    <mergeCell ref="J101:M102"/>
    <mergeCell ref="AF101:AI102"/>
    <mergeCell ref="C67:C93"/>
    <mergeCell ref="U67:W67"/>
    <mergeCell ref="Y67:Y93"/>
    <mergeCell ref="AQ67:AS67"/>
    <mergeCell ref="J84:M85"/>
    <mergeCell ref="J88:M89"/>
    <mergeCell ref="J92:M93"/>
    <mergeCell ref="AF67:AI67"/>
    <mergeCell ref="AF72:AI73"/>
    <mergeCell ref="AF76:AI77"/>
    <mergeCell ref="AF80:AI81"/>
    <mergeCell ref="AF84:AI85"/>
    <mergeCell ref="AF88:AI89"/>
    <mergeCell ref="AF92:AI93"/>
    <mergeCell ref="AA55:AJ55"/>
    <mergeCell ref="O57:R58"/>
    <mergeCell ref="AK57:AN58"/>
    <mergeCell ref="E74:I74"/>
    <mergeCell ref="E47:N47"/>
    <mergeCell ref="AA47:AJ47"/>
    <mergeCell ref="O49:R50"/>
    <mergeCell ref="AK49:AN50"/>
    <mergeCell ref="E51:N51"/>
    <mergeCell ref="AA51:AJ51"/>
    <mergeCell ref="Y31:AS31"/>
    <mergeCell ref="C32:C62"/>
    <mergeCell ref="U32:W32"/>
    <mergeCell ref="Y32:Y62"/>
    <mergeCell ref="AQ32:AS32"/>
    <mergeCell ref="O45:R46"/>
    <mergeCell ref="AK45:AN46"/>
    <mergeCell ref="E55:N55"/>
    <mergeCell ref="E21:N21"/>
    <mergeCell ref="AA21:AJ21"/>
    <mergeCell ref="O23:R24"/>
    <mergeCell ref="AK23:AN24"/>
    <mergeCell ref="E25:N25"/>
    <mergeCell ref="AA25:AJ25"/>
    <mergeCell ref="O41:R42"/>
    <mergeCell ref="AK41:AN42"/>
    <mergeCell ref="E43:N43"/>
    <mergeCell ref="AA43:AJ43"/>
    <mergeCell ref="E35:N35"/>
    <mergeCell ref="AA35:AJ35"/>
    <mergeCell ref="O37:R38"/>
    <mergeCell ref="AK37:AN38"/>
    <mergeCell ref="E39:N39"/>
    <mergeCell ref="AA39:AJ39"/>
    <mergeCell ref="B4:B180"/>
    <mergeCell ref="C5:W5"/>
    <mergeCell ref="Y5:AS5"/>
    <mergeCell ref="C6:C28"/>
    <mergeCell ref="U6:W6"/>
    <mergeCell ref="Y6:Y28"/>
    <mergeCell ref="AQ6:AS6"/>
    <mergeCell ref="O15:R16"/>
    <mergeCell ref="AK15:AN16"/>
    <mergeCell ref="E17:N17"/>
    <mergeCell ref="AA17:AJ17"/>
    <mergeCell ref="O19:R20"/>
    <mergeCell ref="AK19:AN20"/>
    <mergeCell ref="E9:N9"/>
    <mergeCell ref="AA9:AJ9"/>
    <mergeCell ref="O11:R12"/>
    <mergeCell ref="AK11:AN12"/>
    <mergeCell ref="E13:N13"/>
    <mergeCell ref="AA13:AJ13"/>
    <mergeCell ref="O27:R28"/>
    <mergeCell ref="AK27:AN28"/>
    <mergeCell ref="C31:W31"/>
    <mergeCell ref="E70:I70"/>
    <mergeCell ref="AA70:AE70"/>
    <mergeCell ref="AY125:AY126"/>
    <mergeCell ref="AZ125:BA125"/>
    <mergeCell ref="AY137:AY138"/>
    <mergeCell ref="AZ137:BA137"/>
    <mergeCell ref="AV154:AV155"/>
    <mergeCell ref="AW154:AX154"/>
    <mergeCell ref="AY154:AY155"/>
    <mergeCell ref="AZ154:BA154"/>
    <mergeCell ref="AU5:BA5"/>
    <mergeCell ref="AU6:AU53"/>
    <mergeCell ref="AV6:AV7"/>
    <mergeCell ref="AW6:AX6"/>
    <mergeCell ref="AY6:AY7"/>
    <mergeCell ref="AZ6:BA6"/>
    <mergeCell ref="AY17:AY18"/>
    <mergeCell ref="AZ17:BA17"/>
    <mergeCell ref="AV32:AV33"/>
    <mergeCell ref="AW32:AX32"/>
    <mergeCell ref="AY32:AY33"/>
    <mergeCell ref="AZ32:BA32"/>
    <mergeCell ref="AW41:AX43"/>
    <mergeCell ref="AY48:AY49"/>
    <mergeCell ref="AZ48:BA48"/>
    <mergeCell ref="E82:I82"/>
    <mergeCell ref="AA82:AE82"/>
    <mergeCell ref="E86:I86"/>
    <mergeCell ref="AA86:AE86"/>
    <mergeCell ref="E90:I90"/>
    <mergeCell ref="AA90:AE90"/>
    <mergeCell ref="AY166:AY167"/>
    <mergeCell ref="AZ166:BA166"/>
    <mergeCell ref="AU66:BA66"/>
    <mergeCell ref="AU67:AU171"/>
    <mergeCell ref="AV67:AV68"/>
    <mergeCell ref="AW67:AX67"/>
    <mergeCell ref="AY67:AY68"/>
    <mergeCell ref="AZ67:BA67"/>
    <mergeCell ref="AY79:AY80"/>
    <mergeCell ref="AZ79:BA79"/>
    <mergeCell ref="AV96:AV97"/>
    <mergeCell ref="AW96:AX96"/>
    <mergeCell ref="AY96:AY97"/>
    <mergeCell ref="AZ96:BA96"/>
    <mergeCell ref="AY108:AY109"/>
    <mergeCell ref="AZ108:BA108"/>
    <mergeCell ref="AV125:AV126"/>
    <mergeCell ref="AW125:AX125"/>
    <mergeCell ref="S69:S70"/>
    <mergeCell ref="S71:S72"/>
    <mergeCell ref="S73:S74"/>
    <mergeCell ref="AO69:AO70"/>
    <mergeCell ref="AO71:AO72"/>
    <mergeCell ref="AO73:AO74"/>
    <mergeCell ref="AA74:AE74"/>
    <mergeCell ref="E78:I78"/>
    <mergeCell ref="AA78:AE78"/>
  </mergeCells>
  <phoneticPr fontId="1" type="noConversion"/>
  <pageMargins left="0.25" right="0.25" top="0.75" bottom="0.75" header="0.3" footer="0.3"/>
  <pageSetup paperSize="9" scale="25" fitToHeight="0" orientation="landscape" r:id="rId1"/>
  <ignoredErrors>
    <ignoredError sqref="K23 E27 I27 E19:F19 H19 F15 G11:H11 L11 N15 M19 AB23 AA27 AA15 AE15:AF15 AG15 AI15 AF27 AD23 AH27 AB11 AB19 H37 L37 E41:F41 G45:I45 K45 F49 K49 M49 L53 I53 E53:F53 N53 F57:G57 M57 M61 AA37 AF37:AG37 AJ37 AA41:AB41 AE41 AI41 AG45 AF49:AG49 AC45 AB49 AF53 AH57:AI57 AH61:AI61 E101:F101 F109:G109 G113:H113 G117 E121 G134 I134 F130 I130 H72 G76 F80 F84 H84 E88:F88 I88 G92 I92 AA72 AE76 AA76:AB76 AC84:AD84 AC92:AD9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AB9D-DD9C-4F49-B92B-FC04C3C93345}">
  <sheetPr>
    <pageSetUpPr fitToPage="1"/>
  </sheetPr>
  <dimension ref="B3:BA180"/>
  <sheetViews>
    <sheetView zoomScale="40" zoomScaleNormal="40" workbookViewId="0">
      <selection activeCell="S69" sqref="S69:S74"/>
    </sheetView>
  </sheetViews>
  <sheetFormatPr defaultRowHeight="16.5" x14ac:dyDescent="0.25"/>
  <cols>
    <col min="2" max="2" width="30.625" style="2" customWidth="1"/>
    <col min="3" max="3" width="9" style="2"/>
    <col min="4" max="4" width="13.625" style="2" customWidth="1"/>
    <col min="5" max="14" width="9.125" style="1" customWidth="1"/>
    <col min="15" max="18" width="9.125" style="2" customWidth="1"/>
    <col min="19" max="19" width="9" style="2"/>
    <col min="20" max="20" width="13.625" style="2" customWidth="1"/>
    <col min="21" max="23" width="11.625" style="2" customWidth="1"/>
    <col min="24" max="25" width="9" style="2"/>
    <col min="26" max="26" width="13.625" style="2" customWidth="1"/>
    <col min="27" max="36" width="9.125" style="1" customWidth="1"/>
    <col min="37" max="40" width="9.125" style="2" customWidth="1"/>
    <col min="41" max="41" width="9" style="2"/>
    <col min="42" max="42" width="13.625" style="2" customWidth="1"/>
    <col min="43" max="45" width="11.625" style="2" customWidth="1"/>
    <col min="46" max="47" width="9" style="24"/>
    <col min="48" max="48" width="11.625" style="24" customWidth="1"/>
    <col min="49" max="50" width="13.625" style="24" customWidth="1"/>
    <col min="51" max="51" width="11.625" style="24" customWidth="1"/>
    <col min="52" max="52" width="13.625" style="24" customWidth="1"/>
    <col min="53" max="53" width="13.625" customWidth="1"/>
  </cols>
  <sheetData>
    <row r="3" spans="2:53" ht="120" customHeight="1" x14ac:dyDescent="0.25">
      <c r="B3" s="294" t="s">
        <v>297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4"/>
    </row>
    <row r="4" spans="2:53" ht="50.1" customHeight="1" x14ac:dyDescent="0.25">
      <c r="B4" s="295" t="s">
        <v>77</v>
      </c>
      <c r="C4" s="278" t="s">
        <v>82</v>
      </c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  <c r="AY4" s="278"/>
      <c r="AZ4" s="278"/>
      <c r="BA4" s="278"/>
    </row>
    <row r="5" spans="2:53" ht="39.950000000000003" customHeight="1" x14ac:dyDescent="0.25">
      <c r="B5" s="295"/>
      <c r="C5" s="296" t="s">
        <v>79</v>
      </c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5"/>
      <c r="Y5" s="297" t="s">
        <v>53</v>
      </c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U5" s="276" t="s">
        <v>257</v>
      </c>
      <c r="AV5" s="276"/>
      <c r="AW5" s="276"/>
      <c r="AX5" s="276"/>
      <c r="AY5" s="276"/>
      <c r="AZ5" s="276"/>
      <c r="BA5" s="276"/>
    </row>
    <row r="6" spans="2:53" ht="16.5" customHeight="1" x14ac:dyDescent="0.3">
      <c r="B6" s="295"/>
      <c r="C6" s="265" t="s">
        <v>1</v>
      </c>
      <c r="D6" s="67" t="s">
        <v>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327" t="s">
        <v>49</v>
      </c>
      <c r="P6" s="328"/>
      <c r="Q6" s="328"/>
      <c r="R6" s="329"/>
      <c r="S6" s="7"/>
      <c r="T6" s="67" t="s">
        <v>1</v>
      </c>
      <c r="U6" s="232" t="s">
        <v>50</v>
      </c>
      <c r="V6" s="232"/>
      <c r="W6" s="232"/>
      <c r="X6" s="4"/>
      <c r="Y6" s="265" t="s">
        <v>1</v>
      </c>
      <c r="Z6" s="67" t="s">
        <v>1</v>
      </c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327" t="s">
        <v>49</v>
      </c>
      <c r="AL6" s="328"/>
      <c r="AM6" s="328"/>
      <c r="AN6" s="329"/>
      <c r="AO6" s="7"/>
      <c r="AP6" s="67" t="s">
        <v>1</v>
      </c>
      <c r="AQ6" s="232" t="s">
        <v>50</v>
      </c>
      <c r="AR6" s="232"/>
      <c r="AS6" s="232"/>
      <c r="AU6" s="267" t="s">
        <v>255</v>
      </c>
      <c r="AV6" s="269" t="s">
        <v>1</v>
      </c>
      <c r="AW6" s="266" t="s">
        <v>5</v>
      </c>
      <c r="AX6" s="266"/>
      <c r="AY6" s="269" t="s">
        <v>1</v>
      </c>
      <c r="AZ6" s="266" t="s">
        <v>6</v>
      </c>
      <c r="BA6" s="266"/>
    </row>
    <row r="7" spans="2:53" ht="16.5" customHeight="1" x14ac:dyDescent="0.3">
      <c r="B7" s="295"/>
      <c r="C7" s="265"/>
      <c r="D7" s="67" t="s">
        <v>2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42" t="s">
        <v>3</v>
      </c>
      <c r="P7" s="42" t="s">
        <v>4</v>
      </c>
      <c r="Q7" s="42" t="s">
        <v>191</v>
      </c>
      <c r="R7" s="42" t="s">
        <v>192</v>
      </c>
      <c r="S7" s="7"/>
      <c r="T7" s="67" t="s">
        <v>2</v>
      </c>
      <c r="U7" s="69" t="s">
        <v>5</v>
      </c>
      <c r="V7" s="69" t="s">
        <v>6</v>
      </c>
      <c r="W7" s="8" t="s">
        <v>7</v>
      </c>
      <c r="X7" s="4"/>
      <c r="Y7" s="265"/>
      <c r="Z7" s="67" t="s">
        <v>0</v>
      </c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42" t="s">
        <v>3</v>
      </c>
      <c r="AL7" s="42" t="s">
        <v>4</v>
      </c>
      <c r="AM7" s="42" t="s">
        <v>191</v>
      </c>
      <c r="AN7" s="42" t="s">
        <v>192</v>
      </c>
      <c r="AO7" s="7"/>
      <c r="AP7" s="67" t="s">
        <v>54</v>
      </c>
      <c r="AQ7" s="69" t="s">
        <v>5</v>
      </c>
      <c r="AR7" s="69" t="s">
        <v>6</v>
      </c>
      <c r="AS7" s="8" t="s">
        <v>7</v>
      </c>
      <c r="AU7" s="267"/>
      <c r="AV7" s="269"/>
      <c r="AW7" s="107" t="s">
        <v>246</v>
      </c>
      <c r="AX7" s="107" t="s">
        <v>0</v>
      </c>
      <c r="AY7" s="269"/>
      <c r="AZ7" s="107" t="s">
        <v>2</v>
      </c>
      <c r="BA7" s="107" t="s">
        <v>54</v>
      </c>
    </row>
    <row r="8" spans="2:53" ht="16.5" customHeight="1" x14ac:dyDescent="0.3">
      <c r="B8" s="295"/>
      <c r="C8" s="265"/>
      <c r="D8" s="9" t="s">
        <v>8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57">
        <f>ROUND(AVERAGE(O10, O14,O18,O22,O26), 3)</f>
        <v>113.77500000000001</v>
      </c>
      <c r="P8" s="43">
        <f>ROUND(AVERAGE(P10, P14,P18,P22,P26), 3)</f>
        <v>9.9280000000000008</v>
      </c>
      <c r="Q8" s="43">
        <f>ROUND(AVERAGE(Q10, Q14,Q18,Q22,Q26), 3)</f>
        <v>10.858000000000001</v>
      </c>
      <c r="R8" s="43">
        <f>ROUND(AVERAGE(R10, R14,R18,R22,R26), 3)</f>
        <v>3.7109999999999999</v>
      </c>
      <c r="S8" s="7"/>
      <c r="T8" s="9" t="s">
        <v>9</v>
      </c>
      <c r="U8" s="8">
        <v>100</v>
      </c>
      <c r="V8" s="8">
        <v>121.873</v>
      </c>
      <c r="W8" s="8">
        <f>ROUND(V8/60, 3)</f>
        <v>2.0310000000000001</v>
      </c>
      <c r="X8" s="4"/>
      <c r="Y8" s="265"/>
      <c r="Z8" s="25" t="s">
        <v>8</v>
      </c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57">
        <f>ROUND(AVERAGE(AK10, AK14,AK18,AK22,AK26), 3)</f>
        <v>79.468999999999994</v>
      </c>
      <c r="AL8" s="43">
        <f>ROUND(AVERAGE(AL10, AL14,AL18,AL22,AL26), 3)</f>
        <v>8.9860000000000007</v>
      </c>
      <c r="AM8" s="43">
        <f>ROUND(AVERAGE(AM10, AM14,AM18,AM22,AM26), 3)</f>
        <v>7.8680000000000003</v>
      </c>
      <c r="AN8" s="43">
        <f>ROUND(AVERAGE(AN10, AN14,AN18,AN22,AN26), 3)</f>
        <v>1.6060000000000001</v>
      </c>
      <c r="AO8" s="7"/>
      <c r="AP8" s="9" t="s">
        <v>9</v>
      </c>
      <c r="AQ8" s="8">
        <v>100</v>
      </c>
      <c r="AR8" s="8">
        <v>74.784999999999997</v>
      </c>
      <c r="AS8" s="8">
        <f>ROUND(AR8/60, 3)</f>
        <v>1.246</v>
      </c>
      <c r="AU8" s="267"/>
      <c r="AV8" s="108" t="s">
        <v>9</v>
      </c>
      <c r="AW8" s="109">
        <f t="shared" ref="AW8:AW13" si="0">U8</f>
        <v>100</v>
      </c>
      <c r="AX8" s="109">
        <f t="shared" ref="AX8:AX13" si="1">AQ8</f>
        <v>100</v>
      </c>
      <c r="AY8" s="108" t="s">
        <v>9</v>
      </c>
      <c r="AZ8" s="109">
        <f t="shared" ref="AZ8:AZ13" si="2">V8</f>
        <v>121.873</v>
      </c>
      <c r="BA8" s="109">
        <f t="shared" ref="BA8:BA13" si="3">AR8</f>
        <v>74.784999999999997</v>
      </c>
    </row>
    <row r="9" spans="2:53" ht="16.5" customHeight="1" x14ac:dyDescent="0.3">
      <c r="B9" s="295"/>
      <c r="C9" s="265"/>
      <c r="D9" s="69" t="s">
        <v>10</v>
      </c>
      <c r="E9" s="292" t="s">
        <v>94</v>
      </c>
      <c r="F9" s="293"/>
      <c r="G9" s="293"/>
      <c r="H9" s="293"/>
      <c r="I9" s="293"/>
      <c r="J9" s="293"/>
      <c r="K9" s="293"/>
      <c r="L9" s="293"/>
      <c r="M9" s="293"/>
      <c r="N9" s="293"/>
      <c r="O9" s="65" t="s">
        <v>11</v>
      </c>
      <c r="P9" s="68" t="s">
        <v>12</v>
      </c>
      <c r="Q9" s="65" t="s">
        <v>81</v>
      </c>
      <c r="R9" s="65" t="s">
        <v>80</v>
      </c>
      <c r="S9" s="7"/>
      <c r="T9" s="9" t="s">
        <v>13</v>
      </c>
      <c r="U9" s="8">
        <v>100</v>
      </c>
      <c r="V9" s="8">
        <v>107.209</v>
      </c>
      <c r="W9" s="8">
        <f>ROUND(V9/60, 3)</f>
        <v>1.7869999999999999</v>
      </c>
      <c r="X9" s="4"/>
      <c r="Y9" s="265"/>
      <c r="Z9" s="65" t="s">
        <v>10</v>
      </c>
      <c r="AA9" s="292" t="s">
        <v>94</v>
      </c>
      <c r="AB9" s="293"/>
      <c r="AC9" s="293"/>
      <c r="AD9" s="293"/>
      <c r="AE9" s="293"/>
      <c r="AF9" s="293"/>
      <c r="AG9" s="293"/>
      <c r="AH9" s="293"/>
      <c r="AI9" s="293"/>
      <c r="AJ9" s="293"/>
      <c r="AK9" s="65" t="s">
        <v>11</v>
      </c>
      <c r="AL9" s="68" t="s">
        <v>12</v>
      </c>
      <c r="AM9" s="65" t="s">
        <v>81</v>
      </c>
      <c r="AN9" s="65" t="s">
        <v>80</v>
      </c>
      <c r="AO9" s="7"/>
      <c r="AP9" s="9" t="s">
        <v>13</v>
      </c>
      <c r="AQ9" s="8">
        <v>100</v>
      </c>
      <c r="AR9" s="8">
        <v>89.424999999999997</v>
      </c>
      <c r="AS9" s="8">
        <f>ROUND(AR9/60, 3)</f>
        <v>1.49</v>
      </c>
      <c r="AU9" s="267"/>
      <c r="AV9" s="108" t="s">
        <v>13</v>
      </c>
      <c r="AW9" s="109">
        <f t="shared" si="0"/>
        <v>100</v>
      </c>
      <c r="AX9" s="109">
        <f t="shared" si="1"/>
        <v>100</v>
      </c>
      <c r="AY9" s="108" t="s">
        <v>13</v>
      </c>
      <c r="AZ9" s="109">
        <f t="shared" si="2"/>
        <v>107.209</v>
      </c>
      <c r="BA9" s="109">
        <f t="shared" si="3"/>
        <v>89.424999999999997</v>
      </c>
    </row>
    <row r="10" spans="2:53" ht="16.5" customHeight="1" x14ac:dyDescent="0.3">
      <c r="B10" s="295"/>
      <c r="C10" s="265"/>
      <c r="D10" s="64" t="s">
        <v>14</v>
      </c>
      <c r="E10" s="85">
        <v>13.448</v>
      </c>
      <c r="F10" s="85">
        <v>18.225000000000001</v>
      </c>
      <c r="G10" s="85">
        <v>12.624000000000001</v>
      </c>
      <c r="H10" s="85">
        <v>16.052</v>
      </c>
      <c r="I10" s="85">
        <v>11.948</v>
      </c>
      <c r="J10" s="85">
        <v>9.23</v>
      </c>
      <c r="K10" s="85">
        <v>7.5640000000000001</v>
      </c>
      <c r="L10" s="85">
        <v>10.01</v>
      </c>
      <c r="M10" s="85">
        <v>12.944000000000001</v>
      </c>
      <c r="N10" s="85">
        <v>9.827</v>
      </c>
      <c r="O10" s="64">
        <f>SUM(E10:N10)</f>
        <v>121.87200000000001</v>
      </c>
      <c r="P10" s="26">
        <f>ROUND(AVERAGE(E10:N10),3)</f>
        <v>12.186999999999999</v>
      </c>
      <c r="Q10" s="64">
        <f>ROUND(MEDIAN(E10:N10), 3)</f>
        <v>12.286</v>
      </c>
      <c r="R10" s="64">
        <f>ROUND(_xlfn.STDEV.S(E10:N10), 3)</f>
        <v>3.2360000000000002</v>
      </c>
      <c r="S10" s="7"/>
      <c r="T10" s="9" t="s">
        <v>15</v>
      </c>
      <c r="U10" s="8">
        <v>100</v>
      </c>
      <c r="V10" s="8">
        <v>104.872</v>
      </c>
      <c r="W10" s="8">
        <f>ROUND(V10/60, 3)</f>
        <v>1.748</v>
      </c>
      <c r="X10" s="4"/>
      <c r="Y10" s="265"/>
      <c r="Z10" s="66" t="s">
        <v>14</v>
      </c>
      <c r="AA10" s="78">
        <v>10.015000000000001</v>
      </c>
      <c r="AB10" s="78">
        <v>5.1130000000000004</v>
      </c>
      <c r="AC10" s="78">
        <v>5.6</v>
      </c>
      <c r="AD10" s="78">
        <v>9.0719999999999992</v>
      </c>
      <c r="AE10" s="78">
        <v>8.5749999999999993</v>
      </c>
      <c r="AF10" s="78">
        <v>7.4160000000000004</v>
      </c>
      <c r="AG10" s="78">
        <v>5.3849999999999998</v>
      </c>
      <c r="AH10" s="78">
        <v>8.3350000000000009</v>
      </c>
      <c r="AI10" s="78">
        <v>7.0629999999999997</v>
      </c>
      <c r="AJ10" s="78">
        <v>8.2070000000000007</v>
      </c>
      <c r="AK10" s="64">
        <f>SUM(AA10:AJ10)</f>
        <v>74.781000000000006</v>
      </c>
      <c r="AL10" s="26">
        <f>ROUND(AVERAGE(AA10:AJ10),3)</f>
        <v>7.4779999999999998</v>
      </c>
      <c r="AM10" s="64">
        <f>ROUND(MEDIAN(AA10:AJ10), 3)</f>
        <v>7.8120000000000003</v>
      </c>
      <c r="AN10" s="64">
        <f>ROUND(_xlfn.STDEV.S(AA10:AJ10), 3)</f>
        <v>1.671</v>
      </c>
      <c r="AO10" s="7"/>
      <c r="AP10" s="9" t="s">
        <v>15</v>
      </c>
      <c r="AQ10" s="8">
        <v>100</v>
      </c>
      <c r="AR10" s="8">
        <v>81.326999999999998</v>
      </c>
      <c r="AS10" s="8">
        <f>ROUND(AR10/60, 3)</f>
        <v>1.355</v>
      </c>
      <c r="AU10" s="267"/>
      <c r="AV10" s="108" t="s">
        <v>15</v>
      </c>
      <c r="AW10" s="109">
        <f t="shared" si="0"/>
        <v>100</v>
      </c>
      <c r="AX10" s="109">
        <f t="shared" si="1"/>
        <v>100</v>
      </c>
      <c r="AY10" s="108" t="s">
        <v>15</v>
      </c>
      <c r="AZ10" s="109">
        <f t="shared" si="2"/>
        <v>104.872</v>
      </c>
      <c r="BA10" s="109">
        <f t="shared" si="3"/>
        <v>81.326999999999998</v>
      </c>
    </row>
    <row r="11" spans="2:53" ht="16.5" customHeight="1" x14ac:dyDescent="0.3">
      <c r="B11" s="295"/>
      <c r="C11" s="265"/>
      <c r="D11" s="64" t="b">
        <v>1</v>
      </c>
      <c r="E11" s="85" t="s">
        <v>157</v>
      </c>
      <c r="F11" s="85">
        <v>0</v>
      </c>
      <c r="G11" s="85" t="s">
        <v>147</v>
      </c>
      <c r="H11" s="85" t="s">
        <v>152</v>
      </c>
      <c r="I11" s="85">
        <v>3</v>
      </c>
      <c r="J11" s="85">
        <v>7</v>
      </c>
      <c r="K11" s="85" t="s">
        <v>139</v>
      </c>
      <c r="L11" s="85" t="s">
        <v>144</v>
      </c>
      <c r="M11" s="85" t="s">
        <v>155</v>
      </c>
      <c r="N11" s="85" t="s">
        <v>129</v>
      </c>
      <c r="O11" s="281"/>
      <c r="P11" s="282"/>
      <c r="Q11" s="282"/>
      <c r="R11" s="283"/>
      <c r="S11" s="7"/>
      <c r="T11" s="9" t="s">
        <v>16</v>
      </c>
      <c r="U11" s="8">
        <v>100</v>
      </c>
      <c r="V11" s="8">
        <v>86.956000000000003</v>
      </c>
      <c r="W11" s="8">
        <f>ROUND(V11/60, 3)</f>
        <v>1.4490000000000001</v>
      </c>
      <c r="X11" s="4"/>
      <c r="Y11" s="265"/>
      <c r="Z11" s="66" t="b">
        <v>1</v>
      </c>
      <c r="AA11" s="78" t="s">
        <v>157</v>
      </c>
      <c r="AB11" s="78" t="s">
        <v>137</v>
      </c>
      <c r="AC11" s="78">
        <v>3</v>
      </c>
      <c r="AD11" s="78" t="s">
        <v>148</v>
      </c>
      <c r="AE11" s="78" t="s">
        <v>143</v>
      </c>
      <c r="AF11" s="78">
        <v>6</v>
      </c>
      <c r="AG11" s="78">
        <v>1</v>
      </c>
      <c r="AH11" s="78" t="s">
        <v>161</v>
      </c>
      <c r="AI11" s="78">
        <v>7</v>
      </c>
      <c r="AJ11" s="78">
        <v>0</v>
      </c>
      <c r="AK11" s="281"/>
      <c r="AL11" s="282"/>
      <c r="AM11" s="282"/>
      <c r="AN11" s="283"/>
      <c r="AO11" s="7"/>
      <c r="AP11" s="9" t="s">
        <v>16</v>
      </c>
      <c r="AQ11" s="8">
        <v>100</v>
      </c>
      <c r="AR11" s="8">
        <v>75.591999999999999</v>
      </c>
      <c r="AS11" s="8">
        <f>ROUND(AR11/60, 3)</f>
        <v>1.26</v>
      </c>
      <c r="AU11" s="267"/>
      <c r="AV11" s="108" t="s">
        <v>16</v>
      </c>
      <c r="AW11" s="109">
        <f t="shared" si="0"/>
        <v>100</v>
      </c>
      <c r="AX11" s="109">
        <f t="shared" si="1"/>
        <v>100</v>
      </c>
      <c r="AY11" s="108" t="s">
        <v>16</v>
      </c>
      <c r="AZ11" s="109">
        <f t="shared" si="2"/>
        <v>86.956000000000003</v>
      </c>
      <c r="BA11" s="109">
        <f t="shared" si="3"/>
        <v>75.591999999999999</v>
      </c>
    </row>
    <row r="12" spans="2:53" ht="16.5" customHeight="1" x14ac:dyDescent="0.3">
      <c r="B12" s="295"/>
      <c r="C12" s="265"/>
      <c r="D12" s="64" t="s">
        <v>17</v>
      </c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284"/>
      <c r="P12" s="285"/>
      <c r="Q12" s="285"/>
      <c r="R12" s="286"/>
      <c r="S12" s="7"/>
      <c r="T12" s="9" t="s">
        <v>18</v>
      </c>
      <c r="U12" s="8">
        <v>100</v>
      </c>
      <c r="V12" s="8">
        <v>147.97499999999999</v>
      </c>
      <c r="W12" s="8">
        <f>ROUND(V12/60, 3)</f>
        <v>2.4660000000000002</v>
      </c>
      <c r="X12" s="4"/>
      <c r="Y12" s="265"/>
      <c r="Z12" s="66" t="s">
        <v>17</v>
      </c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284"/>
      <c r="AL12" s="285"/>
      <c r="AM12" s="285"/>
      <c r="AN12" s="286"/>
      <c r="AO12" s="7"/>
      <c r="AP12" s="9" t="s">
        <v>18</v>
      </c>
      <c r="AQ12" s="8">
        <v>100</v>
      </c>
      <c r="AR12" s="8">
        <v>76.224000000000004</v>
      </c>
      <c r="AS12" s="8">
        <f>ROUND(AR12/60, 3)</f>
        <v>1.27</v>
      </c>
      <c r="AU12" s="267"/>
      <c r="AV12" s="108" t="s">
        <v>18</v>
      </c>
      <c r="AW12" s="109">
        <f t="shared" si="0"/>
        <v>100</v>
      </c>
      <c r="AX12" s="109">
        <f t="shared" si="1"/>
        <v>100</v>
      </c>
      <c r="AY12" s="108" t="s">
        <v>18</v>
      </c>
      <c r="AZ12" s="109">
        <f t="shared" si="2"/>
        <v>147.97499999999999</v>
      </c>
      <c r="BA12" s="109">
        <f t="shared" si="3"/>
        <v>76.224000000000004</v>
      </c>
    </row>
    <row r="13" spans="2:53" ht="16.5" customHeight="1" x14ac:dyDescent="0.3">
      <c r="B13" s="295"/>
      <c r="C13" s="265"/>
      <c r="D13" s="69" t="s">
        <v>19</v>
      </c>
      <c r="E13" s="292" t="s">
        <v>94</v>
      </c>
      <c r="F13" s="293"/>
      <c r="G13" s="293"/>
      <c r="H13" s="293"/>
      <c r="I13" s="293"/>
      <c r="J13" s="293"/>
      <c r="K13" s="293"/>
      <c r="L13" s="293"/>
      <c r="M13" s="293"/>
      <c r="N13" s="293"/>
      <c r="O13" s="65" t="s">
        <v>11</v>
      </c>
      <c r="P13" s="68" t="s">
        <v>12</v>
      </c>
      <c r="Q13" s="65" t="s">
        <v>81</v>
      </c>
      <c r="R13" s="65" t="s">
        <v>80</v>
      </c>
      <c r="S13" s="7"/>
      <c r="T13" s="14" t="s">
        <v>3</v>
      </c>
      <c r="U13" s="44">
        <f>ROUND(AVERAGE(U8:U12), 3)</f>
        <v>100</v>
      </c>
      <c r="V13" s="45">
        <f>ROUND(AVERAGE(V8:V12), 3)</f>
        <v>113.777</v>
      </c>
      <c r="W13" s="15">
        <f>ROUND(AVERAGE(W8:W12), 3)</f>
        <v>1.8959999999999999</v>
      </c>
      <c r="X13" s="4"/>
      <c r="Y13" s="265"/>
      <c r="Z13" s="69" t="s">
        <v>19</v>
      </c>
      <c r="AA13" s="292" t="s">
        <v>94</v>
      </c>
      <c r="AB13" s="293"/>
      <c r="AC13" s="293"/>
      <c r="AD13" s="293"/>
      <c r="AE13" s="293"/>
      <c r="AF13" s="293"/>
      <c r="AG13" s="293"/>
      <c r="AH13" s="293"/>
      <c r="AI13" s="293"/>
      <c r="AJ13" s="293"/>
      <c r="AK13" s="65" t="s">
        <v>11</v>
      </c>
      <c r="AL13" s="68" t="s">
        <v>12</v>
      </c>
      <c r="AM13" s="65" t="s">
        <v>81</v>
      </c>
      <c r="AN13" s="65" t="s">
        <v>80</v>
      </c>
      <c r="AO13" s="7"/>
      <c r="AP13" s="14" t="s">
        <v>3</v>
      </c>
      <c r="AQ13" s="44">
        <f>ROUND(AVERAGE(AQ8:AQ12), 3)</f>
        <v>100</v>
      </c>
      <c r="AR13" s="45">
        <f>ROUND(AVERAGE(AR8:AR12), 3)</f>
        <v>79.471000000000004</v>
      </c>
      <c r="AS13" s="15">
        <f>ROUND(AVERAGE(AS8:AS12), 3)</f>
        <v>1.3240000000000001</v>
      </c>
      <c r="AU13" s="267"/>
      <c r="AV13" s="110" t="s">
        <v>3</v>
      </c>
      <c r="AW13" s="111">
        <f t="shared" si="0"/>
        <v>100</v>
      </c>
      <c r="AX13" s="111">
        <f t="shared" si="1"/>
        <v>100</v>
      </c>
      <c r="AY13" s="110" t="s">
        <v>3</v>
      </c>
      <c r="AZ13" s="112">
        <f t="shared" si="2"/>
        <v>113.777</v>
      </c>
      <c r="BA13" s="112">
        <f t="shared" si="3"/>
        <v>79.471000000000004</v>
      </c>
    </row>
    <row r="14" spans="2:53" ht="16.5" customHeight="1" x14ac:dyDescent="0.25">
      <c r="B14" s="295"/>
      <c r="C14" s="265"/>
      <c r="D14" s="66" t="s">
        <v>20</v>
      </c>
      <c r="E14" s="78">
        <v>22.911999999999999</v>
      </c>
      <c r="F14" s="78">
        <v>13.865</v>
      </c>
      <c r="G14" s="78">
        <v>6.125</v>
      </c>
      <c r="H14" s="78">
        <v>8.3610000000000007</v>
      </c>
      <c r="I14" s="78">
        <v>8.7769999999999992</v>
      </c>
      <c r="J14" s="78">
        <v>9.8550000000000004</v>
      </c>
      <c r="K14" s="78">
        <v>12.21</v>
      </c>
      <c r="L14" s="78">
        <v>8.6780000000000008</v>
      </c>
      <c r="M14" s="78">
        <v>8.5120000000000005</v>
      </c>
      <c r="N14" s="78">
        <v>7.9089999999999998</v>
      </c>
      <c r="O14" s="64">
        <f>SUM(E14:N14)</f>
        <v>107.20400000000002</v>
      </c>
      <c r="P14" s="49">
        <v>10.290900000000001</v>
      </c>
      <c r="Q14" s="64">
        <f>ROUND(MEDIAN(E14:N14), 3)</f>
        <v>8.7279999999999998</v>
      </c>
      <c r="R14" s="64">
        <f>ROUND(_xlfn.STDEV.S(E14:N14), 3)</f>
        <v>4.8179999999999996</v>
      </c>
      <c r="S14" s="7"/>
      <c r="T14" s="7"/>
      <c r="U14" s="7"/>
      <c r="V14" s="7"/>
      <c r="W14" s="7"/>
      <c r="X14" s="4"/>
      <c r="Y14" s="265"/>
      <c r="Z14" s="66" t="s">
        <v>20</v>
      </c>
      <c r="AA14" s="78">
        <v>5.5960000000000001</v>
      </c>
      <c r="AB14" s="78">
        <v>7.3</v>
      </c>
      <c r="AC14" s="78">
        <v>5.407</v>
      </c>
      <c r="AD14" s="78">
        <v>9.4550000000000001</v>
      </c>
      <c r="AE14" s="78">
        <v>10.297000000000001</v>
      </c>
      <c r="AF14" s="78">
        <v>9.7680000000000007</v>
      </c>
      <c r="AG14" s="78">
        <v>9.4719999999999995</v>
      </c>
      <c r="AH14" s="78">
        <v>11.489000000000001</v>
      </c>
      <c r="AI14" s="78">
        <v>10.63</v>
      </c>
      <c r="AJ14" s="78">
        <v>10.009</v>
      </c>
      <c r="AK14" s="64">
        <f>SUM(AA14:AJ14)</f>
        <v>89.423000000000002</v>
      </c>
      <c r="AL14" s="49">
        <v>10.290900000000001</v>
      </c>
      <c r="AM14" s="64">
        <f>ROUND(MEDIAN(AA14:AJ14), 3)</f>
        <v>9.6199999999999992</v>
      </c>
      <c r="AN14" s="64">
        <f>ROUND(_xlfn.STDEV.S(AA14:AJ14), 3)</f>
        <v>2.1059999999999999</v>
      </c>
      <c r="AO14" s="7"/>
      <c r="AP14" s="7"/>
      <c r="AQ14" s="7"/>
      <c r="AR14" s="7"/>
      <c r="AS14" s="7"/>
      <c r="AU14" s="267"/>
      <c r="AY14" s="113"/>
      <c r="AZ14" s="113"/>
      <c r="BA14" s="113"/>
    </row>
    <row r="15" spans="2:53" ht="16.5" customHeight="1" x14ac:dyDescent="0.25">
      <c r="B15" s="295"/>
      <c r="C15" s="265"/>
      <c r="D15" s="64" t="b">
        <v>1</v>
      </c>
      <c r="E15" s="78" t="s">
        <v>143</v>
      </c>
      <c r="F15" s="78" t="s">
        <v>155</v>
      </c>
      <c r="G15" s="78" t="s">
        <v>156</v>
      </c>
      <c r="H15" s="78">
        <v>2</v>
      </c>
      <c r="I15" s="78" t="s">
        <v>146</v>
      </c>
      <c r="J15" s="78">
        <v>1</v>
      </c>
      <c r="K15" s="78" t="s">
        <v>162</v>
      </c>
      <c r="L15" s="78">
        <v>6</v>
      </c>
      <c r="M15" s="78" t="s">
        <v>137</v>
      </c>
      <c r="N15" s="78" t="s">
        <v>148</v>
      </c>
      <c r="O15" s="281"/>
      <c r="P15" s="282"/>
      <c r="Q15" s="282"/>
      <c r="R15" s="283"/>
      <c r="S15" s="7"/>
      <c r="T15" s="7"/>
      <c r="U15" s="7"/>
      <c r="V15" s="7"/>
      <c r="W15" s="7"/>
      <c r="X15" s="4"/>
      <c r="Y15" s="265"/>
      <c r="Z15" s="66" t="b">
        <v>1</v>
      </c>
      <c r="AA15" s="78" t="s">
        <v>162</v>
      </c>
      <c r="AB15" s="78" t="s">
        <v>129</v>
      </c>
      <c r="AC15" s="78" t="s">
        <v>163</v>
      </c>
      <c r="AD15" s="78" t="s">
        <v>139</v>
      </c>
      <c r="AE15" s="78">
        <v>8</v>
      </c>
      <c r="AF15" s="78" t="s">
        <v>160</v>
      </c>
      <c r="AG15" s="78">
        <v>7</v>
      </c>
      <c r="AH15" s="78" t="s">
        <v>141</v>
      </c>
      <c r="AI15" s="78" t="s">
        <v>138</v>
      </c>
      <c r="AJ15" s="78" t="s">
        <v>159</v>
      </c>
      <c r="AK15" s="281"/>
      <c r="AL15" s="282"/>
      <c r="AM15" s="282"/>
      <c r="AN15" s="283"/>
      <c r="AO15" s="7"/>
      <c r="AP15" s="7"/>
      <c r="AQ15" s="7"/>
      <c r="AR15" s="7"/>
      <c r="AS15" s="7"/>
      <c r="AU15" s="267"/>
      <c r="AY15" s="113"/>
      <c r="AZ15" s="113"/>
      <c r="BA15" s="113"/>
    </row>
    <row r="16" spans="2:53" ht="16.5" customHeight="1" x14ac:dyDescent="0.25">
      <c r="B16" s="295"/>
      <c r="C16" s="265"/>
      <c r="D16" s="64" t="s">
        <v>17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284"/>
      <c r="P16" s="285"/>
      <c r="Q16" s="285"/>
      <c r="R16" s="286"/>
      <c r="S16" s="7"/>
      <c r="T16" s="52"/>
      <c r="U16" s="21"/>
      <c r="V16" s="21"/>
      <c r="W16" s="21"/>
      <c r="X16" s="4"/>
      <c r="Y16" s="265"/>
      <c r="Z16" s="66" t="s">
        <v>17</v>
      </c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284"/>
      <c r="AL16" s="285"/>
      <c r="AM16" s="285"/>
      <c r="AN16" s="286"/>
      <c r="AO16" s="7"/>
      <c r="AP16" s="7"/>
      <c r="AQ16" s="7"/>
      <c r="AR16" s="7"/>
      <c r="AS16" s="7"/>
      <c r="AU16" s="267"/>
      <c r="AY16" s="113"/>
      <c r="AZ16" s="113"/>
      <c r="BA16" s="113"/>
    </row>
    <row r="17" spans="2:53" ht="16.5" customHeight="1" x14ac:dyDescent="0.3">
      <c r="B17" s="295"/>
      <c r="C17" s="265"/>
      <c r="D17" s="69" t="s">
        <v>21</v>
      </c>
      <c r="E17" s="292" t="s">
        <v>94</v>
      </c>
      <c r="F17" s="293"/>
      <c r="G17" s="293"/>
      <c r="H17" s="293"/>
      <c r="I17" s="293"/>
      <c r="J17" s="293"/>
      <c r="K17" s="293"/>
      <c r="L17" s="293"/>
      <c r="M17" s="293"/>
      <c r="N17" s="293"/>
      <c r="O17" s="65" t="s">
        <v>11</v>
      </c>
      <c r="P17" s="68" t="s">
        <v>12</v>
      </c>
      <c r="Q17" s="65" t="s">
        <v>81</v>
      </c>
      <c r="R17" s="65" t="s">
        <v>80</v>
      </c>
      <c r="S17" s="7"/>
      <c r="T17" s="52"/>
      <c r="U17" s="21"/>
      <c r="V17" s="21"/>
      <c r="W17" s="21"/>
      <c r="X17" s="4"/>
      <c r="Y17" s="265"/>
      <c r="Z17" s="69" t="s">
        <v>21</v>
      </c>
      <c r="AA17" s="292" t="s">
        <v>94</v>
      </c>
      <c r="AB17" s="293"/>
      <c r="AC17" s="293"/>
      <c r="AD17" s="293"/>
      <c r="AE17" s="293"/>
      <c r="AF17" s="293"/>
      <c r="AG17" s="293"/>
      <c r="AH17" s="293"/>
      <c r="AI17" s="293"/>
      <c r="AJ17" s="293"/>
      <c r="AK17" s="65" t="s">
        <v>11</v>
      </c>
      <c r="AL17" s="68" t="s">
        <v>12</v>
      </c>
      <c r="AM17" s="65" t="s">
        <v>81</v>
      </c>
      <c r="AN17" s="65" t="s">
        <v>80</v>
      </c>
      <c r="AO17" s="7"/>
      <c r="AP17" s="7"/>
      <c r="AQ17" s="7"/>
      <c r="AR17" s="7"/>
      <c r="AS17" s="7"/>
      <c r="AU17" s="267"/>
      <c r="AY17" s="269" t="s">
        <v>1</v>
      </c>
      <c r="AZ17" s="266" t="s">
        <v>6</v>
      </c>
      <c r="BA17" s="266"/>
    </row>
    <row r="18" spans="2:53" ht="16.5" customHeight="1" x14ac:dyDescent="0.3">
      <c r="B18" s="295"/>
      <c r="C18" s="265"/>
      <c r="D18" s="66" t="s">
        <v>22</v>
      </c>
      <c r="E18" s="78">
        <v>13.929</v>
      </c>
      <c r="F18" s="78">
        <v>9.8740000000000006</v>
      </c>
      <c r="G18" s="78">
        <v>7.3540000000000001</v>
      </c>
      <c r="H18" s="78">
        <v>7.0519999999999996</v>
      </c>
      <c r="I18" s="78">
        <v>11.592000000000001</v>
      </c>
      <c r="J18" s="78">
        <v>7.9219999999999997</v>
      </c>
      <c r="K18" s="78">
        <v>15.028</v>
      </c>
      <c r="L18" s="78">
        <v>12.933999999999999</v>
      </c>
      <c r="M18" s="78">
        <v>11.757999999999999</v>
      </c>
      <c r="N18" s="78">
        <v>7.4279999999999999</v>
      </c>
      <c r="O18" s="64">
        <f>SUM(E18:N18)</f>
        <v>104.871</v>
      </c>
      <c r="P18" s="50">
        <v>8.5540000000000003</v>
      </c>
      <c r="Q18" s="64">
        <f>ROUND(MEDIAN(E18:N18), 3)</f>
        <v>10.733000000000001</v>
      </c>
      <c r="R18" s="64">
        <f>ROUND(_xlfn.STDEV.S(E18:N18), 3)</f>
        <v>2.9670000000000001</v>
      </c>
      <c r="S18" s="7"/>
      <c r="T18" s="52"/>
      <c r="U18" s="21"/>
      <c r="V18" s="21"/>
      <c r="W18" s="21"/>
      <c r="X18" s="4"/>
      <c r="Y18" s="265"/>
      <c r="Z18" s="66" t="s">
        <v>22</v>
      </c>
      <c r="AA18" s="78">
        <v>6.6310000000000002</v>
      </c>
      <c r="AB18" s="78">
        <v>12.153</v>
      </c>
      <c r="AC18" s="78">
        <v>6.4720000000000004</v>
      </c>
      <c r="AD18" s="78">
        <v>9.4960000000000004</v>
      </c>
      <c r="AE18" s="78">
        <v>6.5730000000000004</v>
      </c>
      <c r="AF18" s="78">
        <v>6.2939999999999996</v>
      </c>
      <c r="AG18" s="78">
        <v>6.931</v>
      </c>
      <c r="AH18" s="78">
        <v>7.29</v>
      </c>
      <c r="AI18" s="78">
        <v>10.567</v>
      </c>
      <c r="AJ18" s="78">
        <v>8.9190000000000005</v>
      </c>
      <c r="AK18" s="64">
        <f>SUM(AA18:AJ18)</f>
        <v>81.325999999999993</v>
      </c>
      <c r="AL18" s="50">
        <v>8.5540000000000003</v>
      </c>
      <c r="AM18" s="64">
        <f>ROUND(MEDIAN(AA18:AJ18), 3)</f>
        <v>7.1109999999999998</v>
      </c>
      <c r="AN18" s="64">
        <f>ROUND(_xlfn.STDEV.S(AA18:AJ18), 3)</f>
        <v>2.0419999999999998</v>
      </c>
      <c r="AO18" s="7"/>
      <c r="AP18" s="7"/>
      <c r="AQ18" s="7"/>
      <c r="AR18" s="7"/>
      <c r="AS18" s="7"/>
      <c r="AU18" s="267"/>
      <c r="AY18" s="269"/>
      <c r="AZ18" s="107" t="s">
        <v>246</v>
      </c>
      <c r="BA18" s="107" t="s">
        <v>0</v>
      </c>
    </row>
    <row r="19" spans="2:53" ht="16.5" customHeight="1" x14ac:dyDescent="0.25">
      <c r="B19" s="295"/>
      <c r="C19" s="265"/>
      <c r="D19" s="66" t="b">
        <v>1</v>
      </c>
      <c r="E19" s="78" t="s">
        <v>136</v>
      </c>
      <c r="F19" s="78">
        <v>8</v>
      </c>
      <c r="G19" s="78" t="s">
        <v>158</v>
      </c>
      <c r="H19" s="78" t="s">
        <v>132</v>
      </c>
      <c r="I19" s="78" t="s">
        <v>163</v>
      </c>
      <c r="J19" s="78">
        <v>5</v>
      </c>
      <c r="K19" s="78" t="s">
        <v>137</v>
      </c>
      <c r="L19" s="78" t="s">
        <v>160</v>
      </c>
      <c r="M19" s="78" t="s">
        <v>152</v>
      </c>
      <c r="N19" s="78" t="s">
        <v>144</v>
      </c>
      <c r="O19" s="281"/>
      <c r="P19" s="282"/>
      <c r="Q19" s="282"/>
      <c r="R19" s="283"/>
      <c r="S19" s="7"/>
      <c r="T19" s="52"/>
      <c r="U19" s="21"/>
      <c r="V19" s="21"/>
      <c r="W19" s="21"/>
      <c r="X19" s="4"/>
      <c r="Y19" s="265"/>
      <c r="Z19" s="66" t="b">
        <v>1</v>
      </c>
      <c r="AA19" s="78">
        <v>5</v>
      </c>
      <c r="AB19" s="78" t="s">
        <v>138</v>
      </c>
      <c r="AC19" s="78" t="s">
        <v>133</v>
      </c>
      <c r="AD19" s="78" t="s">
        <v>131</v>
      </c>
      <c r="AE19" s="78" t="s">
        <v>137</v>
      </c>
      <c r="AF19" s="78">
        <v>2</v>
      </c>
      <c r="AG19" s="78" t="s">
        <v>159</v>
      </c>
      <c r="AH19" s="78" t="s">
        <v>130</v>
      </c>
      <c r="AI19" s="78">
        <v>9</v>
      </c>
      <c r="AJ19" s="78" t="s">
        <v>130</v>
      </c>
      <c r="AK19" s="281"/>
      <c r="AL19" s="282"/>
      <c r="AM19" s="282"/>
      <c r="AN19" s="283"/>
      <c r="AO19" s="7"/>
      <c r="AP19" s="7"/>
      <c r="AQ19" s="7"/>
      <c r="AR19" s="7"/>
      <c r="AS19" s="7"/>
      <c r="AU19" s="267"/>
      <c r="AY19" s="131" t="s">
        <v>3</v>
      </c>
      <c r="AZ19" s="132">
        <f>O8</f>
        <v>113.77500000000001</v>
      </c>
      <c r="BA19" s="132">
        <f>AK8</f>
        <v>79.468999999999994</v>
      </c>
    </row>
    <row r="20" spans="2:53" ht="16.5" customHeight="1" x14ac:dyDescent="0.25">
      <c r="B20" s="295"/>
      <c r="C20" s="265"/>
      <c r="D20" s="66" t="s">
        <v>17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284"/>
      <c r="P20" s="285"/>
      <c r="Q20" s="285"/>
      <c r="R20" s="286"/>
      <c r="S20" s="7"/>
      <c r="T20" s="52"/>
      <c r="U20" s="21"/>
      <c r="V20" s="21"/>
      <c r="W20" s="21"/>
      <c r="X20" s="4"/>
      <c r="Y20" s="265"/>
      <c r="Z20" s="66" t="s">
        <v>17</v>
      </c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284"/>
      <c r="AL20" s="285"/>
      <c r="AM20" s="285"/>
      <c r="AN20" s="286"/>
      <c r="AO20" s="7"/>
      <c r="AP20" s="7"/>
      <c r="AQ20" s="7"/>
      <c r="AR20" s="7"/>
      <c r="AS20" s="7"/>
      <c r="AU20" s="267"/>
      <c r="AY20" s="42" t="s">
        <v>4</v>
      </c>
      <c r="AZ20" s="130">
        <f>P8</f>
        <v>9.9280000000000008</v>
      </c>
      <c r="BA20" s="130">
        <f>AL8</f>
        <v>8.9860000000000007</v>
      </c>
    </row>
    <row r="21" spans="2:53" ht="16.5" customHeight="1" x14ac:dyDescent="0.25">
      <c r="B21" s="295"/>
      <c r="C21" s="265"/>
      <c r="D21" s="69" t="s">
        <v>23</v>
      </c>
      <c r="E21" s="292" t="s">
        <v>94</v>
      </c>
      <c r="F21" s="293"/>
      <c r="G21" s="293"/>
      <c r="H21" s="293"/>
      <c r="I21" s="293"/>
      <c r="J21" s="293"/>
      <c r="K21" s="293"/>
      <c r="L21" s="293"/>
      <c r="M21" s="293"/>
      <c r="N21" s="293"/>
      <c r="O21" s="65" t="s">
        <v>11</v>
      </c>
      <c r="P21" s="68" t="s">
        <v>12</v>
      </c>
      <c r="Q21" s="65" t="s">
        <v>81</v>
      </c>
      <c r="R21" s="65" t="s">
        <v>80</v>
      </c>
      <c r="S21" s="7"/>
      <c r="T21" s="52"/>
      <c r="U21" s="21"/>
      <c r="V21" s="21"/>
      <c r="W21" s="21"/>
      <c r="X21" s="4"/>
      <c r="Y21" s="265"/>
      <c r="Z21" s="69" t="s">
        <v>23</v>
      </c>
      <c r="AA21" s="292" t="s">
        <v>94</v>
      </c>
      <c r="AB21" s="293"/>
      <c r="AC21" s="293"/>
      <c r="AD21" s="293"/>
      <c r="AE21" s="293"/>
      <c r="AF21" s="293"/>
      <c r="AG21" s="293"/>
      <c r="AH21" s="293"/>
      <c r="AI21" s="293"/>
      <c r="AJ21" s="293"/>
      <c r="AK21" s="65" t="s">
        <v>11</v>
      </c>
      <c r="AL21" s="68" t="s">
        <v>12</v>
      </c>
      <c r="AM21" s="65" t="s">
        <v>81</v>
      </c>
      <c r="AN21" s="65" t="s">
        <v>80</v>
      </c>
      <c r="AO21" s="7"/>
      <c r="AP21" s="7"/>
      <c r="AQ21" s="7"/>
      <c r="AR21" s="7"/>
      <c r="AS21" s="7"/>
      <c r="AU21" s="267"/>
      <c r="AY21" s="42" t="s">
        <v>191</v>
      </c>
      <c r="AZ21" s="130">
        <f>Q8</f>
        <v>10.858000000000001</v>
      </c>
      <c r="BA21" s="130">
        <f>AM8</f>
        <v>7.8680000000000003</v>
      </c>
    </row>
    <row r="22" spans="2:53" ht="16.5" customHeight="1" x14ac:dyDescent="0.25">
      <c r="B22" s="295"/>
      <c r="C22" s="265"/>
      <c r="D22" s="64" t="s">
        <v>24</v>
      </c>
      <c r="E22" s="85">
        <v>9.6460000000000008</v>
      </c>
      <c r="F22" s="85">
        <v>10.032</v>
      </c>
      <c r="G22" s="85">
        <v>10.726000000000001</v>
      </c>
      <c r="H22" s="85">
        <v>7.9089999999999998</v>
      </c>
      <c r="I22" s="85">
        <v>5.6260000000000003</v>
      </c>
      <c r="J22" s="85">
        <v>9.3740000000000006</v>
      </c>
      <c r="K22" s="85">
        <v>7.1719999999999997</v>
      </c>
      <c r="L22" s="85">
        <v>10.861000000000001</v>
      </c>
      <c r="M22" s="85">
        <v>7.8959999999999999</v>
      </c>
      <c r="N22" s="85">
        <v>7.7130000000000001</v>
      </c>
      <c r="O22" s="64">
        <f>SUM(E22:N22)</f>
        <v>86.954999999999998</v>
      </c>
      <c r="P22" s="26">
        <v>8.6963000000000008</v>
      </c>
      <c r="Q22" s="64">
        <f>ROUND(MEDIAN(E22:N22), 3)</f>
        <v>8.6419999999999995</v>
      </c>
      <c r="R22" s="64">
        <f>ROUND(_xlfn.STDEV.S(E22:N22), 3)</f>
        <v>1.6970000000000001</v>
      </c>
      <c r="S22" s="7"/>
      <c r="T22" s="52"/>
      <c r="U22" s="21"/>
      <c r="V22" s="21"/>
      <c r="W22" s="21"/>
      <c r="X22" s="4"/>
      <c r="Y22" s="265"/>
      <c r="Z22" s="66" t="s">
        <v>24</v>
      </c>
      <c r="AA22" s="78">
        <v>8.4239999999999995</v>
      </c>
      <c r="AB22" s="78">
        <v>7.0389999999999997</v>
      </c>
      <c r="AC22" s="78">
        <v>6.9770000000000003</v>
      </c>
      <c r="AD22" s="78">
        <v>8.5679999999999996</v>
      </c>
      <c r="AE22" s="78">
        <v>7.3920000000000003</v>
      </c>
      <c r="AF22" s="78">
        <v>6.1920000000000002</v>
      </c>
      <c r="AG22" s="78">
        <v>7.9589999999999996</v>
      </c>
      <c r="AH22" s="78">
        <v>8.2729999999999997</v>
      </c>
      <c r="AI22" s="78">
        <v>7.7910000000000004</v>
      </c>
      <c r="AJ22" s="78">
        <v>6.9749999999999996</v>
      </c>
      <c r="AK22" s="64">
        <f>SUM(AA22:AJ22)</f>
        <v>75.589999999999989</v>
      </c>
      <c r="AL22" s="26">
        <v>8.6963000000000008</v>
      </c>
      <c r="AM22" s="64">
        <f>ROUND(MEDIAN(AA22:AJ22), 3)</f>
        <v>7.5919999999999996</v>
      </c>
      <c r="AN22" s="64">
        <f>ROUND(_xlfn.STDEV.S(AA22:AJ22), 3)</f>
        <v>0.77</v>
      </c>
      <c r="AO22" s="7"/>
      <c r="AP22" s="7"/>
      <c r="AQ22" s="7"/>
      <c r="AR22" s="7"/>
      <c r="AS22" s="7"/>
      <c r="AU22" s="267"/>
      <c r="AY22" s="42" t="s">
        <v>192</v>
      </c>
      <c r="AZ22" s="130">
        <f>R8</f>
        <v>3.7109999999999999</v>
      </c>
      <c r="BA22" s="130">
        <f>AN8</f>
        <v>1.6060000000000001</v>
      </c>
    </row>
    <row r="23" spans="2:53" ht="16.5" customHeight="1" x14ac:dyDescent="0.25">
      <c r="B23" s="295"/>
      <c r="C23" s="265"/>
      <c r="D23" s="64" t="b">
        <v>1</v>
      </c>
      <c r="E23" s="85">
        <v>3</v>
      </c>
      <c r="F23" s="85" t="s">
        <v>131</v>
      </c>
      <c r="G23" s="85" t="s">
        <v>159</v>
      </c>
      <c r="H23" s="85">
        <v>4</v>
      </c>
      <c r="I23" s="85" t="s">
        <v>146</v>
      </c>
      <c r="J23" s="85" t="s">
        <v>157</v>
      </c>
      <c r="K23" s="85" t="s">
        <v>160</v>
      </c>
      <c r="L23" s="85">
        <v>9</v>
      </c>
      <c r="M23" s="85" t="s">
        <v>138</v>
      </c>
      <c r="N23" s="85">
        <v>5</v>
      </c>
      <c r="O23" s="281"/>
      <c r="P23" s="282"/>
      <c r="Q23" s="282"/>
      <c r="R23" s="283"/>
      <c r="S23" s="7"/>
      <c r="T23" s="52"/>
      <c r="U23" s="21"/>
      <c r="V23" s="21"/>
      <c r="W23" s="21"/>
      <c r="X23" s="4"/>
      <c r="Y23" s="265"/>
      <c r="Z23" s="66" t="b">
        <v>1</v>
      </c>
      <c r="AA23" s="78" t="s">
        <v>143</v>
      </c>
      <c r="AB23" s="78">
        <v>6</v>
      </c>
      <c r="AC23" s="78" t="s">
        <v>160</v>
      </c>
      <c r="AD23" s="78" t="s">
        <v>152</v>
      </c>
      <c r="AE23" s="78">
        <v>9</v>
      </c>
      <c r="AF23" s="78" t="s">
        <v>144</v>
      </c>
      <c r="AG23" s="78" t="s">
        <v>157</v>
      </c>
      <c r="AH23" s="78" t="s">
        <v>132</v>
      </c>
      <c r="AI23" s="78" t="s">
        <v>129</v>
      </c>
      <c r="AJ23" s="78" t="s">
        <v>147</v>
      </c>
      <c r="AK23" s="281"/>
      <c r="AL23" s="282"/>
      <c r="AM23" s="282"/>
      <c r="AN23" s="283"/>
      <c r="AO23" s="7"/>
      <c r="AP23" s="7"/>
      <c r="AQ23" s="7"/>
      <c r="AR23" s="7"/>
      <c r="AS23" s="7"/>
      <c r="AU23" s="267"/>
      <c r="AY23" s="113"/>
      <c r="AZ23" s="113"/>
      <c r="BA23" s="113"/>
    </row>
    <row r="24" spans="2:53" ht="16.5" customHeight="1" x14ac:dyDescent="0.25">
      <c r="B24" s="295"/>
      <c r="C24" s="265"/>
      <c r="D24" s="64" t="s">
        <v>17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284"/>
      <c r="P24" s="285"/>
      <c r="Q24" s="285"/>
      <c r="R24" s="286"/>
      <c r="S24" s="7"/>
      <c r="T24" s="21"/>
      <c r="U24" s="21"/>
      <c r="V24" s="21"/>
      <c r="W24" s="21"/>
      <c r="X24" s="4"/>
      <c r="Y24" s="265"/>
      <c r="Z24" s="66" t="s">
        <v>17</v>
      </c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284"/>
      <c r="AL24" s="285"/>
      <c r="AM24" s="285"/>
      <c r="AN24" s="286"/>
      <c r="AO24" s="7"/>
      <c r="AP24" s="7"/>
      <c r="AQ24" s="7"/>
      <c r="AR24" s="7"/>
      <c r="AS24" s="7"/>
      <c r="AU24" s="267"/>
      <c r="AY24" s="113"/>
      <c r="AZ24" s="113"/>
      <c r="BA24" s="113"/>
    </row>
    <row r="25" spans="2:53" ht="16.5" customHeight="1" x14ac:dyDescent="0.25">
      <c r="B25" s="295"/>
      <c r="C25" s="265"/>
      <c r="D25" s="69" t="s">
        <v>25</v>
      </c>
      <c r="E25" s="292" t="s">
        <v>94</v>
      </c>
      <c r="F25" s="293"/>
      <c r="G25" s="293"/>
      <c r="H25" s="293"/>
      <c r="I25" s="293"/>
      <c r="J25" s="293"/>
      <c r="K25" s="293"/>
      <c r="L25" s="293"/>
      <c r="M25" s="293"/>
      <c r="N25" s="293"/>
      <c r="O25" s="65" t="s">
        <v>11</v>
      </c>
      <c r="P25" s="68" t="s">
        <v>12</v>
      </c>
      <c r="Q25" s="65" t="s">
        <v>81</v>
      </c>
      <c r="R25" s="65" t="s">
        <v>80</v>
      </c>
      <c r="S25" s="7"/>
      <c r="T25" s="7"/>
      <c r="U25" s="7"/>
      <c r="V25" s="7"/>
      <c r="W25" s="7"/>
      <c r="X25" s="4"/>
      <c r="Y25" s="265"/>
      <c r="Z25" s="69" t="s">
        <v>25</v>
      </c>
      <c r="AA25" s="292" t="s">
        <v>94</v>
      </c>
      <c r="AB25" s="293"/>
      <c r="AC25" s="293"/>
      <c r="AD25" s="293"/>
      <c r="AE25" s="293"/>
      <c r="AF25" s="293"/>
      <c r="AG25" s="293"/>
      <c r="AH25" s="293"/>
      <c r="AI25" s="293"/>
      <c r="AJ25" s="293"/>
      <c r="AK25" s="65" t="s">
        <v>11</v>
      </c>
      <c r="AL25" s="68" t="s">
        <v>12</v>
      </c>
      <c r="AM25" s="65" t="s">
        <v>81</v>
      </c>
      <c r="AN25" s="65" t="s">
        <v>80</v>
      </c>
      <c r="AO25" s="7"/>
      <c r="AP25" s="7"/>
      <c r="AQ25" s="7"/>
      <c r="AR25" s="7"/>
      <c r="AS25" s="7"/>
      <c r="AU25" s="267"/>
      <c r="AY25" s="113"/>
      <c r="AZ25" s="113"/>
      <c r="BA25" s="113"/>
    </row>
    <row r="26" spans="2:53" ht="16.5" customHeight="1" x14ac:dyDescent="0.25">
      <c r="B26" s="295"/>
      <c r="C26" s="265"/>
      <c r="D26" s="64" t="s">
        <v>26</v>
      </c>
      <c r="E26" s="78">
        <v>23.027999999999999</v>
      </c>
      <c r="F26" s="78">
        <v>11.148</v>
      </c>
      <c r="G26" s="78">
        <v>10.664</v>
      </c>
      <c r="H26" s="78">
        <v>20.850999999999999</v>
      </c>
      <c r="I26" s="78">
        <v>14.452</v>
      </c>
      <c r="J26" s="78">
        <v>13.353</v>
      </c>
      <c r="K26" s="78">
        <v>23.573</v>
      </c>
      <c r="L26" s="78">
        <v>7.1849999999999996</v>
      </c>
      <c r="M26" s="78">
        <v>14.808999999999999</v>
      </c>
      <c r="N26" s="78">
        <v>8.91</v>
      </c>
      <c r="O26" s="64">
        <f>SUM(E26:N26)</f>
        <v>147.97299999999998</v>
      </c>
      <c r="P26" s="64">
        <v>9.9117999999999995</v>
      </c>
      <c r="Q26" s="64">
        <f>ROUND(MEDIAN(E26:N26), 3)</f>
        <v>13.903</v>
      </c>
      <c r="R26" s="64">
        <f>ROUND(_xlfn.STDEV.S(E26:N26), 3)</f>
        <v>5.8369999999999997</v>
      </c>
      <c r="S26" s="7"/>
      <c r="T26" s="7"/>
      <c r="U26" s="7"/>
      <c r="V26" s="7"/>
      <c r="W26" s="7"/>
      <c r="X26" s="4"/>
      <c r="Y26" s="265"/>
      <c r="Z26" s="66" t="s">
        <v>26</v>
      </c>
      <c r="AA26" s="78">
        <v>10.24</v>
      </c>
      <c r="AB26" s="78">
        <v>7.16</v>
      </c>
      <c r="AC26" s="78">
        <v>6.7519999999999998</v>
      </c>
      <c r="AD26" s="78">
        <v>7.1680000000000001</v>
      </c>
      <c r="AE26" s="78">
        <v>6.68</v>
      </c>
      <c r="AF26" s="78">
        <v>10.08</v>
      </c>
      <c r="AG26" s="78">
        <v>5.7690000000000001</v>
      </c>
      <c r="AH26" s="78">
        <v>7.8630000000000004</v>
      </c>
      <c r="AI26" s="78">
        <v>7.2380000000000004</v>
      </c>
      <c r="AJ26" s="78">
        <v>7.2729999999999997</v>
      </c>
      <c r="AK26" s="64">
        <f>SUM(AA26:AJ26)</f>
        <v>76.222999999999999</v>
      </c>
      <c r="AL26" s="64">
        <v>9.9117999999999995</v>
      </c>
      <c r="AM26" s="64">
        <f>ROUND(MEDIAN(AA26:AJ26), 3)</f>
        <v>7.2030000000000003</v>
      </c>
      <c r="AN26" s="64">
        <f>ROUND(_xlfn.STDEV.S(AA26:AJ26), 3)</f>
        <v>1.4419999999999999</v>
      </c>
      <c r="AO26" s="21"/>
      <c r="AP26" s="7"/>
      <c r="AQ26" s="7"/>
      <c r="AR26" s="7"/>
      <c r="AS26" s="7"/>
      <c r="AU26" s="267"/>
      <c r="AY26" s="113"/>
      <c r="AZ26" s="113"/>
      <c r="BA26" s="113"/>
    </row>
    <row r="27" spans="2:53" ht="16.5" customHeight="1" x14ac:dyDescent="0.25">
      <c r="B27" s="295"/>
      <c r="C27" s="265"/>
      <c r="D27" s="64" t="b">
        <v>1</v>
      </c>
      <c r="E27" s="78" t="s">
        <v>133</v>
      </c>
      <c r="F27" s="78" t="s">
        <v>162</v>
      </c>
      <c r="G27" s="78" t="s">
        <v>141</v>
      </c>
      <c r="H27" s="78" t="s">
        <v>129</v>
      </c>
      <c r="I27" s="78" t="s">
        <v>161</v>
      </c>
      <c r="J27" s="78" t="s">
        <v>136</v>
      </c>
      <c r="K27" s="78" t="s">
        <v>130</v>
      </c>
      <c r="L27" s="78" t="s">
        <v>159</v>
      </c>
      <c r="M27" s="78" t="s">
        <v>135</v>
      </c>
      <c r="N27" s="78" t="s">
        <v>160</v>
      </c>
      <c r="O27" s="298"/>
      <c r="P27" s="298"/>
      <c r="Q27" s="298"/>
      <c r="R27" s="298"/>
      <c r="S27" s="7"/>
      <c r="T27" s="7"/>
      <c r="U27" s="7"/>
      <c r="V27" s="7"/>
      <c r="W27" s="7"/>
      <c r="X27" s="4"/>
      <c r="Y27" s="265"/>
      <c r="Z27" s="66" t="b">
        <v>1</v>
      </c>
      <c r="AA27" s="78" t="s">
        <v>146</v>
      </c>
      <c r="AB27" s="78" t="s">
        <v>158</v>
      </c>
      <c r="AC27" s="78">
        <v>4</v>
      </c>
      <c r="AD27" s="78" t="s">
        <v>136</v>
      </c>
      <c r="AE27" s="78" t="s">
        <v>152</v>
      </c>
      <c r="AF27" s="78" t="s">
        <v>146</v>
      </c>
      <c r="AG27" s="78" t="s">
        <v>158</v>
      </c>
      <c r="AH27" s="78" t="s">
        <v>156</v>
      </c>
      <c r="AI27" s="78">
        <v>1</v>
      </c>
      <c r="AJ27" s="78" t="s">
        <v>148</v>
      </c>
      <c r="AK27" s="298"/>
      <c r="AL27" s="298"/>
      <c r="AM27" s="298"/>
      <c r="AN27" s="298"/>
      <c r="AO27" s="21"/>
      <c r="AP27" s="7"/>
      <c r="AQ27" s="7"/>
      <c r="AR27" s="7"/>
      <c r="AS27" s="7"/>
      <c r="AU27" s="267"/>
      <c r="AY27" s="113"/>
      <c r="AZ27" s="113"/>
      <c r="BA27" s="113"/>
    </row>
    <row r="28" spans="2:53" ht="16.5" customHeight="1" x14ac:dyDescent="0.25">
      <c r="B28" s="295"/>
      <c r="C28" s="265"/>
      <c r="D28" s="64" t="s">
        <v>17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298"/>
      <c r="P28" s="298"/>
      <c r="Q28" s="298"/>
      <c r="R28" s="298"/>
      <c r="S28" s="7"/>
      <c r="T28" s="7"/>
      <c r="U28" s="7"/>
      <c r="V28" s="7"/>
      <c r="W28" s="7"/>
      <c r="X28" s="4"/>
      <c r="Y28" s="265"/>
      <c r="Z28" s="66" t="s">
        <v>17</v>
      </c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298"/>
      <c r="AL28" s="298"/>
      <c r="AM28" s="298"/>
      <c r="AN28" s="298"/>
      <c r="AO28" s="21"/>
      <c r="AP28" s="7"/>
      <c r="AQ28" s="7"/>
      <c r="AR28" s="7"/>
      <c r="AS28" s="7"/>
      <c r="AU28" s="267"/>
      <c r="AY28" s="113"/>
      <c r="AZ28" s="113"/>
      <c r="BA28" s="113"/>
    </row>
    <row r="29" spans="2:53" ht="16.5" customHeight="1" x14ac:dyDescent="0.25">
      <c r="B29" s="295"/>
      <c r="AU29" s="267"/>
      <c r="AY29" s="113"/>
      <c r="AZ29" s="113"/>
      <c r="BA29" s="113"/>
    </row>
    <row r="30" spans="2:53" ht="16.5" customHeight="1" x14ac:dyDescent="0.25">
      <c r="B30" s="295"/>
      <c r="AU30" s="267"/>
      <c r="AY30" s="113"/>
      <c r="AZ30" s="113"/>
      <c r="BA30" s="113"/>
    </row>
    <row r="31" spans="2:53" ht="39.950000000000003" customHeight="1" x14ac:dyDescent="0.25">
      <c r="B31" s="295"/>
      <c r="C31" s="296" t="s">
        <v>63</v>
      </c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  <c r="S31" s="296"/>
      <c r="T31" s="296"/>
      <c r="U31" s="296"/>
      <c r="V31" s="296"/>
      <c r="W31" s="296"/>
      <c r="X31" s="30"/>
      <c r="Y31" s="297" t="s">
        <v>64</v>
      </c>
      <c r="Z31" s="297"/>
      <c r="AA31" s="297"/>
      <c r="AB31" s="297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97"/>
      <c r="AO31" s="297"/>
      <c r="AP31" s="297"/>
      <c r="AQ31" s="297"/>
      <c r="AR31" s="297"/>
      <c r="AS31" s="297"/>
      <c r="AU31" s="267"/>
      <c r="AY31" s="113"/>
      <c r="AZ31" s="113"/>
      <c r="BA31" s="113"/>
    </row>
    <row r="32" spans="2:53" ht="16.5" customHeight="1" x14ac:dyDescent="0.3">
      <c r="B32" s="295"/>
      <c r="C32" s="265" t="s">
        <v>55</v>
      </c>
      <c r="D32" s="67" t="s">
        <v>55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326" t="s">
        <v>49</v>
      </c>
      <c r="P32" s="326"/>
      <c r="Q32" s="326"/>
      <c r="R32" s="326"/>
      <c r="S32" s="7"/>
      <c r="T32" s="67" t="s">
        <v>55</v>
      </c>
      <c r="U32" s="232" t="s">
        <v>50</v>
      </c>
      <c r="V32" s="232"/>
      <c r="W32" s="232"/>
      <c r="X32" s="3"/>
      <c r="Y32" s="265" t="s">
        <v>55</v>
      </c>
      <c r="Z32" s="67" t="s">
        <v>55</v>
      </c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326" t="s">
        <v>49</v>
      </c>
      <c r="AL32" s="326"/>
      <c r="AM32" s="326"/>
      <c r="AN32" s="326"/>
      <c r="AO32" s="7"/>
      <c r="AP32" s="67" t="s">
        <v>55</v>
      </c>
      <c r="AQ32" s="232" t="s">
        <v>50</v>
      </c>
      <c r="AR32" s="232"/>
      <c r="AS32" s="232"/>
      <c r="AU32" s="267"/>
      <c r="AV32" s="279" t="s">
        <v>264</v>
      </c>
      <c r="AW32" s="280" t="s">
        <v>5</v>
      </c>
      <c r="AX32" s="280"/>
      <c r="AY32" s="279" t="s">
        <v>55</v>
      </c>
      <c r="AZ32" s="280" t="s">
        <v>6</v>
      </c>
      <c r="BA32" s="280"/>
    </row>
    <row r="33" spans="2:53" ht="16.5" customHeight="1" x14ac:dyDescent="0.3">
      <c r="B33" s="295"/>
      <c r="C33" s="265"/>
      <c r="D33" s="67" t="s">
        <v>2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 t="s">
        <v>3</v>
      </c>
      <c r="P33" s="42" t="s">
        <v>4</v>
      </c>
      <c r="Q33" s="42" t="s">
        <v>191</v>
      </c>
      <c r="R33" s="42" t="s">
        <v>192</v>
      </c>
      <c r="S33" s="7"/>
      <c r="T33" s="67" t="s">
        <v>2</v>
      </c>
      <c r="U33" s="69" t="s">
        <v>5</v>
      </c>
      <c r="V33" s="69" t="s">
        <v>6</v>
      </c>
      <c r="W33" s="8" t="s">
        <v>7</v>
      </c>
      <c r="X33" s="3"/>
      <c r="Y33" s="265"/>
      <c r="Z33" s="67" t="s">
        <v>0</v>
      </c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42" t="s">
        <v>3</v>
      </c>
      <c r="AL33" s="42" t="s">
        <v>4</v>
      </c>
      <c r="AM33" s="42" t="s">
        <v>191</v>
      </c>
      <c r="AN33" s="42" t="s">
        <v>192</v>
      </c>
      <c r="AO33" s="7"/>
      <c r="AP33" s="67" t="s">
        <v>0</v>
      </c>
      <c r="AQ33" s="69" t="s">
        <v>5</v>
      </c>
      <c r="AR33" s="69" t="s">
        <v>6</v>
      </c>
      <c r="AS33" s="8" t="s">
        <v>7</v>
      </c>
      <c r="AU33" s="267"/>
      <c r="AV33" s="279"/>
      <c r="AW33" s="114" t="s">
        <v>2</v>
      </c>
      <c r="AX33" s="114" t="s">
        <v>54</v>
      </c>
      <c r="AY33" s="279"/>
      <c r="AZ33" s="114" t="s">
        <v>2</v>
      </c>
      <c r="BA33" s="114" t="s">
        <v>54</v>
      </c>
    </row>
    <row r="34" spans="2:53" ht="16.5" customHeight="1" x14ac:dyDescent="0.3">
      <c r="B34" s="295"/>
      <c r="C34" s="265"/>
      <c r="D34" s="25" t="s">
        <v>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57">
        <f>ROUND(AVERAGE(O36, O40,O44,O48,O52,O56,O60), 3)</f>
        <v>181.495</v>
      </c>
      <c r="P34" s="43">
        <f>ROUND(AVERAGE(P36, P40,P44,P48,P52,P56,P60), 3)</f>
        <v>18.149999999999999</v>
      </c>
      <c r="Q34" s="43">
        <f>ROUND(AVERAGE(Q36, Q40,Q44,Q48,Q52,Q56,Q60), 3)</f>
        <v>15.833</v>
      </c>
      <c r="R34" s="43">
        <f>ROUND(AVERAGE(R36, R40,R44,R48,R52,R56,R60), 3)</f>
        <v>9.0630000000000006</v>
      </c>
      <c r="S34" s="7"/>
      <c r="T34" s="9" t="s">
        <v>9</v>
      </c>
      <c r="U34" s="8">
        <v>80</v>
      </c>
      <c r="V34" s="8">
        <v>199.86199999999999</v>
      </c>
      <c r="W34" s="8">
        <f t="shared" ref="W34:W40" si="4">ROUND(V34/60, 3)</f>
        <v>3.331</v>
      </c>
      <c r="X34" s="3"/>
      <c r="Y34" s="265"/>
      <c r="Z34" s="25" t="s">
        <v>8</v>
      </c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57">
        <f>ROUND(AVERAGE(AK36, AK40,AK44,AK48,AK52,AK56,AK60), 3)</f>
        <v>90.582999999999998</v>
      </c>
      <c r="AL34" s="43">
        <f>ROUND(AVERAGE(AL36, AL40,AL44,AL48,AL52,AL56,AL60), 3)</f>
        <v>9.0579999999999998</v>
      </c>
      <c r="AM34" s="43">
        <f>ROUND(AVERAGE(AM36, AM40,AM44,AM48,AM52,AM56,AM60), 3)</f>
        <v>8.41</v>
      </c>
      <c r="AN34" s="43">
        <f>ROUND(AVERAGE(AN36, AN40,AN44,AN48,AN52,AN56,AN60), 3)</f>
        <v>3.11</v>
      </c>
      <c r="AO34" s="7"/>
      <c r="AP34" s="9" t="s">
        <v>9</v>
      </c>
      <c r="AQ34" s="8">
        <v>100</v>
      </c>
      <c r="AR34" s="8">
        <v>93.206999999999994</v>
      </c>
      <c r="AS34" s="8">
        <f t="shared" ref="AS34:AS40" si="5">ROUND(AR34/60, 3)</f>
        <v>1.5529999999999999</v>
      </c>
      <c r="AU34" s="267"/>
      <c r="AV34" s="115" t="s">
        <v>9</v>
      </c>
      <c r="AW34" s="116">
        <f>U34</f>
        <v>80</v>
      </c>
      <c r="AX34" s="116">
        <f>AQ34</f>
        <v>100</v>
      </c>
      <c r="AY34" s="115" t="s">
        <v>9</v>
      </c>
      <c r="AZ34" s="116">
        <f t="shared" ref="AZ34:AZ40" si="6">V34</f>
        <v>199.86199999999999</v>
      </c>
      <c r="BA34" s="116">
        <f>AR34</f>
        <v>93.206999999999994</v>
      </c>
    </row>
    <row r="35" spans="2:53" ht="16.5" customHeight="1" x14ac:dyDescent="0.3">
      <c r="B35" s="295"/>
      <c r="C35" s="265"/>
      <c r="D35" s="69" t="s">
        <v>10</v>
      </c>
      <c r="E35" s="292" t="s">
        <v>89</v>
      </c>
      <c r="F35" s="293"/>
      <c r="G35" s="293"/>
      <c r="H35" s="293"/>
      <c r="I35" s="293"/>
      <c r="J35" s="293"/>
      <c r="K35" s="293"/>
      <c r="L35" s="293"/>
      <c r="M35" s="293"/>
      <c r="N35" s="293"/>
      <c r="O35" s="65" t="s">
        <v>11</v>
      </c>
      <c r="P35" s="65" t="s">
        <v>12</v>
      </c>
      <c r="Q35" s="65" t="s">
        <v>81</v>
      </c>
      <c r="R35" s="65" t="s">
        <v>80</v>
      </c>
      <c r="S35" s="7"/>
      <c r="T35" s="9" t="s">
        <v>13</v>
      </c>
      <c r="U35" s="8">
        <v>70</v>
      </c>
      <c r="V35" s="8">
        <v>285.65300000000002</v>
      </c>
      <c r="W35" s="8">
        <f t="shared" si="4"/>
        <v>4.7610000000000001</v>
      </c>
      <c r="X35" s="3"/>
      <c r="Y35" s="265"/>
      <c r="Z35" s="69" t="s">
        <v>10</v>
      </c>
      <c r="AA35" s="292" t="s">
        <v>94</v>
      </c>
      <c r="AB35" s="293"/>
      <c r="AC35" s="293"/>
      <c r="AD35" s="293"/>
      <c r="AE35" s="293"/>
      <c r="AF35" s="293"/>
      <c r="AG35" s="293"/>
      <c r="AH35" s="293"/>
      <c r="AI35" s="293"/>
      <c r="AJ35" s="293"/>
      <c r="AK35" s="65" t="s">
        <v>11</v>
      </c>
      <c r="AL35" s="65" t="s">
        <v>12</v>
      </c>
      <c r="AM35" s="65" t="s">
        <v>81</v>
      </c>
      <c r="AN35" s="65" t="s">
        <v>80</v>
      </c>
      <c r="AO35" s="7"/>
      <c r="AP35" s="9" t="s">
        <v>13</v>
      </c>
      <c r="AQ35" s="8">
        <v>90</v>
      </c>
      <c r="AR35" s="8">
        <v>89.584999999999994</v>
      </c>
      <c r="AS35" s="8">
        <f t="shared" si="5"/>
        <v>1.4930000000000001</v>
      </c>
      <c r="AU35" s="267"/>
      <c r="AV35" s="115" t="s">
        <v>13</v>
      </c>
      <c r="AW35" s="116">
        <f t="shared" ref="AW35:AW40" si="7">U35</f>
        <v>70</v>
      </c>
      <c r="AX35" s="116">
        <f t="shared" ref="AX35:AX40" si="8">AQ35</f>
        <v>90</v>
      </c>
      <c r="AY35" s="115" t="s">
        <v>13</v>
      </c>
      <c r="AZ35" s="116">
        <f t="shared" si="6"/>
        <v>285.65300000000002</v>
      </c>
      <c r="BA35" s="116">
        <f t="shared" ref="BA35:BA40" si="9">AR35</f>
        <v>89.584999999999994</v>
      </c>
    </row>
    <row r="36" spans="2:53" ht="16.5" customHeight="1" thickBot="1" x14ac:dyDescent="0.35">
      <c r="B36" s="295"/>
      <c r="C36" s="265"/>
      <c r="D36" s="66" t="s">
        <v>14</v>
      </c>
      <c r="E36" s="78">
        <v>8.3179999999999996</v>
      </c>
      <c r="F36" s="78">
        <v>40.363999999999997</v>
      </c>
      <c r="G36" s="78">
        <v>10.842000000000001</v>
      </c>
      <c r="H36" s="78">
        <v>17.768000000000001</v>
      </c>
      <c r="I36" s="78">
        <v>11.055</v>
      </c>
      <c r="J36" s="78">
        <v>26.140999999999998</v>
      </c>
      <c r="K36" s="78">
        <v>38.075000000000003</v>
      </c>
      <c r="L36" s="78">
        <v>20.699000000000002</v>
      </c>
      <c r="M36" s="78">
        <v>13.587999999999999</v>
      </c>
      <c r="N36" s="78">
        <v>13.01</v>
      </c>
      <c r="O36" s="64">
        <f>SUM(E40:N40)</f>
        <v>285.64799999999997</v>
      </c>
      <c r="P36" s="26">
        <f>ROUND(AVERAGE(E40:N40),3)</f>
        <v>28.565000000000001</v>
      </c>
      <c r="Q36" s="64">
        <f>ROUND(MEDIAN(E40:N40), 3)</f>
        <v>26.811</v>
      </c>
      <c r="R36" s="64">
        <f>ROUND(_xlfn.STDEV.S(E40:N40), 3)</f>
        <v>15.763</v>
      </c>
      <c r="S36" s="7"/>
      <c r="T36" s="25" t="s">
        <v>15</v>
      </c>
      <c r="U36" s="199">
        <v>60</v>
      </c>
      <c r="V36" s="172">
        <v>157.142</v>
      </c>
      <c r="W36" s="8">
        <f t="shared" si="4"/>
        <v>2.6190000000000002</v>
      </c>
      <c r="X36" s="3"/>
      <c r="Y36" s="265"/>
      <c r="Z36" s="66" t="s">
        <v>14</v>
      </c>
      <c r="AA36" s="83">
        <v>6.726</v>
      </c>
      <c r="AB36" s="83">
        <v>7.0730000000000004</v>
      </c>
      <c r="AC36" s="83">
        <v>16.623999999999999</v>
      </c>
      <c r="AD36" s="83">
        <v>8.5210000000000008</v>
      </c>
      <c r="AE36" s="83">
        <v>10.069000000000001</v>
      </c>
      <c r="AF36" s="83">
        <v>9.1859999999999999</v>
      </c>
      <c r="AG36" s="83">
        <v>11.599</v>
      </c>
      <c r="AH36" s="83">
        <v>8.5839999999999996</v>
      </c>
      <c r="AI36" s="83">
        <v>6.6719999999999997</v>
      </c>
      <c r="AJ36" s="83">
        <v>8.1509999999999998</v>
      </c>
      <c r="AK36" s="64">
        <f>SUM(AA40:AJ40)</f>
        <v>89.584000000000003</v>
      </c>
      <c r="AL36" s="26">
        <f>ROUND(AVERAGE(AA40:AJ40),3)</f>
        <v>8.9580000000000002</v>
      </c>
      <c r="AM36" s="64">
        <f>ROUND(MEDIAN(AA40:AJ40), 3)</f>
        <v>8.2690000000000001</v>
      </c>
      <c r="AN36" s="64">
        <f>ROUND(_xlfn.STDEV.S(AA40:AJ40), 3)</f>
        <v>3.786</v>
      </c>
      <c r="AO36" s="7"/>
      <c r="AP36" s="9" t="s">
        <v>15</v>
      </c>
      <c r="AQ36" s="32">
        <v>100</v>
      </c>
      <c r="AR36" s="32">
        <v>105.77500000000001</v>
      </c>
      <c r="AS36" s="8">
        <f t="shared" si="5"/>
        <v>1.7629999999999999</v>
      </c>
      <c r="AU36" s="267"/>
      <c r="AV36" s="115" t="s">
        <v>15</v>
      </c>
      <c r="AW36" s="116">
        <f t="shared" si="7"/>
        <v>60</v>
      </c>
      <c r="AX36" s="116">
        <f t="shared" si="8"/>
        <v>100</v>
      </c>
      <c r="AY36" s="115" t="s">
        <v>15</v>
      </c>
      <c r="AZ36" s="116">
        <f t="shared" si="6"/>
        <v>157.142</v>
      </c>
      <c r="BA36" s="116">
        <f t="shared" si="9"/>
        <v>105.77500000000001</v>
      </c>
    </row>
    <row r="37" spans="2:53" ht="16.5" customHeight="1" thickBot="1" x14ac:dyDescent="0.35">
      <c r="B37" s="295"/>
      <c r="C37" s="265"/>
      <c r="D37" s="66" t="b">
        <v>1</v>
      </c>
      <c r="E37" s="78" t="s">
        <v>147</v>
      </c>
      <c r="F37" s="78" t="s">
        <v>143</v>
      </c>
      <c r="G37" s="78">
        <v>6</v>
      </c>
      <c r="H37" s="78">
        <v>8</v>
      </c>
      <c r="I37" s="78">
        <v>2</v>
      </c>
      <c r="J37" s="78" t="s">
        <v>129</v>
      </c>
      <c r="K37" s="79" t="s">
        <v>163</v>
      </c>
      <c r="L37" s="79" t="s">
        <v>130</v>
      </c>
      <c r="M37" s="78">
        <v>9</v>
      </c>
      <c r="N37" s="78">
        <v>1</v>
      </c>
      <c r="O37" s="281"/>
      <c r="P37" s="282"/>
      <c r="Q37" s="282"/>
      <c r="R37" s="283"/>
      <c r="S37" s="7"/>
      <c r="T37" s="175" t="s">
        <v>16</v>
      </c>
      <c r="U37" s="176">
        <v>100</v>
      </c>
      <c r="V37" s="177">
        <v>115.18300000000001</v>
      </c>
      <c r="W37" s="171">
        <f t="shared" si="4"/>
        <v>1.92</v>
      </c>
      <c r="X37" s="3"/>
      <c r="Y37" s="265"/>
      <c r="Z37" s="66" t="b">
        <v>1</v>
      </c>
      <c r="AA37" s="83" t="s">
        <v>157</v>
      </c>
      <c r="AB37" s="83">
        <v>2</v>
      </c>
      <c r="AC37" s="83" t="s">
        <v>161</v>
      </c>
      <c r="AD37" s="83" t="s">
        <v>132</v>
      </c>
      <c r="AE37" s="83" t="s">
        <v>147</v>
      </c>
      <c r="AF37" s="83" t="s">
        <v>158</v>
      </c>
      <c r="AG37" s="83" t="s">
        <v>130</v>
      </c>
      <c r="AH37" s="83" t="s">
        <v>158</v>
      </c>
      <c r="AI37" s="83" t="s">
        <v>163</v>
      </c>
      <c r="AJ37" s="83" t="s">
        <v>144</v>
      </c>
      <c r="AK37" s="281"/>
      <c r="AL37" s="282"/>
      <c r="AM37" s="282"/>
      <c r="AN37" s="283"/>
      <c r="AO37" s="7"/>
      <c r="AP37" s="25" t="s">
        <v>16</v>
      </c>
      <c r="AQ37" s="172">
        <v>90</v>
      </c>
      <c r="AR37" s="172">
        <v>100.441</v>
      </c>
      <c r="AS37" s="8">
        <f t="shared" si="5"/>
        <v>1.6739999999999999</v>
      </c>
      <c r="AU37" s="267"/>
      <c r="AV37" s="115" t="s">
        <v>16</v>
      </c>
      <c r="AW37" s="116">
        <f t="shared" si="7"/>
        <v>100</v>
      </c>
      <c r="AX37" s="116">
        <f t="shared" si="8"/>
        <v>90</v>
      </c>
      <c r="AY37" s="115" t="s">
        <v>16</v>
      </c>
      <c r="AZ37" s="116">
        <f t="shared" si="6"/>
        <v>115.18300000000001</v>
      </c>
      <c r="BA37" s="116">
        <f t="shared" si="9"/>
        <v>100.441</v>
      </c>
    </row>
    <row r="38" spans="2:53" ht="16.5" customHeight="1" thickBot="1" x14ac:dyDescent="0.35">
      <c r="B38" s="295"/>
      <c r="C38" s="265"/>
      <c r="D38" s="66" t="s">
        <v>17</v>
      </c>
      <c r="E38" s="64"/>
      <c r="F38" s="64"/>
      <c r="G38" s="64"/>
      <c r="H38" s="64"/>
      <c r="I38" s="64"/>
      <c r="J38" s="64"/>
      <c r="K38" s="13" t="s">
        <v>52</v>
      </c>
      <c r="L38" s="13" t="s">
        <v>87</v>
      </c>
      <c r="M38" s="64"/>
      <c r="N38" s="64"/>
      <c r="O38" s="284"/>
      <c r="P38" s="285"/>
      <c r="Q38" s="285"/>
      <c r="R38" s="286"/>
      <c r="S38" s="7"/>
      <c r="T38" s="180" t="s">
        <v>18</v>
      </c>
      <c r="U38" s="181">
        <v>80</v>
      </c>
      <c r="V38" s="182">
        <v>178.74299999999999</v>
      </c>
      <c r="W38" s="171">
        <f t="shared" si="4"/>
        <v>2.9790000000000001</v>
      </c>
      <c r="X38" s="3"/>
      <c r="Y38" s="265"/>
      <c r="Z38" s="66" t="s">
        <v>17</v>
      </c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284"/>
      <c r="AL38" s="285"/>
      <c r="AM38" s="285"/>
      <c r="AN38" s="286"/>
      <c r="AO38" s="7"/>
      <c r="AP38" s="175" t="s">
        <v>18</v>
      </c>
      <c r="AQ38" s="176">
        <v>100</v>
      </c>
      <c r="AR38" s="177">
        <v>81.888999999999996</v>
      </c>
      <c r="AS38" s="171">
        <f t="shared" si="5"/>
        <v>1.365</v>
      </c>
      <c r="AU38" s="267"/>
      <c r="AV38" s="115" t="s">
        <v>18</v>
      </c>
      <c r="AW38" s="116">
        <f t="shared" si="7"/>
        <v>80</v>
      </c>
      <c r="AX38" s="116">
        <f t="shared" si="8"/>
        <v>100</v>
      </c>
      <c r="AY38" s="115" t="s">
        <v>18</v>
      </c>
      <c r="AZ38" s="116">
        <f t="shared" si="6"/>
        <v>178.74299999999999</v>
      </c>
      <c r="BA38" s="116">
        <f t="shared" si="9"/>
        <v>81.888999999999996</v>
      </c>
    </row>
    <row r="39" spans="2:53" ht="16.5" customHeight="1" thickBot="1" x14ac:dyDescent="0.35">
      <c r="B39" s="295"/>
      <c r="C39" s="265"/>
      <c r="D39" s="69" t="s">
        <v>19</v>
      </c>
      <c r="E39" s="292" t="s">
        <v>88</v>
      </c>
      <c r="F39" s="293"/>
      <c r="G39" s="293"/>
      <c r="H39" s="293"/>
      <c r="I39" s="293"/>
      <c r="J39" s="293"/>
      <c r="K39" s="293"/>
      <c r="L39" s="293"/>
      <c r="M39" s="293"/>
      <c r="N39" s="293"/>
      <c r="O39" s="65" t="s">
        <v>11</v>
      </c>
      <c r="P39" s="65" t="s">
        <v>12</v>
      </c>
      <c r="Q39" s="65" t="s">
        <v>81</v>
      </c>
      <c r="R39" s="65" t="s">
        <v>80</v>
      </c>
      <c r="S39" s="7"/>
      <c r="T39" s="204" t="s">
        <v>56</v>
      </c>
      <c r="U39" s="215">
        <v>70</v>
      </c>
      <c r="V39" s="205">
        <v>176.517</v>
      </c>
      <c r="W39" s="8">
        <f t="shared" si="4"/>
        <v>2.9420000000000002</v>
      </c>
      <c r="X39" s="3"/>
      <c r="Y39" s="265"/>
      <c r="Z39" s="69" t="s">
        <v>19</v>
      </c>
      <c r="AA39" s="292" t="s">
        <v>90</v>
      </c>
      <c r="AB39" s="293"/>
      <c r="AC39" s="293"/>
      <c r="AD39" s="293"/>
      <c r="AE39" s="293"/>
      <c r="AF39" s="293"/>
      <c r="AG39" s="293"/>
      <c r="AH39" s="293"/>
      <c r="AI39" s="293"/>
      <c r="AJ39" s="293"/>
      <c r="AK39" s="65" t="s">
        <v>11</v>
      </c>
      <c r="AL39" s="65" t="s">
        <v>12</v>
      </c>
      <c r="AM39" s="65" t="s">
        <v>81</v>
      </c>
      <c r="AN39" s="65" t="s">
        <v>80</v>
      </c>
      <c r="AO39" s="7"/>
      <c r="AP39" s="178" t="s">
        <v>56</v>
      </c>
      <c r="AQ39" s="41">
        <v>100</v>
      </c>
      <c r="AR39" s="179">
        <v>77.56</v>
      </c>
      <c r="AS39" s="171">
        <f t="shared" si="5"/>
        <v>1.2929999999999999</v>
      </c>
      <c r="AU39" s="267"/>
      <c r="AV39" s="115" t="s">
        <v>56</v>
      </c>
      <c r="AW39" s="116">
        <f t="shared" si="7"/>
        <v>70</v>
      </c>
      <c r="AX39" s="116">
        <f t="shared" si="8"/>
        <v>100</v>
      </c>
      <c r="AY39" s="115" t="s">
        <v>56</v>
      </c>
      <c r="AZ39" s="116">
        <f t="shared" si="6"/>
        <v>176.517</v>
      </c>
      <c r="BA39" s="116">
        <f t="shared" si="9"/>
        <v>77.56</v>
      </c>
    </row>
    <row r="40" spans="2:53" ht="16.5" customHeight="1" thickBot="1" x14ac:dyDescent="0.35">
      <c r="B40" s="295"/>
      <c r="C40" s="265"/>
      <c r="D40" s="66" t="s">
        <v>20</v>
      </c>
      <c r="E40" s="85">
        <v>15.632999999999999</v>
      </c>
      <c r="F40" s="85">
        <v>24.448</v>
      </c>
      <c r="G40" s="85">
        <v>49.798000000000002</v>
      </c>
      <c r="H40" s="85">
        <v>11.618</v>
      </c>
      <c r="I40" s="85">
        <v>48.966999999999999</v>
      </c>
      <c r="J40" s="85">
        <v>12.64</v>
      </c>
      <c r="K40" s="85">
        <v>29.173999999999999</v>
      </c>
      <c r="L40" s="85">
        <v>44.911000000000001</v>
      </c>
      <c r="M40" s="85">
        <v>11.212</v>
      </c>
      <c r="N40" s="85">
        <v>37.247</v>
      </c>
      <c r="O40" s="64">
        <f>SUM(E36:N36)</f>
        <v>199.85999999999999</v>
      </c>
      <c r="P40" s="26">
        <f>ROUND(AVERAGE(E36:N36),3)</f>
        <v>19.986000000000001</v>
      </c>
      <c r="Q40" s="64">
        <f>ROUND(MEDIAN(E36:N36), 3)</f>
        <v>15.678000000000001</v>
      </c>
      <c r="R40" s="64">
        <f>ROUND(_xlfn.STDEV.S(E36:N36), 3)</f>
        <v>11.426</v>
      </c>
      <c r="S40" s="7"/>
      <c r="T40" s="206" t="s">
        <v>57</v>
      </c>
      <c r="U40" s="207">
        <v>100</v>
      </c>
      <c r="V40" s="208">
        <v>157.387</v>
      </c>
      <c r="W40" s="171">
        <f t="shared" si="4"/>
        <v>2.6230000000000002</v>
      </c>
      <c r="X40" s="3"/>
      <c r="Y40" s="265"/>
      <c r="Z40" s="66" t="s">
        <v>20</v>
      </c>
      <c r="AA40" s="83">
        <v>8.202</v>
      </c>
      <c r="AB40" s="83">
        <v>8.3360000000000003</v>
      </c>
      <c r="AC40" s="83">
        <v>19.103999999999999</v>
      </c>
      <c r="AD40" s="83">
        <v>8.4879999999999995</v>
      </c>
      <c r="AE40" s="83">
        <v>9.9749999999999996</v>
      </c>
      <c r="AF40" s="83">
        <v>6.7220000000000004</v>
      </c>
      <c r="AG40" s="83">
        <v>8.5730000000000004</v>
      </c>
      <c r="AH40" s="83">
        <v>7.282</v>
      </c>
      <c r="AI40" s="83">
        <v>5.1589999999999998</v>
      </c>
      <c r="AJ40" s="83">
        <v>7.7430000000000003</v>
      </c>
      <c r="AK40" s="64">
        <f>SUM(AA36:AJ36)</f>
        <v>93.204999999999998</v>
      </c>
      <c r="AL40" s="26">
        <f>ROUND(AVERAGE(AA36:AJ36),3)</f>
        <v>9.3209999999999997</v>
      </c>
      <c r="AM40" s="64">
        <f>ROUND(MEDIAN(AA36:AJ36), 3)</f>
        <v>8.5530000000000008</v>
      </c>
      <c r="AN40" s="64">
        <f>ROUND(_xlfn.STDEV.S(AA36:AJ36), 3)</f>
        <v>2.99</v>
      </c>
      <c r="AO40" s="7"/>
      <c r="AP40" s="180" t="s">
        <v>57</v>
      </c>
      <c r="AQ40" s="181">
        <v>100</v>
      </c>
      <c r="AR40" s="182">
        <v>85.631</v>
      </c>
      <c r="AS40" s="171">
        <f t="shared" si="5"/>
        <v>1.427</v>
      </c>
      <c r="AU40" s="267"/>
      <c r="AV40" s="115" t="s">
        <v>57</v>
      </c>
      <c r="AW40" s="116">
        <f t="shared" si="7"/>
        <v>100</v>
      </c>
      <c r="AX40" s="116">
        <f t="shared" si="8"/>
        <v>100</v>
      </c>
      <c r="AY40" s="115" t="s">
        <v>57</v>
      </c>
      <c r="AZ40" s="116">
        <f t="shared" si="6"/>
        <v>157.387</v>
      </c>
      <c r="BA40" s="116">
        <f t="shared" si="9"/>
        <v>85.631</v>
      </c>
    </row>
    <row r="41" spans="2:53" ht="16.5" customHeight="1" x14ac:dyDescent="0.3">
      <c r="B41" s="295"/>
      <c r="C41" s="265"/>
      <c r="D41" s="66" t="b">
        <v>1</v>
      </c>
      <c r="E41" s="85" t="s">
        <v>130</v>
      </c>
      <c r="F41" s="85" t="s">
        <v>163</v>
      </c>
      <c r="G41" s="79" t="s">
        <v>133</v>
      </c>
      <c r="H41" s="85" t="s">
        <v>139</v>
      </c>
      <c r="I41" s="79" t="s">
        <v>156</v>
      </c>
      <c r="J41" s="85" t="s">
        <v>132</v>
      </c>
      <c r="K41" s="85" t="s">
        <v>138</v>
      </c>
      <c r="L41" s="79" t="s">
        <v>155</v>
      </c>
      <c r="M41" s="85" t="s">
        <v>129</v>
      </c>
      <c r="N41" s="85" t="s">
        <v>157</v>
      </c>
      <c r="O41" s="281"/>
      <c r="P41" s="282"/>
      <c r="Q41" s="282"/>
      <c r="R41" s="283"/>
      <c r="S41" s="7"/>
      <c r="T41" s="151" t="s">
        <v>3</v>
      </c>
      <c r="U41" s="173">
        <f>ROUND(AVERAGE(U34:U40), 3)</f>
        <v>80</v>
      </c>
      <c r="V41" s="174">
        <f>ROUND(AVERAGE(V34:V40), 3)</f>
        <v>181.49799999999999</v>
      </c>
      <c r="W41" s="15">
        <f>ROUND(AVERAGE(W34:W40), 3)</f>
        <v>3.0249999999999999</v>
      </c>
      <c r="X41" s="3"/>
      <c r="Y41" s="265"/>
      <c r="Z41" s="66" t="b">
        <v>1</v>
      </c>
      <c r="AA41" s="83" t="s">
        <v>133</v>
      </c>
      <c r="AB41" s="83">
        <v>5</v>
      </c>
      <c r="AC41" s="83" t="s">
        <v>160</v>
      </c>
      <c r="AD41" s="83" t="s">
        <v>136</v>
      </c>
      <c r="AE41" s="83" t="s">
        <v>139</v>
      </c>
      <c r="AF41" s="83" t="s">
        <v>159</v>
      </c>
      <c r="AG41" s="84" t="s">
        <v>148</v>
      </c>
      <c r="AH41" s="83" t="s">
        <v>147</v>
      </c>
      <c r="AI41" s="83">
        <v>3</v>
      </c>
      <c r="AJ41" s="83">
        <v>7</v>
      </c>
      <c r="AK41" s="281"/>
      <c r="AL41" s="282"/>
      <c r="AM41" s="282"/>
      <c r="AN41" s="283"/>
      <c r="AO41" s="7"/>
      <c r="AP41" s="151" t="s">
        <v>3</v>
      </c>
      <c r="AQ41" s="173">
        <f>ROUND(AVERAGE(AQ34:AQ40), 3)</f>
        <v>97.143000000000001</v>
      </c>
      <c r="AR41" s="174">
        <f>ROUND(AVERAGE(AR34:AR40), 3)</f>
        <v>90.584000000000003</v>
      </c>
      <c r="AS41" s="15">
        <f>ROUND(AVERAGE(AS34:AS40), 3)</f>
        <v>1.51</v>
      </c>
      <c r="AU41" s="267"/>
      <c r="AV41" s="115" t="s">
        <v>247</v>
      </c>
      <c r="AW41" s="270" t="s">
        <v>248</v>
      </c>
      <c r="AX41" s="271"/>
      <c r="AY41" s="117"/>
      <c r="AZ41" s="127"/>
      <c r="BA41" s="128"/>
    </row>
    <row r="42" spans="2:53" ht="16.5" customHeight="1" x14ac:dyDescent="0.3">
      <c r="B42" s="295"/>
      <c r="C42" s="265"/>
      <c r="D42" s="66" t="s">
        <v>17</v>
      </c>
      <c r="E42" s="64"/>
      <c r="F42" s="64"/>
      <c r="G42" s="13" t="s">
        <v>46</v>
      </c>
      <c r="H42" s="64"/>
      <c r="I42" s="13" t="s">
        <v>85</v>
      </c>
      <c r="J42" s="64"/>
      <c r="K42" s="64"/>
      <c r="L42" s="13" t="s">
        <v>41</v>
      </c>
      <c r="M42" s="64"/>
      <c r="N42" s="64"/>
      <c r="O42" s="284"/>
      <c r="P42" s="285"/>
      <c r="Q42" s="285"/>
      <c r="R42" s="286"/>
      <c r="S42" s="7"/>
      <c r="T42" s="31"/>
      <c r="U42" s="31"/>
      <c r="V42" s="31"/>
      <c r="W42" s="31"/>
      <c r="X42" s="3"/>
      <c r="Y42" s="265"/>
      <c r="Z42" s="66" t="s">
        <v>17</v>
      </c>
      <c r="AA42" s="64"/>
      <c r="AB42" s="64"/>
      <c r="AC42" s="64"/>
      <c r="AD42" s="64"/>
      <c r="AE42" s="64"/>
      <c r="AF42" s="64"/>
      <c r="AG42" s="13" t="s">
        <v>35</v>
      </c>
      <c r="AH42" s="64"/>
      <c r="AI42" s="64"/>
      <c r="AJ42" s="64"/>
      <c r="AK42" s="284"/>
      <c r="AL42" s="285"/>
      <c r="AM42" s="285"/>
      <c r="AN42" s="286"/>
      <c r="AO42" s="7"/>
      <c r="AP42" s="31"/>
      <c r="AQ42" s="31"/>
      <c r="AR42" s="31"/>
      <c r="AS42" s="31"/>
      <c r="AU42" s="267"/>
      <c r="AV42" s="115" t="s">
        <v>249</v>
      </c>
      <c r="AW42" s="272"/>
      <c r="AX42" s="273"/>
      <c r="AY42" s="117"/>
      <c r="AZ42" s="118"/>
      <c r="BA42" s="128"/>
    </row>
    <row r="43" spans="2:53" ht="16.5" customHeight="1" x14ac:dyDescent="0.3">
      <c r="B43" s="295"/>
      <c r="C43" s="265"/>
      <c r="D43" s="69" t="s">
        <v>21</v>
      </c>
      <c r="E43" s="292" t="s">
        <v>95</v>
      </c>
      <c r="F43" s="293"/>
      <c r="G43" s="293"/>
      <c r="H43" s="293"/>
      <c r="I43" s="293"/>
      <c r="J43" s="293"/>
      <c r="K43" s="293"/>
      <c r="L43" s="293"/>
      <c r="M43" s="293"/>
      <c r="N43" s="293"/>
      <c r="O43" s="65" t="s">
        <v>11</v>
      </c>
      <c r="P43" s="65" t="s">
        <v>12</v>
      </c>
      <c r="Q43" s="65" t="s">
        <v>81</v>
      </c>
      <c r="R43" s="65" t="s">
        <v>80</v>
      </c>
      <c r="S43" s="7"/>
      <c r="T43" s="7"/>
      <c r="U43" s="7"/>
      <c r="V43" s="7"/>
      <c r="W43" s="7"/>
      <c r="X43" s="3"/>
      <c r="Y43" s="265"/>
      <c r="Z43" s="69" t="s">
        <v>21</v>
      </c>
      <c r="AA43" s="292" t="s">
        <v>94</v>
      </c>
      <c r="AB43" s="293"/>
      <c r="AC43" s="293"/>
      <c r="AD43" s="293"/>
      <c r="AE43" s="293"/>
      <c r="AF43" s="293"/>
      <c r="AG43" s="293"/>
      <c r="AH43" s="293"/>
      <c r="AI43" s="293"/>
      <c r="AJ43" s="293"/>
      <c r="AK43" s="65" t="s">
        <v>11</v>
      </c>
      <c r="AL43" s="65" t="s">
        <v>12</v>
      </c>
      <c r="AM43" s="65" t="s">
        <v>81</v>
      </c>
      <c r="AN43" s="65" t="s">
        <v>80</v>
      </c>
      <c r="AO43" s="7"/>
      <c r="AP43" s="7"/>
      <c r="AQ43" s="7"/>
      <c r="AR43" s="7"/>
      <c r="AS43" s="7"/>
      <c r="AU43" s="267"/>
      <c r="AV43" s="115" t="s">
        <v>250</v>
      </c>
      <c r="AW43" s="274"/>
      <c r="AX43" s="275"/>
      <c r="AY43" s="117"/>
      <c r="AZ43" s="118"/>
      <c r="BA43" s="128"/>
    </row>
    <row r="44" spans="2:53" ht="16.5" customHeight="1" x14ac:dyDescent="0.3">
      <c r="B44" s="295"/>
      <c r="C44" s="265"/>
      <c r="D44" s="66" t="s">
        <v>22</v>
      </c>
      <c r="E44" s="85">
        <v>21.181000000000001</v>
      </c>
      <c r="F44" s="85">
        <v>13.592000000000001</v>
      </c>
      <c r="G44" s="85">
        <v>14.266</v>
      </c>
      <c r="H44" s="85">
        <v>17.646999999999998</v>
      </c>
      <c r="I44" s="85">
        <v>7.9329999999999998</v>
      </c>
      <c r="J44" s="85">
        <v>15.714</v>
      </c>
      <c r="K44" s="85">
        <v>19.834</v>
      </c>
      <c r="L44" s="85">
        <v>21.949000000000002</v>
      </c>
      <c r="M44" s="85">
        <v>11.505000000000001</v>
      </c>
      <c r="N44" s="85">
        <v>13.52</v>
      </c>
      <c r="O44" s="64">
        <f>SUM(E44:N44)</f>
        <v>157.14100000000002</v>
      </c>
      <c r="P44" s="26">
        <f>ROUND(AVERAGE(E44:N44),3)</f>
        <v>15.714</v>
      </c>
      <c r="Q44" s="64">
        <f>ROUND(MEDIAN(E44:N44), 3)</f>
        <v>14.99</v>
      </c>
      <c r="R44" s="64">
        <f>ROUND(_xlfn.STDEV.S(E44:N44), 3)</f>
        <v>4.4619999999999997</v>
      </c>
      <c r="S44" s="7"/>
      <c r="T44" s="7"/>
      <c r="U44" s="7"/>
      <c r="V44" s="7"/>
      <c r="W44" s="7"/>
      <c r="X44" s="3"/>
      <c r="Y44" s="265"/>
      <c r="Z44" s="66" t="s">
        <v>22</v>
      </c>
      <c r="AA44" s="86">
        <v>6.8159999999999998</v>
      </c>
      <c r="AB44" s="86">
        <v>8.0399999999999991</v>
      </c>
      <c r="AC44" s="86">
        <v>21.097000000000001</v>
      </c>
      <c r="AD44" s="86">
        <v>11.885999999999999</v>
      </c>
      <c r="AE44" s="86">
        <v>12.233000000000001</v>
      </c>
      <c r="AF44" s="86">
        <v>9.1199999999999992</v>
      </c>
      <c r="AG44" s="86">
        <v>5.2469999999999999</v>
      </c>
      <c r="AH44" s="86">
        <v>11.72</v>
      </c>
      <c r="AI44" s="86">
        <v>8.25</v>
      </c>
      <c r="AJ44" s="86">
        <v>11.366</v>
      </c>
      <c r="AK44" s="64">
        <f>SUM(AA44:AJ44)</f>
        <v>105.77500000000001</v>
      </c>
      <c r="AL44" s="26">
        <f>ROUND(AVERAGE(AA44:AJ44),3)</f>
        <v>10.577999999999999</v>
      </c>
      <c r="AM44" s="64">
        <f>ROUND(MEDIAN(AA44:AJ44), 3)</f>
        <v>10.243</v>
      </c>
      <c r="AN44" s="64">
        <f>ROUND(_xlfn.STDEV.S(AA44:AJ44), 3)</f>
        <v>4.3920000000000003</v>
      </c>
      <c r="AO44" s="7"/>
      <c r="AP44" s="7"/>
      <c r="AQ44" s="7"/>
      <c r="AR44" s="7"/>
      <c r="AS44" s="7"/>
      <c r="AU44" s="267"/>
      <c r="AV44" s="119" t="s">
        <v>3</v>
      </c>
      <c r="AW44" s="120">
        <f>U41</f>
        <v>80</v>
      </c>
      <c r="AX44" s="120">
        <f>AQ41</f>
        <v>97.143000000000001</v>
      </c>
      <c r="AY44" s="119" t="s">
        <v>3</v>
      </c>
      <c r="AZ44" s="121">
        <f>V41</f>
        <v>181.49799999999999</v>
      </c>
      <c r="BA44" s="121">
        <f>AR41</f>
        <v>90.584000000000003</v>
      </c>
    </row>
    <row r="45" spans="2:53" ht="16.5" customHeight="1" x14ac:dyDescent="0.25">
      <c r="B45" s="295"/>
      <c r="C45" s="265"/>
      <c r="D45" s="66" t="b">
        <v>1</v>
      </c>
      <c r="E45" s="85" t="s">
        <v>131</v>
      </c>
      <c r="F45" s="79" t="s">
        <v>143</v>
      </c>
      <c r="G45" s="85" t="s">
        <v>130</v>
      </c>
      <c r="H45" s="85" t="s">
        <v>152</v>
      </c>
      <c r="I45" s="85" t="s">
        <v>139</v>
      </c>
      <c r="J45" s="85">
        <v>3</v>
      </c>
      <c r="K45" s="79" t="s">
        <v>157</v>
      </c>
      <c r="L45" s="79" t="s">
        <v>133</v>
      </c>
      <c r="M45" s="85">
        <v>0</v>
      </c>
      <c r="N45" s="79" t="s">
        <v>162</v>
      </c>
      <c r="O45" s="281"/>
      <c r="P45" s="282"/>
      <c r="Q45" s="282"/>
      <c r="R45" s="283"/>
      <c r="S45" s="7"/>
      <c r="T45" s="7"/>
      <c r="U45" s="7"/>
      <c r="V45" s="7"/>
      <c r="W45" s="7"/>
      <c r="X45" s="3"/>
      <c r="Y45" s="265"/>
      <c r="Z45" s="66" t="b">
        <v>1</v>
      </c>
      <c r="AA45" s="86">
        <v>4</v>
      </c>
      <c r="AB45" s="86" t="s">
        <v>146</v>
      </c>
      <c r="AC45" s="86" t="s">
        <v>141</v>
      </c>
      <c r="AD45" s="86" t="s">
        <v>143</v>
      </c>
      <c r="AE45" s="86" t="s">
        <v>161</v>
      </c>
      <c r="AF45" s="86" t="s">
        <v>135</v>
      </c>
      <c r="AG45" s="86">
        <v>2</v>
      </c>
      <c r="AH45" s="86" t="s">
        <v>138</v>
      </c>
      <c r="AI45" s="86">
        <v>0</v>
      </c>
      <c r="AJ45" s="86" t="s">
        <v>156</v>
      </c>
      <c r="AK45" s="281"/>
      <c r="AL45" s="282"/>
      <c r="AM45" s="282"/>
      <c r="AN45" s="283"/>
      <c r="AO45" s="7"/>
      <c r="AP45" s="7"/>
      <c r="AQ45" s="7"/>
      <c r="AR45" s="7"/>
      <c r="AS45" s="7"/>
      <c r="AU45" s="267"/>
      <c r="AY45" s="113"/>
      <c r="AZ45" s="113"/>
      <c r="BA45" s="113"/>
    </row>
    <row r="46" spans="2:53" ht="16.5" customHeight="1" thickBot="1" x14ac:dyDescent="0.3">
      <c r="B46" s="295"/>
      <c r="C46" s="265"/>
      <c r="D46" s="153" t="s">
        <v>17</v>
      </c>
      <c r="E46" s="162"/>
      <c r="F46" s="163" t="s">
        <v>46</v>
      </c>
      <c r="G46" s="162"/>
      <c r="H46" s="162"/>
      <c r="I46" s="162"/>
      <c r="J46" s="162"/>
      <c r="K46" s="163" t="s">
        <v>38</v>
      </c>
      <c r="L46" s="163" t="s">
        <v>43</v>
      </c>
      <c r="M46" s="162"/>
      <c r="N46" s="163" t="s">
        <v>42</v>
      </c>
      <c r="O46" s="300"/>
      <c r="P46" s="301"/>
      <c r="Q46" s="301"/>
      <c r="R46" s="302"/>
      <c r="S46" s="7"/>
      <c r="T46" s="7"/>
      <c r="U46" s="7"/>
      <c r="V46" s="7"/>
      <c r="W46" s="7"/>
      <c r="X46" s="3"/>
      <c r="Y46" s="265"/>
      <c r="Z46" s="66" t="s">
        <v>17</v>
      </c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284"/>
      <c r="AL46" s="285"/>
      <c r="AM46" s="285"/>
      <c r="AN46" s="286"/>
      <c r="AO46" s="7"/>
      <c r="AP46" s="7"/>
      <c r="AQ46" s="7"/>
      <c r="AR46" s="7"/>
      <c r="AS46" s="7"/>
      <c r="AU46" s="267"/>
      <c r="AY46" s="113"/>
      <c r="AZ46" s="113"/>
      <c r="BA46" s="113"/>
    </row>
    <row r="47" spans="2:53" ht="16.5" customHeight="1" x14ac:dyDescent="0.25">
      <c r="B47" s="295"/>
      <c r="C47" s="299"/>
      <c r="D47" s="164" t="s">
        <v>23</v>
      </c>
      <c r="E47" s="319" t="s">
        <v>94</v>
      </c>
      <c r="F47" s="310"/>
      <c r="G47" s="310"/>
      <c r="H47" s="310"/>
      <c r="I47" s="310"/>
      <c r="J47" s="310"/>
      <c r="K47" s="310"/>
      <c r="L47" s="310"/>
      <c r="M47" s="310"/>
      <c r="N47" s="310"/>
      <c r="O47" s="165" t="s">
        <v>11</v>
      </c>
      <c r="P47" s="165" t="s">
        <v>12</v>
      </c>
      <c r="Q47" s="165" t="s">
        <v>81</v>
      </c>
      <c r="R47" s="166" t="s">
        <v>80</v>
      </c>
      <c r="S47" s="7"/>
      <c r="T47" s="7"/>
      <c r="U47" s="7"/>
      <c r="V47" s="7"/>
      <c r="W47" s="7"/>
      <c r="X47" s="3"/>
      <c r="Y47" s="265"/>
      <c r="Z47" s="69" t="s">
        <v>23</v>
      </c>
      <c r="AA47" s="292" t="s">
        <v>90</v>
      </c>
      <c r="AB47" s="293"/>
      <c r="AC47" s="293"/>
      <c r="AD47" s="293"/>
      <c r="AE47" s="293"/>
      <c r="AF47" s="293"/>
      <c r="AG47" s="293"/>
      <c r="AH47" s="293"/>
      <c r="AI47" s="293"/>
      <c r="AJ47" s="293"/>
      <c r="AK47" s="65" t="s">
        <v>11</v>
      </c>
      <c r="AL47" s="65" t="s">
        <v>12</v>
      </c>
      <c r="AM47" s="65" t="s">
        <v>81</v>
      </c>
      <c r="AN47" s="65" t="s">
        <v>80</v>
      </c>
      <c r="AO47" s="7"/>
      <c r="AP47" s="7"/>
      <c r="AQ47" s="7"/>
      <c r="AR47" s="7"/>
      <c r="AS47" s="7"/>
      <c r="AU47" s="267"/>
      <c r="AY47" s="113"/>
      <c r="AZ47" s="113"/>
      <c r="BA47" s="113"/>
    </row>
    <row r="48" spans="2:53" ht="16.5" customHeight="1" x14ac:dyDescent="0.3">
      <c r="B48" s="295"/>
      <c r="C48" s="299"/>
      <c r="D48" s="195" t="s">
        <v>24</v>
      </c>
      <c r="E48" s="222">
        <v>10.673999999999999</v>
      </c>
      <c r="F48" s="222">
        <v>11.456</v>
      </c>
      <c r="G48" s="222">
        <v>13.071</v>
      </c>
      <c r="H48" s="222">
        <v>10.050000000000001</v>
      </c>
      <c r="I48" s="222">
        <v>19.506</v>
      </c>
      <c r="J48" s="222">
        <v>8.7240000000000002</v>
      </c>
      <c r="K48" s="222">
        <v>11.233000000000001</v>
      </c>
      <c r="L48" s="222">
        <v>10.246</v>
      </c>
      <c r="M48" s="222">
        <v>11.706</v>
      </c>
      <c r="N48" s="222">
        <v>8.5120000000000005</v>
      </c>
      <c r="O48" s="189">
        <f>SUM(E48:N48)</f>
        <v>115.17800000000001</v>
      </c>
      <c r="P48" s="39">
        <f>ROUND(AVERAGE(E48:N48),3)</f>
        <v>11.518000000000001</v>
      </c>
      <c r="Q48" s="189">
        <f>ROUND(MEDIAN(E48:N48), 3)</f>
        <v>10.954000000000001</v>
      </c>
      <c r="R48" s="169">
        <f>ROUND(_xlfn.STDEV.S(E48:N48), 3)</f>
        <v>3.121</v>
      </c>
      <c r="S48" s="7"/>
      <c r="T48" s="7"/>
      <c r="U48" s="7"/>
      <c r="V48" s="7"/>
      <c r="W48" s="7"/>
      <c r="X48" s="3"/>
      <c r="Y48" s="265"/>
      <c r="Z48" s="64" t="s">
        <v>24</v>
      </c>
      <c r="AA48" s="83">
        <v>8.2880000000000003</v>
      </c>
      <c r="AB48" s="83">
        <v>13.553000000000001</v>
      </c>
      <c r="AC48" s="83">
        <v>5.0309999999999997</v>
      </c>
      <c r="AD48" s="83">
        <v>8.3989999999999991</v>
      </c>
      <c r="AE48" s="83">
        <v>17.016999999999999</v>
      </c>
      <c r="AF48" s="83">
        <v>8.7590000000000003</v>
      </c>
      <c r="AG48" s="83">
        <v>17.135999999999999</v>
      </c>
      <c r="AH48" s="83">
        <v>9.4090000000000007</v>
      </c>
      <c r="AI48" s="83">
        <v>5.7270000000000003</v>
      </c>
      <c r="AJ48" s="83">
        <v>7.1210000000000004</v>
      </c>
      <c r="AK48" s="64">
        <f>SUM(AA48:AJ48)</f>
        <v>100.44</v>
      </c>
      <c r="AL48" s="26">
        <f>ROUND(AVERAGE(AA48:AJ48),3)</f>
        <v>10.044</v>
      </c>
      <c r="AM48" s="64">
        <f>ROUND(MEDIAN(AA48:AJ48), 3)</f>
        <v>8.5790000000000006</v>
      </c>
      <c r="AN48" s="64">
        <f>ROUND(_xlfn.STDEV.S(AA48:AJ48), 3)</f>
        <v>4.3639999999999999</v>
      </c>
      <c r="AO48" s="7"/>
      <c r="AP48" s="7"/>
      <c r="AQ48" s="7"/>
      <c r="AR48" s="7"/>
      <c r="AS48" s="7"/>
      <c r="AU48" s="267"/>
      <c r="AY48" s="279" t="s">
        <v>55</v>
      </c>
      <c r="AZ48" s="266" t="s">
        <v>6</v>
      </c>
      <c r="BA48" s="266"/>
    </row>
    <row r="49" spans="2:53" ht="16.5" customHeight="1" x14ac:dyDescent="0.3">
      <c r="B49" s="295"/>
      <c r="C49" s="299"/>
      <c r="D49" s="195" t="b">
        <v>1</v>
      </c>
      <c r="E49" s="222" t="s">
        <v>148</v>
      </c>
      <c r="F49" s="222" t="s">
        <v>161</v>
      </c>
      <c r="G49" s="222" t="s">
        <v>133</v>
      </c>
      <c r="H49" s="222" t="s">
        <v>146</v>
      </c>
      <c r="I49" s="222" t="s">
        <v>137</v>
      </c>
      <c r="J49" s="222" t="s">
        <v>163</v>
      </c>
      <c r="K49" s="222">
        <v>4</v>
      </c>
      <c r="L49" s="222" t="s">
        <v>144</v>
      </c>
      <c r="M49" s="222">
        <v>7</v>
      </c>
      <c r="N49" s="222">
        <v>1</v>
      </c>
      <c r="O49" s="303"/>
      <c r="P49" s="304"/>
      <c r="Q49" s="304"/>
      <c r="R49" s="305"/>
      <c r="S49" s="7"/>
      <c r="T49" s="7"/>
      <c r="U49" s="7"/>
      <c r="V49" s="7"/>
      <c r="W49" s="7"/>
      <c r="X49" s="3"/>
      <c r="Y49" s="265"/>
      <c r="Z49" s="64" t="b">
        <v>1</v>
      </c>
      <c r="AA49" s="83">
        <v>0</v>
      </c>
      <c r="AB49" s="83" t="s">
        <v>131</v>
      </c>
      <c r="AC49" s="83" t="s">
        <v>129</v>
      </c>
      <c r="AD49" s="83" t="s">
        <v>155</v>
      </c>
      <c r="AE49" s="83" t="s">
        <v>160</v>
      </c>
      <c r="AF49" s="83" t="s">
        <v>152</v>
      </c>
      <c r="AG49" s="84" t="s">
        <v>129</v>
      </c>
      <c r="AH49" s="83" t="s">
        <v>143</v>
      </c>
      <c r="AI49" s="83">
        <v>1</v>
      </c>
      <c r="AJ49" s="83">
        <v>9</v>
      </c>
      <c r="AK49" s="281"/>
      <c r="AL49" s="282"/>
      <c r="AM49" s="282"/>
      <c r="AN49" s="283"/>
      <c r="AO49" s="7"/>
      <c r="AP49" s="7"/>
      <c r="AQ49" s="7"/>
      <c r="AR49" s="7"/>
      <c r="AS49" s="7"/>
      <c r="AU49" s="267"/>
      <c r="AY49" s="279"/>
      <c r="AZ49" s="107" t="s">
        <v>246</v>
      </c>
      <c r="BA49" s="107" t="s">
        <v>0</v>
      </c>
    </row>
    <row r="50" spans="2:53" ht="16.5" customHeight="1" thickBot="1" x14ac:dyDescent="0.3">
      <c r="B50" s="295"/>
      <c r="C50" s="299"/>
      <c r="D50" s="195" t="s">
        <v>17</v>
      </c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311"/>
      <c r="P50" s="312"/>
      <c r="Q50" s="312"/>
      <c r="R50" s="313"/>
      <c r="S50" s="7"/>
      <c r="T50" s="7"/>
      <c r="U50" s="7"/>
      <c r="V50" s="7"/>
      <c r="W50" s="7"/>
      <c r="X50" s="3"/>
      <c r="Y50" s="265"/>
      <c r="Z50" s="162" t="s">
        <v>17</v>
      </c>
      <c r="AA50" s="162"/>
      <c r="AB50" s="162"/>
      <c r="AC50" s="162"/>
      <c r="AD50" s="162"/>
      <c r="AE50" s="162"/>
      <c r="AF50" s="162"/>
      <c r="AG50" s="163" t="s">
        <v>37</v>
      </c>
      <c r="AH50" s="162"/>
      <c r="AI50" s="162"/>
      <c r="AJ50" s="162"/>
      <c r="AK50" s="300"/>
      <c r="AL50" s="301"/>
      <c r="AM50" s="301"/>
      <c r="AN50" s="302"/>
      <c r="AO50" s="7"/>
      <c r="AP50" s="7"/>
      <c r="AQ50" s="7"/>
      <c r="AR50" s="7"/>
      <c r="AS50" s="7"/>
      <c r="AU50" s="267"/>
      <c r="AY50" s="131" t="s">
        <v>3</v>
      </c>
      <c r="AZ50" s="132">
        <f>O34</f>
        <v>181.495</v>
      </c>
      <c r="BA50" s="132">
        <f>AK34</f>
        <v>90.582999999999998</v>
      </c>
    </row>
    <row r="51" spans="2:53" ht="16.5" customHeight="1" x14ac:dyDescent="0.25">
      <c r="B51" s="295"/>
      <c r="C51" s="299"/>
      <c r="D51" s="167" t="s">
        <v>25</v>
      </c>
      <c r="E51" s="292" t="s">
        <v>89</v>
      </c>
      <c r="F51" s="293"/>
      <c r="G51" s="293"/>
      <c r="H51" s="293"/>
      <c r="I51" s="293"/>
      <c r="J51" s="293"/>
      <c r="K51" s="293"/>
      <c r="L51" s="293"/>
      <c r="M51" s="293"/>
      <c r="N51" s="293"/>
      <c r="O51" s="157" t="s">
        <v>11</v>
      </c>
      <c r="P51" s="157" t="s">
        <v>12</v>
      </c>
      <c r="Q51" s="157" t="s">
        <v>81</v>
      </c>
      <c r="R51" s="168" t="s">
        <v>80</v>
      </c>
      <c r="S51" s="7"/>
      <c r="T51" s="7"/>
      <c r="U51" s="7"/>
      <c r="V51" s="7"/>
      <c r="W51" s="7"/>
      <c r="X51" s="3"/>
      <c r="Y51" s="299"/>
      <c r="Z51" s="164" t="s">
        <v>25</v>
      </c>
      <c r="AA51" s="319" t="s">
        <v>94</v>
      </c>
      <c r="AB51" s="310"/>
      <c r="AC51" s="310"/>
      <c r="AD51" s="310"/>
      <c r="AE51" s="310"/>
      <c r="AF51" s="310"/>
      <c r="AG51" s="310"/>
      <c r="AH51" s="310"/>
      <c r="AI51" s="310"/>
      <c r="AJ51" s="310"/>
      <c r="AK51" s="165" t="s">
        <v>11</v>
      </c>
      <c r="AL51" s="165" t="s">
        <v>12</v>
      </c>
      <c r="AM51" s="165" t="s">
        <v>81</v>
      </c>
      <c r="AN51" s="166" t="s">
        <v>80</v>
      </c>
      <c r="AO51" s="7"/>
      <c r="AP51" s="7"/>
      <c r="AQ51" s="7"/>
      <c r="AR51" s="7"/>
      <c r="AS51" s="7"/>
      <c r="AU51" s="267"/>
      <c r="AY51" s="42" t="s">
        <v>4</v>
      </c>
      <c r="AZ51" s="130">
        <f>P34</f>
        <v>18.149999999999999</v>
      </c>
      <c r="BA51" s="130">
        <f>AL34</f>
        <v>9.0579999999999998</v>
      </c>
    </row>
    <row r="52" spans="2:53" ht="16.5" customHeight="1" x14ac:dyDescent="0.25">
      <c r="B52" s="295"/>
      <c r="C52" s="299"/>
      <c r="D52" s="195" t="s">
        <v>26</v>
      </c>
      <c r="E52" s="222">
        <v>8.6430000000000007</v>
      </c>
      <c r="F52" s="222">
        <v>10.973000000000001</v>
      </c>
      <c r="G52" s="222">
        <v>29.25</v>
      </c>
      <c r="H52" s="222">
        <v>7.04</v>
      </c>
      <c r="I52" s="222">
        <v>14.005000000000001</v>
      </c>
      <c r="J52" s="222">
        <v>23.030999999999999</v>
      </c>
      <c r="K52" s="222">
        <v>23.643000000000001</v>
      </c>
      <c r="L52" s="222">
        <v>13.637</v>
      </c>
      <c r="M52" s="222">
        <v>28.710999999999999</v>
      </c>
      <c r="N52" s="222">
        <v>19.808</v>
      </c>
      <c r="O52" s="189">
        <f>SUM(E52:N52)</f>
        <v>178.74099999999999</v>
      </c>
      <c r="P52" s="39">
        <f>ROUND(AVERAGE(E52:N52),3)</f>
        <v>17.873999999999999</v>
      </c>
      <c r="Q52" s="189">
        <f>ROUND(MEDIAN(E52:N52), 3)</f>
        <v>16.907</v>
      </c>
      <c r="R52" s="169">
        <f>ROUND(_xlfn.STDEV.S(E52:N52), 3)</f>
        <v>8.1210000000000004</v>
      </c>
      <c r="S52" s="7"/>
      <c r="T52" s="7"/>
      <c r="U52" s="7"/>
      <c r="V52" s="7"/>
      <c r="W52" s="7"/>
      <c r="X52" s="3"/>
      <c r="Y52" s="299"/>
      <c r="Z52" s="195" t="s">
        <v>26</v>
      </c>
      <c r="AA52" s="196">
        <v>8.9429999999999996</v>
      </c>
      <c r="AB52" s="196">
        <v>7.8070000000000004</v>
      </c>
      <c r="AC52" s="196">
        <v>8.4489999999999998</v>
      </c>
      <c r="AD52" s="196">
        <v>8.4570000000000007</v>
      </c>
      <c r="AE52" s="196">
        <v>6.2949999999999999</v>
      </c>
      <c r="AF52" s="196">
        <v>8.4809999999999999</v>
      </c>
      <c r="AG52" s="196">
        <v>7.2060000000000004</v>
      </c>
      <c r="AH52" s="196">
        <v>7.6559999999999997</v>
      </c>
      <c r="AI52" s="196">
        <v>7.2110000000000003</v>
      </c>
      <c r="AJ52" s="196">
        <v>11.381</v>
      </c>
      <c r="AK52" s="189">
        <f>SUM(AA52:AJ52)</f>
        <v>81.88600000000001</v>
      </c>
      <c r="AL52" s="39">
        <f>ROUND(AVERAGE(AA52:AJ52),3)</f>
        <v>8.1890000000000001</v>
      </c>
      <c r="AM52" s="189">
        <f>ROUND(MEDIAN(AA52:AJ52), 3)</f>
        <v>8.1280000000000001</v>
      </c>
      <c r="AN52" s="169">
        <f>ROUND(_xlfn.STDEV.S(AA52:AJ52), 3)</f>
        <v>1.371</v>
      </c>
      <c r="AO52" s="7"/>
      <c r="AP52" s="7"/>
      <c r="AQ52" s="7"/>
      <c r="AR52" s="7"/>
      <c r="AS52" s="7"/>
      <c r="AU52" s="267"/>
      <c r="AY52" s="42" t="s">
        <v>191</v>
      </c>
      <c r="AZ52" s="130">
        <f>Q34</f>
        <v>15.833</v>
      </c>
      <c r="BA52" s="130">
        <f>AM34</f>
        <v>8.41</v>
      </c>
    </row>
    <row r="53" spans="2:53" ht="16.5" customHeight="1" x14ac:dyDescent="0.25">
      <c r="B53" s="295"/>
      <c r="C53" s="299"/>
      <c r="D53" s="195" t="b">
        <v>1</v>
      </c>
      <c r="E53" s="79" t="s">
        <v>135</v>
      </c>
      <c r="F53" s="222">
        <v>4</v>
      </c>
      <c r="G53" s="79" t="s">
        <v>136</v>
      </c>
      <c r="H53" s="222" t="s">
        <v>158</v>
      </c>
      <c r="I53" s="222" t="s">
        <v>159</v>
      </c>
      <c r="J53" s="222" t="s">
        <v>157</v>
      </c>
      <c r="K53" s="222" t="s">
        <v>133</v>
      </c>
      <c r="L53" s="222">
        <v>8</v>
      </c>
      <c r="M53" s="222" t="s">
        <v>141</v>
      </c>
      <c r="N53" s="222" t="s">
        <v>155</v>
      </c>
      <c r="O53" s="303"/>
      <c r="P53" s="304"/>
      <c r="Q53" s="304"/>
      <c r="R53" s="305"/>
      <c r="S53" s="7"/>
      <c r="T53" s="7"/>
      <c r="U53" s="7"/>
      <c r="V53" s="7"/>
      <c r="W53" s="7"/>
      <c r="X53" s="3"/>
      <c r="Y53" s="299"/>
      <c r="Z53" s="195" t="b">
        <v>1</v>
      </c>
      <c r="AA53" s="196">
        <v>8</v>
      </c>
      <c r="AB53" s="196" t="s">
        <v>135</v>
      </c>
      <c r="AC53" s="196">
        <v>7</v>
      </c>
      <c r="AD53" s="196" t="s">
        <v>146</v>
      </c>
      <c r="AE53" s="196" t="s">
        <v>144</v>
      </c>
      <c r="AF53" s="196" t="s">
        <v>157</v>
      </c>
      <c r="AG53" s="196" t="s">
        <v>159</v>
      </c>
      <c r="AH53" s="196">
        <v>4</v>
      </c>
      <c r="AI53" s="196">
        <v>9</v>
      </c>
      <c r="AJ53" s="196" t="s">
        <v>131</v>
      </c>
      <c r="AK53" s="303"/>
      <c r="AL53" s="304"/>
      <c r="AM53" s="304"/>
      <c r="AN53" s="305"/>
      <c r="AO53" s="7"/>
      <c r="AP53" s="7"/>
      <c r="AQ53" s="7"/>
      <c r="AR53" s="7"/>
      <c r="AS53" s="7"/>
      <c r="AU53" s="267"/>
      <c r="AY53" s="42" t="s">
        <v>192</v>
      </c>
      <c r="AZ53" s="130">
        <f>R34</f>
        <v>9.0630000000000006</v>
      </c>
      <c r="BA53" s="130">
        <f>AN34</f>
        <v>3.11</v>
      </c>
    </row>
    <row r="54" spans="2:53" ht="16.5" customHeight="1" thickBot="1" x14ac:dyDescent="0.3">
      <c r="B54" s="295"/>
      <c r="C54" s="299"/>
      <c r="D54" s="197" t="s">
        <v>17</v>
      </c>
      <c r="E54" s="214" t="s">
        <v>87</v>
      </c>
      <c r="F54" s="198"/>
      <c r="G54" s="214" t="s">
        <v>39</v>
      </c>
      <c r="H54" s="198"/>
      <c r="I54" s="198"/>
      <c r="J54" s="198"/>
      <c r="K54" s="198"/>
      <c r="L54" s="198"/>
      <c r="M54" s="198"/>
      <c r="N54" s="198"/>
      <c r="O54" s="320"/>
      <c r="P54" s="321"/>
      <c r="Q54" s="321"/>
      <c r="R54" s="322"/>
      <c r="S54" s="7"/>
      <c r="T54" s="7"/>
      <c r="U54" s="7"/>
      <c r="V54" s="7"/>
      <c r="W54" s="7"/>
      <c r="X54" s="3"/>
      <c r="Y54" s="299"/>
      <c r="Z54" s="195" t="s">
        <v>17</v>
      </c>
      <c r="AA54" s="189"/>
      <c r="AB54" s="189"/>
      <c r="AC54" s="189"/>
      <c r="AD54" s="189"/>
      <c r="AE54" s="189"/>
      <c r="AF54" s="189"/>
      <c r="AG54" s="189"/>
      <c r="AH54" s="189"/>
      <c r="AI54" s="189"/>
      <c r="AJ54" s="189"/>
      <c r="AK54" s="311"/>
      <c r="AL54" s="312"/>
      <c r="AM54" s="312"/>
      <c r="AN54" s="313"/>
      <c r="AO54" s="7"/>
      <c r="AP54" s="7"/>
      <c r="AQ54" s="7"/>
      <c r="AR54" s="7"/>
      <c r="AS54" s="7"/>
    </row>
    <row r="55" spans="2:53" ht="16.5" customHeight="1" x14ac:dyDescent="0.25">
      <c r="B55" s="295"/>
      <c r="C55" s="265"/>
      <c r="D55" s="200" t="s">
        <v>58</v>
      </c>
      <c r="E55" s="317" t="s">
        <v>88</v>
      </c>
      <c r="F55" s="318"/>
      <c r="G55" s="318"/>
      <c r="H55" s="318"/>
      <c r="I55" s="318"/>
      <c r="J55" s="318"/>
      <c r="K55" s="318"/>
      <c r="L55" s="318"/>
      <c r="M55" s="318"/>
      <c r="N55" s="318"/>
      <c r="O55" s="201" t="s">
        <v>11</v>
      </c>
      <c r="P55" s="201" t="s">
        <v>12</v>
      </c>
      <c r="Q55" s="201" t="s">
        <v>81</v>
      </c>
      <c r="R55" s="201" t="s">
        <v>80</v>
      </c>
      <c r="S55" s="7"/>
      <c r="T55" s="7"/>
      <c r="U55" s="7"/>
      <c r="V55" s="7"/>
      <c r="W55" s="7"/>
      <c r="X55" s="3"/>
      <c r="Y55" s="299"/>
      <c r="Z55" s="167" t="s">
        <v>58</v>
      </c>
      <c r="AA55" s="292" t="s">
        <v>94</v>
      </c>
      <c r="AB55" s="293"/>
      <c r="AC55" s="293"/>
      <c r="AD55" s="293"/>
      <c r="AE55" s="293"/>
      <c r="AF55" s="293"/>
      <c r="AG55" s="293"/>
      <c r="AH55" s="293"/>
      <c r="AI55" s="293"/>
      <c r="AJ55" s="293"/>
      <c r="AK55" s="157" t="s">
        <v>11</v>
      </c>
      <c r="AL55" s="157" t="s">
        <v>12</v>
      </c>
      <c r="AM55" s="157" t="s">
        <v>81</v>
      </c>
      <c r="AN55" s="168" t="s">
        <v>80</v>
      </c>
      <c r="AO55" s="7"/>
      <c r="AP55" s="7"/>
      <c r="AQ55" s="7"/>
      <c r="AR55" s="7"/>
      <c r="AS55" s="7"/>
    </row>
    <row r="56" spans="2:53" ht="16.5" customHeight="1" x14ac:dyDescent="0.25">
      <c r="B56" s="295"/>
      <c r="C56" s="265"/>
      <c r="D56" s="64" t="s">
        <v>59</v>
      </c>
      <c r="E56" s="85">
        <v>50.283000000000001</v>
      </c>
      <c r="F56" s="85">
        <v>8.2270000000000003</v>
      </c>
      <c r="G56" s="85">
        <v>22.359000000000002</v>
      </c>
      <c r="H56" s="85">
        <v>10.891</v>
      </c>
      <c r="I56" s="85">
        <v>14.305999999999999</v>
      </c>
      <c r="J56" s="85">
        <v>11.102</v>
      </c>
      <c r="K56" s="85">
        <v>11.868</v>
      </c>
      <c r="L56" s="85">
        <v>9.76</v>
      </c>
      <c r="M56" s="85">
        <v>28.106000000000002</v>
      </c>
      <c r="N56" s="85">
        <v>9.6120000000000001</v>
      </c>
      <c r="O56" s="64">
        <f>SUM(E56:N56)</f>
        <v>176.51399999999998</v>
      </c>
      <c r="P56" s="26">
        <f>ROUND(AVERAGE(E56:N56),3)</f>
        <v>17.651</v>
      </c>
      <c r="Q56" s="64">
        <f>ROUND(MEDIAN(E56:N56), 3)</f>
        <v>11.484999999999999</v>
      </c>
      <c r="R56" s="64">
        <f>ROUND(_xlfn.STDEV.S(E56:N56), 3)</f>
        <v>13.103</v>
      </c>
      <c r="S56" s="7"/>
      <c r="T56" s="7"/>
      <c r="U56" s="7"/>
      <c r="V56" s="7"/>
      <c r="W56" s="7"/>
      <c r="X56" s="3"/>
      <c r="Y56" s="299"/>
      <c r="Z56" s="195" t="s">
        <v>59</v>
      </c>
      <c r="AA56" s="196">
        <v>6.1040000000000001</v>
      </c>
      <c r="AB56" s="196">
        <v>8.7840000000000007</v>
      </c>
      <c r="AC56" s="196">
        <v>7.6159999999999997</v>
      </c>
      <c r="AD56" s="196">
        <v>8.1839999999999993</v>
      </c>
      <c r="AE56" s="196">
        <v>5.9829999999999997</v>
      </c>
      <c r="AF56" s="196">
        <v>7.048</v>
      </c>
      <c r="AG56" s="196">
        <v>7.3129999999999997</v>
      </c>
      <c r="AH56" s="196">
        <v>7.52</v>
      </c>
      <c r="AI56" s="196">
        <v>12.784000000000001</v>
      </c>
      <c r="AJ56" s="196">
        <v>6.2240000000000002</v>
      </c>
      <c r="AK56" s="189">
        <f>SUM(AA56:AJ56)</f>
        <v>77.560000000000016</v>
      </c>
      <c r="AL56" s="39">
        <f>ROUND(AVERAGE(AA56:AJ56),3)</f>
        <v>7.7560000000000002</v>
      </c>
      <c r="AM56" s="189">
        <f>ROUND(MEDIAN(AA56:AJ56), 3)</f>
        <v>7.4169999999999998</v>
      </c>
      <c r="AN56" s="169">
        <f>ROUND(_xlfn.STDEV.S(AA56:AJ56), 3)</f>
        <v>1.986</v>
      </c>
      <c r="AO56" s="7"/>
      <c r="AP56" s="7"/>
      <c r="AQ56" s="7"/>
      <c r="AR56" s="7"/>
      <c r="AS56" s="7"/>
    </row>
    <row r="57" spans="2:53" ht="16.5" customHeight="1" x14ac:dyDescent="0.25">
      <c r="B57" s="295"/>
      <c r="C57" s="265"/>
      <c r="D57" s="64" t="b">
        <v>1</v>
      </c>
      <c r="E57" s="79" t="s">
        <v>155</v>
      </c>
      <c r="F57" s="85" t="s">
        <v>129</v>
      </c>
      <c r="G57" s="85" t="s">
        <v>160</v>
      </c>
      <c r="H57" s="85" t="s">
        <v>159</v>
      </c>
      <c r="I57" s="79" t="s">
        <v>132</v>
      </c>
      <c r="J57" s="79" t="s">
        <v>135</v>
      </c>
      <c r="K57" s="85">
        <v>6</v>
      </c>
      <c r="L57" s="85" t="s">
        <v>138</v>
      </c>
      <c r="M57" s="85" t="s">
        <v>162</v>
      </c>
      <c r="N57" s="85">
        <v>7</v>
      </c>
      <c r="O57" s="281"/>
      <c r="P57" s="282"/>
      <c r="Q57" s="282"/>
      <c r="R57" s="283"/>
      <c r="S57" s="7"/>
      <c r="T57" s="7"/>
      <c r="U57" s="7"/>
      <c r="V57" s="7"/>
      <c r="W57" s="7"/>
      <c r="X57" s="3"/>
      <c r="Y57" s="299"/>
      <c r="Z57" s="195" t="b">
        <v>1</v>
      </c>
      <c r="AA57" s="196">
        <v>6</v>
      </c>
      <c r="AB57" s="196">
        <v>8</v>
      </c>
      <c r="AC57" s="196">
        <v>5</v>
      </c>
      <c r="AD57" s="196" t="s">
        <v>130</v>
      </c>
      <c r="AE57" s="196">
        <v>3</v>
      </c>
      <c r="AF57" s="196" t="s">
        <v>152</v>
      </c>
      <c r="AG57" s="196" t="s">
        <v>162</v>
      </c>
      <c r="AH57" s="196" t="s">
        <v>139</v>
      </c>
      <c r="AI57" s="196" t="s">
        <v>148</v>
      </c>
      <c r="AJ57" s="196" t="s">
        <v>162</v>
      </c>
      <c r="AK57" s="303"/>
      <c r="AL57" s="304"/>
      <c r="AM57" s="304"/>
      <c r="AN57" s="305"/>
      <c r="AO57" s="7"/>
      <c r="AP57" s="7"/>
      <c r="AQ57" s="7"/>
      <c r="AR57" s="7"/>
      <c r="AS57" s="7"/>
    </row>
    <row r="58" spans="2:53" ht="16.5" customHeight="1" thickBot="1" x14ac:dyDescent="0.3">
      <c r="B58" s="295"/>
      <c r="C58" s="265"/>
      <c r="D58" s="162" t="s">
        <v>17</v>
      </c>
      <c r="E58" s="163" t="s">
        <v>41</v>
      </c>
      <c r="F58" s="162"/>
      <c r="G58" s="162"/>
      <c r="H58" s="162"/>
      <c r="I58" s="163" t="s">
        <v>39</v>
      </c>
      <c r="J58" s="163" t="s">
        <v>87</v>
      </c>
      <c r="K58" s="162"/>
      <c r="L58" s="162"/>
      <c r="M58" s="162"/>
      <c r="N58" s="162"/>
      <c r="O58" s="300"/>
      <c r="P58" s="301"/>
      <c r="Q58" s="301"/>
      <c r="R58" s="302"/>
      <c r="S58" s="7"/>
      <c r="T58" s="7"/>
      <c r="U58" s="7"/>
      <c r="V58" s="7"/>
      <c r="W58" s="7"/>
      <c r="X58" s="3"/>
      <c r="Y58" s="299"/>
      <c r="Z58" s="195" t="s">
        <v>17</v>
      </c>
      <c r="AA58" s="189"/>
      <c r="AB58" s="189"/>
      <c r="AC58" s="189"/>
      <c r="AD58" s="189"/>
      <c r="AE58" s="189"/>
      <c r="AF58" s="189"/>
      <c r="AG58" s="189"/>
      <c r="AH58" s="189"/>
      <c r="AI58" s="189"/>
      <c r="AJ58" s="189"/>
      <c r="AK58" s="311"/>
      <c r="AL58" s="312"/>
      <c r="AM58" s="312"/>
      <c r="AN58" s="313"/>
      <c r="AO58" s="7"/>
      <c r="AP58" s="7"/>
      <c r="AQ58" s="7"/>
      <c r="AR58" s="7"/>
      <c r="AS58" s="7"/>
    </row>
    <row r="59" spans="2:53" ht="16.5" customHeight="1" x14ac:dyDescent="0.25">
      <c r="B59" s="295"/>
      <c r="C59" s="299"/>
      <c r="D59" s="164" t="s">
        <v>60</v>
      </c>
      <c r="E59" s="319" t="s">
        <v>94</v>
      </c>
      <c r="F59" s="310"/>
      <c r="G59" s="310"/>
      <c r="H59" s="310"/>
      <c r="I59" s="310"/>
      <c r="J59" s="310"/>
      <c r="K59" s="310"/>
      <c r="L59" s="310"/>
      <c r="M59" s="310"/>
      <c r="N59" s="310"/>
      <c r="O59" s="165" t="s">
        <v>11</v>
      </c>
      <c r="P59" s="165" t="s">
        <v>12</v>
      </c>
      <c r="Q59" s="165" t="s">
        <v>81</v>
      </c>
      <c r="R59" s="166" t="s">
        <v>80</v>
      </c>
      <c r="S59" s="7"/>
      <c r="T59" s="7"/>
      <c r="U59" s="7"/>
      <c r="V59" s="7"/>
      <c r="W59" s="7"/>
      <c r="X59" s="3"/>
      <c r="Y59" s="299"/>
      <c r="Z59" s="167" t="s">
        <v>60</v>
      </c>
      <c r="AA59" s="292" t="s">
        <v>94</v>
      </c>
      <c r="AB59" s="293"/>
      <c r="AC59" s="293"/>
      <c r="AD59" s="293"/>
      <c r="AE59" s="293"/>
      <c r="AF59" s="293"/>
      <c r="AG59" s="293"/>
      <c r="AH59" s="293"/>
      <c r="AI59" s="293"/>
      <c r="AJ59" s="293"/>
      <c r="AK59" s="157" t="s">
        <v>11</v>
      </c>
      <c r="AL59" s="157" t="s">
        <v>12</v>
      </c>
      <c r="AM59" s="157" t="s">
        <v>81</v>
      </c>
      <c r="AN59" s="168" t="s">
        <v>80</v>
      </c>
      <c r="AO59" s="7"/>
      <c r="AP59" s="7"/>
      <c r="AQ59" s="7"/>
      <c r="AR59" s="7"/>
      <c r="AS59" s="7"/>
    </row>
    <row r="60" spans="2:53" ht="16.5" customHeight="1" x14ac:dyDescent="0.25">
      <c r="B60" s="295"/>
      <c r="C60" s="299"/>
      <c r="D60" s="195" t="s">
        <v>61</v>
      </c>
      <c r="E60" s="222">
        <v>12.391999999999999</v>
      </c>
      <c r="F60" s="222">
        <v>10.446</v>
      </c>
      <c r="G60" s="222">
        <v>7.8410000000000002</v>
      </c>
      <c r="H60" s="222">
        <v>21.324000000000002</v>
      </c>
      <c r="I60" s="222">
        <v>15.625</v>
      </c>
      <c r="J60" s="222">
        <v>17.844000000000001</v>
      </c>
      <c r="K60" s="222">
        <v>10.114000000000001</v>
      </c>
      <c r="L60" s="222">
        <v>32.923999999999999</v>
      </c>
      <c r="M60" s="222">
        <v>10.512</v>
      </c>
      <c r="N60" s="222">
        <v>18.363</v>
      </c>
      <c r="O60" s="189">
        <f>SUM(E60:N60)</f>
        <v>157.38500000000002</v>
      </c>
      <c r="P60" s="39">
        <f>ROUND(AVERAGE(E60:N60),3)</f>
        <v>15.739000000000001</v>
      </c>
      <c r="Q60" s="189">
        <f>ROUND(MEDIAN(E60:N60), 3)</f>
        <v>14.009</v>
      </c>
      <c r="R60" s="169">
        <f>ROUND(_xlfn.STDEV.S(E60:N60), 3)</f>
        <v>7.4420000000000002</v>
      </c>
      <c r="S60" s="7"/>
      <c r="T60" s="7"/>
      <c r="U60" s="7"/>
      <c r="V60" s="7"/>
      <c r="W60" s="7"/>
      <c r="X60" s="3"/>
      <c r="Y60" s="299"/>
      <c r="Z60" s="195" t="s">
        <v>61</v>
      </c>
      <c r="AA60" s="196">
        <v>10.32</v>
      </c>
      <c r="AB60" s="196">
        <v>5.8869999999999996</v>
      </c>
      <c r="AC60" s="196">
        <v>8.1359999999999992</v>
      </c>
      <c r="AD60" s="196">
        <v>12.712999999999999</v>
      </c>
      <c r="AE60" s="196">
        <v>6.0229999999999997</v>
      </c>
      <c r="AF60" s="196">
        <v>12.704000000000001</v>
      </c>
      <c r="AG60" s="196">
        <v>7.2320000000000002</v>
      </c>
      <c r="AH60" s="196">
        <v>11.055999999999999</v>
      </c>
      <c r="AI60" s="196">
        <v>5.657</v>
      </c>
      <c r="AJ60" s="196">
        <v>5.9029999999999996</v>
      </c>
      <c r="AK60" s="189">
        <f>SUM(AA60:AJ60)</f>
        <v>85.631</v>
      </c>
      <c r="AL60" s="39">
        <f>ROUND(AVERAGE(AA60:AJ60),3)</f>
        <v>8.5630000000000006</v>
      </c>
      <c r="AM60" s="189">
        <f>ROUND(MEDIAN(AA60:AJ60), 3)</f>
        <v>7.6840000000000002</v>
      </c>
      <c r="AN60" s="169">
        <f>ROUND(_xlfn.STDEV.S(AA60:AJ60), 3)</f>
        <v>2.8820000000000001</v>
      </c>
      <c r="AO60" s="7"/>
      <c r="AP60" s="7"/>
      <c r="AQ60" s="7"/>
      <c r="AR60" s="7"/>
      <c r="AS60" s="7"/>
    </row>
    <row r="61" spans="2:53" ht="16.5" customHeight="1" x14ac:dyDescent="0.25">
      <c r="B61" s="295"/>
      <c r="C61" s="299"/>
      <c r="D61" s="195" t="b">
        <v>1</v>
      </c>
      <c r="E61" s="222" t="s">
        <v>136</v>
      </c>
      <c r="F61" s="222" t="s">
        <v>152</v>
      </c>
      <c r="G61" s="222">
        <v>4</v>
      </c>
      <c r="H61" s="222" t="s">
        <v>137</v>
      </c>
      <c r="I61" s="222" t="s">
        <v>135</v>
      </c>
      <c r="J61" s="222">
        <v>9</v>
      </c>
      <c r="K61" s="222" t="s">
        <v>144</v>
      </c>
      <c r="L61" s="222" t="s">
        <v>131</v>
      </c>
      <c r="M61" s="222">
        <v>0</v>
      </c>
      <c r="N61" s="222" t="s">
        <v>141</v>
      </c>
      <c r="O61" s="303"/>
      <c r="P61" s="304"/>
      <c r="Q61" s="304"/>
      <c r="R61" s="305"/>
      <c r="S61" s="7"/>
      <c r="T61" s="7"/>
      <c r="U61" s="7"/>
      <c r="V61" s="7"/>
      <c r="W61" s="7"/>
      <c r="X61" s="3"/>
      <c r="Y61" s="299"/>
      <c r="Z61" s="195" t="b">
        <v>1</v>
      </c>
      <c r="AA61" s="196">
        <v>6</v>
      </c>
      <c r="AB61" s="196" t="s">
        <v>163</v>
      </c>
      <c r="AC61" s="196" t="s">
        <v>136</v>
      </c>
      <c r="AD61" s="196" t="s">
        <v>141</v>
      </c>
      <c r="AE61" s="196" t="s">
        <v>137</v>
      </c>
      <c r="AF61" s="196" t="s">
        <v>155</v>
      </c>
      <c r="AG61" s="196" t="s">
        <v>137</v>
      </c>
      <c r="AH61" s="196" t="s">
        <v>156</v>
      </c>
      <c r="AI61" s="196">
        <v>1</v>
      </c>
      <c r="AJ61" s="196" t="s">
        <v>133</v>
      </c>
      <c r="AK61" s="303"/>
      <c r="AL61" s="304"/>
      <c r="AM61" s="304"/>
      <c r="AN61" s="305"/>
      <c r="AO61" s="7"/>
      <c r="AP61" s="7"/>
      <c r="AQ61" s="7"/>
      <c r="AR61" s="7"/>
      <c r="AS61" s="7"/>
    </row>
    <row r="62" spans="2:53" ht="16.5" customHeight="1" thickBot="1" x14ac:dyDescent="0.3">
      <c r="B62" s="295"/>
      <c r="C62" s="299"/>
      <c r="D62" s="197" t="s">
        <v>17</v>
      </c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320"/>
      <c r="P62" s="321"/>
      <c r="Q62" s="321"/>
      <c r="R62" s="322"/>
      <c r="S62" s="7"/>
      <c r="T62" s="7"/>
      <c r="U62" s="7"/>
      <c r="V62" s="7"/>
      <c r="W62" s="7"/>
      <c r="X62" s="3"/>
      <c r="Y62" s="299"/>
      <c r="Z62" s="197" t="s">
        <v>17</v>
      </c>
      <c r="AA62" s="198"/>
      <c r="AB62" s="198"/>
      <c r="AC62" s="198"/>
      <c r="AD62" s="198"/>
      <c r="AE62" s="198"/>
      <c r="AF62" s="198"/>
      <c r="AG62" s="198"/>
      <c r="AH62" s="198"/>
      <c r="AI62" s="198"/>
      <c r="AJ62" s="198"/>
      <c r="AK62" s="320"/>
      <c r="AL62" s="321"/>
      <c r="AM62" s="321"/>
      <c r="AN62" s="322"/>
      <c r="AO62" s="7"/>
      <c r="AP62" s="7"/>
      <c r="AQ62" s="7"/>
      <c r="AR62" s="7"/>
      <c r="AS62" s="7"/>
    </row>
    <row r="63" spans="2:53" ht="16.5" customHeight="1" x14ac:dyDescent="0.25">
      <c r="B63" s="295"/>
    </row>
    <row r="64" spans="2:53" ht="16.5" customHeight="1" x14ac:dyDescent="0.25">
      <c r="B64" s="295"/>
    </row>
    <row r="65" spans="2:53" ht="50.1" customHeight="1" x14ac:dyDescent="0.25">
      <c r="B65" s="295"/>
      <c r="C65" s="278" t="s">
        <v>84</v>
      </c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78"/>
      <c r="AB65" s="278"/>
      <c r="AC65" s="278"/>
      <c r="AD65" s="278"/>
      <c r="AE65" s="278"/>
      <c r="AF65" s="278"/>
      <c r="AG65" s="278"/>
      <c r="AH65" s="278"/>
      <c r="AI65" s="278"/>
      <c r="AJ65" s="278"/>
      <c r="AK65" s="278"/>
      <c r="AL65" s="278"/>
      <c r="AM65" s="278"/>
      <c r="AN65" s="278"/>
      <c r="AO65" s="278"/>
      <c r="AP65" s="278"/>
      <c r="AQ65" s="278"/>
      <c r="AR65" s="278"/>
      <c r="AS65" s="278"/>
      <c r="AT65" s="278"/>
      <c r="AU65" s="278"/>
      <c r="AV65" s="278"/>
      <c r="AW65" s="278"/>
      <c r="AX65" s="278"/>
      <c r="AY65" s="278"/>
      <c r="AZ65" s="278"/>
      <c r="BA65" s="278"/>
    </row>
    <row r="66" spans="2:53" ht="39.950000000000003" customHeight="1" x14ac:dyDescent="0.25">
      <c r="B66" s="295"/>
      <c r="C66" s="296" t="s">
        <v>65</v>
      </c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  <c r="S66" s="296"/>
      <c r="T66" s="296"/>
      <c r="U66" s="296"/>
      <c r="V66" s="296"/>
      <c r="W66" s="296"/>
      <c r="X66" s="30"/>
      <c r="Y66" s="297" t="s">
        <v>66</v>
      </c>
      <c r="Z66" s="297"/>
      <c r="AA66" s="297"/>
      <c r="AB66" s="297"/>
      <c r="AC66" s="297"/>
      <c r="AD66" s="297"/>
      <c r="AE66" s="297"/>
      <c r="AF66" s="297"/>
      <c r="AG66" s="297"/>
      <c r="AH66" s="297"/>
      <c r="AI66" s="297"/>
      <c r="AJ66" s="297"/>
      <c r="AK66" s="297"/>
      <c r="AL66" s="297"/>
      <c r="AM66" s="297"/>
      <c r="AN66" s="297"/>
      <c r="AO66" s="297"/>
      <c r="AP66" s="297"/>
      <c r="AQ66" s="297"/>
      <c r="AR66" s="297"/>
      <c r="AS66" s="297"/>
      <c r="AU66" s="276" t="s">
        <v>257</v>
      </c>
      <c r="AV66" s="277"/>
      <c r="AW66" s="277"/>
      <c r="AX66" s="277"/>
      <c r="AY66" s="277"/>
      <c r="AZ66" s="277"/>
      <c r="BA66" s="277"/>
    </row>
    <row r="67" spans="2:53" ht="16.5" customHeight="1" x14ac:dyDescent="0.3">
      <c r="B67" s="295"/>
      <c r="C67" s="265" t="s">
        <v>62</v>
      </c>
      <c r="D67" s="158" t="s">
        <v>62</v>
      </c>
      <c r="E67" s="7"/>
      <c r="F67" s="7"/>
      <c r="G67" s="7"/>
      <c r="H67" s="7"/>
      <c r="I67" s="7"/>
      <c r="J67" s="327" t="s">
        <v>49</v>
      </c>
      <c r="K67" s="328"/>
      <c r="L67" s="328"/>
      <c r="M67" s="329"/>
      <c r="N67" s="7"/>
      <c r="O67" s="7"/>
      <c r="P67" s="7"/>
      <c r="Q67" s="7"/>
      <c r="R67" s="7"/>
      <c r="S67" s="7"/>
      <c r="T67" s="158" t="s">
        <v>62</v>
      </c>
      <c r="U67" s="232" t="s">
        <v>50</v>
      </c>
      <c r="V67" s="232"/>
      <c r="W67" s="232"/>
      <c r="X67" s="3"/>
      <c r="Y67" s="265" t="s">
        <v>62</v>
      </c>
      <c r="Z67" s="158" t="s">
        <v>62</v>
      </c>
      <c r="AA67" s="19"/>
      <c r="AB67" s="19"/>
      <c r="AC67" s="19"/>
      <c r="AD67" s="19"/>
      <c r="AE67" s="19"/>
      <c r="AF67" s="326" t="s">
        <v>49</v>
      </c>
      <c r="AG67" s="326"/>
      <c r="AH67" s="326"/>
      <c r="AI67" s="326"/>
      <c r="AJ67" s="19"/>
      <c r="AK67" s="7"/>
      <c r="AL67" s="7"/>
      <c r="AM67" s="7"/>
      <c r="AN67" s="7"/>
      <c r="AO67" s="7"/>
      <c r="AP67" s="158" t="s">
        <v>62</v>
      </c>
      <c r="AQ67" s="232" t="s">
        <v>50</v>
      </c>
      <c r="AR67" s="232"/>
      <c r="AS67" s="232"/>
      <c r="AU67" s="267" t="s">
        <v>254</v>
      </c>
      <c r="AV67" s="269" t="s">
        <v>62</v>
      </c>
      <c r="AW67" s="266" t="s">
        <v>5</v>
      </c>
      <c r="AX67" s="266"/>
      <c r="AY67" s="269" t="s">
        <v>62</v>
      </c>
      <c r="AZ67" s="266" t="s">
        <v>6</v>
      </c>
      <c r="BA67" s="266"/>
    </row>
    <row r="68" spans="2:53" ht="16.5" customHeight="1" x14ac:dyDescent="0.3">
      <c r="B68" s="295"/>
      <c r="C68" s="265"/>
      <c r="D68" s="158" t="s">
        <v>2</v>
      </c>
      <c r="E68" s="7"/>
      <c r="F68" s="7"/>
      <c r="G68" s="7"/>
      <c r="H68" s="7"/>
      <c r="I68" s="7"/>
      <c r="J68" s="42" t="s">
        <v>3</v>
      </c>
      <c r="K68" s="42" t="s">
        <v>4</v>
      </c>
      <c r="L68" s="42" t="s">
        <v>191</v>
      </c>
      <c r="M68" s="42" t="s">
        <v>192</v>
      </c>
      <c r="N68" s="7"/>
      <c r="O68" s="7"/>
      <c r="P68" s="7"/>
      <c r="Q68" s="7"/>
      <c r="R68" s="7"/>
      <c r="S68" s="31"/>
      <c r="T68" s="158" t="s">
        <v>2</v>
      </c>
      <c r="U68" s="156" t="s">
        <v>5</v>
      </c>
      <c r="V68" s="156" t="s">
        <v>6</v>
      </c>
      <c r="W68" s="8" t="s">
        <v>7</v>
      </c>
      <c r="X68" s="29"/>
      <c r="Y68" s="265"/>
      <c r="Z68" s="158" t="s">
        <v>0</v>
      </c>
      <c r="AA68" s="19"/>
      <c r="AB68" s="19"/>
      <c r="AC68" s="19"/>
      <c r="AD68" s="19"/>
      <c r="AE68" s="19"/>
      <c r="AF68" s="42" t="s">
        <v>3</v>
      </c>
      <c r="AG68" s="42" t="s">
        <v>4</v>
      </c>
      <c r="AH68" s="42" t="s">
        <v>191</v>
      </c>
      <c r="AI68" s="42" t="s">
        <v>192</v>
      </c>
      <c r="AJ68" s="19"/>
      <c r="AK68" s="7"/>
      <c r="AL68" s="7"/>
      <c r="AM68" s="7"/>
      <c r="AN68" s="7"/>
      <c r="AO68" s="31"/>
      <c r="AP68" s="158" t="s">
        <v>0</v>
      </c>
      <c r="AQ68" s="156" t="s">
        <v>5</v>
      </c>
      <c r="AR68" s="156" t="s">
        <v>6</v>
      </c>
      <c r="AS68" s="8" t="s">
        <v>7</v>
      </c>
      <c r="AU68" s="267"/>
      <c r="AV68" s="269"/>
      <c r="AW68" s="107" t="s">
        <v>2</v>
      </c>
      <c r="AX68" s="107" t="s">
        <v>54</v>
      </c>
      <c r="AY68" s="269"/>
      <c r="AZ68" s="107" t="s">
        <v>2</v>
      </c>
      <c r="BA68" s="107" t="s">
        <v>54</v>
      </c>
    </row>
    <row r="69" spans="2:53" ht="16.5" customHeight="1" x14ac:dyDescent="0.3">
      <c r="B69" s="295"/>
      <c r="C69" s="265"/>
      <c r="D69" s="9" t="s">
        <v>8</v>
      </c>
      <c r="E69" s="7"/>
      <c r="F69" s="7"/>
      <c r="G69" s="7"/>
      <c r="H69" s="7"/>
      <c r="I69" s="7"/>
      <c r="J69" s="57">
        <f>ROUND(AVERAGE(J71, J75,J79,J83,J87,J91), 3)</f>
        <v>75.216999999999999</v>
      </c>
      <c r="K69" s="43">
        <f>ROUND(AVERAGE(K71, K75,K79,K83,K87,K91), 3)</f>
        <v>15.042999999999999</v>
      </c>
      <c r="L69" s="43">
        <f>ROUND(AVERAGE(L71, L75,L79,L83,L87,L91), 3)</f>
        <v>14.324</v>
      </c>
      <c r="M69" s="43">
        <f>ROUND(AVERAGE(M71, M75,M79,M83,M87,M91), 3)</f>
        <v>5.6989999999999998</v>
      </c>
      <c r="N69" s="7"/>
      <c r="O69" s="7"/>
      <c r="P69" s="7"/>
      <c r="Q69" s="7"/>
      <c r="R69" s="7"/>
      <c r="S69" s="323" t="s">
        <v>303</v>
      </c>
      <c r="T69" s="9" t="s">
        <v>9</v>
      </c>
      <c r="U69" s="33">
        <v>100</v>
      </c>
      <c r="V69" s="33">
        <f>J71</f>
        <v>64.757000000000005</v>
      </c>
      <c r="W69" s="8">
        <f>ROUND(V69/60, 3)</f>
        <v>1.079</v>
      </c>
      <c r="X69" s="29"/>
      <c r="Y69" s="265"/>
      <c r="Z69" s="9" t="s">
        <v>8</v>
      </c>
      <c r="AA69" s="19"/>
      <c r="AB69" s="19"/>
      <c r="AC69" s="19"/>
      <c r="AD69" s="19"/>
      <c r="AE69" s="19"/>
      <c r="AF69" s="57">
        <f>ROUND(AVERAGE(AF71, AF75,AF79,AF83,AF87,AF91), 3)</f>
        <v>40.845999999999997</v>
      </c>
      <c r="AG69" s="43">
        <f>ROUND(AVERAGE(AG71, AG75,AG79,AG83,AG87,AG91), 3)</f>
        <v>8.1690000000000005</v>
      </c>
      <c r="AH69" s="43">
        <f>ROUND(AVERAGE(AH71, AH75,AH79,AH83,AH87,AH91), 3)</f>
        <v>7.734</v>
      </c>
      <c r="AI69" s="43">
        <f>ROUND(AVERAGE(AI71, AI75,AI79,AI83,AI87,AI91), 3)</f>
        <v>2.1269999999999998</v>
      </c>
      <c r="AJ69" s="19"/>
      <c r="AK69" s="7"/>
      <c r="AL69" s="7"/>
      <c r="AM69" s="7"/>
      <c r="AN69" s="7"/>
      <c r="AO69" s="323" t="s">
        <v>301</v>
      </c>
      <c r="AP69" s="9" t="s">
        <v>9</v>
      </c>
      <c r="AQ69" s="33">
        <v>100</v>
      </c>
      <c r="AR69" s="33">
        <f>AF71</f>
        <v>39.951000000000001</v>
      </c>
      <c r="AS69" s="8">
        <f>ROUND(AR69/60, 3)</f>
        <v>0.66600000000000004</v>
      </c>
      <c r="AU69" s="267"/>
      <c r="AV69" s="108" t="s">
        <v>9</v>
      </c>
      <c r="AW69" s="109">
        <f>U69</f>
        <v>100</v>
      </c>
      <c r="AX69" s="109">
        <f>AQ69</f>
        <v>100</v>
      </c>
      <c r="AY69" s="108" t="s">
        <v>9</v>
      </c>
      <c r="AZ69" s="109">
        <f>V69</f>
        <v>64.757000000000005</v>
      </c>
      <c r="BA69" s="109">
        <f>AR69</f>
        <v>39.951000000000001</v>
      </c>
    </row>
    <row r="70" spans="2:53" ht="16.5" customHeight="1" x14ac:dyDescent="0.3">
      <c r="B70" s="295"/>
      <c r="C70" s="265"/>
      <c r="D70" s="156" t="s">
        <v>10</v>
      </c>
      <c r="E70" s="293" t="s">
        <v>94</v>
      </c>
      <c r="F70" s="293"/>
      <c r="G70" s="293"/>
      <c r="H70" s="293"/>
      <c r="I70" s="293"/>
      <c r="J70" s="157" t="s">
        <v>11</v>
      </c>
      <c r="K70" s="157" t="s">
        <v>12</v>
      </c>
      <c r="L70" s="157" t="s">
        <v>81</v>
      </c>
      <c r="M70" s="157" t="s">
        <v>80</v>
      </c>
      <c r="N70" s="7"/>
      <c r="O70" s="31"/>
      <c r="P70" s="31"/>
      <c r="Q70" s="31"/>
      <c r="R70" s="31"/>
      <c r="S70" s="323"/>
      <c r="T70" s="9" t="s">
        <v>13</v>
      </c>
      <c r="U70" s="33">
        <v>100</v>
      </c>
      <c r="V70" s="33">
        <f>J75</f>
        <v>50.421000000000006</v>
      </c>
      <c r="W70" s="8">
        <f t="shared" ref="W70:W74" si="10">ROUND(V70/60, 3)</f>
        <v>0.84</v>
      </c>
      <c r="X70" s="29"/>
      <c r="Y70" s="265"/>
      <c r="Z70" s="156" t="s">
        <v>10</v>
      </c>
      <c r="AA70" s="293" t="s">
        <v>94</v>
      </c>
      <c r="AB70" s="293"/>
      <c r="AC70" s="293"/>
      <c r="AD70" s="293"/>
      <c r="AE70" s="293"/>
      <c r="AF70" s="157" t="s">
        <v>11</v>
      </c>
      <c r="AG70" s="157" t="s">
        <v>12</v>
      </c>
      <c r="AH70" s="157" t="s">
        <v>81</v>
      </c>
      <c r="AI70" s="157" t="s">
        <v>80</v>
      </c>
      <c r="AJ70" s="19"/>
      <c r="AK70" s="31"/>
      <c r="AL70" s="31"/>
      <c r="AM70" s="31"/>
      <c r="AN70" s="31"/>
      <c r="AO70" s="323"/>
      <c r="AP70" s="9" t="s">
        <v>13</v>
      </c>
      <c r="AQ70" s="33">
        <v>100</v>
      </c>
      <c r="AR70" s="33">
        <f>AF75</f>
        <v>41.935000000000002</v>
      </c>
      <c r="AS70" s="8">
        <f t="shared" ref="AS70:AS74" si="11">ROUND(AR70/60, 3)</f>
        <v>0.69899999999999995</v>
      </c>
      <c r="AU70" s="267"/>
      <c r="AV70" s="108" t="s">
        <v>13</v>
      </c>
      <c r="AW70" s="109">
        <f t="shared" ref="AW70:AW75" si="12">U70</f>
        <v>100</v>
      </c>
      <c r="AX70" s="109">
        <f t="shared" ref="AX70:AX75" si="13">AQ70</f>
        <v>100</v>
      </c>
      <c r="AY70" s="108" t="s">
        <v>13</v>
      </c>
      <c r="AZ70" s="109">
        <f t="shared" ref="AZ70:AZ75" si="14">V70</f>
        <v>50.421000000000006</v>
      </c>
      <c r="BA70" s="109">
        <f t="shared" ref="BA70:BA75" si="15">AR70</f>
        <v>41.935000000000002</v>
      </c>
    </row>
    <row r="71" spans="2:53" ht="16.5" customHeight="1" x14ac:dyDescent="0.3">
      <c r="B71" s="295"/>
      <c r="C71" s="265"/>
      <c r="D71" s="189" t="s">
        <v>14</v>
      </c>
      <c r="E71" s="222">
        <v>10.673999999999999</v>
      </c>
      <c r="F71" s="222">
        <v>11.456</v>
      </c>
      <c r="G71" s="222">
        <v>13.071</v>
      </c>
      <c r="H71" s="222">
        <v>10.050000000000001</v>
      </c>
      <c r="I71" s="222">
        <v>19.506</v>
      </c>
      <c r="J71" s="189">
        <f>SUM(E71:I71)</f>
        <v>64.757000000000005</v>
      </c>
      <c r="K71" s="189">
        <f>ROUND(AVERAGE(E71:I71),3)</f>
        <v>12.951000000000001</v>
      </c>
      <c r="L71" s="36">
        <f>ROUND(MEDIAN(E71:I71), 3)</f>
        <v>11.456</v>
      </c>
      <c r="M71" s="36">
        <f>ROUND(_xlfn.STDEV.S(E71:I71), 3)</f>
        <v>3.835</v>
      </c>
      <c r="N71" s="7"/>
      <c r="O71" s="31"/>
      <c r="P71" s="31"/>
      <c r="Q71" s="31"/>
      <c r="R71" s="31"/>
      <c r="S71" s="323" t="s">
        <v>301</v>
      </c>
      <c r="T71" s="9" t="s">
        <v>15</v>
      </c>
      <c r="U71" s="33">
        <v>60</v>
      </c>
      <c r="V71" s="33">
        <f>J79</f>
        <v>69.911000000000001</v>
      </c>
      <c r="W71" s="8">
        <f t="shared" si="10"/>
        <v>1.165</v>
      </c>
      <c r="X71" s="29"/>
      <c r="Y71" s="265"/>
      <c r="Z71" s="189" t="s">
        <v>14</v>
      </c>
      <c r="AA71" s="196">
        <v>8.9429999999999996</v>
      </c>
      <c r="AB71" s="196">
        <v>7.8070000000000004</v>
      </c>
      <c r="AC71" s="196">
        <v>8.4489999999999998</v>
      </c>
      <c r="AD71" s="196">
        <v>8.4570000000000007</v>
      </c>
      <c r="AE71" s="196">
        <v>6.2949999999999999</v>
      </c>
      <c r="AF71" s="189">
        <f>SUM(AA71:AE71)</f>
        <v>39.951000000000001</v>
      </c>
      <c r="AG71" s="189">
        <f>ROUND(AVERAGE(AA71:AE71),3)</f>
        <v>7.99</v>
      </c>
      <c r="AH71" s="36">
        <f>ROUND(MEDIAN(AA71:AE71), 3)</f>
        <v>8.4489999999999998</v>
      </c>
      <c r="AI71" s="36">
        <f>ROUND(_xlfn.STDEV.S(AA71:AE71), 3)</f>
        <v>1.03</v>
      </c>
      <c r="AJ71" s="19"/>
      <c r="AK71" s="31"/>
      <c r="AL71" s="31"/>
      <c r="AM71" s="31"/>
      <c r="AN71" s="31"/>
      <c r="AO71" s="323" t="s">
        <v>300</v>
      </c>
      <c r="AP71" s="9" t="s">
        <v>15</v>
      </c>
      <c r="AQ71" s="33">
        <v>100</v>
      </c>
      <c r="AR71" s="33">
        <f>AF79</f>
        <v>36.670999999999999</v>
      </c>
      <c r="AS71" s="8">
        <f t="shared" si="11"/>
        <v>0.61099999999999999</v>
      </c>
      <c r="AU71" s="267"/>
      <c r="AV71" s="108" t="s">
        <v>15</v>
      </c>
      <c r="AW71" s="109">
        <f t="shared" si="12"/>
        <v>60</v>
      </c>
      <c r="AX71" s="109">
        <f t="shared" si="13"/>
        <v>100</v>
      </c>
      <c r="AY71" s="108" t="s">
        <v>15</v>
      </c>
      <c r="AZ71" s="109">
        <f t="shared" si="14"/>
        <v>69.911000000000001</v>
      </c>
      <c r="BA71" s="109">
        <f t="shared" si="15"/>
        <v>36.670999999999999</v>
      </c>
    </row>
    <row r="72" spans="2:53" ht="16.5" customHeight="1" x14ac:dyDescent="0.3">
      <c r="B72" s="295"/>
      <c r="C72" s="265"/>
      <c r="D72" s="189" t="b">
        <v>1</v>
      </c>
      <c r="E72" s="222" t="s">
        <v>148</v>
      </c>
      <c r="F72" s="222" t="s">
        <v>161</v>
      </c>
      <c r="G72" s="222" t="s">
        <v>133</v>
      </c>
      <c r="H72" s="222" t="s">
        <v>146</v>
      </c>
      <c r="I72" s="222" t="s">
        <v>137</v>
      </c>
      <c r="J72" s="303"/>
      <c r="K72" s="304"/>
      <c r="L72" s="304"/>
      <c r="M72" s="330"/>
      <c r="N72" s="7"/>
      <c r="O72" s="31"/>
      <c r="P72" s="31"/>
      <c r="Q72" s="31"/>
      <c r="R72" s="31"/>
      <c r="S72" s="323"/>
      <c r="T72" s="9" t="s">
        <v>16</v>
      </c>
      <c r="U72" s="33">
        <v>100</v>
      </c>
      <c r="V72" s="33">
        <f>J83</f>
        <v>108.82999999999998</v>
      </c>
      <c r="W72" s="8">
        <f t="shared" si="10"/>
        <v>1.8140000000000001</v>
      </c>
      <c r="X72" s="29"/>
      <c r="Y72" s="265"/>
      <c r="Z72" s="189" t="b">
        <v>1</v>
      </c>
      <c r="AA72" s="196">
        <v>8</v>
      </c>
      <c r="AB72" s="196" t="s">
        <v>135</v>
      </c>
      <c r="AC72" s="196">
        <v>7</v>
      </c>
      <c r="AD72" s="196" t="s">
        <v>146</v>
      </c>
      <c r="AE72" s="196" t="s">
        <v>144</v>
      </c>
      <c r="AF72" s="303"/>
      <c r="AG72" s="304"/>
      <c r="AH72" s="304"/>
      <c r="AI72" s="330"/>
      <c r="AJ72" s="19"/>
      <c r="AK72" s="31"/>
      <c r="AL72" s="31"/>
      <c r="AM72" s="31"/>
      <c r="AN72" s="31"/>
      <c r="AO72" s="323"/>
      <c r="AP72" s="9" t="s">
        <v>16</v>
      </c>
      <c r="AQ72" s="33">
        <v>100</v>
      </c>
      <c r="AR72" s="33">
        <f>AF83</f>
        <v>40.888999999999996</v>
      </c>
      <c r="AS72" s="8">
        <f t="shared" si="11"/>
        <v>0.68100000000000005</v>
      </c>
      <c r="AU72" s="267"/>
      <c r="AV72" s="108" t="s">
        <v>16</v>
      </c>
      <c r="AW72" s="109">
        <f>U72</f>
        <v>100</v>
      </c>
      <c r="AX72" s="109">
        <f t="shared" si="13"/>
        <v>100</v>
      </c>
      <c r="AY72" s="108" t="s">
        <v>16</v>
      </c>
      <c r="AZ72" s="109">
        <f>V72</f>
        <v>108.82999999999998</v>
      </c>
      <c r="BA72" s="109">
        <f t="shared" si="15"/>
        <v>40.888999999999996</v>
      </c>
    </row>
    <row r="73" spans="2:53" ht="16.5" customHeight="1" x14ac:dyDescent="0.3">
      <c r="B73" s="295"/>
      <c r="C73" s="265"/>
      <c r="D73" s="189" t="s">
        <v>17</v>
      </c>
      <c r="E73" s="189"/>
      <c r="F73" s="189"/>
      <c r="G73" s="189"/>
      <c r="H73" s="189"/>
      <c r="I73" s="189"/>
      <c r="J73" s="311"/>
      <c r="K73" s="312"/>
      <c r="L73" s="312"/>
      <c r="M73" s="331"/>
      <c r="N73" s="7"/>
      <c r="O73" s="31"/>
      <c r="P73" s="31"/>
      <c r="Q73" s="31"/>
      <c r="R73" s="31"/>
      <c r="S73" s="323" t="s">
        <v>302</v>
      </c>
      <c r="T73" s="9" t="s">
        <v>18</v>
      </c>
      <c r="U73" s="33">
        <v>100</v>
      </c>
      <c r="V73" s="33">
        <f>J87</f>
        <v>67.628</v>
      </c>
      <c r="W73" s="8">
        <f>ROUND(V73/60, 3)</f>
        <v>1.127</v>
      </c>
      <c r="X73" s="29"/>
      <c r="Y73" s="265"/>
      <c r="Z73" s="189" t="s">
        <v>17</v>
      </c>
      <c r="AA73" s="189"/>
      <c r="AB73" s="189"/>
      <c r="AC73" s="189"/>
      <c r="AD73" s="189"/>
      <c r="AE73" s="189"/>
      <c r="AF73" s="311"/>
      <c r="AG73" s="312"/>
      <c r="AH73" s="312"/>
      <c r="AI73" s="331"/>
      <c r="AJ73" s="19"/>
      <c r="AK73" s="31"/>
      <c r="AL73" s="31"/>
      <c r="AM73" s="31"/>
      <c r="AN73" s="31"/>
      <c r="AO73" s="323" t="s">
        <v>302</v>
      </c>
      <c r="AP73" s="9" t="s">
        <v>18</v>
      </c>
      <c r="AQ73" s="33">
        <v>100</v>
      </c>
      <c r="AR73" s="33">
        <f>AF87</f>
        <v>43.078999999999994</v>
      </c>
      <c r="AS73" s="8">
        <f>ROUND(AR73/60, 3)</f>
        <v>0.71799999999999997</v>
      </c>
      <c r="AU73" s="267"/>
      <c r="AV73" s="108" t="s">
        <v>18</v>
      </c>
      <c r="AW73" s="109">
        <f t="shared" si="12"/>
        <v>100</v>
      </c>
      <c r="AX73" s="109">
        <f t="shared" si="13"/>
        <v>100</v>
      </c>
      <c r="AY73" s="108" t="s">
        <v>18</v>
      </c>
      <c r="AZ73" s="109">
        <f t="shared" si="14"/>
        <v>67.628</v>
      </c>
      <c r="BA73" s="109">
        <f t="shared" si="15"/>
        <v>43.078999999999994</v>
      </c>
    </row>
    <row r="74" spans="2:53" ht="16.5" customHeight="1" x14ac:dyDescent="0.3">
      <c r="B74" s="295"/>
      <c r="C74" s="265"/>
      <c r="D74" s="156" t="s">
        <v>19</v>
      </c>
      <c r="E74" s="293" t="s">
        <v>94</v>
      </c>
      <c r="F74" s="293"/>
      <c r="G74" s="293"/>
      <c r="H74" s="293"/>
      <c r="I74" s="293"/>
      <c r="J74" s="157" t="s">
        <v>11</v>
      </c>
      <c r="K74" s="157" t="s">
        <v>12</v>
      </c>
      <c r="L74" s="157" t="s">
        <v>81</v>
      </c>
      <c r="M74" s="157" t="s">
        <v>80</v>
      </c>
      <c r="N74" s="7"/>
      <c r="O74" s="31"/>
      <c r="P74" s="31"/>
      <c r="Q74" s="31"/>
      <c r="R74" s="31"/>
      <c r="S74" s="323"/>
      <c r="T74" s="9" t="s">
        <v>56</v>
      </c>
      <c r="U74" s="34">
        <v>100</v>
      </c>
      <c r="V74" s="33">
        <f>J91</f>
        <v>89.757000000000005</v>
      </c>
      <c r="W74" s="8">
        <f t="shared" si="10"/>
        <v>1.496</v>
      </c>
      <c r="X74" s="3"/>
      <c r="Y74" s="265"/>
      <c r="Z74" s="156" t="s">
        <v>19</v>
      </c>
      <c r="AA74" s="293" t="s">
        <v>94</v>
      </c>
      <c r="AB74" s="293"/>
      <c r="AC74" s="293"/>
      <c r="AD74" s="293"/>
      <c r="AE74" s="293"/>
      <c r="AF74" s="157" t="s">
        <v>11</v>
      </c>
      <c r="AG74" s="157" t="s">
        <v>12</v>
      </c>
      <c r="AH74" s="157" t="s">
        <v>81</v>
      </c>
      <c r="AI74" s="157" t="s">
        <v>80</v>
      </c>
      <c r="AJ74" s="19"/>
      <c r="AK74" s="31"/>
      <c r="AL74" s="31"/>
      <c r="AM74" s="31"/>
      <c r="AN74" s="31"/>
      <c r="AO74" s="323"/>
      <c r="AP74" s="9" t="s">
        <v>56</v>
      </c>
      <c r="AQ74" s="33">
        <v>100</v>
      </c>
      <c r="AR74" s="33">
        <f>AF91</f>
        <v>42.552</v>
      </c>
      <c r="AS74" s="8">
        <f t="shared" si="11"/>
        <v>0.70899999999999996</v>
      </c>
      <c r="AU74" s="267"/>
      <c r="AV74" s="108" t="s">
        <v>56</v>
      </c>
      <c r="AW74" s="109">
        <f t="shared" si="12"/>
        <v>100</v>
      </c>
      <c r="AX74" s="109">
        <f t="shared" si="13"/>
        <v>100</v>
      </c>
      <c r="AY74" s="108" t="s">
        <v>56</v>
      </c>
      <c r="AZ74" s="109">
        <f t="shared" si="14"/>
        <v>89.757000000000005</v>
      </c>
      <c r="BA74" s="109">
        <f t="shared" si="15"/>
        <v>42.552</v>
      </c>
    </row>
    <row r="75" spans="2:53" ht="16.5" customHeight="1" x14ac:dyDescent="0.3">
      <c r="B75" s="295"/>
      <c r="C75" s="265"/>
      <c r="D75" s="189" t="s">
        <v>20</v>
      </c>
      <c r="E75" s="222">
        <v>8.7240000000000002</v>
      </c>
      <c r="F75" s="222">
        <v>11.233000000000001</v>
      </c>
      <c r="G75" s="222">
        <v>10.246</v>
      </c>
      <c r="H75" s="222">
        <v>11.706</v>
      </c>
      <c r="I75" s="222">
        <v>8.5120000000000005</v>
      </c>
      <c r="J75" s="189">
        <f>SUM(E75:I75)</f>
        <v>50.421000000000006</v>
      </c>
      <c r="K75" s="189">
        <f>ROUND(AVERAGE(E75:I75),3)</f>
        <v>10.084</v>
      </c>
      <c r="L75" s="36">
        <f>ROUND(MEDIAN(E75:I75), 3)</f>
        <v>10.246</v>
      </c>
      <c r="M75" s="36">
        <f>ROUND(_xlfn.STDEV.S(E75:I75), 3)</f>
        <v>1.44</v>
      </c>
      <c r="N75" s="7"/>
      <c r="O75" s="31"/>
      <c r="P75" s="31"/>
      <c r="Q75" s="31"/>
      <c r="R75" s="31"/>
      <c r="S75" s="31"/>
      <c r="T75" s="149" t="s">
        <v>3</v>
      </c>
      <c r="U75" s="44">
        <f>ROUND(AVERAGE(U69:U74), 3)</f>
        <v>93.332999999999998</v>
      </c>
      <c r="V75" s="174">
        <f>ROUND(AVERAGE(V69:V74), 3)</f>
        <v>75.216999999999999</v>
      </c>
      <c r="W75" s="28">
        <f>ROUND(AVERAGE(W69:W74), 3)</f>
        <v>1.254</v>
      </c>
      <c r="X75" s="29"/>
      <c r="Y75" s="265"/>
      <c r="Z75" s="189" t="s">
        <v>20</v>
      </c>
      <c r="AA75" s="196">
        <v>8.4809999999999999</v>
      </c>
      <c r="AB75" s="196">
        <v>7.2060000000000004</v>
      </c>
      <c r="AC75" s="196">
        <v>7.6559999999999997</v>
      </c>
      <c r="AD75" s="196">
        <v>7.2110000000000003</v>
      </c>
      <c r="AE75" s="196">
        <v>11.381</v>
      </c>
      <c r="AF75" s="189">
        <f>SUM(AA75:AE75)</f>
        <v>41.935000000000002</v>
      </c>
      <c r="AG75" s="189">
        <f>ROUND(AVERAGE(AA75:AE75),3)</f>
        <v>8.3870000000000005</v>
      </c>
      <c r="AH75" s="36">
        <f>ROUND(MEDIAN(AA75:AE75), 3)</f>
        <v>7.6559999999999997</v>
      </c>
      <c r="AI75" s="36">
        <f>ROUND(_xlfn.STDEV.S(AA75:AE75), 3)</f>
        <v>1.752</v>
      </c>
      <c r="AJ75" s="19"/>
      <c r="AK75" s="31"/>
      <c r="AL75" s="31"/>
      <c r="AM75" s="31"/>
      <c r="AN75" s="31"/>
      <c r="AO75" s="31"/>
      <c r="AP75" s="149" t="s">
        <v>3</v>
      </c>
      <c r="AQ75" s="44">
        <f>ROUND(AVERAGE(AQ69:AQ74), 3)</f>
        <v>100</v>
      </c>
      <c r="AR75" s="174">
        <f>ROUND(AVERAGE(AR69:AR74), 3)</f>
        <v>40.845999999999997</v>
      </c>
      <c r="AS75" s="28">
        <f>ROUND(AVERAGE(AS69:AS74), 3)</f>
        <v>0.68100000000000005</v>
      </c>
      <c r="AU75" s="267"/>
      <c r="AV75" s="110" t="s">
        <v>3</v>
      </c>
      <c r="AW75" s="111">
        <f t="shared" si="12"/>
        <v>93.332999999999998</v>
      </c>
      <c r="AX75" s="111">
        <f t="shared" si="13"/>
        <v>100</v>
      </c>
      <c r="AY75" s="110" t="s">
        <v>3</v>
      </c>
      <c r="AZ75" s="112">
        <f t="shared" si="14"/>
        <v>75.216999999999999</v>
      </c>
      <c r="BA75" s="112">
        <f t="shared" si="15"/>
        <v>40.845999999999997</v>
      </c>
    </row>
    <row r="76" spans="2:53" ht="16.5" customHeight="1" x14ac:dyDescent="0.25">
      <c r="B76" s="295"/>
      <c r="C76" s="265"/>
      <c r="D76" s="189" t="b">
        <v>1</v>
      </c>
      <c r="E76" s="222" t="s">
        <v>163</v>
      </c>
      <c r="F76" s="222">
        <v>4</v>
      </c>
      <c r="G76" s="222" t="s">
        <v>144</v>
      </c>
      <c r="H76" s="222">
        <v>7</v>
      </c>
      <c r="I76" s="222">
        <v>1</v>
      </c>
      <c r="J76" s="303"/>
      <c r="K76" s="304"/>
      <c r="L76" s="304"/>
      <c r="M76" s="330"/>
      <c r="N76" s="7"/>
      <c r="O76" s="7"/>
      <c r="P76" s="7"/>
      <c r="Q76" s="7"/>
      <c r="R76" s="7"/>
      <c r="S76" s="31"/>
      <c r="T76" s="31"/>
      <c r="U76" s="31"/>
      <c r="V76" s="31"/>
      <c r="W76" s="31"/>
      <c r="X76" s="29"/>
      <c r="Y76" s="265"/>
      <c r="Z76" s="189" t="b">
        <v>1</v>
      </c>
      <c r="AA76" s="196" t="s">
        <v>157</v>
      </c>
      <c r="AB76" s="196" t="s">
        <v>159</v>
      </c>
      <c r="AC76" s="196">
        <v>4</v>
      </c>
      <c r="AD76" s="196">
        <v>9</v>
      </c>
      <c r="AE76" s="196" t="s">
        <v>131</v>
      </c>
      <c r="AF76" s="303"/>
      <c r="AG76" s="304"/>
      <c r="AH76" s="304"/>
      <c r="AI76" s="330"/>
      <c r="AJ76" s="19"/>
      <c r="AK76" s="7"/>
      <c r="AL76" s="7"/>
      <c r="AM76" s="7"/>
      <c r="AN76" s="7"/>
      <c r="AO76" s="31"/>
      <c r="AP76" s="31"/>
      <c r="AQ76" s="31"/>
      <c r="AR76" s="31"/>
      <c r="AS76" s="31"/>
      <c r="AU76" s="267"/>
      <c r="AV76" s="192"/>
      <c r="AW76" s="192"/>
      <c r="AX76" s="192"/>
      <c r="AY76" s="192"/>
      <c r="AZ76" s="192"/>
      <c r="BA76" s="192"/>
    </row>
    <row r="77" spans="2:53" ht="16.5" customHeight="1" x14ac:dyDescent="0.25">
      <c r="B77" s="295"/>
      <c r="C77" s="265"/>
      <c r="D77" s="189" t="s">
        <v>17</v>
      </c>
      <c r="E77" s="189"/>
      <c r="F77" s="189"/>
      <c r="G77" s="189"/>
      <c r="H77" s="189"/>
      <c r="I77" s="189"/>
      <c r="J77" s="311"/>
      <c r="K77" s="312"/>
      <c r="L77" s="312"/>
      <c r="M77" s="331"/>
      <c r="N77" s="7"/>
      <c r="O77" s="7"/>
      <c r="P77" s="7"/>
      <c r="Q77" s="7"/>
      <c r="R77" s="7"/>
      <c r="S77" s="31"/>
      <c r="T77" s="31"/>
      <c r="U77" s="31"/>
      <c r="V77" s="31"/>
      <c r="W77" s="31"/>
      <c r="X77" s="29"/>
      <c r="Y77" s="265"/>
      <c r="Z77" s="189" t="s">
        <v>17</v>
      </c>
      <c r="AA77" s="189"/>
      <c r="AB77" s="189"/>
      <c r="AC77" s="189"/>
      <c r="AD77" s="189"/>
      <c r="AE77" s="189"/>
      <c r="AF77" s="311"/>
      <c r="AG77" s="312"/>
      <c r="AH77" s="312"/>
      <c r="AI77" s="331"/>
      <c r="AJ77" s="19"/>
      <c r="AK77" s="7"/>
      <c r="AL77" s="7"/>
      <c r="AM77" s="7"/>
      <c r="AN77" s="7"/>
      <c r="AO77" s="31"/>
      <c r="AP77" s="31"/>
      <c r="AQ77" s="31"/>
      <c r="AR77" s="31"/>
      <c r="AS77" s="31"/>
      <c r="AU77" s="267"/>
      <c r="AV77" s="193"/>
      <c r="AW77" s="193"/>
      <c r="AX77" s="193"/>
      <c r="AY77" s="193"/>
      <c r="AZ77" s="193"/>
      <c r="BA77" s="193"/>
    </row>
    <row r="78" spans="2:53" ht="16.5" customHeight="1" x14ac:dyDescent="0.25">
      <c r="B78" s="295"/>
      <c r="C78" s="265"/>
      <c r="D78" s="156" t="s">
        <v>21</v>
      </c>
      <c r="E78" s="293" t="s">
        <v>95</v>
      </c>
      <c r="F78" s="293"/>
      <c r="G78" s="293"/>
      <c r="H78" s="293"/>
      <c r="I78" s="293"/>
      <c r="J78" s="157" t="s">
        <v>11</v>
      </c>
      <c r="K78" s="157" t="s">
        <v>12</v>
      </c>
      <c r="L78" s="157" t="s">
        <v>81</v>
      </c>
      <c r="M78" s="157" t="s">
        <v>80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29"/>
      <c r="Y78" s="265"/>
      <c r="Z78" s="156" t="s">
        <v>21</v>
      </c>
      <c r="AA78" s="293" t="s">
        <v>94</v>
      </c>
      <c r="AB78" s="293"/>
      <c r="AC78" s="293"/>
      <c r="AD78" s="293"/>
      <c r="AE78" s="293"/>
      <c r="AF78" s="157" t="s">
        <v>11</v>
      </c>
      <c r="AG78" s="157" t="s">
        <v>12</v>
      </c>
      <c r="AH78" s="157" t="s">
        <v>81</v>
      </c>
      <c r="AI78" s="157" t="s">
        <v>80</v>
      </c>
      <c r="AJ78" s="55"/>
      <c r="AK78" s="31"/>
      <c r="AL78" s="31"/>
      <c r="AM78" s="31"/>
      <c r="AN78" s="31"/>
      <c r="AO78" s="31"/>
      <c r="AP78" s="31"/>
      <c r="AQ78" s="31"/>
      <c r="AR78" s="31"/>
      <c r="AS78" s="31"/>
      <c r="AU78" s="267"/>
      <c r="AV78" s="193"/>
      <c r="AW78" s="193"/>
      <c r="AX78" s="193"/>
      <c r="AY78" s="193"/>
      <c r="AZ78" s="193"/>
      <c r="BA78" s="193"/>
    </row>
    <row r="79" spans="2:53" ht="16.5" customHeight="1" x14ac:dyDescent="0.3">
      <c r="B79" s="295"/>
      <c r="C79" s="265"/>
      <c r="D79" s="189" t="s">
        <v>22</v>
      </c>
      <c r="E79" s="222">
        <v>8.6430000000000007</v>
      </c>
      <c r="F79" s="222">
        <v>10.973000000000001</v>
      </c>
      <c r="G79" s="222">
        <v>29.25</v>
      </c>
      <c r="H79" s="222">
        <v>7.04</v>
      </c>
      <c r="I79" s="222">
        <v>14.005000000000001</v>
      </c>
      <c r="J79" s="189">
        <f>SUM(E79:I79)</f>
        <v>69.911000000000001</v>
      </c>
      <c r="K79" s="189">
        <f>ROUND(AVERAGE(E79:I79),3)</f>
        <v>13.981999999999999</v>
      </c>
      <c r="L79" s="36">
        <f>ROUND(MEDIAN(E79:I79), 3)</f>
        <v>10.973000000000001</v>
      </c>
      <c r="M79" s="36">
        <f>ROUND(_xlfn.STDEV.S(E79:I79), 3)</f>
        <v>8.9280000000000008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29"/>
      <c r="Y79" s="265"/>
      <c r="Z79" s="189" t="s">
        <v>22</v>
      </c>
      <c r="AA79" s="196">
        <v>6.1040000000000001</v>
      </c>
      <c r="AB79" s="196">
        <v>8.7840000000000007</v>
      </c>
      <c r="AC79" s="196">
        <v>7.6159999999999997</v>
      </c>
      <c r="AD79" s="196">
        <v>8.1839999999999993</v>
      </c>
      <c r="AE79" s="196">
        <v>5.9829999999999997</v>
      </c>
      <c r="AF79" s="189">
        <f>SUM(AA79:AE79)</f>
        <v>36.670999999999999</v>
      </c>
      <c r="AG79" s="189">
        <f>ROUND(AVERAGE(AA79:AE79),3)</f>
        <v>7.3339999999999996</v>
      </c>
      <c r="AH79" s="36">
        <f>ROUND(MEDIAN(AA79:AE79), 3)</f>
        <v>7.6159999999999997</v>
      </c>
      <c r="AI79" s="36">
        <f>ROUND(_xlfn.STDEV.S(AA79:AE79), 3)</f>
        <v>1.2490000000000001</v>
      </c>
      <c r="AJ79" s="55"/>
      <c r="AK79" s="31"/>
      <c r="AL79" s="31"/>
      <c r="AM79" s="31"/>
      <c r="AN79" s="31"/>
      <c r="AO79" s="31"/>
      <c r="AP79" s="31"/>
      <c r="AQ79" s="31"/>
      <c r="AR79" s="31"/>
      <c r="AS79" s="31"/>
      <c r="AU79" s="267"/>
      <c r="AV79" s="193"/>
      <c r="AW79" s="193"/>
      <c r="AX79" s="193"/>
      <c r="AY79" s="269" t="s">
        <v>62</v>
      </c>
      <c r="AZ79" s="266" t="s">
        <v>6</v>
      </c>
      <c r="BA79" s="266"/>
    </row>
    <row r="80" spans="2:53" ht="16.5" customHeight="1" x14ac:dyDescent="0.3">
      <c r="B80" s="295"/>
      <c r="C80" s="265"/>
      <c r="D80" s="189" t="b">
        <v>1</v>
      </c>
      <c r="E80" s="79" t="s">
        <v>135</v>
      </c>
      <c r="F80" s="222">
        <v>4</v>
      </c>
      <c r="G80" s="79" t="s">
        <v>136</v>
      </c>
      <c r="H80" s="222" t="s">
        <v>158</v>
      </c>
      <c r="I80" s="222" t="s">
        <v>159</v>
      </c>
      <c r="J80" s="303"/>
      <c r="K80" s="304"/>
      <c r="L80" s="304"/>
      <c r="M80" s="330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29"/>
      <c r="Y80" s="265"/>
      <c r="Z80" s="189" t="b">
        <v>1</v>
      </c>
      <c r="AA80" s="196">
        <v>6</v>
      </c>
      <c r="AB80" s="196">
        <v>8</v>
      </c>
      <c r="AC80" s="196">
        <v>5</v>
      </c>
      <c r="AD80" s="196" t="s">
        <v>130</v>
      </c>
      <c r="AE80" s="196">
        <v>3</v>
      </c>
      <c r="AF80" s="303"/>
      <c r="AG80" s="304"/>
      <c r="AH80" s="304"/>
      <c r="AI80" s="330"/>
      <c r="AJ80" s="55"/>
      <c r="AK80" s="31"/>
      <c r="AL80" s="31"/>
      <c r="AM80" s="31"/>
      <c r="AN80" s="31"/>
      <c r="AO80" s="31"/>
      <c r="AP80" s="31"/>
      <c r="AQ80" s="31"/>
      <c r="AR80" s="31"/>
      <c r="AS80" s="31"/>
      <c r="AU80" s="267"/>
      <c r="AV80" s="193"/>
      <c r="AW80" s="193"/>
      <c r="AX80" s="193"/>
      <c r="AY80" s="269"/>
      <c r="AZ80" s="107" t="s">
        <v>246</v>
      </c>
      <c r="BA80" s="107" t="s">
        <v>0</v>
      </c>
    </row>
    <row r="81" spans="2:53" ht="16.5" customHeight="1" x14ac:dyDescent="0.25">
      <c r="B81" s="295"/>
      <c r="C81" s="265"/>
      <c r="D81" s="189" t="s">
        <v>17</v>
      </c>
      <c r="E81" s="13" t="s">
        <v>87</v>
      </c>
      <c r="F81" s="189"/>
      <c r="G81" s="13" t="s">
        <v>39</v>
      </c>
      <c r="H81" s="189"/>
      <c r="I81" s="189"/>
      <c r="J81" s="311"/>
      <c r="K81" s="312"/>
      <c r="L81" s="312"/>
      <c r="M81" s="3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29"/>
      <c r="Y81" s="265"/>
      <c r="Z81" s="189" t="s">
        <v>17</v>
      </c>
      <c r="AA81" s="189"/>
      <c r="AB81" s="189"/>
      <c r="AC81" s="189"/>
      <c r="AD81" s="189"/>
      <c r="AE81" s="189"/>
      <c r="AF81" s="311"/>
      <c r="AG81" s="312"/>
      <c r="AH81" s="312"/>
      <c r="AI81" s="331"/>
      <c r="AJ81" s="55"/>
      <c r="AK81" s="31"/>
      <c r="AL81" s="31"/>
      <c r="AM81" s="31"/>
      <c r="AN81" s="31"/>
      <c r="AO81" s="31"/>
      <c r="AP81" s="31"/>
      <c r="AQ81" s="31"/>
      <c r="AR81" s="31"/>
      <c r="AS81" s="31"/>
      <c r="AU81" s="267"/>
      <c r="AV81" s="193"/>
      <c r="AW81" s="193"/>
      <c r="AX81" s="193"/>
      <c r="AY81" s="131" t="s">
        <v>3</v>
      </c>
      <c r="AZ81" s="132">
        <f>J69</f>
        <v>75.216999999999999</v>
      </c>
      <c r="BA81" s="132">
        <f>AF69</f>
        <v>40.845999999999997</v>
      </c>
    </row>
    <row r="82" spans="2:53" ht="16.5" customHeight="1" x14ac:dyDescent="0.25">
      <c r="B82" s="295"/>
      <c r="C82" s="265"/>
      <c r="D82" s="156" t="s">
        <v>23</v>
      </c>
      <c r="E82" s="293" t="s">
        <v>94</v>
      </c>
      <c r="F82" s="293"/>
      <c r="G82" s="293"/>
      <c r="H82" s="293"/>
      <c r="I82" s="293"/>
      <c r="J82" s="157" t="s">
        <v>11</v>
      </c>
      <c r="K82" s="157" t="s">
        <v>12</v>
      </c>
      <c r="L82" s="157" t="s">
        <v>81</v>
      </c>
      <c r="M82" s="157" t="s">
        <v>80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29"/>
      <c r="Y82" s="265"/>
      <c r="Z82" s="156" t="s">
        <v>23</v>
      </c>
      <c r="AA82" s="324" t="s">
        <v>89</v>
      </c>
      <c r="AB82" s="288"/>
      <c r="AC82" s="288"/>
      <c r="AD82" s="288"/>
      <c r="AE82" s="289"/>
      <c r="AF82" s="157" t="s">
        <v>11</v>
      </c>
      <c r="AG82" s="157" t="s">
        <v>12</v>
      </c>
      <c r="AH82" s="157" t="s">
        <v>81</v>
      </c>
      <c r="AI82" s="157" t="s">
        <v>80</v>
      </c>
      <c r="AJ82" s="55"/>
      <c r="AK82" s="31"/>
      <c r="AL82" s="31"/>
      <c r="AM82" s="31"/>
      <c r="AN82" s="31"/>
      <c r="AO82" s="31"/>
      <c r="AP82" s="31"/>
      <c r="AQ82" s="31"/>
      <c r="AR82" s="31"/>
      <c r="AS82" s="31"/>
      <c r="AU82" s="267"/>
      <c r="AV82" s="193"/>
      <c r="AW82" s="193"/>
      <c r="AX82" s="193"/>
      <c r="AY82" s="42" t="s">
        <v>4</v>
      </c>
      <c r="AZ82" s="130">
        <f>K69</f>
        <v>15.042999999999999</v>
      </c>
      <c r="BA82" s="130">
        <f>AG69</f>
        <v>8.1690000000000005</v>
      </c>
    </row>
    <row r="83" spans="2:53" ht="16.5" customHeight="1" x14ac:dyDescent="0.25">
      <c r="B83" s="295"/>
      <c r="C83" s="265"/>
      <c r="D83" s="189" t="s">
        <v>24</v>
      </c>
      <c r="E83" s="222">
        <v>23.030999999999999</v>
      </c>
      <c r="F83" s="222">
        <v>23.643000000000001</v>
      </c>
      <c r="G83" s="222">
        <v>13.637</v>
      </c>
      <c r="H83" s="222">
        <v>28.710999999999999</v>
      </c>
      <c r="I83" s="222">
        <v>19.808</v>
      </c>
      <c r="J83" s="189">
        <f>SUM(E83:I83)</f>
        <v>108.82999999999998</v>
      </c>
      <c r="K83" s="189">
        <f>ROUND(AVERAGE(E83:I83),3)</f>
        <v>21.765999999999998</v>
      </c>
      <c r="L83" s="36">
        <f>ROUND(MEDIAN(E83:I83), 3)</f>
        <v>23.030999999999999</v>
      </c>
      <c r="M83" s="36">
        <f>ROUND(_xlfn.STDEV.S(E83:I83), 3)</f>
        <v>5.5510000000000002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29"/>
      <c r="Y83" s="265"/>
      <c r="Z83" s="189" t="s">
        <v>24</v>
      </c>
      <c r="AA83" s="196">
        <v>7.048</v>
      </c>
      <c r="AB83" s="196">
        <v>7.3129999999999997</v>
      </c>
      <c r="AC83" s="196">
        <v>7.52</v>
      </c>
      <c r="AD83" s="196">
        <v>12.784000000000001</v>
      </c>
      <c r="AE83" s="196">
        <v>6.2240000000000002</v>
      </c>
      <c r="AF83" s="189">
        <f>SUM(AA83:AE83)</f>
        <v>40.888999999999996</v>
      </c>
      <c r="AG83" s="189">
        <f>ROUND(AVERAGE(AA83:AE83),3)</f>
        <v>8.1780000000000008</v>
      </c>
      <c r="AH83" s="36">
        <f>ROUND(MEDIAN(AA83:AE83), 3)</f>
        <v>7.3129999999999997</v>
      </c>
      <c r="AI83" s="36">
        <f>ROUND(_xlfn.STDEV.S(AA83:AE83), 3)</f>
        <v>2.6219999999999999</v>
      </c>
      <c r="AJ83" s="55"/>
      <c r="AK83" s="31"/>
      <c r="AL83" s="31"/>
      <c r="AM83" s="31"/>
      <c r="AN83" s="31"/>
      <c r="AO83" s="31"/>
      <c r="AP83" s="31"/>
      <c r="AQ83" s="31"/>
      <c r="AR83" s="31"/>
      <c r="AS83" s="31"/>
      <c r="AU83" s="267"/>
      <c r="AY83" s="42" t="s">
        <v>191</v>
      </c>
      <c r="AZ83" s="130">
        <f>L69</f>
        <v>14.324</v>
      </c>
      <c r="BA83" s="130">
        <f>AH69</f>
        <v>7.734</v>
      </c>
    </row>
    <row r="84" spans="2:53" ht="16.5" customHeight="1" x14ac:dyDescent="0.25">
      <c r="B84" s="295"/>
      <c r="C84" s="265"/>
      <c r="D84" s="189" t="b">
        <v>1</v>
      </c>
      <c r="E84" s="222" t="s">
        <v>157</v>
      </c>
      <c r="F84" s="222" t="s">
        <v>133</v>
      </c>
      <c r="G84" s="222">
        <v>8</v>
      </c>
      <c r="H84" s="222" t="s">
        <v>141</v>
      </c>
      <c r="I84" s="222" t="s">
        <v>155</v>
      </c>
      <c r="J84" s="303"/>
      <c r="K84" s="304"/>
      <c r="L84" s="304"/>
      <c r="M84" s="330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29"/>
      <c r="Y84" s="265"/>
      <c r="Z84" s="189" t="b">
        <v>1</v>
      </c>
      <c r="AA84" s="196" t="s">
        <v>152</v>
      </c>
      <c r="AB84" s="196" t="s">
        <v>162</v>
      </c>
      <c r="AC84" s="196" t="s">
        <v>139</v>
      </c>
      <c r="AD84" s="196" t="s">
        <v>148</v>
      </c>
      <c r="AE84" s="196" t="s">
        <v>162</v>
      </c>
      <c r="AF84" s="303"/>
      <c r="AG84" s="304"/>
      <c r="AH84" s="304"/>
      <c r="AI84" s="330"/>
      <c r="AJ84" s="55"/>
      <c r="AK84" s="31"/>
      <c r="AL84" s="31"/>
      <c r="AM84" s="31"/>
      <c r="AN84" s="31"/>
      <c r="AO84" s="31"/>
      <c r="AP84" s="31"/>
      <c r="AQ84" s="31"/>
      <c r="AR84" s="31"/>
      <c r="AS84" s="31"/>
      <c r="AU84" s="267"/>
      <c r="AY84" s="42" t="s">
        <v>192</v>
      </c>
      <c r="AZ84" s="130">
        <f>M69</f>
        <v>5.6989999999999998</v>
      </c>
      <c r="BA84" s="130">
        <f>AI69</f>
        <v>2.1269999999999998</v>
      </c>
    </row>
    <row r="85" spans="2:53" ht="16.5" customHeight="1" x14ac:dyDescent="0.25">
      <c r="B85" s="295"/>
      <c r="C85" s="265"/>
      <c r="D85" s="189" t="s">
        <v>17</v>
      </c>
      <c r="E85" s="189"/>
      <c r="F85" s="189"/>
      <c r="G85" s="189"/>
      <c r="H85" s="189"/>
      <c r="I85" s="189"/>
      <c r="J85" s="311"/>
      <c r="K85" s="312"/>
      <c r="L85" s="312"/>
      <c r="M85" s="3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29"/>
      <c r="Y85" s="265"/>
      <c r="Z85" s="189" t="s">
        <v>17</v>
      </c>
      <c r="AA85" s="189"/>
      <c r="AB85" s="189"/>
      <c r="AC85" s="189"/>
      <c r="AD85" s="189"/>
      <c r="AE85" s="189"/>
      <c r="AF85" s="311"/>
      <c r="AG85" s="312"/>
      <c r="AH85" s="312"/>
      <c r="AI85" s="331"/>
      <c r="AJ85" s="55"/>
      <c r="AK85" s="31"/>
      <c r="AL85" s="31"/>
      <c r="AM85" s="31"/>
      <c r="AN85" s="31"/>
      <c r="AO85" s="31"/>
      <c r="AP85" s="31"/>
      <c r="AQ85" s="31"/>
      <c r="AR85" s="31"/>
      <c r="AS85" s="31"/>
      <c r="AU85" s="267"/>
      <c r="AY85" s="126"/>
      <c r="AZ85" s="126"/>
      <c r="BA85" s="126"/>
    </row>
    <row r="86" spans="2:53" ht="16.5" customHeight="1" x14ac:dyDescent="0.25">
      <c r="B86" s="295"/>
      <c r="C86" s="265"/>
      <c r="D86" s="156" t="s">
        <v>25</v>
      </c>
      <c r="E86" s="293" t="s">
        <v>94</v>
      </c>
      <c r="F86" s="293"/>
      <c r="G86" s="293"/>
      <c r="H86" s="293"/>
      <c r="I86" s="293"/>
      <c r="J86" s="157" t="s">
        <v>11</v>
      </c>
      <c r="K86" s="157" t="s">
        <v>12</v>
      </c>
      <c r="L86" s="157" t="s">
        <v>81</v>
      </c>
      <c r="M86" s="157" t="s">
        <v>80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29"/>
      <c r="Y86" s="265"/>
      <c r="Z86" s="156" t="s">
        <v>25</v>
      </c>
      <c r="AA86" s="293" t="s">
        <v>94</v>
      </c>
      <c r="AB86" s="293"/>
      <c r="AC86" s="293"/>
      <c r="AD86" s="293"/>
      <c r="AE86" s="293"/>
      <c r="AF86" s="157" t="s">
        <v>11</v>
      </c>
      <c r="AG86" s="157" t="s">
        <v>12</v>
      </c>
      <c r="AH86" s="157" t="s">
        <v>81</v>
      </c>
      <c r="AI86" s="157" t="s">
        <v>80</v>
      </c>
      <c r="AJ86" s="55"/>
      <c r="AK86" s="31"/>
      <c r="AL86" s="31"/>
      <c r="AM86" s="31"/>
      <c r="AN86" s="31"/>
      <c r="AO86" s="31"/>
      <c r="AP86" s="31"/>
      <c r="AQ86" s="31"/>
      <c r="AR86" s="31"/>
      <c r="AS86" s="31"/>
      <c r="AU86" s="267"/>
      <c r="AY86" s="126"/>
      <c r="AZ86" s="126"/>
      <c r="BA86" s="126"/>
    </row>
    <row r="87" spans="2:53" ht="16.5" customHeight="1" x14ac:dyDescent="0.25">
      <c r="B87" s="295"/>
      <c r="C87" s="265"/>
      <c r="D87" s="189" t="s">
        <v>26</v>
      </c>
      <c r="E87" s="222">
        <v>12.391999999999999</v>
      </c>
      <c r="F87" s="222">
        <v>10.446</v>
      </c>
      <c r="G87" s="222">
        <v>7.8410000000000002</v>
      </c>
      <c r="H87" s="222">
        <v>21.324000000000002</v>
      </c>
      <c r="I87" s="222">
        <v>15.625</v>
      </c>
      <c r="J87" s="189">
        <f>SUM(E87:I87)</f>
        <v>67.628</v>
      </c>
      <c r="K87" s="189">
        <f>ROUND(AVERAGE(E87:I87),3)</f>
        <v>13.526</v>
      </c>
      <c r="L87" s="36">
        <f>ROUND(MEDIAN(E87:I87), 3)</f>
        <v>12.391999999999999</v>
      </c>
      <c r="M87" s="36">
        <f>ROUND(_xlfn.STDEV.S(E87:I87), 3)</f>
        <v>5.2039999999999997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29"/>
      <c r="Y87" s="265"/>
      <c r="Z87" s="189" t="s">
        <v>26</v>
      </c>
      <c r="AA87" s="196">
        <v>10.32</v>
      </c>
      <c r="AB87" s="196">
        <v>5.8869999999999996</v>
      </c>
      <c r="AC87" s="196">
        <v>8.1359999999999992</v>
      </c>
      <c r="AD87" s="196">
        <v>12.712999999999999</v>
      </c>
      <c r="AE87" s="196">
        <v>6.0229999999999997</v>
      </c>
      <c r="AF87" s="189">
        <f>SUM(AA87:AE87)</f>
        <v>43.078999999999994</v>
      </c>
      <c r="AG87" s="189">
        <f>ROUND(AVERAGE(AA87:AE87),3)</f>
        <v>8.6159999999999997</v>
      </c>
      <c r="AH87" s="36">
        <f>ROUND(MEDIAN(AA87:AE87), 3)</f>
        <v>8.1359999999999992</v>
      </c>
      <c r="AI87" s="36">
        <f>ROUND(_xlfn.STDEV.S(AA87:AE87), 3)</f>
        <v>2.919</v>
      </c>
      <c r="AJ87" s="55"/>
      <c r="AK87" s="31"/>
      <c r="AL87" s="31"/>
      <c r="AM87" s="31"/>
      <c r="AN87" s="31"/>
      <c r="AO87" s="31"/>
      <c r="AP87" s="31"/>
      <c r="AQ87" s="31"/>
      <c r="AR87" s="31"/>
      <c r="AS87" s="31"/>
      <c r="AU87" s="267"/>
      <c r="AY87" s="126"/>
      <c r="AZ87" s="126"/>
      <c r="BA87" s="126"/>
    </row>
    <row r="88" spans="2:53" ht="16.5" customHeight="1" x14ac:dyDescent="0.25">
      <c r="B88" s="295"/>
      <c r="C88" s="265"/>
      <c r="D88" s="189" t="b">
        <v>1</v>
      </c>
      <c r="E88" s="222" t="s">
        <v>136</v>
      </c>
      <c r="F88" s="222" t="s">
        <v>152</v>
      </c>
      <c r="G88" s="222">
        <v>4</v>
      </c>
      <c r="H88" s="222" t="s">
        <v>137</v>
      </c>
      <c r="I88" s="222" t="s">
        <v>135</v>
      </c>
      <c r="J88" s="303"/>
      <c r="K88" s="304"/>
      <c r="L88" s="304"/>
      <c r="M88" s="330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29"/>
      <c r="Y88" s="265"/>
      <c r="Z88" s="189" t="b">
        <v>1</v>
      </c>
      <c r="AA88" s="196">
        <v>6</v>
      </c>
      <c r="AB88" s="196" t="s">
        <v>163</v>
      </c>
      <c r="AC88" s="196" t="s">
        <v>136</v>
      </c>
      <c r="AD88" s="196" t="s">
        <v>141</v>
      </c>
      <c r="AE88" s="196" t="s">
        <v>137</v>
      </c>
      <c r="AF88" s="303"/>
      <c r="AG88" s="304"/>
      <c r="AH88" s="304"/>
      <c r="AI88" s="330"/>
      <c r="AJ88" s="55"/>
      <c r="AK88" s="31"/>
      <c r="AL88" s="31"/>
      <c r="AM88" s="31"/>
      <c r="AN88" s="31"/>
      <c r="AO88" s="31"/>
      <c r="AP88" s="31"/>
      <c r="AQ88" s="31"/>
      <c r="AR88" s="31"/>
      <c r="AS88" s="31"/>
      <c r="AU88" s="267"/>
      <c r="AY88" s="126"/>
      <c r="AZ88" s="126"/>
      <c r="BA88" s="126"/>
    </row>
    <row r="89" spans="2:53" ht="16.5" customHeight="1" x14ac:dyDescent="0.25">
      <c r="B89" s="295"/>
      <c r="C89" s="265"/>
      <c r="D89" s="189" t="s">
        <v>17</v>
      </c>
      <c r="E89" s="189"/>
      <c r="F89" s="189"/>
      <c r="G89" s="189"/>
      <c r="H89" s="189"/>
      <c r="I89" s="189"/>
      <c r="J89" s="311"/>
      <c r="K89" s="312"/>
      <c r="L89" s="312"/>
      <c r="M89" s="3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29"/>
      <c r="Y89" s="265"/>
      <c r="Z89" s="189" t="s">
        <v>17</v>
      </c>
      <c r="AA89" s="189"/>
      <c r="AB89" s="189"/>
      <c r="AC89" s="189"/>
      <c r="AD89" s="189"/>
      <c r="AE89" s="189"/>
      <c r="AF89" s="311"/>
      <c r="AG89" s="312"/>
      <c r="AH89" s="312"/>
      <c r="AI89" s="331"/>
      <c r="AJ89" s="55"/>
      <c r="AK89" s="31"/>
      <c r="AL89" s="31"/>
      <c r="AM89" s="31"/>
      <c r="AN89" s="31"/>
      <c r="AO89" s="31"/>
      <c r="AP89" s="31"/>
      <c r="AQ89" s="31"/>
      <c r="AR89" s="31"/>
      <c r="AS89" s="31"/>
      <c r="AU89" s="267"/>
      <c r="AY89" s="126"/>
      <c r="AZ89" s="126"/>
      <c r="BA89" s="126"/>
    </row>
    <row r="90" spans="2:53" ht="16.5" customHeight="1" x14ac:dyDescent="0.25">
      <c r="B90" s="295"/>
      <c r="C90" s="265"/>
      <c r="D90" s="156" t="s">
        <v>58</v>
      </c>
      <c r="E90" s="293" t="s">
        <v>94</v>
      </c>
      <c r="F90" s="293"/>
      <c r="G90" s="293"/>
      <c r="H90" s="293"/>
      <c r="I90" s="293"/>
      <c r="J90" s="157" t="s">
        <v>11</v>
      </c>
      <c r="K90" s="157" t="s">
        <v>12</v>
      </c>
      <c r="L90" s="157" t="s">
        <v>81</v>
      </c>
      <c r="M90" s="157" t="s">
        <v>80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29"/>
      <c r="Y90" s="265"/>
      <c r="Z90" s="156" t="s">
        <v>58</v>
      </c>
      <c r="AA90" s="293" t="s">
        <v>94</v>
      </c>
      <c r="AB90" s="293"/>
      <c r="AC90" s="293"/>
      <c r="AD90" s="293"/>
      <c r="AE90" s="293"/>
      <c r="AF90" s="157" t="s">
        <v>11</v>
      </c>
      <c r="AG90" s="157" t="s">
        <v>12</v>
      </c>
      <c r="AH90" s="157" t="s">
        <v>81</v>
      </c>
      <c r="AI90" s="157" t="s">
        <v>80</v>
      </c>
      <c r="AJ90" s="55"/>
      <c r="AK90" s="31"/>
      <c r="AL90" s="31"/>
      <c r="AM90" s="31"/>
      <c r="AN90" s="31"/>
      <c r="AO90" s="31"/>
      <c r="AP90" s="31"/>
      <c r="AQ90" s="31"/>
      <c r="AR90" s="31"/>
      <c r="AS90" s="31"/>
      <c r="AU90" s="267"/>
      <c r="AY90" s="126"/>
      <c r="AZ90" s="126"/>
      <c r="BA90" s="126"/>
    </row>
    <row r="91" spans="2:53" ht="16.5" customHeight="1" x14ac:dyDescent="0.25">
      <c r="B91" s="295"/>
      <c r="C91" s="265"/>
      <c r="D91" s="189" t="s">
        <v>59</v>
      </c>
      <c r="E91" s="222">
        <v>17.844000000000001</v>
      </c>
      <c r="F91" s="222">
        <v>10.114000000000001</v>
      </c>
      <c r="G91" s="222">
        <v>32.923999999999999</v>
      </c>
      <c r="H91" s="222">
        <v>10.512</v>
      </c>
      <c r="I91" s="222">
        <v>18.363</v>
      </c>
      <c r="J91" s="189">
        <f>SUM(E91:I91)</f>
        <v>89.757000000000005</v>
      </c>
      <c r="K91" s="189">
        <f>ROUND(AVERAGE(E91:I91),3)</f>
        <v>17.951000000000001</v>
      </c>
      <c r="L91" s="36">
        <f>ROUND(MEDIAN(E91:I91), 3)</f>
        <v>17.844000000000001</v>
      </c>
      <c r="M91" s="36">
        <f>ROUND(_xlfn.STDEV.S(E91:I91), 3)</f>
        <v>9.2349999999999994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29"/>
      <c r="Y91" s="265"/>
      <c r="Z91" s="189" t="s">
        <v>59</v>
      </c>
      <c r="AA91" s="196">
        <v>12.704000000000001</v>
      </c>
      <c r="AB91" s="196">
        <v>7.2320000000000002</v>
      </c>
      <c r="AC91" s="196">
        <v>11.055999999999999</v>
      </c>
      <c r="AD91" s="196">
        <v>5.657</v>
      </c>
      <c r="AE91" s="196">
        <v>5.9029999999999996</v>
      </c>
      <c r="AF91" s="189">
        <f>SUM(AA91:AE91)</f>
        <v>42.552</v>
      </c>
      <c r="AG91" s="189">
        <f>ROUND(AVERAGE(AA91:AE91),3)</f>
        <v>8.51</v>
      </c>
      <c r="AH91" s="36">
        <f>ROUND(MEDIAN(AA91:AE91), 3)</f>
        <v>7.2320000000000002</v>
      </c>
      <c r="AI91" s="36">
        <f>ROUND(_xlfn.STDEV.S(AA91:AE91), 3)</f>
        <v>3.1880000000000002</v>
      </c>
      <c r="AJ91" s="55"/>
      <c r="AK91" s="31"/>
      <c r="AL91" s="31"/>
      <c r="AM91" s="31"/>
      <c r="AN91" s="31"/>
      <c r="AO91" s="31"/>
      <c r="AP91" s="31"/>
      <c r="AQ91" s="31"/>
      <c r="AR91" s="31"/>
      <c r="AS91" s="31"/>
      <c r="AU91" s="267"/>
      <c r="AY91" s="126"/>
      <c r="AZ91" s="126"/>
      <c r="BA91" s="126"/>
    </row>
    <row r="92" spans="2:53" ht="16.5" customHeight="1" x14ac:dyDescent="0.25">
      <c r="B92" s="295"/>
      <c r="C92" s="265"/>
      <c r="D92" s="189" t="b">
        <v>1</v>
      </c>
      <c r="E92" s="222">
        <v>9</v>
      </c>
      <c r="F92" s="222" t="s">
        <v>144</v>
      </c>
      <c r="G92" s="222" t="s">
        <v>131</v>
      </c>
      <c r="H92" s="222">
        <v>0</v>
      </c>
      <c r="I92" s="222" t="s">
        <v>141</v>
      </c>
      <c r="J92" s="303"/>
      <c r="K92" s="304"/>
      <c r="L92" s="304"/>
      <c r="M92" s="330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29"/>
      <c r="Y92" s="265"/>
      <c r="Z92" s="189" t="b">
        <v>1</v>
      </c>
      <c r="AA92" s="196" t="s">
        <v>155</v>
      </c>
      <c r="AB92" s="196" t="s">
        <v>137</v>
      </c>
      <c r="AC92" s="196" t="s">
        <v>156</v>
      </c>
      <c r="AD92" s="196">
        <v>1</v>
      </c>
      <c r="AE92" s="196" t="s">
        <v>133</v>
      </c>
      <c r="AF92" s="303"/>
      <c r="AG92" s="304"/>
      <c r="AH92" s="304"/>
      <c r="AI92" s="330"/>
      <c r="AJ92" s="55"/>
      <c r="AK92" s="31"/>
      <c r="AL92" s="31"/>
      <c r="AM92" s="31"/>
      <c r="AN92" s="31"/>
      <c r="AO92" s="31"/>
      <c r="AP92" s="31"/>
      <c r="AQ92" s="31"/>
      <c r="AR92" s="31"/>
      <c r="AS92" s="31"/>
      <c r="AU92" s="267"/>
      <c r="AV92" s="125"/>
      <c r="AW92" s="125"/>
      <c r="AX92" s="125"/>
      <c r="AY92" s="125"/>
      <c r="AZ92" s="125"/>
      <c r="BA92" s="125"/>
    </row>
    <row r="93" spans="2:53" ht="16.5" customHeight="1" x14ac:dyDescent="0.25">
      <c r="B93" s="295"/>
      <c r="C93" s="265"/>
      <c r="D93" s="189" t="s">
        <v>17</v>
      </c>
      <c r="E93" s="189"/>
      <c r="F93" s="189"/>
      <c r="G93" s="189"/>
      <c r="H93" s="189"/>
      <c r="I93" s="189"/>
      <c r="J93" s="311"/>
      <c r="K93" s="312"/>
      <c r="L93" s="312"/>
      <c r="M93" s="3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29"/>
      <c r="Y93" s="265"/>
      <c r="Z93" s="189" t="s">
        <v>17</v>
      </c>
      <c r="AA93" s="189"/>
      <c r="AB93" s="189"/>
      <c r="AC93" s="189"/>
      <c r="AD93" s="189"/>
      <c r="AE93" s="189"/>
      <c r="AF93" s="311"/>
      <c r="AG93" s="312"/>
      <c r="AH93" s="312"/>
      <c r="AI93" s="331"/>
      <c r="AJ93" s="55"/>
      <c r="AK93" s="31"/>
      <c r="AL93" s="31"/>
      <c r="AM93" s="31"/>
      <c r="AN93" s="31"/>
      <c r="AO93" s="31"/>
      <c r="AP93" s="31"/>
      <c r="AQ93" s="31"/>
      <c r="AR93" s="31"/>
      <c r="AS93" s="31"/>
      <c r="AU93" s="267"/>
      <c r="AV93" s="125"/>
      <c r="AW93" s="125"/>
      <c r="AX93" s="125"/>
      <c r="AY93" s="125"/>
      <c r="AZ93" s="125"/>
      <c r="BA93" s="125"/>
    </row>
    <row r="94" spans="2:53" ht="16.5" customHeight="1" x14ac:dyDescent="0.25">
      <c r="B94" s="295"/>
      <c r="Q94" s="2" t="s">
        <v>193</v>
      </c>
      <c r="AU94" s="267"/>
      <c r="AV94" s="125"/>
      <c r="AW94" s="125"/>
      <c r="AX94" s="125"/>
      <c r="AY94" s="125"/>
      <c r="AZ94" s="125"/>
      <c r="BA94" s="125"/>
    </row>
    <row r="95" spans="2:53" ht="16.5" customHeight="1" x14ac:dyDescent="0.25">
      <c r="B95" s="295"/>
      <c r="AU95" s="267"/>
      <c r="AV95" s="125"/>
      <c r="AW95" s="125"/>
      <c r="AX95" s="125"/>
      <c r="AY95" s="125"/>
      <c r="AZ95" s="125"/>
      <c r="BA95" s="125"/>
    </row>
    <row r="96" spans="2:53" ht="18.75" x14ac:dyDescent="0.3">
      <c r="B96" s="295"/>
      <c r="C96" s="265" t="s">
        <v>67</v>
      </c>
      <c r="D96" s="67" t="s">
        <v>67</v>
      </c>
      <c r="E96" s="7"/>
      <c r="F96" s="7"/>
      <c r="G96" s="7"/>
      <c r="H96" s="7"/>
      <c r="I96" s="7"/>
      <c r="J96" s="326" t="s">
        <v>49</v>
      </c>
      <c r="K96" s="326"/>
      <c r="L96" s="326"/>
      <c r="M96" s="326"/>
      <c r="N96" s="7"/>
      <c r="O96" s="7"/>
      <c r="P96" s="7"/>
      <c r="Q96" s="7"/>
      <c r="R96" s="7"/>
      <c r="S96" s="7"/>
      <c r="T96" s="67" t="s">
        <v>67</v>
      </c>
      <c r="U96" s="232" t="s">
        <v>50</v>
      </c>
      <c r="V96" s="232"/>
      <c r="W96" s="232"/>
      <c r="X96" s="3"/>
      <c r="Y96" s="325" t="s">
        <v>67</v>
      </c>
      <c r="Z96" s="67" t="s">
        <v>67</v>
      </c>
      <c r="AA96" s="19"/>
      <c r="AB96" s="19"/>
      <c r="AC96" s="19"/>
      <c r="AD96" s="19"/>
      <c r="AE96" s="19"/>
      <c r="AF96" s="326" t="s">
        <v>49</v>
      </c>
      <c r="AG96" s="326"/>
      <c r="AH96" s="326"/>
      <c r="AI96" s="326"/>
      <c r="AJ96" s="19"/>
      <c r="AK96" s="7"/>
      <c r="AL96" s="7"/>
      <c r="AM96" s="7"/>
      <c r="AN96" s="7"/>
      <c r="AO96" s="7"/>
      <c r="AP96" s="67" t="s">
        <v>67</v>
      </c>
      <c r="AQ96" s="232" t="s">
        <v>50</v>
      </c>
      <c r="AR96" s="232"/>
      <c r="AS96" s="232"/>
      <c r="AU96" s="267"/>
      <c r="AV96" s="279" t="s">
        <v>252</v>
      </c>
      <c r="AW96" s="280" t="s">
        <v>5</v>
      </c>
      <c r="AX96" s="280"/>
      <c r="AY96" s="279" t="s">
        <v>252</v>
      </c>
      <c r="AZ96" s="280" t="s">
        <v>6</v>
      </c>
      <c r="BA96" s="280"/>
    </row>
    <row r="97" spans="2:53" ht="18.75" x14ac:dyDescent="0.3">
      <c r="B97" s="295"/>
      <c r="C97" s="265"/>
      <c r="D97" s="67" t="s">
        <v>2</v>
      </c>
      <c r="E97" s="7"/>
      <c r="F97" s="7"/>
      <c r="G97" s="7"/>
      <c r="H97" s="7"/>
      <c r="I97" s="7"/>
      <c r="J97" s="42" t="s">
        <v>3</v>
      </c>
      <c r="K97" s="42" t="s">
        <v>4</v>
      </c>
      <c r="L97" s="42" t="s">
        <v>191</v>
      </c>
      <c r="M97" s="42" t="s">
        <v>192</v>
      </c>
      <c r="N97" s="7"/>
      <c r="O97" s="7"/>
      <c r="P97" s="7"/>
      <c r="Q97" s="7"/>
      <c r="R97" s="7"/>
      <c r="S97" s="31"/>
      <c r="T97" s="67" t="s">
        <v>2</v>
      </c>
      <c r="U97" s="69" t="s">
        <v>5</v>
      </c>
      <c r="V97" s="69" t="s">
        <v>6</v>
      </c>
      <c r="W97" s="8" t="s">
        <v>7</v>
      </c>
      <c r="X97" s="29"/>
      <c r="Y97" s="325"/>
      <c r="Z97" s="67" t="s">
        <v>0</v>
      </c>
      <c r="AA97" s="19"/>
      <c r="AB97" s="19"/>
      <c r="AC97" s="19"/>
      <c r="AD97" s="19"/>
      <c r="AE97" s="19"/>
      <c r="AF97" s="42" t="s">
        <v>3</v>
      </c>
      <c r="AG97" s="42" t="s">
        <v>4</v>
      </c>
      <c r="AH97" s="42" t="s">
        <v>191</v>
      </c>
      <c r="AI97" s="42" t="s">
        <v>192</v>
      </c>
      <c r="AJ97" s="19"/>
      <c r="AK97" s="7"/>
      <c r="AL97" s="7"/>
      <c r="AM97" s="7"/>
      <c r="AN97" s="7"/>
      <c r="AO97" s="31"/>
      <c r="AP97" s="67" t="s">
        <v>0</v>
      </c>
      <c r="AQ97" s="69" t="s">
        <v>5</v>
      </c>
      <c r="AR97" s="69" t="s">
        <v>6</v>
      </c>
      <c r="AS97" s="8" t="s">
        <v>7</v>
      </c>
      <c r="AU97" s="267"/>
      <c r="AV97" s="279"/>
      <c r="AW97" s="114" t="s">
        <v>2</v>
      </c>
      <c r="AX97" s="114" t="s">
        <v>54</v>
      </c>
      <c r="AY97" s="279"/>
      <c r="AZ97" s="114" t="s">
        <v>2</v>
      </c>
      <c r="BA97" s="114" t="s">
        <v>54</v>
      </c>
    </row>
    <row r="98" spans="2:53" ht="18.75" x14ac:dyDescent="0.3">
      <c r="B98" s="295"/>
      <c r="C98" s="265"/>
      <c r="D98" s="9" t="s">
        <v>8</v>
      </c>
      <c r="E98" s="7"/>
      <c r="F98" s="7"/>
      <c r="G98" s="7"/>
      <c r="H98" s="7"/>
      <c r="I98" s="7"/>
      <c r="J98" s="57">
        <f>ROUND(AVERAGE(J100, J104,J108,J112,J116,J120), 3)</f>
        <v>101.774</v>
      </c>
      <c r="K98" s="43">
        <f>ROUND(AVERAGE(K100, K104,K108,K112,K116,K120), 3)</f>
        <v>20.355</v>
      </c>
      <c r="L98" s="43">
        <f>ROUND(AVERAGE(L100, L104,L108,L112,L116,L120), 3)</f>
        <v>14.861000000000001</v>
      </c>
      <c r="M98" s="43">
        <f>ROUND(AVERAGE(M100, M104,M108,M112,M116,M120), 3)</f>
        <v>13.663</v>
      </c>
      <c r="N98" s="7"/>
      <c r="O98" s="7"/>
      <c r="P98" s="7"/>
      <c r="Q98" s="7"/>
      <c r="R98" s="7"/>
      <c r="S98" s="31"/>
      <c r="T98" s="9" t="s">
        <v>9</v>
      </c>
      <c r="U98" s="32">
        <v>60</v>
      </c>
      <c r="V98" s="32">
        <v>89.113</v>
      </c>
      <c r="W98" s="8">
        <f t="shared" ref="W98:W103" si="16">ROUND(V98/60, 3)</f>
        <v>1.4850000000000001</v>
      </c>
      <c r="X98" s="29"/>
      <c r="Y98" s="325"/>
      <c r="Z98" s="9" t="s">
        <v>8</v>
      </c>
      <c r="AA98" s="19"/>
      <c r="AB98" s="19"/>
      <c r="AC98" s="19"/>
      <c r="AD98" s="19"/>
      <c r="AE98" s="19"/>
      <c r="AF98" s="57">
        <f>ROUND(AVERAGE(AF100, AF104,AF108,AF112,AF116,AF120), 3)</f>
        <v>39.095999999999997</v>
      </c>
      <c r="AG98" s="43">
        <f>ROUND(AVERAGE(AG100, AG104,AG108,AG112,AG116,AG120), 3)</f>
        <v>7.819</v>
      </c>
      <c r="AH98" s="43">
        <f>ROUND(AVERAGE(AH100, AH104,AH108,AH112,AH116,AH120), 3)</f>
        <v>7.7220000000000004</v>
      </c>
      <c r="AI98" s="43">
        <f>ROUND(AVERAGE(AI100, AI104,AI108,AI112,AI116,AI120), 3)</f>
        <v>2.3650000000000002</v>
      </c>
      <c r="AJ98" s="19"/>
      <c r="AK98" s="7"/>
      <c r="AL98" s="7"/>
      <c r="AM98" s="7"/>
      <c r="AN98" s="7"/>
      <c r="AO98" s="31"/>
      <c r="AP98" s="9" t="s">
        <v>9</v>
      </c>
      <c r="AQ98" s="32">
        <v>100</v>
      </c>
      <c r="AR98" s="32">
        <v>35.631</v>
      </c>
      <c r="AS98" s="8">
        <f t="shared" ref="AS98:AS103" si="17">ROUND(AR98/60, 3)</f>
        <v>0.59399999999999997</v>
      </c>
      <c r="AU98" s="267"/>
      <c r="AV98" s="115" t="s">
        <v>9</v>
      </c>
      <c r="AW98" s="122">
        <f>U98</f>
        <v>60</v>
      </c>
      <c r="AX98" s="122">
        <f>AQ98</f>
        <v>100</v>
      </c>
      <c r="AY98" s="115" t="s">
        <v>9</v>
      </c>
      <c r="AZ98" s="122">
        <f>V98</f>
        <v>89.113</v>
      </c>
      <c r="BA98" s="122">
        <f>AR98</f>
        <v>35.631</v>
      </c>
    </row>
    <row r="99" spans="2:53" ht="16.5" customHeight="1" x14ac:dyDescent="0.3">
      <c r="B99" s="295"/>
      <c r="C99" s="265"/>
      <c r="D99" s="69" t="s">
        <v>10</v>
      </c>
      <c r="E99" s="324" t="s">
        <v>95</v>
      </c>
      <c r="F99" s="288"/>
      <c r="G99" s="288"/>
      <c r="H99" s="288"/>
      <c r="I99" s="289"/>
      <c r="J99" s="65" t="s">
        <v>11</v>
      </c>
      <c r="K99" s="65" t="s">
        <v>12</v>
      </c>
      <c r="L99" s="65" t="s">
        <v>81</v>
      </c>
      <c r="M99" s="65" t="s">
        <v>80</v>
      </c>
      <c r="N99" s="7"/>
      <c r="O99" s="31"/>
      <c r="P99" s="31"/>
      <c r="Q99" s="31"/>
      <c r="R99" s="31"/>
      <c r="S99" s="31"/>
      <c r="T99" s="9" t="s">
        <v>13</v>
      </c>
      <c r="U99" s="32">
        <v>100</v>
      </c>
      <c r="V99" s="32">
        <v>97.846999999999994</v>
      </c>
      <c r="W99" s="8">
        <f t="shared" si="16"/>
        <v>1.631</v>
      </c>
      <c r="X99" s="29"/>
      <c r="Y99" s="325"/>
      <c r="Z99" s="69" t="s">
        <v>10</v>
      </c>
      <c r="AA99" s="324" t="s">
        <v>94</v>
      </c>
      <c r="AB99" s="288"/>
      <c r="AC99" s="288"/>
      <c r="AD99" s="288"/>
      <c r="AE99" s="289"/>
      <c r="AF99" s="65" t="s">
        <v>11</v>
      </c>
      <c r="AG99" s="65" t="s">
        <v>12</v>
      </c>
      <c r="AH99" s="65" t="s">
        <v>81</v>
      </c>
      <c r="AI99" s="65" t="s">
        <v>80</v>
      </c>
      <c r="AJ99" s="19"/>
      <c r="AK99" s="31"/>
      <c r="AL99" s="31"/>
      <c r="AM99" s="31"/>
      <c r="AN99" s="31"/>
      <c r="AO99" s="31"/>
      <c r="AP99" s="9" t="s">
        <v>13</v>
      </c>
      <c r="AQ99" s="32">
        <v>100</v>
      </c>
      <c r="AR99" s="32">
        <v>36.328000000000003</v>
      </c>
      <c r="AS99" s="8">
        <f t="shared" si="17"/>
        <v>0.60499999999999998</v>
      </c>
      <c r="AU99" s="267"/>
      <c r="AV99" s="115" t="s">
        <v>13</v>
      </c>
      <c r="AW99" s="122">
        <f t="shared" ref="AW99:AW104" si="18">U99</f>
        <v>100</v>
      </c>
      <c r="AX99" s="122">
        <f t="shared" ref="AX99:AX104" si="19">AQ99</f>
        <v>100</v>
      </c>
      <c r="AY99" s="115" t="s">
        <v>13</v>
      </c>
      <c r="AZ99" s="122">
        <f t="shared" ref="AZ99:AZ104" si="20">V99</f>
        <v>97.846999999999994</v>
      </c>
      <c r="BA99" s="122">
        <f t="shared" ref="BA99:BA104" si="21">AR99</f>
        <v>36.328000000000003</v>
      </c>
    </row>
    <row r="100" spans="2:53" ht="16.5" customHeight="1" x14ac:dyDescent="0.3">
      <c r="B100" s="295"/>
      <c r="C100" s="265"/>
      <c r="D100" s="64" t="s">
        <v>14</v>
      </c>
      <c r="E100" s="78">
        <v>13.862</v>
      </c>
      <c r="F100" s="78">
        <v>14.271000000000001</v>
      </c>
      <c r="G100" s="78">
        <v>13.362</v>
      </c>
      <c r="H100" s="78">
        <v>6.4939999999999998</v>
      </c>
      <c r="I100" s="78">
        <v>41.122</v>
      </c>
      <c r="J100" s="64">
        <f>SUM(E100:I100)</f>
        <v>89.111000000000004</v>
      </c>
      <c r="K100" s="26">
        <f>ROUND(AVERAGE(E100:I100),3)</f>
        <v>17.821999999999999</v>
      </c>
      <c r="L100" s="64">
        <f>ROUND(MEDIAN(E100:I100), 3)</f>
        <v>13.862</v>
      </c>
      <c r="M100" s="64">
        <f>ROUND(_xlfn.STDEV.S(E100:I100), 3)</f>
        <v>13.411</v>
      </c>
      <c r="N100" s="7"/>
      <c r="O100" s="31"/>
      <c r="P100" s="31"/>
      <c r="Q100" s="31"/>
      <c r="R100" s="31"/>
      <c r="S100" s="31"/>
      <c r="T100" s="9" t="s">
        <v>15</v>
      </c>
      <c r="U100" s="32">
        <v>80</v>
      </c>
      <c r="V100" s="32">
        <v>65.426000000000002</v>
      </c>
      <c r="W100" s="8">
        <f t="shared" si="16"/>
        <v>1.0900000000000001</v>
      </c>
      <c r="X100" s="29"/>
      <c r="Y100" s="325"/>
      <c r="Z100" s="64" t="s">
        <v>14</v>
      </c>
      <c r="AA100" s="58">
        <v>5.8380000000000001</v>
      </c>
      <c r="AB100" s="58">
        <v>5.4160000000000004</v>
      </c>
      <c r="AC100" s="58">
        <v>8.24</v>
      </c>
      <c r="AD100" s="58">
        <v>7.4009999999999998</v>
      </c>
      <c r="AE100" s="58">
        <v>8.7349999999999994</v>
      </c>
      <c r="AF100" s="64">
        <f>SUM(AA100:AE100)</f>
        <v>35.629999999999995</v>
      </c>
      <c r="AG100" s="26">
        <f>ROUND(AVERAGE(AA100:AE100),3)</f>
        <v>7.1260000000000003</v>
      </c>
      <c r="AH100" s="64">
        <f>ROUND(MEDIAN(AA100:AE100), 3)</f>
        <v>7.4009999999999998</v>
      </c>
      <c r="AI100" s="64">
        <f>ROUND(_xlfn.STDEV.S(AA100:AE100), 3)</f>
        <v>1.4570000000000001</v>
      </c>
      <c r="AJ100" s="19"/>
      <c r="AK100" s="31"/>
      <c r="AL100" s="31"/>
      <c r="AM100" s="31"/>
      <c r="AN100" s="31"/>
      <c r="AO100" s="31"/>
      <c r="AP100" s="9" t="s">
        <v>15</v>
      </c>
      <c r="AQ100" s="32">
        <v>60</v>
      </c>
      <c r="AR100" s="32">
        <v>49.814999999999998</v>
      </c>
      <c r="AS100" s="8">
        <f t="shared" si="17"/>
        <v>0.83</v>
      </c>
      <c r="AU100" s="267"/>
      <c r="AV100" s="115" t="s">
        <v>15</v>
      </c>
      <c r="AW100" s="122">
        <f t="shared" si="18"/>
        <v>80</v>
      </c>
      <c r="AX100" s="122">
        <f t="shared" si="19"/>
        <v>60</v>
      </c>
      <c r="AY100" s="115" t="s">
        <v>15</v>
      </c>
      <c r="AZ100" s="122">
        <f t="shared" si="20"/>
        <v>65.426000000000002</v>
      </c>
      <c r="BA100" s="122">
        <f t="shared" si="21"/>
        <v>49.814999999999998</v>
      </c>
    </row>
    <row r="101" spans="2:53" ht="18.75" x14ac:dyDescent="0.3">
      <c r="B101" s="295"/>
      <c r="C101" s="265"/>
      <c r="D101" s="64" t="b">
        <v>1</v>
      </c>
      <c r="E101" s="78">
        <v>6</v>
      </c>
      <c r="F101" s="78">
        <v>8</v>
      </c>
      <c r="G101" s="93" t="s">
        <v>194</v>
      </c>
      <c r="H101" s="78" t="s">
        <v>147</v>
      </c>
      <c r="I101" s="93">
        <v>2</v>
      </c>
      <c r="J101" s="281"/>
      <c r="K101" s="282"/>
      <c r="L101" s="282"/>
      <c r="M101" s="283"/>
      <c r="N101" s="7"/>
      <c r="O101" s="31"/>
      <c r="P101" s="31"/>
      <c r="Q101" s="31"/>
      <c r="R101" s="31"/>
      <c r="S101" s="31"/>
      <c r="T101" s="9" t="s">
        <v>16</v>
      </c>
      <c r="U101" s="32">
        <v>80</v>
      </c>
      <c r="V101" s="32">
        <v>157.566</v>
      </c>
      <c r="W101" s="8">
        <f t="shared" si="16"/>
        <v>2.6259999999999999</v>
      </c>
      <c r="X101" s="29"/>
      <c r="Y101" s="325"/>
      <c r="Z101" s="64" t="b">
        <v>1</v>
      </c>
      <c r="AA101" s="70" t="s">
        <v>158</v>
      </c>
      <c r="AB101" s="70" t="s">
        <v>136</v>
      </c>
      <c r="AC101" s="70">
        <v>7</v>
      </c>
      <c r="AD101" s="70">
        <v>5</v>
      </c>
      <c r="AE101" s="70">
        <v>0</v>
      </c>
      <c r="AF101" s="281"/>
      <c r="AG101" s="282"/>
      <c r="AH101" s="282"/>
      <c r="AI101" s="283"/>
      <c r="AJ101" s="19"/>
      <c r="AK101" s="31"/>
      <c r="AL101" s="31"/>
      <c r="AM101" s="31"/>
      <c r="AN101" s="31"/>
      <c r="AO101" s="31"/>
      <c r="AP101" s="9" t="s">
        <v>16</v>
      </c>
      <c r="AQ101" s="32">
        <v>80</v>
      </c>
      <c r="AR101" s="32">
        <v>38.840000000000003</v>
      </c>
      <c r="AS101" s="8">
        <f t="shared" si="17"/>
        <v>0.64700000000000002</v>
      </c>
      <c r="AU101" s="267"/>
      <c r="AV101" s="115" t="s">
        <v>16</v>
      </c>
      <c r="AW101" s="122">
        <f t="shared" si="18"/>
        <v>80</v>
      </c>
      <c r="AX101" s="122">
        <f t="shared" si="19"/>
        <v>80</v>
      </c>
      <c r="AY101" s="115" t="s">
        <v>16</v>
      </c>
      <c r="AZ101" s="122">
        <f t="shared" si="20"/>
        <v>157.566</v>
      </c>
      <c r="BA101" s="122">
        <f t="shared" si="21"/>
        <v>38.840000000000003</v>
      </c>
    </row>
    <row r="102" spans="2:53" ht="18.75" x14ac:dyDescent="0.3">
      <c r="B102" s="295"/>
      <c r="C102" s="265"/>
      <c r="D102" s="64" t="s">
        <v>17</v>
      </c>
      <c r="E102" s="70"/>
      <c r="F102" s="70"/>
      <c r="G102" s="79" t="s">
        <v>157</v>
      </c>
      <c r="H102" s="70"/>
      <c r="I102" s="79" t="s">
        <v>136</v>
      </c>
      <c r="J102" s="284"/>
      <c r="K102" s="285"/>
      <c r="L102" s="285"/>
      <c r="M102" s="286"/>
      <c r="N102" s="7"/>
      <c r="O102" s="31"/>
      <c r="P102" s="31"/>
      <c r="Q102" s="31"/>
      <c r="R102" s="31"/>
      <c r="S102" s="31"/>
      <c r="T102" s="9" t="s">
        <v>18</v>
      </c>
      <c r="U102" s="32">
        <v>80</v>
      </c>
      <c r="V102" s="32">
        <v>99.275000000000006</v>
      </c>
      <c r="W102" s="8">
        <f t="shared" si="16"/>
        <v>1.655</v>
      </c>
      <c r="X102" s="29"/>
      <c r="Y102" s="325"/>
      <c r="Z102" s="64" t="s">
        <v>17</v>
      </c>
      <c r="AA102" s="64"/>
      <c r="AB102" s="64"/>
      <c r="AC102" s="64"/>
      <c r="AD102" s="64"/>
      <c r="AE102" s="64"/>
      <c r="AF102" s="284"/>
      <c r="AG102" s="285"/>
      <c r="AH102" s="285"/>
      <c r="AI102" s="286"/>
      <c r="AJ102" s="19"/>
      <c r="AK102" s="31"/>
      <c r="AL102" s="31"/>
      <c r="AM102" s="31"/>
      <c r="AN102" s="31"/>
      <c r="AO102" s="31"/>
      <c r="AP102" s="9" t="s">
        <v>18</v>
      </c>
      <c r="AQ102" s="32">
        <v>100</v>
      </c>
      <c r="AR102" s="32">
        <v>34.136000000000003</v>
      </c>
      <c r="AS102" s="8">
        <f t="shared" si="17"/>
        <v>0.56899999999999995</v>
      </c>
      <c r="AU102" s="267"/>
      <c r="AV102" s="115" t="s">
        <v>18</v>
      </c>
      <c r="AW102" s="122">
        <f t="shared" si="18"/>
        <v>80</v>
      </c>
      <c r="AX102" s="122">
        <f t="shared" si="19"/>
        <v>100</v>
      </c>
      <c r="AY102" s="115" t="s">
        <v>18</v>
      </c>
      <c r="AZ102" s="122">
        <f t="shared" si="20"/>
        <v>99.275000000000006</v>
      </c>
      <c r="BA102" s="122">
        <f t="shared" si="21"/>
        <v>34.136000000000003</v>
      </c>
    </row>
    <row r="103" spans="2:53" ht="16.5" customHeight="1" x14ac:dyDescent="0.3">
      <c r="B103" s="295"/>
      <c r="C103" s="265"/>
      <c r="D103" s="69" t="s">
        <v>19</v>
      </c>
      <c r="E103" s="293" t="s">
        <v>94</v>
      </c>
      <c r="F103" s="293"/>
      <c r="G103" s="293"/>
      <c r="H103" s="293"/>
      <c r="I103" s="293"/>
      <c r="J103" s="65" t="s">
        <v>11</v>
      </c>
      <c r="K103" s="65" t="s">
        <v>12</v>
      </c>
      <c r="L103" s="65" t="s">
        <v>81</v>
      </c>
      <c r="M103" s="65" t="s">
        <v>80</v>
      </c>
      <c r="N103" s="7"/>
      <c r="O103" s="31"/>
      <c r="P103" s="31"/>
      <c r="Q103" s="31"/>
      <c r="R103" s="31"/>
      <c r="S103" s="31"/>
      <c r="T103" s="9" t="s">
        <v>56</v>
      </c>
      <c r="U103" s="37">
        <v>40</v>
      </c>
      <c r="V103" s="32">
        <v>101.42700000000001</v>
      </c>
      <c r="W103" s="8">
        <f t="shared" si="16"/>
        <v>1.69</v>
      </c>
      <c r="X103" s="3"/>
      <c r="Y103" s="325"/>
      <c r="Z103" s="69" t="s">
        <v>19</v>
      </c>
      <c r="AA103" s="324" t="s">
        <v>94</v>
      </c>
      <c r="AB103" s="288"/>
      <c r="AC103" s="288"/>
      <c r="AD103" s="288"/>
      <c r="AE103" s="289"/>
      <c r="AF103" s="65" t="s">
        <v>11</v>
      </c>
      <c r="AG103" s="65" t="s">
        <v>12</v>
      </c>
      <c r="AH103" s="65" t="s">
        <v>81</v>
      </c>
      <c r="AI103" s="65" t="s">
        <v>80</v>
      </c>
      <c r="AJ103" s="19"/>
      <c r="AK103" s="31"/>
      <c r="AL103" s="31"/>
      <c r="AM103" s="31"/>
      <c r="AN103" s="31"/>
      <c r="AO103" s="31"/>
      <c r="AP103" s="9" t="s">
        <v>56</v>
      </c>
      <c r="AQ103" s="32">
        <v>80</v>
      </c>
      <c r="AR103" s="32">
        <v>39.829000000000001</v>
      </c>
      <c r="AS103" s="8">
        <f t="shared" si="17"/>
        <v>0.66400000000000003</v>
      </c>
      <c r="AU103" s="267"/>
      <c r="AV103" s="115" t="s">
        <v>56</v>
      </c>
      <c r="AW103" s="122">
        <f t="shared" si="18"/>
        <v>40</v>
      </c>
      <c r="AX103" s="122">
        <f t="shared" si="19"/>
        <v>80</v>
      </c>
      <c r="AY103" s="115" t="s">
        <v>56</v>
      </c>
      <c r="AZ103" s="122">
        <f t="shared" si="20"/>
        <v>101.42700000000001</v>
      </c>
      <c r="BA103" s="122">
        <f t="shared" si="21"/>
        <v>39.829000000000001</v>
      </c>
    </row>
    <row r="104" spans="2:53" ht="16.5" customHeight="1" x14ac:dyDescent="0.3">
      <c r="B104" s="295"/>
      <c r="C104" s="265"/>
      <c r="D104" s="64" t="s">
        <v>20</v>
      </c>
      <c r="E104" s="78">
        <v>46.601999999999997</v>
      </c>
      <c r="F104" s="78">
        <v>13.874000000000001</v>
      </c>
      <c r="G104" s="78">
        <v>11.782</v>
      </c>
      <c r="H104" s="78">
        <v>8.7129999999999992</v>
      </c>
      <c r="I104" s="78">
        <v>16.875</v>
      </c>
      <c r="J104" s="64">
        <f>SUM(E104:I104)</f>
        <v>97.845999999999989</v>
      </c>
      <c r="K104" s="26">
        <f>ROUND(AVERAGE(E104:I104),3)</f>
        <v>19.568999999999999</v>
      </c>
      <c r="L104" s="64">
        <f>ROUND(MEDIAN(E104:I104), 3)</f>
        <v>13.874000000000001</v>
      </c>
      <c r="M104" s="64">
        <f>ROUND(_xlfn.STDEV.S(E104:I104), 3)</f>
        <v>15.403</v>
      </c>
      <c r="N104" s="7"/>
      <c r="O104" s="31"/>
      <c r="P104" s="31"/>
      <c r="Q104" s="31"/>
      <c r="R104" s="31"/>
      <c r="S104" s="31"/>
      <c r="T104" s="14" t="s">
        <v>3</v>
      </c>
      <c r="U104" s="44">
        <f>ROUND(AVERAGE(U98:U103), 3)</f>
        <v>73.332999999999998</v>
      </c>
      <c r="V104" s="45">
        <f>ROUND(AVERAGE(V98:V103), 3)</f>
        <v>101.776</v>
      </c>
      <c r="W104" s="15">
        <f>ROUND(AVERAGE(W98:W103), 3)</f>
        <v>1.696</v>
      </c>
      <c r="X104" s="29"/>
      <c r="Y104" s="325"/>
      <c r="Z104" s="64" t="s">
        <v>20</v>
      </c>
      <c r="AA104" s="58">
        <v>6.1609999999999996</v>
      </c>
      <c r="AB104" s="58">
        <v>5.5750000000000002</v>
      </c>
      <c r="AC104" s="58">
        <v>9.7680000000000007</v>
      </c>
      <c r="AD104" s="58">
        <v>7.71</v>
      </c>
      <c r="AE104" s="58">
        <v>7.1120000000000001</v>
      </c>
      <c r="AF104" s="64">
        <f>SUM(AA104:AE104)</f>
        <v>36.326000000000001</v>
      </c>
      <c r="AG104" s="26">
        <f>ROUND(AVERAGE(AA104:AE104),3)</f>
        <v>7.2649999999999997</v>
      </c>
      <c r="AH104" s="64">
        <f>ROUND(MEDIAN(AA104:AE104), 3)</f>
        <v>7.1120000000000001</v>
      </c>
      <c r="AI104" s="64">
        <f>ROUND(_xlfn.STDEV.S(AA104:AE104), 3)</f>
        <v>1.625</v>
      </c>
      <c r="AJ104" s="19"/>
      <c r="AK104" s="31"/>
      <c r="AL104" s="31"/>
      <c r="AM104" s="31"/>
      <c r="AN104" s="31"/>
      <c r="AO104" s="31"/>
      <c r="AP104" s="14" t="s">
        <v>3</v>
      </c>
      <c r="AQ104" s="44">
        <f>ROUND(AVERAGE(AQ98:AQ103), 3)</f>
        <v>86.667000000000002</v>
      </c>
      <c r="AR104" s="45">
        <f>ROUND(AVERAGE(AR98:AR103), 3)</f>
        <v>39.097000000000001</v>
      </c>
      <c r="AS104" s="15">
        <f>ROUND(AVERAGE(AS98:AS103), 3)</f>
        <v>0.65200000000000002</v>
      </c>
      <c r="AU104" s="267"/>
      <c r="AV104" s="119" t="s">
        <v>3</v>
      </c>
      <c r="AW104" s="123">
        <f t="shared" si="18"/>
        <v>73.332999999999998</v>
      </c>
      <c r="AX104" s="123">
        <f t="shared" si="19"/>
        <v>86.667000000000002</v>
      </c>
      <c r="AY104" s="119" t="s">
        <v>3</v>
      </c>
      <c r="AZ104" s="124">
        <f t="shared" si="20"/>
        <v>101.776</v>
      </c>
      <c r="BA104" s="124">
        <f t="shared" si="21"/>
        <v>39.097000000000001</v>
      </c>
    </row>
    <row r="105" spans="2:53" x14ac:dyDescent="0.25">
      <c r="B105" s="295"/>
      <c r="C105" s="265"/>
      <c r="D105" s="64" t="b">
        <v>1</v>
      </c>
      <c r="E105" s="78" t="s">
        <v>141</v>
      </c>
      <c r="F105" s="78" t="s">
        <v>133</v>
      </c>
      <c r="G105" s="78">
        <v>9</v>
      </c>
      <c r="H105" s="78">
        <v>1</v>
      </c>
      <c r="I105" s="78" t="s">
        <v>129</v>
      </c>
      <c r="J105" s="281"/>
      <c r="K105" s="282"/>
      <c r="L105" s="282"/>
      <c r="M105" s="283"/>
      <c r="N105" s="7"/>
      <c r="O105" s="7"/>
      <c r="P105" s="7"/>
      <c r="Q105" s="7"/>
      <c r="R105" s="7"/>
      <c r="S105" s="31"/>
      <c r="T105" s="31"/>
      <c r="U105" s="31"/>
      <c r="V105" s="31"/>
      <c r="W105" s="31"/>
      <c r="X105" s="29"/>
      <c r="Y105" s="325"/>
      <c r="Z105" s="64" t="b">
        <v>1</v>
      </c>
      <c r="AA105" s="70">
        <v>6</v>
      </c>
      <c r="AB105" s="70">
        <v>4</v>
      </c>
      <c r="AC105" s="70" t="s">
        <v>160</v>
      </c>
      <c r="AD105" s="70" t="s">
        <v>143</v>
      </c>
      <c r="AE105" s="70" t="s">
        <v>163</v>
      </c>
      <c r="AF105" s="281"/>
      <c r="AG105" s="282"/>
      <c r="AH105" s="282"/>
      <c r="AI105" s="283"/>
      <c r="AJ105" s="19"/>
      <c r="AK105" s="7"/>
      <c r="AL105" s="7"/>
      <c r="AM105" s="7"/>
      <c r="AN105" s="7"/>
      <c r="AO105" s="31"/>
      <c r="AP105" s="31"/>
      <c r="AQ105" s="31"/>
      <c r="AR105" s="31"/>
      <c r="AS105" s="31"/>
      <c r="AU105" s="267"/>
      <c r="AY105" s="2"/>
      <c r="AZ105" s="2"/>
      <c r="BA105" s="2"/>
    </row>
    <row r="106" spans="2:53" x14ac:dyDescent="0.25">
      <c r="B106" s="295"/>
      <c r="C106" s="265"/>
      <c r="D106" s="64" t="s">
        <v>17</v>
      </c>
      <c r="E106" s="70"/>
      <c r="F106" s="70"/>
      <c r="G106" s="70"/>
      <c r="H106" s="70"/>
      <c r="I106" s="70"/>
      <c r="J106" s="284"/>
      <c r="K106" s="285"/>
      <c r="L106" s="285"/>
      <c r="M106" s="286"/>
      <c r="N106" s="7"/>
      <c r="O106" s="7"/>
      <c r="P106" s="7"/>
      <c r="Q106" s="7"/>
      <c r="R106" s="7"/>
      <c r="S106" s="31"/>
      <c r="T106" s="31"/>
      <c r="U106" s="31"/>
      <c r="V106" s="31"/>
      <c r="W106" s="31"/>
      <c r="X106" s="29"/>
      <c r="Y106" s="325"/>
      <c r="Z106" s="64" t="s">
        <v>17</v>
      </c>
      <c r="AA106" s="64"/>
      <c r="AB106" s="64"/>
      <c r="AC106" s="64"/>
      <c r="AD106" s="64"/>
      <c r="AE106" s="64"/>
      <c r="AF106" s="284"/>
      <c r="AG106" s="285"/>
      <c r="AH106" s="285"/>
      <c r="AI106" s="286"/>
      <c r="AJ106" s="19"/>
      <c r="AK106" s="7"/>
      <c r="AL106" s="7"/>
      <c r="AM106" s="7"/>
      <c r="AN106" s="7"/>
      <c r="AO106" s="31"/>
      <c r="AP106" s="31"/>
      <c r="AQ106" s="31"/>
      <c r="AR106" s="31"/>
      <c r="AS106" s="31"/>
      <c r="AU106" s="267"/>
      <c r="AY106" s="2"/>
      <c r="AZ106" s="2"/>
      <c r="BA106" s="2"/>
    </row>
    <row r="107" spans="2:53" ht="16.5" customHeight="1" x14ac:dyDescent="0.25">
      <c r="B107" s="295"/>
      <c r="C107" s="265"/>
      <c r="D107" s="69" t="s">
        <v>21</v>
      </c>
      <c r="E107" s="293" t="s">
        <v>89</v>
      </c>
      <c r="F107" s="293"/>
      <c r="G107" s="293"/>
      <c r="H107" s="293"/>
      <c r="I107" s="293"/>
      <c r="J107" s="65" t="s">
        <v>11</v>
      </c>
      <c r="K107" s="65" t="s">
        <v>12</v>
      </c>
      <c r="L107" s="65" t="s">
        <v>81</v>
      </c>
      <c r="M107" s="65" t="s">
        <v>80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29"/>
      <c r="Y107" s="325"/>
      <c r="Z107" s="69" t="s">
        <v>21</v>
      </c>
      <c r="AA107" s="324" t="s">
        <v>95</v>
      </c>
      <c r="AB107" s="288"/>
      <c r="AC107" s="288"/>
      <c r="AD107" s="288"/>
      <c r="AE107" s="289"/>
      <c r="AF107" s="65" t="s">
        <v>11</v>
      </c>
      <c r="AG107" s="65" t="s">
        <v>12</v>
      </c>
      <c r="AH107" s="65" t="s">
        <v>81</v>
      </c>
      <c r="AI107" s="65" t="s">
        <v>80</v>
      </c>
      <c r="AJ107" s="55"/>
      <c r="AK107" s="31"/>
      <c r="AL107" s="31"/>
      <c r="AM107" s="31"/>
      <c r="AN107" s="31"/>
      <c r="AO107" s="31"/>
      <c r="AP107" s="31"/>
      <c r="AQ107" s="31"/>
      <c r="AR107" s="31"/>
      <c r="AS107" s="31"/>
      <c r="AU107" s="267"/>
      <c r="AY107" s="2"/>
      <c r="AZ107" s="2"/>
      <c r="BA107" s="2"/>
    </row>
    <row r="108" spans="2:53" ht="16.5" customHeight="1" x14ac:dyDescent="0.3">
      <c r="B108" s="295"/>
      <c r="C108" s="265"/>
      <c r="D108" s="64" t="s">
        <v>22</v>
      </c>
      <c r="E108" s="78">
        <v>13.653</v>
      </c>
      <c r="F108" s="78">
        <v>19.731000000000002</v>
      </c>
      <c r="G108" s="78">
        <v>12.368</v>
      </c>
      <c r="H108" s="78">
        <v>7.32</v>
      </c>
      <c r="I108" s="78">
        <v>12.352</v>
      </c>
      <c r="J108" s="64">
        <f>SUM(E108:I108)</f>
        <v>65.424000000000007</v>
      </c>
      <c r="K108" s="26">
        <f>ROUND(AVERAGE(E108:I108),3)</f>
        <v>13.085000000000001</v>
      </c>
      <c r="L108" s="64">
        <f>ROUND(MEDIAN(E108:I108), 3)</f>
        <v>12.368</v>
      </c>
      <c r="M108" s="64">
        <f>ROUND(_xlfn.STDEV.S(E108:I108), 3)</f>
        <v>4.4379999999999997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29"/>
      <c r="Y108" s="325"/>
      <c r="Z108" s="64" t="s">
        <v>22</v>
      </c>
      <c r="AA108" s="58">
        <v>7.12</v>
      </c>
      <c r="AB108" s="58">
        <v>10.055999999999999</v>
      </c>
      <c r="AC108" s="58">
        <v>16.856000000000002</v>
      </c>
      <c r="AD108" s="58">
        <v>10.663</v>
      </c>
      <c r="AE108" s="58">
        <v>5.12</v>
      </c>
      <c r="AF108" s="64">
        <f>SUM(AA108:AE108)</f>
        <v>49.814999999999991</v>
      </c>
      <c r="AG108" s="26">
        <f>ROUND(AVERAGE(AA108:AE108),3)</f>
        <v>9.9629999999999992</v>
      </c>
      <c r="AH108" s="64">
        <f>ROUND(MEDIAN(AA108:AE108), 3)</f>
        <v>10.055999999999999</v>
      </c>
      <c r="AI108" s="64">
        <f>ROUND(_xlfn.STDEV.S(AA108:AE108), 3)</f>
        <v>4.46</v>
      </c>
      <c r="AJ108" s="55"/>
      <c r="AK108" s="31"/>
      <c r="AL108" s="31"/>
      <c r="AM108" s="31"/>
      <c r="AN108" s="31"/>
      <c r="AO108" s="31"/>
      <c r="AP108" s="31"/>
      <c r="AQ108" s="31"/>
      <c r="AR108" s="31"/>
      <c r="AS108" s="31"/>
      <c r="AU108" s="267"/>
      <c r="AV108" s="106"/>
      <c r="AW108" s="106"/>
      <c r="AX108" s="106"/>
      <c r="AY108" s="279" t="s">
        <v>252</v>
      </c>
      <c r="AZ108" s="266" t="s">
        <v>6</v>
      </c>
      <c r="BA108" s="266"/>
    </row>
    <row r="109" spans="2:53" x14ac:dyDescent="0.3">
      <c r="B109" s="295"/>
      <c r="C109" s="265"/>
      <c r="D109" s="64" t="b">
        <v>1</v>
      </c>
      <c r="E109" s="93" t="s">
        <v>196</v>
      </c>
      <c r="F109" s="78" t="s">
        <v>163</v>
      </c>
      <c r="G109" s="78" t="s">
        <v>133</v>
      </c>
      <c r="H109" s="78" t="s">
        <v>139</v>
      </c>
      <c r="I109" s="78" t="s">
        <v>156</v>
      </c>
      <c r="J109" s="281"/>
      <c r="K109" s="282"/>
      <c r="L109" s="282"/>
      <c r="M109" s="283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29"/>
      <c r="Y109" s="325"/>
      <c r="Z109" s="64" t="b">
        <v>1</v>
      </c>
      <c r="AA109" s="70" t="s">
        <v>152</v>
      </c>
      <c r="AB109" s="13" t="s">
        <v>161</v>
      </c>
      <c r="AC109" s="13">
        <v>2</v>
      </c>
      <c r="AD109" s="70" t="s">
        <v>141</v>
      </c>
      <c r="AE109" s="70" t="s">
        <v>137</v>
      </c>
      <c r="AF109" s="281"/>
      <c r="AG109" s="282"/>
      <c r="AH109" s="282"/>
      <c r="AI109" s="283"/>
      <c r="AJ109" s="55"/>
      <c r="AK109" s="31"/>
      <c r="AL109" s="31"/>
      <c r="AM109" s="31"/>
      <c r="AN109" s="31"/>
      <c r="AO109" s="31"/>
      <c r="AP109" s="31"/>
      <c r="AQ109" s="31"/>
      <c r="AR109" s="31"/>
      <c r="AS109" s="31"/>
      <c r="AU109" s="267"/>
      <c r="AV109" s="106"/>
      <c r="AW109" s="106"/>
      <c r="AX109" s="106"/>
      <c r="AY109" s="279"/>
      <c r="AZ109" s="107" t="s">
        <v>246</v>
      </c>
      <c r="BA109" s="107" t="s">
        <v>0</v>
      </c>
    </row>
    <row r="110" spans="2:53" x14ac:dyDescent="0.25">
      <c r="B110" s="295"/>
      <c r="C110" s="265"/>
      <c r="D110" s="64" t="s">
        <v>17</v>
      </c>
      <c r="E110" s="79" t="s">
        <v>195</v>
      </c>
      <c r="F110" s="70"/>
      <c r="G110" s="70"/>
      <c r="H110" s="70"/>
      <c r="I110" s="70"/>
      <c r="J110" s="284"/>
      <c r="K110" s="285"/>
      <c r="L110" s="285"/>
      <c r="M110" s="286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29"/>
      <c r="Y110" s="325"/>
      <c r="Z110" s="64" t="s">
        <v>17</v>
      </c>
      <c r="AA110" s="64"/>
      <c r="AB110" s="13" t="s">
        <v>200</v>
      </c>
      <c r="AC110" s="13" t="s">
        <v>200</v>
      </c>
      <c r="AD110" s="64"/>
      <c r="AE110" s="64"/>
      <c r="AF110" s="284"/>
      <c r="AG110" s="285"/>
      <c r="AH110" s="285"/>
      <c r="AI110" s="286"/>
      <c r="AJ110" s="55"/>
      <c r="AK110" s="31"/>
      <c r="AL110" s="31"/>
      <c r="AM110" s="31"/>
      <c r="AN110" s="31"/>
      <c r="AO110" s="31"/>
      <c r="AP110" s="31"/>
      <c r="AQ110" s="31"/>
      <c r="AR110" s="31"/>
      <c r="AS110" s="31"/>
      <c r="AU110" s="267"/>
      <c r="AV110" s="106"/>
      <c r="AW110" s="106"/>
      <c r="AX110" s="106"/>
      <c r="AY110" s="131" t="s">
        <v>3</v>
      </c>
      <c r="AZ110" s="132">
        <f>J98</f>
        <v>101.774</v>
      </c>
      <c r="BA110" s="132">
        <f>AF98</f>
        <v>39.095999999999997</v>
      </c>
    </row>
    <row r="111" spans="2:53" ht="16.5" customHeight="1" x14ac:dyDescent="0.25">
      <c r="B111" s="295"/>
      <c r="C111" s="265"/>
      <c r="D111" s="69" t="s">
        <v>23</v>
      </c>
      <c r="E111" s="293" t="s">
        <v>89</v>
      </c>
      <c r="F111" s="293"/>
      <c r="G111" s="293"/>
      <c r="H111" s="293"/>
      <c r="I111" s="293"/>
      <c r="J111" s="65" t="s">
        <v>11</v>
      </c>
      <c r="K111" s="65" t="s">
        <v>12</v>
      </c>
      <c r="L111" s="65" t="s">
        <v>81</v>
      </c>
      <c r="M111" s="65" t="s">
        <v>80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29"/>
      <c r="Y111" s="325"/>
      <c r="Z111" s="69" t="s">
        <v>23</v>
      </c>
      <c r="AA111" s="324" t="s">
        <v>89</v>
      </c>
      <c r="AB111" s="288"/>
      <c r="AC111" s="288"/>
      <c r="AD111" s="288"/>
      <c r="AE111" s="289"/>
      <c r="AF111" s="65" t="s">
        <v>11</v>
      </c>
      <c r="AG111" s="65" t="s">
        <v>12</v>
      </c>
      <c r="AH111" s="65" t="s">
        <v>81</v>
      </c>
      <c r="AI111" s="65" t="s">
        <v>80</v>
      </c>
      <c r="AJ111" s="55"/>
      <c r="AK111" s="31"/>
      <c r="AL111" s="31"/>
      <c r="AM111" s="31"/>
      <c r="AN111" s="31"/>
      <c r="AO111" s="31"/>
      <c r="AP111" s="31"/>
      <c r="AQ111" s="31"/>
      <c r="AR111" s="31"/>
      <c r="AS111" s="31"/>
      <c r="AU111" s="267"/>
      <c r="AV111" s="106"/>
      <c r="AW111" s="106"/>
      <c r="AX111" s="106"/>
      <c r="AY111" s="42" t="s">
        <v>4</v>
      </c>
      <c r="AZ111" s="130">
        <f>K98</f>
        <v>20.355</v>
      </c>
      <c r="BA111" s="130">
        <f>AG98</f>
        <v>7.819</v>
      </c>
    </row>
    <row r="112" spans="2:53" ht="16.5" customHeight="1" x14ac:dyDescent="0.25">
      <c r="B112" s="295"/>
      <c r="C112" s="265"/>
      <c r="D112" s="64" t="s">
        <v>24</v>
      </c>
      <c r="E112" s="78">
        <v>7.2370000000000001</v>
      </c>
      <c r="F112" s="78">
        <v>12.798</v>
      </c>
      <c r="G112" s="78">
        <v>62.798000000000002</v>
      </c>
      <c r="H112" s="78">
        <v>9.3460000000000001</v>
      </c>
      <c r="I112" s="78">
        <v>65.385999999999996</v>
      </c>
      <c r="J112" s="64">
        <f>SUM(E112:I112)</f>
        <v>157.565</v>
      </c>
      <c r="K112" s="26">
        <f>ROUND(AVERAGE(E112:I112),3)</f>
        <v>31.513000000000002</v>
      </c>
      <c r="L112" s="64">
        <f>ROUND(MEDIAN(E112:I112), 3)</f>
        <v>12.798</v>
      </c>
      <c r="M112" s="64">
        <f>ROUND(_xlfn.STDEV.S(E112:I112), 3)</f>
        <v>29.821000000000002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29"/>
      <c r="Y112" s="325"/>
      <c r="Z112" s="64" t="s">
        <v>24</v>
      </c>
      <c r="AA112" s="58">
        <v>6.6520000000000001</v>
      </c>
      <c r="AB112" s="58">
        <v>5.38</v>
      </c>
      <c r="AC112" s="58">
        <v>5.335</v>
      </c>
      <c r="AD112" s="58">
        <v>13.752000000000001</v>
      </c>
      <c r="AE112" s="58">
        <v>7.72</v>
      </c>
      <c r="AF112" s="64">
        <f>SUM(AA112:AE112)</f>
        <v>38.838999999999999</v>
      </c>
      <c r="AG112" s="26">
        <f>ROUND(AVERAGE(AA112:AE112),3)</f>
        <v>7.7679999999999998</v>
      </c>
      <c r="AH112" s="64">
        <f>ROUND(MEDIAN(AA112:AE112), 3)</f>
        <v>6.6520000000000001</v>
      </c>
      <c r="AI112" s="64">
        <f>ROUND(_xlfn.STDEV.S(AA112:AE112), 3)</f>
        <v>3.488</v>
      </c>
      <c r="AJ112" s="55"/>
      <c r="AK112" s="31"/>
      <c r="AL112" s="31"/>
      <c r="AM112" s="31"/>
      <c r="AN112" s="31"/>
      <c r="AO112" s="31"/>
      <c r="AP112" s="31"/>
      <c r="AQ112" s="31"/>
      <c r="AR112" s="31"/>
      <c r="AS112" s="31"/>
      <c r="AU112" s="267"/>
      <c r="AV112" s="106"/>
      <c r="AW112" s="106"/>
      <c r="AX112" s="106"/>
      <c r="AY112" s="42" t="s">
        <v>191</v>
      </c>
      <c r="AZ112" s="130">
        <f>L98</f>
        <v>14.861000000000001</v>
      </c>
      <c r="BA112" s="130">
        <f>AH98</f>
        <v>7.7220000000000004</v>
      </c>
    </row>
    <row r="113" spans="2:53" x14ac:dyDescent="0.25">
      <c r="B113" s="295"/>
      <c r="C113" s="265"/>
      <c r="D113" s="64" t="b">
        <v>1</v>
      </c>
      <c r="E113" s="78" t="s">
        <v>132</v>
      </c>
      <c r="F113" s="78" t="s">
        <v>138</v>
      </c>
      <c r="G113" s="78" t="s">
        <v>155</v>
      </c>
      <c r="H113" s="78" t="s">
        <v>129</v>
      </c>
      <c r="I113" s="93" t="s">
        <v>197</v>
      </c>
      <c r="J113" s="281"/>
      <c r="K113" s="282"/>
      <c r="L113" s="282"/>
      <c r="M113" s="283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29"/>
      <c r="Y113" s="325"/>
      <c r="Z113" s="64" t="b">
        <v>1</v>
      </c>
      <c r="AA113" s="13" t="s">
        <v>155</v>
      </c>
      <c r="AB113" s="70" t="s">
        <v>133</v>
      </c>
      <c r="AC113" s="70" t="s">
        <v>135</v>
      </c>
      <c r="AD113" s="70" t="s">
        <v>146</v>
      </c>
      <c r="AE113" s="70" t="s">
        <v>139</v>
      </c>
      <c r="AF113" s="281"/>
      <c r="AG113" s="282"/>
      <c r="AH113" s="282"/>
      <c r="AI113" s="283"/>
      <c r="AJ113" s="55"/>
      <c r="AK113" s="31"/>
      <c r="AL113" s="31"/>
      <c r="AM113" s="31"/>
      <c r="AN113" s="31"/>
      <c r="AO113" s="31"/>
      <c r="AP113" s="31"/>
      <c r="AQ113" s="31"/>
      <c r="AR113" s="31"/>
      <c r="AS113" s="31"/>
      <c r="AU113" s="267"/>
      <c r="AV113" s="106"/>
      <c r="AW113" s="106"/>
      <c r="AX113" s="106"/>
      <c r="AY113" s="42" t="s">
        <v>192</v>
      </c>
      <c r="AZ113" s="130">
        <f>M98</f>
        <v>13.663</v>
      </c>
      <c r="BA113" s="130">
        <f>AI98</f>
        <v>2.3650000000000002</v>
      </c>
    </row>
    <row r="114" spans="2:53" x14ac:dyDescent="0.25">
      <c r="B114" s="295"/>
      <c r="C114" s="265"/>
      <c r="D114" s="64" t="s">
        <v>17</v>
      </c>
      <c r="E114" s="70"/>
      <c r="F114" s="70"/>
      <c r="G114" s="70"/>
      <c r="H114" s="70"/>
      <c r="I114" s="79" t="s">
        <v>135</v>
      </c>
      <c r="J114" s="284"/>
      <c r="K114" s="285"/>
      <c r="L114" s="285"/>
      <c r="M114" s="286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29"/>
      <c r="Y114" s="325"/>
      <c r="Z114" s="64" t="s">
        <v>17</v>
      </c>
      <c r="AA114" s="13" t="s">
        <v>211</v>
      </c>
      <c r="AB114" s="64"/>
      <c r="AC114" s="64"/>
      <c r="AD114" s="64"/>
      <c r="AE114" s="64"/>
      <c r="AF114" s="284"/>
      <c r="AG114" s="285"/>
      <c r="AH114" s="285"/>
      <c r="AI114" s="286"/>
      <c r="AJ114" s="55"/>
      <c r="AK114" s="31"/>
      <c r="AL114" s="31"/>
      <c r="AM114" s="31"/>
      <c r="AN114" s="31"/>
      <c r="AO114" s="31"/>
      <c r="AP114" s="31"/>
      <c r="AQ114" s="31"/>
      <c r="AR114" s="31"/>
      <c r="AS114" s="31"/>
      <c r="AU114" s="267"/>
      <c r="AV114" s="106"/>
      <c r="AW114" s="106"/>
      <c r="AX114" s="106"/>
      <c r="AY114" s="106"/>
      <c r="AZ114" s="106"/>
      <c r="BA114" s="106"/>
    </row>
    <row r="115" spans="2:53" ht="16.5" customHeight="1" x14ac:dyDescent="0.25">
      <c r="B115" s="295"/>
      <c r="C115" s="265"/>
      <c r="D115" s="69" t="s">
        <v>25</v>
      </c>
      <c r="E115" s="293" t="s">
        <v>89</v>
      </c>
      <c r="F115" s="293"/>
      <c r="G115" s="293"/>
      <c r="H115" s="293"/>
      <c r="I115" s="293"/>
      <c r="J115" s="65" t="s">
        <v>11</v>
      </c>
      <c r="K115" s="65" t="s">
        <v>12</v>
      </c>
      <c r="L115" s="65" t="s">
        <v>81</v>
      </c>
      <c r="M115" s="65" t="s">
        <v>80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29"/>
      <c r="Y115" s="325"/>
      <c r="Z115" s="69" t="s">
        <v>25</v>
      </c>
      <c r="AA115" s="324" t="s">
        <v>94</v>
      </c>
      <c r="AB115" s="288"/>
      <c r="AC115" s="288"/>
      <c r="AD115" s="288"/>
      <c r="AE115" s="289"/>
      <c r="AF115" s="65" t="s">
        <v>11</v>
      </c>
      <c r="AG115" s="65" t="s">
        <v>12</v>
      </c>
      <c r="AH115" s="65" t="s">
        <v>81</v>
      </c>
      <c r="AI115" s="65" t="s">
        <v>80</v>
      </c>
      <c r="AJ115" s="55"/>
      <c r="AK115" s="31"/>
      <c r="AL115" s="31"/>
      <c r="AM115" s="31"/>
      <c r="AN115" s="31"/>
      <c r="AO115" s="31"/>
      <c r="AP115" s="31"/>
      <c r="AQ115" s="31"/>
      <c r="AR115" s="31"/>
      <c r="AS115" s="31"/>
      <c r="AU115" s="267"/>
      <c r="AY115" s="2"/>
      <c r="AZ115" s="2"/>
      <c r="BA115" s="2"/>
    </row>
    <row r="116" spans="2:53" ht="16.5" customHeight="1" x14ac:dyDescent="0.25">
      <c r="B116" s="295"/>
      <c r="C116" s="265"/>
      <c r="D116" s="64" t="s">
        <v>26</v>
      </c>
      <c r="E116" s="78">
        <v>16.603000000000002</v>
      </c>
      <c r="F116" s="78">
        <v>37.722000000000001</v>
      </c>
      <c r="G116" s="78">
        <v>10.298999999999999</v>
      </c>
      <c r="H116" s="78">
        <v>17.149000000000001</v>
      </c>
      <c r="I116" s="78">
        <v>17.5</v>
      </c>
      <c r="J116" s="64">
        <f>SUM(E116:I116)</f>
        <v>99.272999999999996</v>
      </c>
      <c r="K116" s="26">
        <f>ROUND(AVERAGE(E116:I116),3)</f>
        <v>19.855</v>
      </c>
      <c r="L116" s="64">
        <f>ROUND(MEDIAN(E116:I116), 3)</f>
        <v>17.149000000000001</v>
      </c>
      <c r="M116" s="64">
        <f>ROUND(_xlfn.STDEV.S(E116:I116), 3)</f>
        <v>10.416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29"/>
      <c r="Y116" s="325"/>
      <c r="Z116" s="64" t="s">
        <v>26</v>
      </c>
      <c r="AA116" s="58">
        <v>6.9409999999999998</v>
      </c>
      <c r="AB116" s="58">
        <v>7.391</v>
      </c>
      <c r="AC116" s="58">
        <v>7.7290000000000001</v>
      </c>
      <c r="AD116" s="58">
        <v>4.6479999999999997</v>
      </c>
      <c r="AE116" s="58">
        <v>7.4260000000000002</v>
      </c>
      <c r="AF116" s="64">
        <f>SUM(AA116:AE116)</f>
        <v>34.134999999999998</v>
      </c>
      <c r="AG116" s="26">
        <f>ROUND(AVERAGE(AA116:AE116),3)</f>
        <v>6.827</v>
      </c>
      <c r="AH116" s="64">
        <f>ROUND(MEDIAN(AA116:AE116), 3)</f>
        <v>7.391</v>
      </c>
      <c r="AI116" s="64">
        <f>ROUND(_xlfn.STDEV.S(AA116:AE116), 3)</f>
        <v>1.25</v>
      </c>
      <c r="AJ116" s="55"/>
      <c r="AK116" s="31"/>
      <c r="AL116" s="31"/>
      <c r="AM116" s="31"/>
      <c r="AN116" s="31"/>
      <c r="AO116" s="31"/>
      <c r="AP116" s="31"/>
      <c r="AQ116" s="31"/>
      <c r="AR116" s="31"/>
      <c r="AS116" s="31"/>
      <c r="AU116" s="267"/>
      <c r="AY116" s="2"/>
      <c r="AZ116" s="2"/>
      <c r="BA116" s="2"/>
    </row>
    <row r="117" spans="2:53" x14ac:dyDescent="0.25">
      <c r="B117" s="295"/>
      <c r="C117" s="265"/>
      <c r="D117" s="64" t="b">
        <v>1</v>
      </c>
      <c r="E117" s="78" t="s">
        <v>162</v>
      </c>
      <c r="F117" s="78" t="s">
        <v>143</v>
      </c>
      <c r="G117" s="78" t="s">
        <v>131</v>
      </c>
      <c r="H117" s="59">
        <v>3</v>
      </c>
      <c r="I117" s="78" t="s">
        <v>133</v>
      </c>
      <c r="J117" s="281"/>
      <c r="K117" s="282"/>
      <c r="L117" s="282"/>
      <c r="M117" s="283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29"/>
      <c r="Y117" s="325"/>
      <c r="Z117" s="64" t="b">
        <v>1</v>
      </c>
      <c r="AA117" s="70" t="s">
        <v>157</v>
      </c>
      <c r="AB117" s="70" t="s">
        <v>147</v>
      </c>
      <c r="AC117" s="70" t="s">
        <v>162</v>
      </c>
      <c r="AD117" s="70" t="s">
        <v>129</v>
      </c>
      <c r="AE117" s="70">
        <v>8</v>
      </c>
      <c r="AF117" s="281"/>
      <c r="AG117" s="282"/>
      <c r="AH117" s="282"/>
      <c r="AI117" s="283"/>
      <c r="AJ117" s="55"/>
      <c r="AK117" s="31"/>
      <c r="AL117" s="31"/>
      <c r="AM117" s="31"/>
      <c r="AN117" s="31"/>
      <c r="AO117" s="31"/>
      <c r="AP117" s="31"/>
      <c r="AQ117" s="31"/>
      <c r="AR117" s="31"/>
      <c r="AS117" s="31"/>
      <c r="AU117" s="267"/>
      <c r="AY117" s="2"/>
      <c r="AZ117" s="2"/>
      <c r="BA117" s="2"/>
    </row>
    <row r="118" spans="2:53" x14ac:dyDescent="0.25">
      <c r="B118" s="295"/>
      <c r="C118" s="265"/>
      <c r="D118" s="64" t="s">
        <v>17</v>
      </c>
      <c r="E118" s="70"/>
      <c r="F118" s="70"/>
      <c r="G118" s="70"/>
      <c r="H118" s="78">
        <v>1</v>
      </c>
      <c r="I118" s="70"/>
      <c r="J118" s="284"/>
      <c r="K118" s="285"/>
      <c r="L118" s="285"/>
      <c r="M118" s="286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29"/>
      <c r="Y118" s="325"/>
      <c r="Z118" s="64" t="s">
        <v>17</v>
      </c>
      <c r="AA118" s="64"/>
      <c r="AB118" s="64"/>
      <c r="AC118" s="64"/>
      <c r="AD118" s="64"/>
      <c r="AE118" s="64"/>
      <c r="AF118" s="284"/>
      <c r="AG118" s="285"/>
      <c r="AH118" s="285"/>
      <c r="AI118" s="286"/>
      <c r="AJ118" s="55"/>
      <c r="AK118" s="31"/>
      <c r="AL118" s="31"/>
      <c r="AM118" s="31"/>
      <c r="AN118" s="31"/>
      <c r="AO118" s="31"/>
      <c r="AP118" s="31"/>
      <c r="AQ118" s="31"/>
      <c r="AR118" s="31"/>
      <c r="AS118" s="31"/>
      <c r="AU118" s="267"/>
      <c r="AY118" s="2"/>
      <c r="AZ118" s="2"/>
      <c r="BA118" s="2"/>
    </row>
    <row r="119" spans="2:53" ht="16.5" customHeight="1" x14ac:dyDescent="0.25">
      <c r="B119" s="295"/>
      <c r="C119" s="265"/>
      <c r="D119" s="69" t="s">
        <v>58</v>
      </c>
      <c r="E119" s="293" t="s">
        <v>93</v>
      </c>
      <c r="F119" s="293"/>
      <c r="G119" s="293"/>
      <c r="H119" s="293"/>
      <c r="I119" s="293"/>
      <c r="J119" s="65" t="s">
        <v>11</v>
      </c>
      <c r="K119" s="65" t="s">
        <v>12</v>
      </c>
      <c r="L119" s="65" t="s">
        <v>81</v>
      </c>
      <c r="M119" s="65" t="s">
        <v>80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29"/>
      <c r="Y119" s="325"/>
      <c r="Z119" s="69" t="s">
        <v>58</v>
      </c>
      <c r="AA119" s="324" t="s">
        <v>89</v>
      </c>
      <c r="AB119" s="288"/>
      <c r="AC119" s="288"/>
      <c r="AD119" s="288"/>
      <c r="AE119" s="289"/>
      <c r="AF119" s="65" t="s">
        <v>11</v>
      </c>
      <c r="AG119" s="65" t="s">
        <v>12</v>
      </c>
      <c r="AH119" s="65" t="s">
        <v>81</v>
      </c>
      <c r="AI119" s="65" t="s">
        <v>80</v>
      </c>
      <c r="AJ119" s="55"/>
      <c r="AK119" s="31"/>
      <c r="AL119" s="31"/>
      <c r="AM119" s="31"/>
      <c r="AN119" s="31"/>
      <c r="AO119" s="31"/>
      <c r="AP119" s="31"/>
      <c r="AQ119" s="31"/>
      <c r="AR119" s="31"/>
      <c r="AS119" s="31"/>
      <c r="AU119" s="267"/>
      <c r="AY119" s="2"/>
      <c r="AZ119" s="2"/>
      <c r="BA119" s="2"/>
    </row>
    <row r="120" spans="2:53" ht="16.5" customHeight="1" x14ac:dyDescent="0.25">
      <c r="B120" s="295"/>
      <c r="C120" s="265"/>
      <c r="D120" s="64" t="s">
        <v>59</v>
      </c>
      <c r="E120" s="78">
        <v>19.114000000000001</v>
      </c>
      <c r="F120" s="78">
        <v>30.606000000000002</v>
      </c>
      <c r="G120" s="78">
        <v>8.0990000000000002</v>
      </c>
      <c r="H120" s="78">
        <v>25.5</v>
      </c>
      <c r="I120" s="78">
        <v>18.108000000000001</v>
      </c>
      <c r="J120" s="64">
        <f>SUM(E120:I120)</f>
        <v>101.42700000000001</v>
      </c>
      <c r="K120" s="26">
        <f>ROUND(AVERAGE(E120:I120),3)</f>
        <v>20.285</v>
      </c>
      <c r="L120" s="64">
        <f>ROUND(MEDIAN(E120:I120), 3)</f>
        <v>19.114000000000001</v>
      </c>
      <c r="M120" s="64">
        <f>ROUND(_xlfn.STDEV.S(E120:I120), 3)</f>
        <v>8.49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29"/>
      <c r="Y120" s="325"/>
      <c r="Z120" s="64" t="s">
        <v>59</v>
      </c>
      <c r="AA120" s="58">
        <v>7.7249999999999996</v>
      </c>
      <c r="AB120" s="58">
        <v>11.129</v>
      </c>
      <c r="AC120" s="58">
        <v>7.72</v>
      </c>
      <c r="AD120" s="58">
        <v>7.2869999999999999</v>
      </c>
      <c r="AE120" s="58">
        <v>5.968</v>
      </c>
      <c r="AF120" s="64">
        <f>SUM(AA120:AE120)</f>
        <v>39.828999999999994</v>
      </c>
      <c r="AG120" s="26">
        <f>ROUND(AVERAGE(AA120:AE120),3)</f>
        <v>7.9660000000000002</v>
      </c>
      <c r="AH120" s="64">
        <f>ROUND(MEDIAN(AA120:AE120), 3)</f>
        <v>7.72</v>
      </c>
      <c r="AI120" s="64">
        <f>ROUND(_xlfn.STDEV.S(AA120:AE120), 3)</f>
        <v>1.909</v>
      </c>
      <c r="AJ120" s="55"/>
      <c r="AK120" s="31"/>
      <c r="AL120" s="31"/>
      <c r="AM120" s="31"/>
      <c r="AN120" s="31"/>
      <c r="AO120" s="31"/>
      <c r="AP120" s="31"/>
      <c r="AQ120" s="31"/>
      <c r="AR120" s="31"/>
      <c r="AS120" s="31"/>
      <c r="AU120" s="267"/>
      <c r="AY120" s="2"/>
      <c r="AZ120" s="2"/>
      <c r="BA120" s="2"/>
    </row>
    <row r="121" spans="2:53" x14ac:dyDescent="0.25">
      <c r="B121" s="295"/>
      <c r="C121" s="265"/>
      <c r="D121" s="64" t="b">
        <v>1</v>
      </c>
      <c r="E121" s="78" t="s">
        <v>132</v>
      </c>
      <c r="F121" s="93" t="s">
        <v>198</v>
      </c>
      <c r="G121" s="93" t="s">
        <v>199</v>
      </c>
      <c r="H121" s="93" t="s">
        <v>200</v>
      </c>
      <c r="I121" s="78" t="s">
        <v>157</v>
      </c>
      <c r="J121" s="281"/>
      <c r="K121" s="282"/>
      <c r="L121" s="282"/>
      <c r="M121" s="283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29"/>
      <c r="Y121" s="325"/>
      <c r="Z121" s="64" t="b">
        <v>1</v>
      </c>
      <c r="AA121" s="70">
        <v>1</v>
      </c>
      <c r="AB121" s="70" t="s">
        <v>148</v>
      </c>
      <c r="AC121" s="70" t="s">
        <v>132</v>
      </c>
      <c r="AD121" s="13" t="s">
        <v>130</v>
      </c>
      <c r="AE121" s="70" t="s">
        <v>159</v>
      </c>
      <c r="AF121" s="281"/>
      <c r="AG121" s="282"/>
      <c r="AH121" s="282"/>
      <c r="AI121" s="283"/>
      <c r="AJ121" s="55"/>
      <c r="AK121" s="31"/>
      <c r="AL121" s="31"/>
      <c r="AM121" s="31"/>
      <c r="AN121" s="31"/>
      <c r="AO121" s="31"/>
      <c r="AP121" s="31"/>
      <c r="AQ121" s="31"/>
      <c r="AR121" s="31"/>
      <c r="AS121" s="31"/>
      <c r="AU121" s="267"/>
      <c r="AY121" s="2"/>
      <c r="AZ121" s="2"/>
      <c r="BA121" s="2"/>
    </row>
    <row r="122" spans="2:53" x14ac:dyDescent="0.25">
      <c r="B122" s="295"/>
      <c r="C122" s="265"/>
      <c r="D122" s="64" t="s">
        <v>17</v>
      </c>
      <c r="E122" s="70"/>
      <c r="F122" s="79" t="s">
        <v>130</v>
      </c>
      <c r="G122" s="79" t="s">
        <v>138</v>
      </c>
      <c r="H122" s="79" t="s">
        <v>141</v>
      </c>
      <c r="I122" s="70"/>
      <c r="J122" s="284"/>
      <c r="K122" s="285"/>
      <c r="L122" s="285"/>
      <c r="M122" s="286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29"/>
      <c r="Y122" s="325"/>
      <c r="Z122" s="64" t="s">
        <v>17</v>
      </c>
      <c r="AA122" s="64"/>
      <c r="AB122" s="64"/>
      <c r="AC122" s="64"/>
      <c r="AD122" s="13" t="s">
        <v>199</v>
      </c>
      <c r="AE122" s="64"/>
      <c r="AF122" s="284"/>
      <c r="AG122" s="285"/>
      <c r="AH122" s="285"/>
      <c r="AI122" s="286"/>
      <c r="AJ122" s="55"/>
      <c r="AK122" s="31"/>
      <c r="AL122" s="31"/>
      <c r="AM122" s="31"/>
      <c r="AN122" s="31"/>
      <c r="AO122" s="31"/>
      <c r="AP122" s="31"/>
      <c r="AQ122" s="31"/>
      <c r="AR122" s="31"/>
      <c r="AS122" s="31"/>
      <c r="AU122" s="267"/>
      <c r="AY122" s="2"/>
      <c r="AZ122" s="2"/>
      <c r="BA122" s="2"/>
    </row>
    <row r="123" spans="2:53" x14ac:dyDescent="0.25">
      <c r="B123" s="295"/>
      <c r="Z123" s="22"/>
      <c r="AA123" s="23"/>
      <c r="AB123" s="23"/>
      <c r="AC123" s="23"/>
      <c r="AD123" s="23"/>
      <c r="AE123" s="23"/>
      <c r="AF123" s="23"/>
      <c r="AG123" s="23"/>
      <c r="AH123" s="23"/>
      <c r="AU123" s="267"/>
      <c r="AY123" s="2"/>
      <c r="AZ123" s="2"/>
      <c r="BA123" s="2"/>
    </row>
    <row r="124" spans="2:53" ht="16.5" customHeight="1" x14ac:dyDescent="0.25">
      <c r="B124" s="295"/>
      <c r="AU124" s="267"/>
      <c r="AY124" s="2"/>
      <c r="AZ124" s="2"/>
      <c r="BA124" s="2"/>
    </row>
    <row r="125" spans="2:53" ht="16.5" customHeight="1" x14ac:dyDescent="0.3">
      <c r="B125" s="295"/>
      <c r="C125" s="325" t="s">
        <v>68</v>
      </c>
      <c r="D125" s="67" t="s">
        <v>69</v>
      </c>
      <c r="E125" s="7"/>
      <c r="F125" s="7"/>
      <c r="G125" s="7"/>
      <c r="H125" s="7"/>
      <c r="I125" s="7"/>
      <c r="J125" s="326" t="s">
        <v>49</v>
      </c>
      <c r="K125" s="326"/>
      <c r="L125" s="326"/>
      <c r="M125" s="326"/>
      <c r="N125" s="7"/>
      <c r="O125" s="7"/>
      <c r="P125" s="7"/>
      <c r="Q125" s="7"/>
      <c r="R125" s="7"/>
      <c r="S125" s="7"/>
      <c r="T125" s="67" t="s">
        <v>69</v>
      </c>
      <c r="U125" s="232" t="s">
        <v>50</v>
      </c>
      <c r="V125" s="232"/>
      <c r="W125" s="232"/>
      <c r="X125" s="3"/>
      <c r="Y125" s="325" t="s">
        <v>68</v>
      </c>
      <c r="Z125" s="67" t="s">
        <v>69</v>
      </c>
      <c r="AA125" s="7"/>
      <c r="AB125" s="7"/>
      <c r="AC125" s="7"/>
      <c r="AD125" s="7"/>
      <c r="AE125" s="7"/>
      <c r="AF125" s="326" t="s">
        <v>49</v>
      </c>
      <c r="AG125" s="326"/>
      <c r="AH125" s="326"/>
      <c r="AI125" s="326"/>
      <c r="AJ125" s="7"/>
      <c r="AK125" s="7"/>
      <c r="AL125" s="7"/>
      <c r="AM125" s="7"/>
      <c r="AN125" s="7"/>
      <c r="AO125" s="7"/>
      <c r="AP125" s="67" t="s">
        <v>69</v>
      </c>
      <c r="AQ125" s="232" t="s">
        <v>50</v>
      </c>
      <c r="AR125" s="232"/>
      <c r="AS125" s="232"/>
      <c r="AU125" s="267"/>
      <c r="AV125" s="332" t="s">
        <v>68</v>
      </c>
      <c r="AW125" s="333" t="s">
        <v>5</v>
      </c>
      <c r="AX125" s="333"/>
      <c r="AY125" s="332" t="s">
        <v>68</v>
      </c>
      <c r="AZ125" s="333" t="s">
        <v>6</v>
      </c>
      <c r="BA125" s="333"/>
    </row>
    <row r="126" spans="2:53" ht="16.5" customHeight="1" x14ac:dyDescent="0.3">
      <c r="B126" s="295"/>
      <c r="C126" s="325"/>
      <c r="D126" s="67" t="s">
        <v>2</v>
      </c>
      <c r="E126" s="7"/>
      <c r="F126" s="7"/>
      <c r="G126" s="7"/>
      <c r="H126" s="7"/>
      <c r="I126" s="7"/>
      <c r="J126" s="42" t="s">
        <v>3</v>
      </c>
      <c r="K126" s="42" t="s">
        <v>4</v>
      </c>
      <c r="L126" s="42" t="s">
        <v>191</v>
      </c>
      <c r="M126" s="42" t="s">
        <v>192</v>
      </c>
      <c r="N126" s="7"/>
      <c r="O126" s="7"/>
      <c r="P126" s="7"/>
      <c r="Q126" s="7"/>
      <c r="R126" s="7"/>
      <c r="S126" s="31"/>
      <c r="T126" s="67" t="s">
        <v>2</v>
      </c>
      <c r="U126" s="69" t="s">
        <v>5</v>
      </c>
      <c r="V126" s="69" t="s">
        <v>6</v>
      </c>
      <c r="W126" s="8" t="s">
        <v>7</v>
      </c>
      <c r="X126" s="29"/>
      <c r="Y126" s="325"/>
      <c r="Z126" s="67" t="s">
        <v>0</v>
      </c>
      <c r="AA126" s="7"/>
      <c r="AB126" s="7"/>
      <c r="AC126" s="7"/>
      <c r="AD126" s="7"/>
      <c r="AE126" s="7"/>
      <c r="AF126" s="42" t="s">
        <v>3</v>
      </c>
      <c r="AG126" s="42" t="s">
        <v>4</v>
      </c>
      <c r="AH126" s="42" t="s">
        <v>191</v>
      </c>
      <c r="AI126" s="42" t="s">
        <v>192</v>
      </c>
      <c r="AJ126" s="7"/>
      <c r="AK126" s="7"/>
      <c r="AL126" s="7"/>
      <c r="AM126" s="7"/>
      <c r="AN126" s="7"/>
      <c r="AO126" s="31"/>
      <c r="AP126" s="67" t="s">
        <v>0</v>
      </c>
      <c r="AQ126" s="69" t="s">
        <v>5</v>
      </c>
      <c r="AR126" s="69" t="s">
        <v>6</v>
      </c>
      <c r="AS126" s="8" t="s">
        <v>7</v>
      </c>
      <c r="AU126" s="267"/>
      <c r="AV126" s="332"/>
      <c r="AW126" s="100" t="s">
        <v>2</v>
      </c>
      <c r="AX126" s="100" t="s">
        <v>54</v>
      </c>
      <c r="AY126" s="332"/>
      <c r="AZ126" s="100" t="s">
        <v>2</v>
      </c>
      <c r="BA126" s="100" t="s">
        <v>54</v>
      </c>
    </row>
    <row r="127" spans="2:53" ht="16.5" customHeight="1" x14ac:dyDescent="0.3">
      <c r="B127" s="295"/>
      <c r="C127" s="325"/>
      <c r="D127" s="9" t="s">
        <v>8</v>
      </c>
      <c r="E127" s="7"/>
      <c r="F127" s="7"/>
      <c r="G127" s="7"/>
      <c r="H127" s="7"/>
      <c r="I127" s="7"/>
      <c r="J127" s="57">
        <f>ROUND(AVERAGE(J129, J133,J137,J141,J145,J149), 3)</f>
        <v>68.081000000000003</v>
      </c>
      <c r="K127" s="43">
        <f>ROUND(AVERAGE(K129, K133,K137,K141,K145,K149), 3)</f>
        <v>13.616</v>
      </c>
      <c r="L127" s="43">
        <f>ROUND(AVERAGE(L129, L133,L137,L141,L145,L149), 3)</f>
        <v>9.7520000000000007</v>
      </c>
      <c r="M127" s="43">
        <f>ROUND(AVERAGE(M129, M133,M137,M141,M145,M149), 3)</f>
        <v>10.935</v>
      </c>
      <c r="N127" s="7"/>
      <c r="O127" s="7"/>
      <c r="P127" s="7"/>
      <c r="Q127" s="7"/>
      <c r="R127" s="7"/>
      <c r="S127" s="31"/>
      <c r="T127" s="9" t="s">
        <v>9</v>
      </c>
      <c r="U127" s="32">
        <v>80</v>
      </c>
      <c r="V127" s="32">
        <v>69.316000000000003</v>
      </c>
      <c r="W127" s="8">
        <f t="shared" ref="W127:W132" si="22">ROUND(V127/60, 3)</f>
        <v>1.155</v>
      </c>
      <c r="X127" s="29"/>
      <c r="Y127" s="325"/>
      <c r="Z127" s="9" t="s">
        <v>8</v>
      </c>
      <c r="AA127" s="7"/>
      <c r="AB127" s="7"/>
      <c r="AC127" s="7"/>
      <c r="AD127" s="7"/>
      <c r="AE127" s="7"/>
      <c r="AF127" s="57">
        <f>ROUND(AVERAGE(AF129, AF133,AF137,AF141,AF145,AF149), 3)</f>
        <v>41.351999999999997</v>
      </c>
      <c r="AG127" s="43">
        <f>ROUND(AVERAGE(AG129, AG133,AG137,AG141,AG145,AG149), 3)</f>
        <v>8.27</v>
      </c>
      <c r="AH127" s="43">
        <f>ROUND(AVERAGE(AH129, AH133,AH137,AH141,AH145,AH149), 3)</f>
        <v>7.49</v>
      </c>
      <c r="AI127" s="43">
        <f>ROUND(AVERAGE(AI129, AI133,AI137,AI141,AI145,AI149), 3)</f>
        <v>2.8759999999999999</v>
      </c>
      <c r="AJ127" s="7"/>
      <c r="AK127" s="7"/>
      <c r="AL127" s="7"/>
      <c r="AM127" s="7"/>
      <c r="AN127" s="7"/>
      <c r="AO127" s="31"/>
      <c r="AP127" s="9" t="s">
        <v>9</v>
      </c>
      <c r="AQ127" s="32">
        <v>100</v>
      </c>
      <c r="AR127" s="32">
        <v>40.845999999999997</v>
      </c>
      <c r="AS127" s="8">
        <f t="shared" ref="AS127:AS132" si="23">ROUND(AR127/60, 3)</f>
        <v>0.68100000000000005</v>
      </c>
      <c r="AU127" s="267"/>
      <c r="AV127" s="101" t="s">
        <v>9</v>
      </c>
      <c r="AW127" s="102">
        <f>U127</f>
        <v>80</v>
      </c>
      <c r="AX127" s="102">
        <f>AQ127</f>
        <v>100</v>
      </c>
      <c r="AY127" s="101" t="s">
        <v>9</v>
      </c>
      <c r="AZ127" s="102">
        <f>V127</f>
        <v>69.316000000000003</v>
      </c>
      <c r="BA127" s="102">
        <f>AR127</f>
        <v>40.845999999999997</v>
      </c>
    </row>
    <row r="128" spans="2:53" ht="16.5" customHeight="1" x14ac:dyDescent="0.3">
      <c r="B128" s="295"/>
      <c r="C128" s="325"/>
      <c r="D128" s="69" t="s">
        <v>10</v>
      </c>
      <c r="E128" s="293" t="s">
        <v>89</v>
      </c>
      <c r="F128" s="293"/>
      <c r="G128" s="293"/>
      <c r="H128" s="293"/>
      <c r="I128" s="293"/>
      <c r="J128" s="65" t="s">
        <v>11</v>
      </c>
      <c r="K128" s="65" t="s">
        <v>12</v>
      </c>
      <c r="L128" s="65" t="s">
        <v>81</v>
      </c>
      <c r="M128" s="65" t="s">
        <v>80</v>
      </c>
      <c r="N128" s="7"/>
      <c r="O128" s="31"/>
      <c r="P128" s="31"/>
      <c r="Q128" s="31"/>
      <c r="R128" s="31"/>
      <c r="S128" s="31"/>
      <c r="T128" s="9" t="s">
        <v>13</v>
      </c>
      <c r="U128" s="32">
        <v>60</v>
      </c>
      <c r="V128" s="32">
        <v>72.623999999999995</v>
      </c>
      <c r="W128" s="8">
        <f t="shared" si="22"/>
        <v>1.21</v>
      </c>
      <c r="X128" s="29"/>
      <c r="Y128" s="325"/>
      <c r="Z128" s="69" t="s">
        <v>10</v>
      </c>
      <c r="AA128" s="293" t="s">
        <v>94</v>
      </c>
      <c r="AB128" s="293"/>
      <c r="AC128" s="293"/>
      <c r="AD128" s="293"/>
      <c r="AE128" s="293"/>
      <c r="AF128" s="65" t="s">
        <v>11</v>
      </c>
      <c r="AG128" s="65" t="s">
        <v>12</v>
      </c>
      <c r="AH128" s="65" t="s">
        <v>81</v>
      </c>
      <c r="AI128" s="65" t="s">
        <v>80</v>
      </c>
      <c r="AJ128" s="7"/>
      <c r="AK128" s="31"/>
      <c r="AL128" s="31"/>
      <c r="AM128" s="31"/>
      <c r="AN128" s="31"/>
      <c r="AO128" s="31"/>
      <c r="AP128" s="9" t="s">
        <v>13</v>
      </c>
      <c r="AQ128" s="32">
        <v>100</v>
      </c>
      <c r="AR128" s="32">
        <v>38.104999999999997</v>
      </c>
      <c r="AS128" s="8">
        <f t="shared" si="23"/>
        <v>0.63500000000000001</v>
      </c>
      <c r="AU128" s="267"/>
      <c r="AV128" s="101" t="s">
        <v>13</v>
      </c>
      <c r="AW128" s="102">
        <f t="shared" ref="AW128:AW133" si="24">U128</f>
        <v>60</v>
      </c>
      <c r="AX128" s="102">
        <f t="shared" ref="AX128:AX133" si="25">AQ128</f>
        <v>100</v>
      </c>
      <c r="AY128" s="101" t="s">
        <v>13</v>
      </c>
      <c r="AZ128" s="102">
        <f t="shared" ref="AZ128:AZ133" si="26">V128</f>
        <v>72.623999999999995</v>
      </c>
      <c r="BA128" s="102">
        <f t="shared" ref="BA128:BA133" si="27">AR128</f>
        <v>38.104999999999997</v>
      </c>
    </row>
    <row r="129" spans="2:53" ht="16.5" customHeight="1" x14ac:dyDescent="0.3">
      <c r="B129" s="295"/>
      <c r="C129" s="325"/>
      <c r="D129" s="64" t="s">
        <v>14</v>
      </c>
      <c r="E129" s="83">
        <v>6.7949999999999999</v>
      </c>
      <c r="F129" s="83">
        <v>32.127000000000002</v>
      </c>
      <c r="G129" s="83">
        <v>3.6960000000000002</v>
      </c>
      <c r="H129" s="83">
        <v>15.680999999999999</v>
      </c>
      <c r="I129" s="83">
        <v>11.015000000000001</v>
      </c>
      <c r="J129" s="64">
        <f>SUM(E129:I129)</f>
        <v>69.313999999999993</v>
      </c>
      <c r="K129" s="26">
        <f>ROUND(AVERAGE(E129:I129),3)</f>
        <v>13.863</v>
      </c>
      <c r="L129" s="64">
        <f>ROUND(MEDIAN(E129:I129), 3)</f>
        <v>11.015000000000001</v>
      </c>
      <c r="M129" s="64">
        <f>ROUND(_xlfn.STDEV.S(E129:I129), 3)</f>
        <v>11.161</v>
      </c>
      <c r="N129" s="7"/>
      <c r="O129" s="31"/>
      <c r="P129" s="31"/>
      <c r="Q129" s="31"/>
      <c r="R129" s="31"/>
      <c r="S129" s="31"/>
      <c r="T129" s="9" t="s">
        <v>15</v>
      </c>
      <c r="U129" s="32">
        <v>80</v>
      </c>
      <c r="V129" s="32">
        <v>89.352999999999994</v>
      </c>
      <c r="W129" s="8">
        <f t="shared" si="22"/>
        <v>1.4890000000000001</v>
      </c>
      <c r="X129" s="29"/>
      <c r="Y129" s="325"/>
      <c r="Z129" s="64" t="s">
        <v>14</v>
      </c>
      <c r="AA129" s="62">
        <v>6.15</v>
      </c>
      <c r="AB129" s="62">
        <v>9.4640000000000004</v>
      </c>
      <c r="AC129" s="62">
        <v>8.44</v>
      </c>
      <c r="AD129" s="62">
        <v>9.8149999999999995</v>
      </c>
      <c r="AE129" s="62">
        <v>6.9740000000000002</v>
      </c>
      <c r="AF129" s="64">
        <f>SUM(AA129:AE129)</f>
        <v>40.843000000000004</v>
      </c>
      <c r="AG129" s="26">
        <f>ROUND(AVERAGE(AA129:AE129),3)</f>
        <v>8.1690000000000005</v>
      </c>
      <c r="AH129" s="64">
        <f>ROUND(MEDIAN(AA129:AE129), 3)</f>
        <v>8.44</v>
      </c>
      <c r="AI129" s="64">
        <f>ROUND(_xlfn.STDEV.S(AA129:AE129), 3)</f>
        <v>1.5780000000000001</v>
      </c>
      <c r="AJ129" s="7"/>
      <c r="AK129" s="31"/>
      <c r="AL129" s="31"/>
      <c r="AM129" s="31"/>
      <c r="AN129" s="31"/>
      <c r="AO129" s="31"/>
      <c r="AP129" s="9" t="s">
        <v>15</v>
      </c>
      <c r="AQ129" s="32">
        <v>80</v>
      </c>
      <c r="AR129" s="32">
        <v>47.927</v>
      </c>
      <c r="AS129" s="8">
        <f t="shared" si="23"/>
        <v>0.79900000000000004</v>
      </c>
      <c r="AU129" s="267"/>
      <c r="AV129" s="101" t="s">
        <v>15</v>
      </c>
      <c r="AW129" s="102">
        <f t="shared" si="24"/>
        <v>80</v>
      </c>
      <c r="AX129" s="102">
        <f t="shared" si="25"/>
        <v>80</v>
      </c>
      <c r="AY129" s="101" t="s">
        <v>15</v>
      </c>
      <c r="AZ129" s="102">
        <f t="shared" si="26"/>
        <v>89.352999999999994</v>
      </c>
      <c r="BA129" s="102">
        <f t="shared" si="27"/>
        <v>47.927</v>
      </c>
    </row>
    <row r="130" spans="2:53" ht="16.5" customHeight="1" x14ac:dyDescent="0.3">
      <c r="B130" s="295"/>
      <c r="C130" s="325"/>
      <c r="D130" s="64" t="b">
        <v>1</v>
      </c>
      <c r="E130" s="83" t="s">
        <v>163</v>
      </c>
      <c r="F130" s="84" t="s">
        <v>137</v>
      </c>
      <c r="G130" s="83" t="s">
        <v>139</v>
      </c>
      <c r="H130" s="83" t="s">
        <v>129</v>
      </c>
      <c r="I130" s="83">
        <v>0</v>
      </c>
      <c r="J130" s="281"/>
      <c r="K130" s="282"/>
      <c r="L130" s="282"/>
      <c r="M130" s="283"/>
      <c r="N130" s="7"/>
      <c r="O130" s="31"/>
      <c r="P130" s="31"/>
      <c r="Q130" s="31"/>
      <c r="R130" s="31"/>
      <c r="S130" s="31"/>
      <c r="T130" s="9" t="s">
        <v>16</v>
      </c>
      <c r="U130" s="32">
        <v>60</v>
      </c>
      <c r="V130" s="32">
        <v>89.103999999999999</v>
      </c>
      <c r="W130" s="8">
        <f t="shared" si="22"/>
        <v>1.4850000000000001</v>
      </c>
      <c r="X130" s="29"/>
      <c r="Y130" s="325"/>
      <c r="Z130" s="64" t="b">
        <v>1</v>
      </c>
      <c r="AA130" s="70" t="s">
        <v>136</v>
      </c>
      <c r="AB130" s="70" t="s">
        <v>148</v>
      </c>
      <c r="AC130" s="70">
        <v>0</v>
      </c>
      <c r="AD130" s="70">
        <v>8</v>
      </c>
      <c r="AE130" s="70">
        <v>9</v>
      </c>
      <c r="AF130" s="281"/>
      <c r="AG130" s="282"/>
      <c r="AH130" s="282"/>
      <c r="AI130" s="283"/>
      <c r="AJ130" s="7"/>
      <c r="AK130" s="31"/>
      <c r="AL130" s="31"/>
      <c r="AM130" s="31"/>
      <c r="AN130" s="31"/>
      <c r="AO130" s="31"/>
      <c r="AP130" s="9" t="s">
        <v>16</v>
      </c>
      <c r="AQ130" s="32">
        <v>100</v>
      </c>
      <c r="AR130" s="32">
        <v>43.606999999999999</v>
      </c>
      <c r="AS130" s="8">
        <f t="shared" si="23"/>
        <v>0.72699999999999998</v>
      </c>
      <c r="AU130" s="267"/>
      <c r="AV130" s="101" t="s">
        <v>16</v>
      </c>
      <c r="AW130" s="102">
        <f t="shared" si="24"/>
        <v>60</v>
      </c>
      <c r="AX130" s="102">
        <f t="shared" si="25"/>
        <v>100</v>
      </c>
      <c r="AY130" s="101" t="s">
        <v>16</v>
      </c>
      <c r="AZ130" s="102">
        <f t="shared" si="26"/>
        <v>89.103999999999999</v>
      </c>
      <c r="BA130" s="102">
        <f t="shared" si="27"/>
        <v>43.606999999999999</v>
      </c>
    </row>
    <row r="131" spans="2:53" ht="16.5" customHeight="1" x14ac:dyDescent="0.3">
      <c r="B131" s="295"/>
      <c r="C131" s="325"/>
      <c r="D131" s="64" t="s">
        <v>17</v>
      </c>
      <c r="E131" s="64"/>
      <c r="F131" s="13" t="s">
        <v>196</v>
      </c>
      <c r="G131" s="64"/>
      <c r="H131" s="64"/>
      <c r="I131" s="64"/>
      <c r="J131" s="284"/>
      <c r="K131" s="285"/>
      <c r="L131" s="285"/>
      <c r="M131" s="286"/>
      <c r="N131" s="7"/>
      <c r="O131" s="31"/>
      <c r="P131" s="31"/>
      <c r="Q131" s="31"/>
      <c r="R131" s="31"/>
      <c r="S131" s="31"/>
      <c r="T131" s="9" t="s">
        <v>18</v>
      </c>
      <c r="U131" s="32">
        <v>80</v>
      </c>
      <c r="V131" s="32">
        <v>48.32</v>
      </c>
      <c r="W131" s="8">
        <f t="shared" si="22"/>
        <v>0.80500000000000005</v>
      </c>
      <c r="X131" s="29"/>
      <c r="Y131" s="325"/>
      <c r="Z131" s="64" t="s">
        <v>17</v>
      </c>
      <c r="AA131" s="64"/>
      <c r="AB131" s="64"/>
      <c r="AC131" s="64"/>
      <c r="AD131" s="64"/>
      <c r="AE131" s="64"/>
      <c r="AF131" s="284"/>
      <c r="AG131" s="285"/>
      <c r="AH131" s="285"/>
      <c r="AI131" s="286"/>
      <c r="AJ131" s="7"/>
      <c r="AK131" s="31"/>
      <c r="AL131" s="31"/>
      <c r="AM131" s="31"/>
      <c r="AN131" s="31"/>
      <c r="AO131" s="31"/>
      <c r="AP131" s="9" t="s">
        <v>18</v>
      </c>
      <c r="AQ131" s="32">
        <v>100</v>
      </c>
      <c r="AR131" s="32">
        <v>41.503999999999998</v>
      </c>
      <c r="AS131" s="8">
        <f t="shared" si="23"/>
        <v>0.69199999999999995</v>
      </c>
      <c r="AU131" s="267"/>
      <c r="AV131" s="101" t="s">
        <v>18</v>
      </c>
      <c r="AW131" s="102">
        <f t="shared" si="24"/>
        <v>80</v>
      </c>
      <c r="AX131" s="102">
        <f t="shared" si="25"/>
        <v>100</v>
      </c>
      <c r="AY131" s="101" t="s">
        <v>18</v>
      </c>
      <c r="AZ131" s="102">
        <f t="shared" si="26"/>
        <v>48.32</v>
      </c>
      <c r="BA131" s="102">
        <f t="shared" si="27"/>
        <v>41.503999999999998</v>
      </c>
    </row>
    <row r="132" spans="2:53" ht="16.5" customHeight="1" x14ac:dyDescent="0.3">
      <c r="B132" s="295"/>
      <c r="C132" s="325"/>
      <c r="D132" s="69" t="s">
        <v>19</v>
      </c>
      <c r="E132" s="293" t="s">
        <v>95</v>
      </c>
      <c r="F132" s="293"/>
      <c r="G132" s="293"/>
      <c r="H132" s="293"/>
      <c r="I132" s="293"/>
      <c r="J132" s="65" t="s">
        <v>11</v>
      </c>
      <c r="K132" s="65" t="s">
        <v>12</v>
      </c>
      <c r="L132" s="65" t="s">
        <v>81</v>
      </c>
      <c r="M132" s="65" t="s">
        <v>80</v>
      </c>
      <c r="N132" s="7"/>
      <c r="O132" s="31"/>
      <c r="P132" s="31"/>
      <c r="Q132" s="31"/>
      <c r="R132" s="31"/>
      <c r="S132" s="31"/>
      <c r="T132" s="9" t="s">
        <v>56</v>
      </c>
      <c r="U132" s="37">
        <v>60</v>
      </c>
      <c r="V132" s="32">
        <v>39.774999999999999</v>
      </c>
      <c r="W132" s="8">
        <f t="shared" si="22"/>
        <v>0.66300000000000003</v>
      </c>
      <c r="X132" s="3"/>
      <c r="Y132" s="325"/>
      <c r="Z132" s="69" t="s">
        <v>19</v>
      </c>
      <c r="AA132" s="293" t="s">
        <v>94</v>
      </c>
      <c r="AB132" s="293"/>
      <c r="AC132" s="293"/>
      <c r="AD132" s="293"/>
      <c r="AE132" s="293"/>
      <c r="AF132" s="65" t="s">
        <v>11</v>
      </c>
      <c r="AG132" s="65" t="s">
        <v>12</v>
      </c>
      <c r="AH132" s="65" t="s">
        <v>81</v>
      </c>
      <c r="AI132" s="65" t="s">
        <v>80</v>
      </c>
      <c r="AJ132" s="7"/>
      <c r="AK132" s="31"/>
      <c r="AL132" s="31"/>
      <c r="AM132" s="31"/>
      <c r="AN132" s="31"/>
      <c r="AO132" s="31"/>
      <c r="AP132" s="9" t="s">
        <v>56</v>
      </c>
      <c r="AQ132" s="32">
        <v>100</v>
      </c>
      <c r="AR132" s="32">
        <v>36.128</v>
      </c>
      <c r="AS132" s="8">
        <f t="shared" si="23"/>
        <v>0.60199999999999998</v>
      </c>
      <c r="AU132" s="267"/>
      <c r="AV132" s="101" t="s">
        <v>56</v>
      </c>
      <c r="AW132" s="102">
        <f t="shared" si="24"/>
        <v>60</v>
      </c>
      <c r="AX132" s="102">
        <f t="shared" si="25"/>
        <v>100</v>
      </c>
      <c r="AY132" s="101" t="s">
        <v>56</v>
      </c>
      <c r="AZ132" s="102">
        <f t="shared" si="26"/>
        <v>39.774999999999999</v>
      </c>
      <c r="BA132" s="102">
        <f t="shared" si="27"/>
        <v>36.128</v>
      </c>
    </row>
    <row r="133" spans="2:53" ht="16.5" customHeight="1" x14ac:dyDescent="0.3">
      <c r="B133" s="295"/>
      <c r="C133" s="325"/>
      <c r="D133" s="64" t="s">
        <v>20</v>
      </c>
      <c r="E133" s="83">
        <v>7.68</v>
      </c>
      <c r="F133" s="83">
        <v>9.0069999999999997</v>
      </c>
      <c r="G133" s="83">
        <v>5.9130000000000003</v>
      </c>
      <c r="H133" s="83">
        <v>40.31</v>
      </c>
      <c r="I133" s="83">
        <v>9.7119999999999997</v>
      </c>
      <c r="J133" s="64">
        <f>SUM(E133:I133)</f>
        <v>72.622</v>
      </c>
      <c r="K133" s="26">
        <f>ROUND(AVERAGE(E133:I133),3)</f>
        <v>14.523999999999999</v>
      </c>
      <c r="L133" s="64">
        <f>ROUND(MEDIAN(E133:I133), 3)</f>
        <v>9.0069999999999997</v>
      </c>
      <c r="M133" s="64">
        <f>ROUND(_xlfn.STDEV.S(E133:I133), 3)</f>
        <v>14.487</v>
      </c>
      <c r="N133" s="7"/>
      <c r="O133" s="31"/>
      <c r="P133" s="31"/>
      <c r="Q133" s="31"/>
      <c r="R133" s="31"/>
      <c r="S133" s="31"/>
      <c r="T133" s="14" t="s">
        <v>3</v>
      </c>
      <c r="U133" s="44">
        <f>ROUND(AVERAGE(U127:U132), 3)</f>
        <v>70</v>
      </c>
      <c r="V133" s="45">
        <f>ROUND(AVERAGE(V127:V132), 3)</f>
        <v>68.081999999999994</v>
      </c>
      <c r="W133" s="15">
        <f>ROUND(AVERAGE(W127:W132), 3)</f>
        <v>1.135</v>
      </c>
      <c r="X133" s="29"/>
      <c r="Y133" s="325"/>
      <c r="Z133" s="64" t="s">
        <v>20</v>
      </c>
      <c r="AA133" s="62">
        <v>10</v>
      </c>
      <c r="AB133" s="62">
        <v>8.6959999999999997</v>
      </c>
      <c r="AC133" s="62">
        <v>5.2709999999999999</v>
      </c>
      <c r="AD133" s="62">
        <v>6.2560000000000002</v>
      </c>
      <c r="AE133" s="62">
        <v>7.8810000000000002</v>
      </c>
      <c r="AF133" s="64">
        <f>SUM(AA133:AE133)</f>
        <v>38.103999999999999</v>
      </c>
      <c r="AG133" s="26">
        <f>ROUND(AVERAGE(AA133:AE133),3)</f>
        <v>7.6210000000000004</v>
      </c>
      <c r="AH133" s="64">
        <f>ROUND(MEDIAN(AA133:AE133), 3)</f>
        <v>7.8810000000000002</v>
      </c>
      <c r="AI133" s="64">
        <f>ROUND(_xlfn.STDEV.S(AA133:AE133), 3)</f>
        <v>1.889</v>
      </c>
      <c r="AJ133" s="7"/>
      <c r="AK133" s="31"/>
      <c r="AL133" s="31"/>
      <c r="AM133" s="31"/>
      <c r="AN133" s="31"/>
      <c r="AO133" s="31"/>
      <c r="AP133" s="14" t="s">
        <v>3</v>
      </c>
      <c r="AQ133" s="44">
        <f>ROUND(AVERAGE(AQ127:AQ132), 3)</f>
        <v>96.667000000000002</v>
      </c>
      <c r="AR133" s="45">
        <f>ROUND(AVERAGE(AR127:AR132), 3)</f>
        <v>41.353000000000002</v>
      </c>
      <c r="AS133" s="15">
        <f>ROUND(AVERAGE(AS127:AS132), 3)</f>
        <v>0.68899999999999995</v>
      </c>
      <c r="AU133" s="267"/>
      <c r="AV133" s="103" t="s">
        <v>3</v>
      </c>
      <c r="AW133" s="104">
        <f t="shared" si="24"/>
        <v>70</v>
      </c>
      <c r="AX133" s="104">
        <f t="shared" si="25"/>
        <v>96.667000000000002</v>
      </c>
      <c r="AY133" s="103" t="s">
        <v>3</v>
      </c>
      <c r="AZ133" s="105">
        <f t="shared" si="26"/>
        <v>68.081999999999994</v>
      </c>
      <c r="BA133" s="105">
        <f t="shared" si="27"/>
        <v>41.353000000000002</v>
      </c>
    </row>
    <row r="134" spans="2:53" ht="16.5" customHeight="1" x14ac:dyDescent="0.25">
      <c r="B134" s="295"/>
      <c r="C134" s="325"/>
      <c r="D134" s="64" t="b">
        <v>1</v>
      </c>
      <c r="E134" s="84" t="s">
        <v>156</v>
      </c>
      <c r="F134" s="83">
        <v>7</v>
      </c>
      <c r="G134" s="83" t="s">
        <v>132</v>
      </c>
      <c r="H134" s="84" t="s">
        <v>136</v>
      </c>
      <c r="I134" s="83" t="s">
        <v>147</v>
      </c>
      <c r="J134" s="281"/>
      <c r="K134" s="282"/>
      <c r="L134" s="282"/>
      <c r="M134" s="283"/>
      <c r="N134" s="7"/>
      <c r="O134" s="7"/>
      <c r="P134" s="7"/>
      <c r="Q134" s="7"/>
      <c r="R134" s="7"/>
      <c r="S134" s="31"/>
      <c r="T134" s="31"/>
      <c r="U134" s="31"/>
      <c r="V134" s="31"/>
      <c r="W134" s="31"/>
      <c r="X134" s="29"/>
      <c r="Y134" s="325"/>
      <c r="Z134" s="64" t="b">
        <v>1</v>
      </c>
      <c r="AA134" s="70" t="s">
        <v>160</v>
      </c>
      <c r="AB134" s="70" t="s">
        <v>139</v>
      </c>
      <c r="AC134" s="70" t="s">
        <v>152</v>
      </c>
      <c r="AD134" s="70" t="s">
        <v>163</v>
      </c>
      <c r="AE134" s="70" t="s">
        <v>133</v>
      </c>
      <c r="AF134" s="281"/>
      <c r="AG134" s="282"/>
      <c r="AH134" s="282"/>
      <c r="AI134" s="283"/>
      <c r="AJ134" s="7"/>
      <c r="AK134" s="7"/>
      <c r="AL134" s="7"/>
      <c r="AM134" s="7"/>
      <c r="AN134" s="7"/>
      <c r="AO134" s="31"/>
      <c r="AP134" s="31"/>
      <c r="AQ134" s="31"/>
      <c r="AR134" s="31"/>
      <c r="AS134" s="31"/>
      <c r="AU134" s="267"/>
      <c r="AY134" s="2"/>
      <c r="AZ134" s="2"/>
      <c r="BA134" s="2"/>
    </row>
    <row r="135" spans="2:53" ht="16.5" customHeight="1" x14ac:dyDescent="0.25">
      <c r="B135" s="295"/>
      <c r="C135" s="325"/>
      <c r="D135" s="64" t="s">
        <v>17</v>
      </c>
      <c r="E135" s="13" t="s">
        <v>198</v>
      </c>
      <c r="F135" s="64"/>
      <c r="G135" s="64"/>
      <c r="H135" s="13" t="s">
        <v>194</v>
      </c>
      <c r="I135" s="64"/>
      <c r="J135" s="284"/>
      <c r="K135" s="285"/>
      <c r="L135" s="285"/>
      <c r="M135" s="286"/>
      <c r="N135" s="7"/>
      <c r="O135" s="7"/>
      <c r="P135" s="7"/>
      <c r="Q135" s="7"/>
      <c r="R135" s="7"/>
      <c r="S135" s="31"/>
      <c r="T135" s="31"/>
      <c r="U135" s="31"/>
      <c r="V135" s="31"/>
      <c r="W135" s="31"/>
      <c r="X135" s="29"/>
      <c r="Y135" s="325"/>
      <c r="Z135" s="64" t="s">
        <v>17</v>
      </c>
      <c r="AA135" s="64"/>
      <c r="AB135" s="64"/>
      <c r="AC135" s="64"/>
      <c r="AD135" s="64"/>
      <c r="AE135" s="64"/>
      <c r="AF135" s="284"/>
      <c r="AG135" s="285"/>
      <c r="AH135" s="285"/>
      <c r="AI135" s="286"/>
      <c r="AJ135" s="7"/>
      <c r="AK135" s="7"/>
      <c r="AL135" s="7"/>
      <c r="AM135" s="7"/>
      <c r="AN135" s="7"/>
      <c r="AO135" s="31"/>
      <c r="AP135" s="31"/>
      <c r="AQ135" s="31"/>
      <c r="AR135" s="31"/>
      <c r="AS135" s="31"/>
      <c r="AU135" s="267"/>
      <c r="AY135" s="2"/>
      <c r="AZ135" s="2"/>
      <c r="BA135" s="2"/>
    </row>
    <row r="136" spans="2:53" ht="16.5" customHeight="1" x14ac:dyDescent="0.25">
      <c r="B136" s="295"/>
      <c r="C136" s="325"/>
      <c r="D136" s="69" t="s">
        <v>21</v>
      </c>
      <c r="E136" s="293" t="s">
        <v>89</v>
      </c>
      <c r="F136" s="293"/>
      <c r="G136" s="293"/>
      <c r="H136" s="293"/>
      <c r="I136" s="293"/>
      <c r="J136" s="65" t="s">
        <v>11</v>
      </c>
      <c r="K136" s="65" t="s">
        <v>12</v>
      </c>
      <c r="L136" s="65" t="s">
        <v>81</v>
      </c>
      <c r="M136" s="65" t="s">
        <v>80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29"/>
      <c r="Y136" s="325"/>
      <c r="Z136" s="69" t="s">
        <v>21</v>
      </c>
      <c r="AA136" s="293" t="s">
        <v>89</v>
      </c>
      <c r="AB136" s="293"/>
      <c r="AC136" s="293"/>
      <c r="AD136" s="293"/>
      <c r="AE136" s="293"/>
      <c r="AF136" s="65" t="s">
        <v>11</v>
      </c>
      <c r="AG136" s="65" t="s">
        <v>12</v>
      </c>
      <c r="AH136" s="65" t="s">
        <v>81</v>
      </c>
      <c r="AI136" s="65" t="s">
        <v>80</v>
      </c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U136" s="267"/>
      <c r="AY136" s="2"/>
      <c r="AZ136" s="2"/>
      <c r="BA136" s="2"/>
    </row>
    <row r="137" spans="2:53" ht="16.5" customHeight="1" x14ac:dyDescent="0.3">
      <c r="B137" s="295"/>
      <c r="C137" s="325"/>
      <c r="D137" s="64" t="s">
        <v>22</v>
      </c>
      <c r="E137" s="83">
        <v>56.792999999999999</v>
      </c>
      <c r="F137" s="83">
        <v>5.4950000000000001</v>
      </c>
      <c r="G137" s="83">
        <v>10.131</v>
      </c>
      <c r="H137" s="83">
        <v>7.1319999999999997</v>
      </c>
      <c r="I137" s="83">
        <v>9.8010000000000002</v>
      </c>
      <c r="J137" s="64">
        <f>SUM(E137:I137)</f>
        <v>89.352000000000004</v>
      </c>
      <c r="K137" s="26">
        <f>ROUND(AVERAGE(E137:I137),3)</f>
        <v>17.87</v>
      </c>
      <c r="L137" s="64">
        <f>ROUND(MEDIAN(E137:I137), 3)</f>
        <v>9.8010000000000002</v>
      </c>
      <c r="M137" s="64">
        <f>ROUND(_xlfn.STDEV.S(E137:I137), 3)</f>
        <v>21.843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29"/>
      <c r="Y137" s="325"/>
      <c r="Z137" s="64" t="s">
        <v>22</v>
      </c>
      <c r="AA137" s="62">
        <v>5.0549999999999997</v>
      </c>
      <c r="AB137" s="62">
        <v>8.8559999999999999</v>
      </c>
      <c r="AC137" s="62">
        <v>14.327999999999999</v>
      </c>
      <c r="AD137" s="62">
        <v>8.9039999999999999</v>
      </c>
      <c r="AE137" s="62">
        <v>10.784000000000001</v>
      </c>
      <c r="AF137" s="64">
        <f>SUM(AA137:AE137)</f>
        <v>47.927</v>
      </c>
      <c r="AG137" s="26">
        <f>ROUND(AVERAGE(AA137:AE137),3)</f>
        <v>9.5850000000000009</v>
      </c>
      <c r="AH137" s="64">
        <f>ROUND(MEDIAN(AA137:AE137), 3)</f>
        <v>8.9039999999999999</v>
      </c>
      <c r="AI137" s="64">
        <f>ROUND(_xlfn.STDEV.S(AA137:AE137), 3)</f>
        <v>3.371</v>
      </c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U137" s="267"/>
      <c r="AY137" s="332" t="s">
        <v>68</v>
      </c>
      <c r="AZ137" s="266" t="s">
        <v>6</v>
      </c>
      <c r="BA137" s="266"/>
    </row>
    <row r="138" spans="2:53" ht="16.5" customHeight="1" x14ac:dyDescent="0.3">
      <c r="B138" s="295"/>
      <c r="C138" s="325"/>
      <c r="D138" s="64" t="b">
        <v>1</v>
      </c>
      <c r="E138" s="84" t="s">
        <v>160</v>
      </c>
      <c r="F138" s="83" t="s">
        <v>138</v>
      </c>
      <c r="G138" s="83">
        <v>6</v>
      </c>
      <c r="H138" s="83" t="s">
        <v>157</v>
      </c>
      <c r="I138" s="83" t="s">
        <v>130</v>
      </c>
      <c r="J138" s="281"/>
      <c r="K138" s="282"/>
      <c r="L138" s="282"/>
      <c r="M138" s="283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29"/>
      <c r="Y138" s="325"/>
      <c r="Z138" s="64" t="b">
        <v>1</v>
      </c>
      <c r="AA138" s="70" t="s">
        <v>137</v>
      </c>
      <c r="AB138" s="70" t="s">
        <v>156</v>
      </c>
      <c r="AC138" s="13" t="s">
        <v>130</v>
      </c>
      <c r="AD138" s="70" t="s">
        <v>159</v>
      </c>
      <c r="AE138" s="70" t="s">
        <v>157</v>
      </c>
      <c r="AF138" s="281"/>
      <c r="AG138" s="282"/>
      <c r="AH138" s="282"/>
      <c r="AI138" s="283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U138" s="267"/>
      <c r="AY138" s="332"/>
      <c r="AZ138" s="107" t="s">
        <v>246</v>
      </c>
      <c r="BA138" s="107" t="s">
        <v>0</v>
      </c>
    </row>
    <row r="139" spans="2:53" ht="16.5" customHeight="1" x14ac:dyDescent="0.25">
      <c r="B139" s="295"/>
      <c r="C139" s="325"/>
      <c r="D139" s="64" t="s">
        <v>17</v>
      </c>
      <c r="E139" s="13" t="s">
        <v>199</v>
      </c>
      <c r="F139" s="64"/>
      <c r="G139" s="64"/>
      <c r="H139" s="64"/>
      <c r="I139" s="64"/>
      <c r="J139" s="284"/>
      <c r="K139" s="285"/>
      <c r="L139" s="285"/>
      <c r="M139" s="286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29"/>
      <c r="Y139" s="325"/>
      <c r="Z139" s="64" t="s">
        <v>17</v>
      </c>
      <c r="AA139" s="64"/>
      <c r="AB139" s="64"/>
      <c r="AC139" s="13" t="s">
        <v>205</v>
      </c>
      <c r="AD139" s="64"/>
      <c r="AE139" s="64"/>
      <c r="AF139" s="284"/>
      <c r="AG139" s="285"/>
      <c r="AH139" s="285"/>
      <c r="AI139" s="286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U139" s="267"/>
      <c r="AY139" s="131" t="s">
        <v>3</v>
      </c>
      <c r="AZ139" s="132">
        <f>J127</f>
        <v>68.081000000000003</v>
      </c>
      <c r="BA139" s="132">
        <f>AF127</f>
        <v>41.351999999999997</v>
      </c>
    </row>
    <row r="140" spans="2:53" ht="16.5" customHeight="1" x14ac:dyDescent="0.25">
      <c r="B140" s="295"/>
      <c r="C140" s="325"/>
      <c r="D140" s="69" t="s">
        <v>23</v>
      </c>
      <c r="E140" s="293" t="s">
        <v>95</v>
      </c>
      <c r="F140" s="293"/>
      <c r="G140" s="293"/>
      <c r="H140" s="293"/>
      <c r="I140" s="293"/>
      <c r="J140" s="65" t="s">
        <v>11</v>
      </c>
      <c r="K140" s="65" t="s">
        <v>12</v>
      </c>
      <c r="L140" s="65" t="s">
        <v>81</v>
      </c>
      <c r="M140" s="65" t="s">
        <v>80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29"/>
      <c r="Y140" s="325"/>
      <c r="Z140" s="69" t="s">
        <v>23</v>
      </c>
      <c r="AA140" s="293" t="s">
        <v>94</v>
      </c>
      <c r="AB140" s="293"/>
      <c r="AC140" s="293"/>
      <c r="AD140" s="293"/>
      <c r="AE140" s="293"/>
      <c r="AF140" s="65" t="s">
        <v>11</v>
      </c>
      <c r="AG140" s="65" t="s">
        <v>12</v>
      </c>
      <c r="AH140" s="65" t="s">
        <v>81</v>
      </c>
      <c r="AI140" s="65" t="s">
        <v>80</v>
      </c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U140" s="267"/>
      <c r="AY140" s="42" t="s">
        <v>4</v>
      </c>
      <c r="AZ140" s="130">
        <f>K127</f>
        <v>13.616</v>
      </c>
      <c r="BA140" s="130">
        <f>AG127</f>
        <v>8.27</v>
      </c>
    </row>
    <row r="141" spans="2:53" ht="16.5" customHeight="1" x14ac:dyDescent="0.25">
      <c r="B141" s="295"/>
      <c r="C141" s="325"/>
      <c r="D141" s="64" t="s">
        <v>24</v>
      </c>
      <c r="E141" s="83">
        <v>14.223000000000001</v>
      </c>
      <c r="F141" s="83">
        <v>15.952999999999999</v>
      </c>
      <c r="G141" s="83">
        <v>9.6240000000000006</v>
      </c>
      <c r="H141" s="83">
        <v>15.279</v>
      </c>
      <c r="I141" s="83">
        <v>34.024999999999999</v>
      </c>
      <c r="J141" s="64">
        <f>SUM(E141:I141)</f>
        <v>89.104000000000013</v>
      </c>
      <c r="K141" s="26">
        <f>ROUND(AVERAGE(E141:I141),3)</f>
        <v>17.821000000000002</v>
      </c>
      <c r="L141" s="64">
        <f>ROUND(MEDIAN(E141:I141), 3)</f>
        <v>15.279</v>
      </c>
      <c r="M141" s="64">
        <f>ROUND(_xlfn.STDEV.S(E141:I141), 3)</f>
        <v>9.39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29"/>
      <c r="Y141" s="325"/>
      <c r="Z141" s="64" t="s">
        <v>24</v>
      </c>
      <c r="AA141" s="62">
        <v>7.56</v>
      </c>
      <c r="AB141" s="62">
        <v>6.7839999999999998</v>
      </c>
      <c r="AC141" s="62">
        <v>6.5279999999999996</v>
      </c>
      <c r="AD141" s="62">
        <v>15.648</v>
      </c>
      <c r="AE141" s="62">
        <v>7.0860000000000003</v>
      </c>
      <c r="AF141" s="64">
        <f>SUM(AA141:AE141)</f>
        <v>43.605999999999995</v>
      </c>
      <c r="AG141" s="26">
        <f>ROUND(AVERAGE(AA141:AE141),3)</f>
        <v>8.7210000000000001</v>
      </c>
      <c r="AH141" s="64">
        <f>ROUND(MEDIAN(AA141:AE141), 3)</f>
        <v>7.0860000000000003</v>
      </c>
      <c r="AI141" s="64">
        <f>ROUND(_xlfn.STDEV.S(AA141:AE141), 3)</f>
        <v>3.891</v>
      </c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U141" s="267"/>
      <c r="AY141" s="42" t="s">
        <v>191</v>
      </c>
      <c r="AZ141" s="130">
        <f>L127</f>
        <v>9.7520000000000007</v>
      </c>
      <c r="BA141" s="130">
        <f>AH127</f>
        <v>7.49</v>
      </c>
    </row>
    <row r="142" spans="2:53" ht="16.5" customHeight="1" x14ac:dyDescent="0.25">
      <c r="B142" s="295"/>
      <c r="C142" s="325"/>
      <c r="D142" s="64" t="b">
        <v>1</v>
      </c>
      <c r="E142" s="13">
        <v>1</v>
      </c>
      <c r="F142" s="70" t="s">
        <v>161</v>
      </c>
      <c r="G142" s="70">
        <v>8</v>
      </c>
      <c r="H142" s="70">
        <v>2</v>
      </c>
      <c r="I142" s="13" t="s">
        <v>152</v>
      </c>
      <c r="J142" s="281"/>
      <c r="K142" s="282"/>
      <c r="L142" s="282"/>
      <c r="M142" s="283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29"/>
      <c r="Y142" s="325"/>
      <c r="Z142" s="64" t="b">
        <v>1</v>
      </c>
      <c r="AA142" s="70" t="s">
        <v>135</v>
      </c>
      <c r="AB142" s="70" t="s">
        <v>129</v>
      </c>
      <c r="AC142" s="70" t="s">
        <v>158</v>
      </c>
      <c r="AD142" s="70" t="s">
        <v>146</v>
      </c>
      <c r="AE142" s="70" t="s">
        <v>132</v>
      </c>
      <c r="AF142" s="281"/>
      <c r="AG142" s="282"/>
      <c r="AH142" s="282"/>
      <c r="AI142" s="283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U142" s="267"/>
      <c r="AY142" s="42" t="s">
        <v>192</v>
      </c>
      <c r="AZ142" s="130">
        <f>M127</f>
        <v>10.935</v>
      </c>
      <c r="BA142" s="130">
        <f>AI127</f>
        <v>2.8759999999999999</v>
      </c>
    </row>
    <row r="143" spans="2:53" ht="16.5" customHeight="1" x14ac:dyDescent="0.25">
      <c r="B143" s="295"/>
      <c r="C143" s="325"/>
      <c r="D143" s="64" t="s">
        <v>17</v>
      </c>
      <c r="E143" s="13">
        <v>7</v>
      </c>
      <c r="F143" s="64"/>
      <c r="G143" s="64"/>
      <c r="H143" s="64"/>
      <c r="I143" s="13" t="s">
        <v>199</v>
      </c>
      <c r="J143" s="284"/>
      <c r="K143" s="285"/>
      <c r="L143" s="285"/>
      <c r="M143" s="286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29"/>
      <c r="Y143" s="325"/>
      <c r="Z143" s="64" t="s">
        <v>17</v>
      </c>
      <c r="AA143" s="64"/>
      <c r="AB143" s="64"/>
      <c r="AC143" s="64"/>
      <c r="AD143" s="64"/>
      <c r="AE143" s="64"/>
      <c r="AF143" s="284"/>
      <c r="AG143" s="285"/>
      <c r="AH143" s="285"/>
      <c r="AI143" s="286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U143" s="267"/>
      <c r="AY143" s="2"/>
      <c r="AZ143" s="2"/>
      <c r="BA143" s="2"/>
    </row>
    <row r="144" spans="2:53" ht="16.5" customHeight="1" x14ac:dyDescent="0.25">
      <c r="B144" s="295"/>
      <c r="C144" s="325"/>
      <c r="D144" s="69" t="s">
        <v>25</v>
      </c>
      <c r="E144" s="293" t="s">
        <v>89</v>
      </c>
      <c r="F144" s="293"/>
      <c r="G144" s="293"/>
      <c r="H144" s="293"/>
      <c r="I144" s="293"/>
      <c r="J144" s="65" t="s">
        <v>11</v>
      </c>
      <c r="K144" s="65" t="s">
        <v>12</v>
      </c>
      <c r="L144" s="65" t="s">
        <v>81</v>
      </c>
      <c r="M144" s="65" t="s">
        <v>80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29"/>
      <c r="Y144" s="325"/>
      <c r="Z144" s="69" t="s">
        <v>25</v>
      </c>
      <c r="AA144" s="293" t="s">
        <v>94</v>
      </c>
      <c r="AB144" s="293"/>
      <c r="AC144" s="293"/>
      <c r="AD144" s="293"/>
      <c r="AE144" s="293"/>
      <c r="AF144" s="65" t="s">
        <v>11</v>
      </c>
      <c r="AG144" s="65" t="s">
        <v>12</v>
      </c>
      <c r="AH144" s="65" t="s">
        <v>81</v>
      </c>
      <c r="AI144" s="65" t="s">
        <v>80</v>
      </c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U144" s="267"/>
      <c r="AY144" s="2"/>
      <c r="AZ144" s="2"/>
      <c r="BA144" s="2"/>
    </row>
    <row r="145" spans="2:53" ht="16.5" customHeight="1" x14ac:dyDescent="0.25">
      <c r="B145" s="295"/>
      <c r="C145" s="325"/>
      <c r="D145" s="64" t="s">
        <v>26</v>
      </c>
      <c r="E145" s="83">
        <v>6.2160000000000002</v>
      </c>
      <c r="F145" s="83">
        <v>18.254999999999999</v>
      </c>
      <c r="G145" s="83">
        <v>10.321</v>
      </c>
      <c r="H145" s="83">
        <v>6.2309999999999999</v>
      </c>
      <c r="I145" s="83">
        <v>7.2960000000000003</v>
      </c>
      <c r="J145" s="64">
        <f>SUM(E145:I145)</f>
        <v>48.319000000000003</v>
      </c>
      <c r="K145" s="26">
        <f>ROUND(AVERAGE(E145:I145),3)</f>
        <v>9.6639999999999997</v>
      </c>
      <c r="L145" s="64">
        <f>ROUND(MEDIAN(E145:I145), 3)</f>
        <v>7.2960000000000003</v>
      </c>
      <c r="M145" s="64">
        <f>ROUND(_xlfn.STDEV.S(E145:I145), 3)</f>
        <v>5.0869999999999997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29"/>
      <c r="Y145" s="325"/>
      <c r="Z145" s="64" t="s">
        <v>26</v>
      </c>
      <c r="AA145" s="62">
        <v>6.16</v>
      </c>
      <c r="AB145" s="62">
        <v>15.912000000000001</v>
      </c>
      <c r="AC145" s="62">
        <v>5.673</v>
      </c>
      <c r="AD145" s="62">
        <v>7.423</v>
      </c>
      <c r="AE145" s="62">
        <v>6.3360000000000003</v>
      </c>
      <c r="AF145" s="64">
        <f>SUM(AA145:AE145)</f>
        <v>41.504000000000005</v>
      </c>
      <c r="AG145" s="26">
        <f>ROUND(AVERAGE(AA145:AE145),3)</f>
        <v>8.3010000000000002</v>
      </c>
      <c r="AH145" s="64">
        <f>ROUND(MEDIAN(AA145:AE145), 3)</f>
        <v>6.3360000000000003</v>
      </c>
      <c r="AI145" s="64">
        <f>ROUND(_xlfn.STDEV.S(AA145:AE145), 3)</f>
        <v>4.3029999999999999</v>
      </c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U145" s="267"/>
      <c r="AY145" s="2"/>
      <c r="AZ145" s="2"/>
      <c r="BA145" s="2"/>
    </row>
    <row r="146" spans="2:53" ht="16.5" customHeight="1" x14ac:dyDescent="0.25">
      <c r="B146" s="295"/>
      <c r="C146" s="325"/>
      <c r="D146" s="64" t="b">
        <v>1</v>
      </c>
      <c r="E146" s="70" t="s">
        <v>162</v>
      </c>
      <c r="F146" s="13" t="s">
        <v>143</v>
      </c>
      <c r="G146" s="70" t="s">
        <v>131</v>
      </c>
      <c r="H146" s="70">
        <v>3</v>
      </c>
      <c r="I146" s="70" t="s">
        <v>133</v>
      </c>
      <c r="J146" s="281"/>
      <c r="K146" s="282"/>
      <c r="L146" s="282"/>
      <c r="M146" s="283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29"/>
      <c r="Y146" s="325"/>
      <c r="Z146" s="64" t="b">
        <v>1</v>
      </c>
      <c r="AA146" s="70">
        <v>6</v>
      </c>
      <c r="AB146" s="70" t="s">
        <v>161</v>
      </c>
      <c r="AC146" s="70">
        <v>3</v>
      </c>
      <c r="AD146" s="70" t="s">
        <v>144</v>
      </c>
      <c r="AE146" s="70" t="s">
        <v>162</v>
      </c>
      <c r="AF146" s="281"/>
      <c r="AG146" s="282"/>
      <c r="AH146" s="282"/>
      <c r="AI146" s="283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U146" s="267"/>
      <c r="AY146" s="2"/>
      <c r="AZ146" s="2"/>
      <c r="BA146" s="2"/>
    </row>
    <row r="147" spans="2:53" ht="16.5" customHeight="1" x14ac:dyDescent="0.25">
      <c r="B147" s="295"/>
      <c r="C147" s="325"/>
      <c r="D147" s="64" t="s">
        <v>17</v>
      </c>
      <c r="E147" s="64"/>
      <c r="F147" s="13" t="s">
        <v>201</v>
      </c>
      <c r="G147" s="64"/>
      <c r="H147" s="64"/>
      <c r="I147" s="64"/>
      <c r="J147" s="284"/>
      <c r="K147" s="285"/>
      <c r="L147" s="285"/>
      <c r="M147" s="286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29"/>
      <c r="Y147" s="325"/>
      <c r="Z147" s="64" t="s">
        <v>17</v>
      </c>
      <c r="AA147" s="64"/>
      <c r="AB147" s="64"/>
      <c r="AC147" s="64"/>
      <c r="AD147" s="64"/>
      <c r="AE147" s="64"/>
      <c r="AF147" s="284"/>
      <c r="AG147" s="285"/>
      <c r="AH147" s="285"/>
      <c r="AI147" s="286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U147" s="267"/>
      <c r="AY147" s="2"/>
      <c r="AZ147" s="2"/>
      <c r="BA147" s="2"/>
    </row>
    <row r="148" spans="2:53" ht="16.5" customHeight="1" x14ac:dyDescent="0.25">
      <c r="B148" s="295"/>
      <c r="C148" s="325"/>
      <c r="D148" s="69" t="s">
        <v>58</v>
      </c>
      <c r="E148" s="293" t="s">
        <v>95</v>
      </c>
      <c r="F148" s="293"/>
      <c r="G148" s="293"/>
      <c r="H148" s="293"/>
      <c r="I148" s="293"/>
      <c r="J148" s="65" t="s">
        <v>11</v>
      </c>
      <c r="K148" s="65" t="s">
        <v>12</v>
      </c>
      <c r="L148" s="65" t="s">
        <v>81</v>
      </c>
      <c r="M148" s="65" t="s">
        <v>80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29"/>
      <c r="Y148" s="325"/>
      <c r="Z148" s="69" t="s">
        <v>58</v>
      </c>
      <c r="AA148" s="293" t="s">
        <v>94</v>
      </c>
      <c r="AB148" s="293"/>
      <c r="AC148" s="293"/>
      <c r="AD148" s="293"/>
      <c r="AE148" s="293"/>
      <c r="AF148" s="65" t="s">
        <v>11</v>
      </c>
      <c r="AG148" s="65" t="s">
        <v>12</v>
      </c>
      <c r="AH148" s="65" t="s">
        <v>81</v>
      </c>
      <c r="AI148" s="65" t="s">
        <v>80</v>
      </c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U148" s="267"/>
      <c r="AY148" s="2"/>
      <c r="AZ148" s="2"/>
      <c r="BA148" s="2"/>
    </row>
    <row r="149" spans="2:53" ht="16.5" customHeight="1" x14ac:dyDescent="0.25">
      <c r="B149" s="295"/>
      <c r="C149" s="325"/>
      <c r="D149" s="64" t="s">
        <v>59</v>
      </c>
      <c r="E149" s="83">
        <v>6.0789999999999997</v>
      </c>
      <c r="F149" s="83">
        <v>5.8639999999999999</v>
      </c>
      <c r="G149" s="83">
        <v>7.335</v>
      </c>
      <c r="H149" s="83">
        <v>14.384</v>
      </c>
      <c r="I149" s="83">
        <v>6.1120000000000001</v>
      </c>
      <c r="J149" s="64">
        <f>SUM(E149:I149)</f>
        <v>39.774000000000001</v>
      </c>
      <c r="K149" s="26">
        <f>ROUND(AVERAGE(E149:I149),3)</f>
        <v>7.9550000000000001</v>
      </c>
      <c r="L149" s="64">
        <f>ROUND(MEDIAN(E149:I149), 3)</f>
        <v>6.1120000000000001</v>
      </c>
      <c r="M149" s="64">
        <f>ROUND(_xlfn.STDEV.S(E149:I149), 3)</f>
        <v>3.64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29"/>
      <c r="Y149" s="325"/>
      <c r="Z149" s="64" t="s">
        <v>59</v>
      </c>
      <c r="AA149" s="62">
        <v>5.1920000000000002</v>
      </c>
      <c r="AB149" s="62">
        <v>7.4480000000000004</v>
      </c>
      <c r="AC149" s="62">
        <v>6.2569999999999997</v>
      </c>
      <c r="AD149" s="62">
        <v>6.2939999999999996</v>
      </c>
      <c r="AE149" s="62">
        <v>10.936</v>
      </c>
      <c r="AF149" s="64">
        <f>SUM(AA149:AE149)</f>
        <v>36.126999999999995</v>
      </c>
      <c r="AG149" s="26">
        <f>ROUND(AVERAGE(AA149:AE149),3)</f>
        <v>7.2249999999999996</v>
      </c>
      <c r="AH149" s="64">
        <f>ROUND(MEDIAN(AA149:AE149), 3)</f>
        <v>6.2939999999999996</v>
      </c>
      <c r="AI149" s="64">
        <f>ROUND(_xlfn.STDEV.S(AA149:AE149), 3)</f>
        <v>2.2229999999999999</v>
      </c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U149" s="267"/>
      <c r="AY149" s="2"/>
      <c r="AZ149" s="2"/>
      <c r="BA149" s="2"/>
    </row>
    <row r="150" spans="2:53" ht="16.5" customHeight="1" x14ac:dyDescent="0.25">
      <c r="B150" s="295"/>
      <c r="C150" s="325"/>
      <c r="D150" s="64" t="b">
        <v>1</v>
      </c>
      <c r="E150" s="70" t="s">
        <v>148</v>
      </c>
      <c r="F150" s="70" t="s">
        <v>158</v>
      </c>
      <c r="G150" s="13" t="s">
        <v>141</v>
      </c>
      <c r="H150" s="13" t="s">
        <v>135</v>
      </c>
      <c r="I150" s="70" t="s">
        <v>144</v>
      </c>
      <c r="J150" s="281"/>
      <c r="K150" s="282"/>
      <c r="L150" s="282"/>
      <c r="M150" s="283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29"/>
      <c r="Y150" s="325"/>
      <c r="Z150" s="64" t="b">
        <v>1</v>
      </c>
      <c r="AA150" s="70" t="s">
        <v>147</v>
      </c>
      <c r="AB150" s="70" t="s">
        <v>155</v>
      </c>
      <c r="AC150" s="70">
        <v>5</v>
      </c>
      <c r="AD150" s="70">
        <v>7</v>
      </c>
      <c r="AE150" s="70" t="s">
        <v>141</v>
      </c>
      <c r="AF150" s="281"/>
      <c r="AG150" s="282"/>
      <c r="AH150" s="282"/>
      <c r="AI150" s="283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U150" s="267"/>
      <c r="AY150" s="2"/>
      <c r="AZ150" s="2"/>
      <c r="BA150" s="2"/>
    </row>
    <row r="151" spans="2:53" ht="16.5" customHeight="1" x14ac:dyDescent="0.25">
      <c r="B151" s="295"/>
      <c r="C151" s="325"/>
      <c r="D151" s="64" t="s">
        <v>17</v>
      </c>
      <c r="E151" s="64"/>
      <c r="F151" s="64"/>
      <c r="G151" s="13" t="s">
        <v>202</v>
      </c>
      <c r="H151" s="13">
        <v>9</v>
      </c>
      <c r="I151" s="64"/>
      <c r="J151" s="284"/>
      <c r="K151" s="285"/>
      <c r="L151" s="285"/>
      <c r="M151" s="286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29"/>
      <c r="Y151" s="325"/>
      <c r="Z151" s="64" t="s">
        <v>17</v>
      </c>
      <c r="AA151" s="64"/>
      <c r="AB151" s="64"/>
      <c r="AC151" s="64"/>
      <c r="AD151" s="64"/>
      <c r="AE151" s="64"/>
      <c r="AF151" s="284"/>
      <c r="AG151" s="285"/>
      <c r="AH151" s="285"/>
      <c r="AI151" s="286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U151" s="267"/>
      <c r="AY151" s="2"/>
      <c r="AZ151" s="2"/>
      <c r="BA151" s="2"/>
    </row>
    <row r="152" spans="2:53" ht="16.5" customHeight="1" x14ac:dyDescent="0.25">
      <c r="B152" s="295"/>
      <c r="AU152" s="267"/>
      <c r="AY152" s="2"/>
      <c r="AZ152" s="2"/>
      <c r="BA152" s="2"/>
    </row>
    <row r="153" spans="2:53" ht="16.5" customHeight="1" x14ac:dyDescent="0.25">
      <c r="B153" s="295"/>
      <c r="AU153" s="267"/>
      <c r="AY153" s="2"/>
      <c r="AZ153" s="2"/>
      <c r="BA153" s="2"/>
    </row>
    <row r="154" spans="2:53" ht="16.5" customHeight="1" x14ac:dyDescent="0.3">
      <c r="B154" s="295"/>
      <c r="C154" s="325" t="s">
        <v>70</v>
      </c>
      <c r="D154" s="67" t="s">
        <v>70</v>
      </c>
      <c r="E154" s="7"/>
      <c r="F154" s="7"/>
      <c r="G154" s="7"/>
      <c r="H154" s="7"/>
      <c r="I154" s="7"/>
      <c r="J154" s="326" t="s">
        <v>49</v>
      </c>
      <c r="K154" s="326"/>
      <c r="L154" s="326"/>
      <c r="M154" s="326"/>
      <c r="N154" s="7"/>
      <c r="O154" s="7"/>
      <c r="P154" s="7"/>
      <c r="Q154" s="7"/>
      <c r="R154" s="7"/>
      <c r="S154" s="7"/>
      <c r="T154" s="67" t="s">
        <v>70</v>
      </c>
      <c r="U154" s="232" t="s">
        <v>50</v>
      </c>
      <c r="V154" s="232"/>
      <c r="W154" s="232"/>
      <c r="X154" s="3"/>
      <c r="Y154" s="325" t="s">
        <v>70</v>
      </c>
      <c r="Z154" s="67" t="s">
        <v>70</v>
      </c>
      <c r="AA154" s="7"/>
      <c r="AB154" s="7"/>
      <c r="AC154" s="7"/>
      <c r="AD154" s="7"/>
      <c r="AE154" s="7"/>
      <c r="AF154" s="326" t="s">
        <v>49</v>
      </c>
      <c r="AG154" s="326"/>
      <c r="AH154" s="326"/>
      <c r="AI154" s="326"/>
      <c r="AJ154" s="7"/>
      <c r="AK154" s="7"/>
      <c r="AL154" s="7"/>
      <c r="AM154" s="7"/>
      <c r="AN154" s="7"/>
      <c r="AO154" s="7"/>
      <c r="AP154" s="67" t="s">
        <v>70</v>
      </c>
      <c r="AQ154" s="232" t="s">
        <v>50</v>
      </c>
      <c r="AR154" s="232"/>
      <c r="AS154" s="232"/>
      <c r="AU154" s="267"/>
      <c r="AV154" s="332" t="s">
        <v>253</v>
      </c>
      <c r="AW154" s="333" t="s">
        <v>5</v>
      </c>
      <c r="AX154" s="333"/>
      <c r="AY154" s="332" t="s">
        <v>253</v>
      </c>
      <c r="AZ154" s="333" t="s">
        <v>6</v>
      </c>
      <c r="BA154" s="333"/>
    </row>
    <row r="155" spans="2:53" ht="16.5" customHeight="1" x14ac:dyDescent="0.3">
      <c r="B155" s="295"/>
      <c r="C155" s="325"/>
      <c r="D155" s="67" t="s">
        <v>2</v>
      </c>
      <c r="E155" s="7"/>
      <c r="F155" s="7"/>
      <c r="G155" s="7"/>
      <c r="H155" s="7"/>
      <c r="I155" s="7"/>
      <c r="J155" s="42" t="s">
        <v>3</v>
      </c>
      <c r="K155" s="42" t="s">
        <v>4</v>
      </c>
      <c r="L155" s="42" t="s">
        <v>191</v>
      </c>
      <c r="M155" s="42" t="s">
        <v>192</v>
      </c>
      <c r="N155" s="7"/>
      <c r="O155" s="7"/>
      <c r="P155" s="7"/>
      <c r="Q155" s="7"/>
      <c r="R155" s="7"/>
      <c r="S155" s="31"/>
      <c r="T155" s="67" t="s">
        <v>2</v>
      </c>
      <c r="U155" s="69" t="s">
        <v>5</v>
      </c>
      <c r="V155" s="69" t="s">
        <v>6</v>
      </c>
      <c r="W155" s="8" t="s">
        <v>7</v>
      </c>
      <c r="X155" s="29"/>
      <c r="Y155" s="325"/>
      <c r="Z155" s="67" t="s">
        <v>0</v>
      </c>
      <c r="AA155" s="7"/>
      <c r="AB155" s="7"/>
      <c r="AC155" s="7"/>
      <c r="AD155" s="7"/>
      <c r="AE155" s="7"/>
      <c r="AF155" s="42" t="s">
        <v>3</v>
      </c>
      <c r="AG155" s="42" t="s">
        <v>4</v>
      </c>
      <c r="AH155" s="42" t="s">
        <v>191</v>
      </c>
      <c r="AI155" s="42" t="s">
        <v>192</v>
      </c>
      <c r="AJ155" s="7"/>
      <c r="AK155" s="7"/>
      <c r="AL155" s="7"/>
      <c r="AM155" s="7"/>
      <c r="AN155" s="7"/>
      <c r="AO155" s="31"/>
      <c r="AP155" s="67" t="s">
        <v>0</v>
      </c>
      <c r="AQ155" s="69" t="s">
        <v>5</v>
      </c>
      <c r="AR155" s="69" t="s">
        <v>6</v>
      </c>
      <c r="AS155" s="8" t="s">
        <v>7</v>
      </c>
      <c r="AU155" s="267"/>
      <c r="AV155" s="332"/>
      <c r="AW155" s="100" t="s">
        <v>2</v>
      </c>
      <c r="AX155" s="100" t="s">
        <v>54</v>
      </c>
      <c r="AY155" s="332"/>
      <c r="AZ155" s="100" t="s">
        <v>2</v>
      </c>
      <c r="BA155" s="100" t="s">
        <v>54</v>
      </c>
    </row>
    <row r="156" spans="2:53" ht="16.5" customHeight="1" x14ac:dyDescent="0.3">
      <c r="B156" s="295"/>
      <c r="C156" s="325"/>
      <c r="D156" s="9" t="s">
        <v>8</v>
      </c>
      <c r="E156" s="19"/>
      <c r="F156" s="19"/>
      <c r="G156" s="19"/>
      <c r="H156" s="19"/>
      <c r="I156" s="19"/>
      <c r="J156" s="57">
        <f>ROUND(AVERAGE(J158, J162,J166,J170,J174,J178), 3)</f>
        <v>62.777999999999999</v>
      </c>
      <c r="K156" s="43">
        <f>ROUND(AVERAGE(K158, K162,K166,K170,K174,K178), 3)</f>
        <v>12.555999999999999</v>
      </c>
      <c r="L156" s="43">
        <f>ROUND(AVERAGE(L158, L162,L166,L170,L174,L178), 3)</f>
        <v>11.186</v>
      </c>
      <c r="M156" s="43">
        <f>ROUND(AVERAGE(M158, M162,M166,M170,M174,M178), 3)</f>
        <v>8.3919999999999995</v>
      </c>
      <c r="N156" s="7"/>
      <c r="O156" s="7"/>
      <c r="P156" s="7"/>
      <c r="Q156" s="7"/>
      <c r="R156" s="7"/>
      <c r="S156" s="31"/>
      <c r="T156" s="9" t="s">
        <v>9</v>
      </c>
      <c r="U156" s="32">
        <v>60</v>
      </c>
      <c r="V156" s="32">
        <v>62.756</v>
      </c>
      <c r="W156" s="8">
        <f t="shared" ref="W156:W161" si="28">ROUND(V156/60, 3)</f>
        <v>1.046</v>
      </c>
      <c r="X156" s="29"/>
      <c r="Y156" s="325"/>
      <c r="Z156" s="9" t="s">
        <v>8</v>
      </c>
      <c r="AA156" s="19"/>
      <c r="AB156" s="19"/>
      <c r="AC156" s="19"/>
      <c r="AD156" s="19"/>
      <c r="AE156" s="19"/>
      <c r="AF156" s="57">
        <f>ROUND(AVERAGE(AF158, AF162,AF166,AF170,AF174,AF178), 3)</f>
        <v>36.909999999999997</v>
      </c>
      <c r="AG156" s="43">
        <f>ROUND(AVERAGE(AG158, AG162,AG166,AG170,AG174,AG178), 3)</f>
        <v>7.3819999999999997</v>
      </c>
      <c r="AH156" s="43">
        <f>ROUND(AVERAGE(AH158, AH162,AH166,AH170,AH174,AH178), 3)</f>
        <v>6.77</v>
      </c>
      <c r="AI156" s="43">
        <f>ROUND(AVERAGE(AI158, AI162,AI166,AI170,AI174,AI178), 3)</f>
        <v>1.849</v>
      </c>
      <c r="AJ156" s="7"/>
      <c r="AK156" s="7"/>
      <c r="AL156" s="7"/>
      <c r="AM156" s="7"/>
      <c r="AN156" s="7"/>
      <c r="AO156" s="31"/>
      <c r="AP156" s="9" t="s">
        <v>9</v>
      </c>
      <c r="AQ156" s="32">
        <v>100</v>
      </c>
      <c r="AR156" s="32">
        <v>29.878</v>
      </c>
      <c r="AS156" s="8">
        <f t="shared" ref="AS156:AS161" si="29">ROUND(AR156/60, 3)</f>
        <v>0.498</v>
      </c>
      <c r="AU156" s="267"/>
      <c r="AV156" s="101" t="s">
        <v>9</v>
      </c>
      <c r="AW156" s="102">
        <f>U156</f>
        <v>60</v>
      </c>
      <c r="AX156" s="102">
        <f>AQ156</f>
        <v>100</v>
      </c>
      <c r="AY156" s="101" t="s">
        <v>9</v>
      </c>
      <c r="AZ156" s="102">
        <f>V156</f>
        <v>62.756</v>
      </c>
      <c r="BA156" s="102">
        <f>AR156</f>
        <v>29.878</v>
      </c>
    </row>
    <row r="157" spans="2:53" ht="16.5" customHeight="1" x14ac:dyDescent="0.3">
      <c r="B157" s="295"/>
      <c r="C157" s="325"/>
      <c r="D157" s="69" t="s">
        <v>10</v>
      </c>
      <c r="E157" s="293" t="s">
        <v>95</v>
      </c>
      <c r="F157" s="293"/>
      <c r="G157" s="293"/>
      <c r="H157" s="293"/>
      <c r="I157" s="293"/>
      <c r="J157" s="65" t="s">
        <v>11</v>
      </c>
      <c r="K157" s="65" t="s">
        <v>12</v>
      </c>
      <c r="L157" s="65" t="s">
        <v>81</v>
      </c>
      <c r="M157" s="65" t="s">
        <v>80</v>
      </c>
      <c r="N157" s="7"/>
      <c r="O157" s="31"/>
      <c r="P157" s="31"/>
      <c r="Q157" s="31"/>
      <c r="R157" s="31"/>
      <c r="S157" s="31"/>
      <c r="T157" s="9" t="s">
        <v>13</v>
      </c>
      <c r="U157" s="32">
        <v>40</v>
      </c>
      <c r="V157" s="32">
        <v>49.216000000000001</v>
      </c>
      <c r="W157" s="8">
        <f t="shared" si="28"/>
        <v>0.82</v>
      </c>
      <c r="X157" s="29"/>
      <c r="Y157" s="325"/>
      <c r="Z157" s="69" t="s">
        <v>10</v>
      </c>
      <c r="AA157" s="293" t="s">
        <v>94</v>
      </c>
      <c r="AB157" s="293"/>
      <c r="AC157" s="293"/>
      <c r="AD157" s="293"/>
      <c r="AE157" s="293"/>
      <c r="AF157" s="65" t="s">
        <v>11</v>
      </c>
      <c r="AG157" s="65" t="s">
        <v>12</v>
      </c>
      <c r="AH157" s="65" t="s">
        <v>81</v>
      </c>
      <c r="AI157" s="65" t="s">
        <v>80</v>
      </c>
      <c r="AJ157" s="7"/>
      <c r="AK157" s="31"/>
      <c r="AL157" s="31"/>
      <c r="AM157" s="31"/>
      <c r="AN157" s="31"/>
      <c r="AO157" s="31"/>
      <c r="AP157" s="9" t="s">
        <v>13</v>
      </c>
      <c r="AQ157" s="32">
        <v>100</v>
      </c>
      <c r="AR157" s="32">
        <v>46.744</v>
      </c>
      <c r="AS157" s="8">
        <f t="shared" si="29"/>
        <v>0.77900000000000003</v>
      </c>
      <c r="AU157" s="267"/>
      <c r="AV157" s="101" t="s">
        <v>13</v>
      </c>
      <c r="AW157" s="102">
        <f t="shared" ref="AW157:AW162" si="30">U157</f>
        <v>40</v>
      </c>
      <c r="AX157" s="102">
        <f t="shared" ref="AX157:AX162" si="31">AQ157</f>
        <v>100</v>
      </c>
      <c r="AY157" s="101" t="s">
        <v>13</v>
      </c>
      <c r="AZ157" s="102">
        <f t="shared" ref="AZ157:AZ162" si="32">V157</f>
        <v>49.216000000000001</v>
      </c>
      <c r="BA157" s="102">
        <f t="shared" ref="BA157:BA162" si="33">AR157</f>
        <v>46.744</v>
      </c>
    </row>
    <row r="158" spans="2:53" ht="16.5" customHeight="1" x14ac:dyDescent="0.3">
      <c r="B158" s="295"/>
      <c r="C158" s="325"/>
      <c r="D158" s="64" t="s">
        <v>14</v>
      </c>
      <c r="E158" s="86">
        <v>8.1880000000000006</v>
      </c>
      <c r="F158" s="86">
        <v>6.5030000000000001</v>
      </c>
      <c r="G158" s="86">
        <v>15.85</v>
      </c>
      <c r="H158" s="86">
        <v>26.966000000000001</v>
      </c>
      <c r="I158" s="86">
        <v>5.2469999999999999</v>
      </c>
      <c r="J158" s="64">
        <f>SUM(E158:I158)</f>
        <v>62.754000000000005</v>
      </c>
      <c r="K158" s="26">
        <f>ROUND(AVERAGE(E158:I158),3)</f>
        <v>12.551</v>
      </c>
      <c r="L158" s="64">
        <f>ROUND(MEDIAN(E158:I158), 3)</f>
        <v>8.1880000000000006</v>
      </c>
      <c r="M158" s="64">
        <f>ROUND(_xlfn.STDEV.S(E158:I158), 3)</f>
        <v>9.0500000000000007</v>
      </c>
      <c r="N158" s="7"/>
      <c r="O158" s="31"/>
      <c r="P158" s="31"/>
      <c r="Q158" s="31"/>
      <c r="R158" s="31"/>
      <c r="S158" s="31"/>
      <c r="T158" s="9" t="s">
        <v>15</v>
      </c>
      <c r="U158" s="32">
        <v>100</v>
      </c>
      <c r="V158" s="32">
        <v>56.116</v>
      </c>
      <c r="W158" s="8">
        <f t="shared" si="28"/>
        <v>0.93500000000000005</v>
      </c>
      <c r="X158" s="29"/>
      <c r="Y158" s="325"/>
      <c r="Z158" s="64" t="s">
        <v>14</v>
      </c>
      <c r="AA158" s="60">
        <v>5.181</v>
      </c>
      <c r="AB158" s="60">
        <v>4.617</v>
      </c>
      <c r="AC158" s="60">
        <v>5.1669999999999998</v>
      </c>
      <c r="AD158" s="60">
        <v>5.3280000000000003</v>
      </c>
      <c r="AE158" s="60">
        <v>9.5830000000000002</v>
      </c>
      <c r="AF158" s="64">
        <f>SUM(AA158:AE158)</f>
        <v>29.875999999999998</v>
      </c>
      <c r="AG158" s="26">
        <f>ROUND(AVERAGE(AA158:AE158),3)</f>
        <v>5.9749999999999996</v>
      </c>
      <c r="AH158" s="64">
        <f>ROUND(MEDIAN(AA158:AE158), 3)</f>
        <v>5.181</v>
      </c>
      <c r="AI158" s="64">
        <f>ROUND(_xlfn.STDEV.S(AA158:AE158), 3)</f>
        <v>2.0350000000000001</v>
      </c>
      <c r="AJ158" s="7"/>
      <c r="AK158" s="31"/>
      <c r="AL158" s="31"/>
      <c r="AM158" s="31"/>
      <c r="AN158" s="31"/>
      <c r="AO158" s="31"/>
      <c r="AP158" s="9" t="s">
        <v>15</v>
      </c>
      <c r="AQ158" s="32">
        <v>100</v>
      </c>
      <c r="AR158" s="32">
        <v>39.503</v>
      </c>
      <c r="AS158" s="8">
        <f t="shared" si="29"/>
        <v>0.65800000000000003</v>
      </c>
      <c r="AU158" s="267"/>
      <c r="AV158" s="101" t="s">
        <v>15</v>
      </c>
      <c r="AW158" s="102">
        <f t="shared" si="30"/>
        <v>100</v>
      </c>
      <c r="AX158" s="102">
        <f t="shared" si="31"/>
        <v>100</v>
      </c>
      <c r="AY158" s="101" t="s">
        <v>15</v>
      </c>
      <c r="AZ158" s="102">
        <f t="shared" si="32"/>
        <v>56.116</v>
      </c>
      <c r="BA158" s="102">
        <f t="shared" si="33"/>
        <v>39.503</v>
      </c>
    </row>
    <row r="159" spans="2:53" ht="16.5" customHeight="1" x14ac:dyDescent="0.3">
      <c r="B159" s="295"/>
      <c r="C159" s="325"/>
      <c r="D159" s="64" t="b">
        <v>1</v>
      </c>
      <c r="E159" s="70" t="s">
        <v>131</v>
      </c>
      <c r="F159" s="70" t="s">
        <v>162</v>
      </c>
      <c r="G159" s="13" t="s">
        <v>130</v>
      </c>
      <c r="H159" s="13" t="s">
        <v>137</v>
      </c>
      <c r="I159" s="70" t="s">
        <v>158</v>
      </c>
      <c r="J159" s="281"/>
      <c r="K159" s="282"/>
      <c r="L159" s="282"/>
      <c r="M159" s="283"/>
      <c r="N159" s="7"/>
      <c r="O159" s="31"/>
      <c r="P159" s="31"/>
      <c r="Q159" s="31"/>
      <c r="R159" s="31"/>
      <c r="S159" s="31"/>
      <c r="T159" s="9" t="s">
        <v>16</v>
      </c>
      <c r="U159" s="32">
        <v>40</v>
      </c>
      <c r="V159" s="32">
        <v>105.351</v>
      </c>
      <c r="W159" s="8">
        <f t="shared" si="28"/>
        <v>1.756</v>
      </c>
      <c r="X159" s="29"/>
      <c r="Y159" s="325"/>
      <c r="Z159" s="64" t="b">
        <v>1</v>
      </c>
      <c r="AA159" s="87" t="s">
        <v>147</v>
      </c>
      <c r="AB159" s="87" t="s">
        <v>163</v>
      </c>
      <c r="AC159" s="87" t="s">
        <v>133</v>
      </c>
      <c r="AD159" s="87">
        <v>3</v>
      </c>
      <c r="AE159" s="87" t="s">
        <v>131</v>
      </c>
      <c r="AF159" s="281"/>
      <c r="AG159" s="282"/>
      <c r="AH159" s="282"/>
      <c r="AI159" s="283"/>
      <c r="AJ159" s="7"/>
      <c r="AK159" s="31"/>
      <c r="AL159" s="31"/>
      <c r="AM159" s="31"/>
      <c r="AN159" s="31"/>
      <c r="AO159" s="31"/>
      <c r="AP159" s="9" t="s">
        <v>16</v>
      </c>
      <c r="AQ159" s="32">
        <v>100</v>
      </c>
      <c r="AR159" s="32">
        <v>39.289000000000001</v>
      </c>
      <c r="AS159" s="8">
        <f t="shared" si="29"/>
        <v>0.65500000000000003</v>
      </c>
      <c r="AU159" s="267"/>
      <c r="AV159" s="101" t="s">
        <v>16</v>
      </c>
      <c r="AW159" s="102">
        <f t="shared" si="30"/>
        <v>40</v>
      </c>
      <c r="AX159" s="102">
        <f t="shared" si="31"/>
        <v>100</v>
      </c>
      <c r="AY159" s="101" t="s">
        <v>16</v>
      </c>
      <c r="AZ159" s="102">
        <f t="shared" si="32"/>
        <v>105.351</v>
      </c>
      <c r="BA159" s="102">
        <f t="shared" si="33"/>
        <v>39.289000000000001</v>
      </c>
    </row>
    <row r="160" spans="2:53" ht="16.5" customHeight="1" x14ac:dyDescent="0.3">
      <c r="B160" s="295"/>
      <c r="C160" s="325"/>
      <c r="D160" s="64" t="s">
        <v>17</v>
      </c>
      <c r="E160" s="64"/>
      <c r="F160" s="64"/>
      <c r="G160" s="13" t="s">
        <v>200</v>
      </c>
      <c r="H160" s="13" t="s">
        <v>203</v>
      </c>
      <c r="I160" s="64"/>
      <c r="J160" s="284"/>
      <c r="K160" s="285"/>
      <c r="L160" s="285"/>
      <c r="M160" s="286"/>
      <c r="N160" s="7"/>
      <c r="O160" s="31"/>
      <c r="P160" s="31"/>
      <c r="Q160" s="31"/>
      <c r="R160" s="31"/>
      <c r="S160" s="31"/>
      <c r="T160" s="9" t="s">
        <v>18</v>
      </c>
      <c r="U160" s="32">
        <v>80</v>
      </c>
      <c r="V160" s="32">
        <v>41.372</v>
      </c>
      <c r="W160" s="8">
        <f t="shared" si="28"/>
        <v>0.69</v>
      </c>
      <c r="X160" s="29"/>
      <c r="Y160" s="325"/>
      <c r="Z160" s="64" t="s">
        <v>17</v>
      </c>
      <c r="AA160" s="64"/>
      <c r="AB160" s="64"/>
      <c r="AC160" s="64"/>
      <c r="AD160" s="64"/>
      <c r="AE160" s="64"/>
      <c r="AF160" s="284"/>
      <c r="AG160" s="285"/>
      <c r="AH160" s="285"/>
      <c r="AI160" s="286"/>
      <c r="AJ160" s="7"/>
      <c r="AK160" s="31"/>
      <c r="AL160" s="31"/>
      <c r="AM160" s="31"/>
      <c r="AN160" s="31"/>
      <c r="AO160" s="31"/>
      <c r="AP160" s="9" t="s">
        <v>18</v>
      </c>
      <c r="AQ160" s="32">
        <v>100</v>
      </c>
      <c r="AR160" s="32">
        <v>32.326999999999998</v>
      </c>
      <c r="AS160" s="8">
        <f t="shared" si="29"/>
        <v>0.53900000000000003</v>
      </c>
      <c r="AU160" s="267"/>
      <c r="AV160" s="101" t="s">
        <v>18</v>
      </c>
      <c r="AW160" s="102">
        <f t="shared" si="30"/>
        <v>80</v>
      </c>
      <c r="AX160" s="102">
        <f t="shared" si="31"/>
        <v>100</v>
      </c>
      <c r="AY160" s="101" t="s">
        <v>18</v>
      </c>
      <c r="AZ160" s="102">
        <f t="shared" si="32"/>
        <v>41.372</v>
      </c>
      <c r="BA160" s="102">
        <f t="shared" si="33"/>
        <v>32.326999999999998</v>
      </c>
    </row>
    <row r="161" spans="2:53" ht="16.5" customHeight="1" x14ac:dyDescent="0.3">
      <c r="B161" s="295"/>
      <c r="C161" s="325"/>
      <c r="D161" s="69" t="s">
        <v>19</v>
      </c>
      <c r="E161" s="293" t="s">
        <v>93</v>
      </c>
      <c r="F161" s="293"/>
      <c r="G161" s="293"/>
      <c r="H161" s="293"/>
      <c r="I161" s="293"/>
      <c r="J161" s="65" t="s">
        <v>11</v>
      </c>
      <c r="K161" s="65" t="s">
        <v>12</v>
      </c>
      <c r="L161" s="65" t="s">
        <v>81</v>
      </c>
      <c r="M161" s="65" t="s">
        <v>80</v>
      </c>
      <c r="N161" s="7"/>
      <c r="O161" s="31"/>
      <c r="P161" s="31"/>
      <c r="Q161" s="31"/>
      <c r="R161" s="31"/>
      <c r="S161" s="31"/>
      <c r="T161" s="9" t="s">
        <v>56</v>
      </c>
      <c r="U161" s="37">
        <v>60</v>
      </c>
      <c r="V161" s="32">
        <v>61.863999999999997</v>
      </c>
      <c r="W161" s="8">
        <f t="shared" si="28"/>
        <v>1.0309999999999999</v>
      </c>
      <c r="X161" s="3"/>
      <c r="Y161" s="325"/>
      <c r="Z161" s="69" t="s">
        <v>19</v>
      </c>
      <c r="AA161" s="293" t="s">
        <v>94</v>
      </c>
      <c r="AB161" s="293"/>
      <c r="AC161" s="293"/>
      <c r="AD161" s="293"/>
      <c r="AE161" s="293"/>
      <c r="AF161" s="65" t="s">
        <v>11</v>
      </c>
      <c r="AG161" s="65" t="s">
        <v>12</v>
      </c>
      <c r="AH161" s="65" t="s">
        <v>81</v>
      </c>
      <c r="AI161" s="65" t="s">
        <v>80</v>
      </c>
      <c r="AJ161" s="7"/>
      <c r="AK161" s="31"/>
      <c r="AL161" s="31"/>
      <c r="AM161" s="31"/>
      <c r="AN161" s="31"/>
      <c r="AO161" s="31"/>
      <c r="AP161" s="9" t="s">
        <v>56</v>
      </c>
      <c r="AQ161" s="32">
        <v>100</v>
      </c>
      <c r="AR161" s="32">
        <v>33.728999999999999</v>
      </c>
      <c r="AS161" s="8">
        <f t="shared" si="29"/>
        <v>0.56200000000000006</v>
      </c>
      <c r="AU161" s="267"/>
      <c r="AV161" s="101" t="s">
        <v>56</v>
      </c>
      <c r="AW161" s="102">
        <f t="shared" si="30"/>
        <v>60</v>
      </c>
      <c r="AX161" s="102">
        <f t="shared" si="31"/>
        <v>100</v>
      </c>
      <c r="AY161" s="101" t="s">
        <v>56</v>
      </c>
      <c r="AZ161" s="102">
        <f t="shared" si="32"/>
        <v>61.863999999999997</v>
      </c>
      <c r="BA161" s="102">
        <f t="shared" si="33"/>
        <v>33.728999999999999</v>
      </c>
    </row>
    <row r="162" spans="2:53" ht="16.5" customHeight="1" x14ac:dyDescent="0.3">
      <c r="B162" s="295"/>
      <c r="C162" s="325"/>
      <c r="D162" s="64" t="s">
        <v>20</v>
      </c>
      <c r="E162" s="86">
        <v>9.8079999999999998</v>
      </c>
      <c r="F162" s="86">
        <v>11.96</v>
      </c>
      <c r="G162" s="86">
        <v>17.327999999999999</v>
      </c>
      <c r="H162" s="86">
        <v>5.0570000000000004</v>
      </c>
      <c r="I162" s="86">
        <v>5.0629999999999997</v>
      </c>
      <c r="J162" s="64">
        <f>SUM(E162:I162)</f>
        <v>49.216000000000008</v>
      </c>
      <c r="K162" s="26">
        <f>ROUND(AVERAGE(E162:I162),3)</f>
        <v>9.843</v>
      </c>
      <c r="L162" s="64">
        <f>ROUND(MEDIAN(E162:I162), 3)</f>
        <v>9.8079999999999998</v>
      </c>
      <c r="M162" s="64">
        <f>ROUND(_xlfn.STDEV.S(E162:I162), 3)</f>
        <v>5.1539999999999999</v>
      </c>
      <c r="N162" s="7"/>
      <c r="O162" s="31"/>
      <c r="P162" s="31"/>
      <c r="Q162" s="31"/>
      <c r="R162" s="31"/>
      <c r="S162" s="31"/>
      <c r="T162" s="14" t="s">
        <v>3</v>
      </c>
      <c r="U162" s="44">
        <f>ROUND(AVERAGE(U156:U161), 3)</f>
        <v>63.332999999999998</v>
      </c>
      <c r="V162" s="45">
        <f>ROUND(AVERAGE(V156:V161), 3)</f>
        <v>62.779000000000003</v>
      </c>
      <c r="W162" s="15">
        <f>ROUND(AVERAGE(W156:W161), 3)</f>
        <v>1.046</v>
      </c>
      <c r="X162" s="29"/>
      <c r="Y162" s="325"/>
      <c r="Z162" s="64" t="s">
        <v>20</v>
      </c>
      <c r="AA162" s="60">
        <v>14.301</v>
      </c>
      <c r="AB162" s="60">
        <v>8.1170000000000009</v>
      </c>
      <c r="AC162" s="60">
        <v>7.39</v>
      </c>
      <c r="AD162" s="60">
        <v>8.5679999999999996</v>
      </c>
      <c r="AE162" s="60">
        <v>8.3670000000000009</v>
      </c>
      <c r="AF162" s="64">
        <f>SUM(AA162:AE162)</f>
        <v>46.742999999999995</v>
      </c>
      <c r="AG162" s="26">
        <f>ROUND(AVERAGE(AA162:AE162),3)</f>
        <v>9.3490000000000002</v>
      </c>
      <c r="AH162" s="64">
        <f>ROUND(MEDIAN(AA162:AE162), 3)</f>
        <v>8.3670000000000009</v>
      </c>
      <c r="AI162" s="64">
        <f>ROUND(_xlfn.STDEV.S(AA162:AE162), 3)</f>
        <v>2.8039999999999998</v>
      </c>
      <c r="AJ162" s="7"/>
      <c r="AK162" s="31"/>
      <c r="AL162" s="31"/>
      <c r="AM162" s="31"/>
      <c r="AN162" s="31"/>
      <c r="AO162" s="31"/>
      <c r="AP162" s="14" t="s">
        <v>3</v>
      </c>
      <c r="AQ162" s="44">
        <f>ROUND(AVERAGE(AQ156:AQ161), 3)</f>
        <v>100</v>
      </c>
      <c r="AR162" s="45">
        <f>ROUND(AVERAGE(AR156:AR161), 3)</f>
        <v>36.911999999999999</v>
      </c>
      <c r="AS162" s="15">
        <f>ROUND(AVERAGE(AS156:AS161), 3)</f>
        <v>0.61499999999999999</v>
      </c>
      <c r="AU162" s="267"/>
      <c r="AV162" s="103" t="s">
        <v>3</v>
      </c>
      <c r="AW162" s="104">
        <f t="shared" si="30"/>
        <v>63.332999999999998</v>
      </c>
      <c r="AX162" s="104">
        <f t="shared" si="31"/>
        <v>100</v>
      </c>
      <c r="AY162" s="103" t="s">
        <v>3</v>
      </c>
      <c r="AZ162" s="105">
        <f t="shared" si="32"/>
        <v>62.779000000000003</v>
      </c>
      <c r="BA162" s="105">
        <f t="shared" si="33"/>
        <v>36.911999999999999</v>
      </c>
    </row>
    <row r="163" spans="2:53" ht="16.5" customHeight="1" x14ac:dyDescent="0.25">
      <c r="B163" s="295"/>
      <c r="C163" s="325"/>
      <c r="D163" s="64" t="b">
        <v>1</v>
      </c>
      <c r="E163" s="70">
        <v>8</v>
      </c>
      <c r="F163" s="13" t="s">
        <v>129</v>
      </c>
      <c r="G163" s="13" t="s">
        <v>144</v>
      </c>
      <c r="H163" s="70" t="s">
        <v>139</v>
      </c>
      <c r="I163" s="13" t="s">
        <v>156</v>
      </c>
      <c r="J163" s="281"/>
      <c r="K163" s="282"/>
      <c r="L163" s="282"/>
      <c r="M163" s="283"/>
      <c r="N163" s="7"/>
      <c r="O163" s="7"/>
      <c r="P163" s="7"/>
      <c r="Q163" s="7"/>
      <c r="R163" s="7"/>
      <c r="S163" s="31"/>
      <c r="T163" s="31"/>
      <c r="U163" s="31"/>
      <c r="V163" s="31"/>
      <c r="W163" s="31"/>
      <c r="X163" s="29"/>
      <c r="Y163" s="325"/>
      <c r="Z163" s="64" t="b">
        <v>1</v>
      </c>
      <c r="AA163" s="87" t="s">
        <v>156</v>
      </c>
      <c r="AB163" s="87" t="s">
        <v>146</v>
      </c>
      <c r="AC163" s="87" t="s">
        <v>129</v>
      </c>
      <c r="AD163" s="87" t="s">
        <v>157</v>
      </c>
      <c r="AE163" s="87" t="s">
        <v>160</v>
      </c>
      <c r="AF163" s="281"/>
      <c r="AG163" s="282"/>
      <c r="AH163" s="282"/>
      <c r="AI163" s="283"/>
      <c r="AJ163" s="7"/>
      <c r="AK163" s="7"/>
      <c r="AL163" s="7"/>
      <c r="AM163" s="7"/>
      <c r="AN163" s="7"/>
      <c r="AO163" s="31"/>
      <c r="AP163" s="31"/>
      <c r="AQ163" s="31"/>
      <c r="AR163" s="31"/>
      <c r="AS163" s="31"/>
      <c r="AU163" s="267"/>
      <c r="AY163"/>
      <c r="AZ163"/>
    </row>
    <row r="164" spans="2:53" ht="16.5" customHeight="1" x14ac:dyDescent="0.25">
      <c r="B164" s="295"/>
      <c r="C164" s="325"/>
      <c r="D164" s="64" t="s">
        <v>17</v>
      </c>
      <c r="E164" s="64"/>
      <c r="F164" s="13" t="s">
        <v>204</v>
      </c>
      <c r="G164" s="13" t="s">
        <v>205</v>
      </c>
      <c r="H164" s="64"/>
      <c r="I164" s="13" t="s">
        <v>198</v>
      </c>
      <c r="J164" s="284"/>
      <c r="K164" s="285"/>
      <c r="L164" s="285"/>
      <c r="M164" s="286"/>
      <c r="N164" s="7"/>
      <c r="O164" s="7"/>
      <c r="P164" s="7"/>
      <c r="Q164" s="7"/>
      <c r="R164" s="7"/>
      <c r="S164" s="31"/>
      <c r="T164" s="31"/>
      <c r="U164" s="31"/>
      <c r="V164" s="31"/>
      <c r="W164" s="31"/>
      <c r="X164" s="29"/>
      <c r="Y164" s="325"/>
      <c r="Z164" s="64" t="s">
        <v>17</v>
      </c>
      <c r="AA164" s="64"/>
      <c r="AB164" s="64"/>
      <c r="AC164" s="64"/>
      <c r="AD164" s="64"/>
      <c r="AE164" s="64"/>
      <c r="AF164" s="284"/>
      <c r="AG164" s="285"/>
      <c r="AH164" s="285"/>
      <c r="AI164" s="286"/>
      <c r="AJ164" s="7"/>
      <c r="AK164" s="7"/>
      <c r="AL164" s="7"/>
      <c r="AM164" s="7"/>
      <c r="AN164" s="7"/>
      <c r="AO164" s="31"/>
      <c r="AP164" s="31"/>
      <c r="AQ164" s="31"/>
      <c r="AR164" s="31"/>
      <c r="AS164" s="31"/>
      <c r="AU164" s="267"/>
      <c r="AY164"/>
      <c r="AZ164"/>
    </row>
    <row r="165" spans="2:53" ht="16.5" customHeight="1" x14ac:dyDescent="0.25">
      <c r="B165" s="295"/>
      <c r="C165" s="325"/>
      <c r="D165" s="69" t="s">
        <v>21</v>
      </c>
      <c r="E165" s="293" t="s">
        <v>94</v>
      </c>
      <c r="F165" s="293"/>
      <c r="G165" s="293"/>
      <c r="H165" s="293"/>
      <c r="I165" s="293"/>
      <c r="J165" s="65" t="s">
        <v>11</v>
      </c>
      <c r="K165" s="65" t="s">
        <v>12</v>
      </c>
      <c r="L165" s="65" t="s">
        <v>81</v>
      </c>
      <c r="M165" s="65" t="s">
        <v>80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29"/>
      <c r="Y165" s="325"/>
      <c r="Z165" s="69" t="s">
        <v>21</v>
      </c>
      <c r="AA165" s="293" t="s">
        <v>94</v>
      </c>
      <c r="AB165" s="293"/>
      <c r="AC165" s="293"/>
      <c r="AD165" s="293"/>
      <c r="AE165" s="293"/>
      <c r="AF165" s="65" t="s">
        <v>11</v>
      </c>
      <c r="AG165" s="65" t="s">
        <v>12</v>
      </c>
      <c r="AH165" s="65" t="s">
        <v>81</v>
      </c>
      <c r="AI165" s="65" t="s">
        <v>80</v>
      </c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U165" s="267"/>
      <c r="AY165"/>
      <c r="AZ165"/>
    </row>
    <row r="166" spans="2:53" ht="16.5" customHeight="1" x14ac:dyDescent="0.3">
      <c r="B166" s="295"/>
      <c r="C166" s="325"/>
      <c r="D166" s="64" t="s">
        <v>22</v>
      </c>
      <c r="E166" s="83">
        <v>4.6589999999999998</v>
      </c>
      <c r="F166" s="83">
        <v>7.992</v>
      </c>
      <c r="G166" s="83">
        <v>27.527000000000001</v>
      </c>
      <c r="H166" s="83">
        <v>5.6719999999999997</v>
      </c>
      <c r="I166" s="83">
        <v>10.263999999999999</v>
      </c>
      <c r="J166" s="64">
        <f>SUM(E166:I166)</f>
        <v>56.11399999999999</v>
      </c>
      <c r="K166" s="26">
        <f>ROUND(AVERAGE(E166:I166),3)</f>
        <v>11.223000000000001</v>
      </c>
      <c r="L166" s="64">
        <f>ROUND(MEDIAN(E166:I166), 3)</f>
        <v>7.992</v>
      </c>
      <c r="M166" s="64">
        <f>ROUND(_xlfn.STDEV.S(E166:I166), 3)</f>
        <v>9.3689999999999998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29"/>
      <c r="Y166" s="325"/>
      <c r="Z166" s="64" t="s">
        <v>22</v>
      </c>
      <c r="AA166" s="63">
        <v>6.5250000000000004</v>
      </c>
      <c r="AB166" s="63">
        <v>7.8079999999999998</v>
      </c>
      <c r="AC166" s="63">
        <v>7.2160000000000002</v>
      </c>
      <c r="AD166" s="63">
        <v>7.8070000000000004</v>
      </c>
      <c r="AE166" s="63">
        <v>10.145</v>
      </c>
      <c r="AF166" s="64">
        <f>SUM(AA166:AE166)</f>
        <v>39.501000000000005</v>
      </c>
      <c r="AG166" s="26">
        <f>ROUND(AVERAGE(AA166:AE166),3)</f>
        <v>7.9</v>
      </c>
      <c r="AH166" s="64">
        <f>ROUND(MEDIAN(AA166:AE166), 3)</f>
        <v>7.8070000000000004</v>
      </c>
      <c r="AI166" s="64">
        <f>ROUND(_xlfn.STDEV.S(AA166:AE166), 3)</f>
        <v>1.3620000000000001</v>
      </c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U166" s="267"/>
      <c r="AY166" s="332" t="s">
        <v>253</v>
      </c>
      <c r="AZ166" s="266" t="s">
        <v>6</v>
      </c>
      <c r="BA166" s="266"/>
    </row>
    <row r="167" spans="2:53" ht="16.5" customHeight="1" x14ac:dyDescent="0.3">
      <c r="B167" s="295"/>
      <c r="C167" s="325"/>
      <c r="D167" s="64" t="b">
        <v>1</v>
      </c>
      <c r="E167" s="70" t="s">
        <v>133</v>
      </c>
      <c r="F167" s="70" t="s">
        <v>148</v>
      </c>
      <c r="G167" s="70" t="s">
        <v>143</v>
      </c>
      <c r="H167" s="70">
        <v>2</v>
      </c>
      <c r="I167" s="70" t="s">
        <v>152</v>
      </c>
      <c r="J167" s="281"/>
      <c r="K167" s="282"/>
      <c r="L167" s="282"/>
      <c r="M167" s="283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29"/>
      <c r="Y167" s="325"/>
      <c r="Z167" s="64" t="b">
        <v>1</v>
      </c>
      <c r="AA167" s="87">
        <v>5</v>
      </c>
      <c r="AB167" s="87">
        <v>7</v>
      </c>
      <c r="AC167" s="87">
        <v>0</v>
      </c>
      <c r="AD167" s="87" t="s">
        <v>155</v>
      </c>
      <c r="AE167" s="87" t="s">
        <v>138</v>
      </c>
      <c r="AF167" s="281"/>
      <c r="AG167" s="282"/>
      <c r="AH167" s="282"/>
      <c r="AI167" s="283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U167" s="267"/>
      <c r="AY167" s="332"/>
      <c r="AZ167" s="107" t="s">
        <v>246</v>
      </c>
      <c r="BA167" s="107" t="s">
        <v>0</v>
      </c>
    </row>
    <row r="168" spans="2:53" ht="16.5" customHeight="1" x14ac:dyDescent="0.25">
      <c r="B168" s="295"/>
      <c r="C168" s="325"/>
      <c r="D168" s="64" t="s">
        <v>17</v>
      </c>
      <c r="E168" s="64"/>
      <c r="F168" s="64"/>
      <c r="G168" s="64"/>
      <c r="H168" s="64"/>
      <c r="I168" s="64"/>
      <c r="J168" s="284"/>
      <c r="K168" s="285"/>
      <c r="L168" s="285"/>
      <c r="M168" s="286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29"/>
      <c r="Y168" s="325"/>
      <c r="Z168" s="64" t="s">
        <v>17</v>
      </c>
      <c r="AA168" s="64"/>
      <c r="AB168" s="64"/>
      <c r="AC168" s="64"/>
      <c r="AD168" s="64"/>
      <c r="AE168" s="64"/>
      <c r="AF168" s="284"/>
      <c r="AG168" s="285"/>
      <c r="AH168" s="285"/>
      <c r="AI168" s="286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U168" s="267"/>
      <c r="AY168" s="131" t="s">
        <v>3</v>
      </c>
      <c r="AZ168" s="132">
        <f>J156</f>
        <v>62.777999999999999</v>
      </c>
      <c r="BA168" s="132">
        <f>AF156</f>
        <v>36.909999999999997</v>
      </c>
    </row>
    <row r="169" spans="2:53" ht="16.5" customHeight="1" x14ac:dyDescent="0.25">
      <c r="B169" s="295"/>
      <c r="C169" s="325"/>
      <c r="D169" s="69" t="s">
        <v>23</v>
      </c>
      <c r="E169" s="293" t="s">
        <v>93</v>
      </c>
      <c r="F169" s="293"/>
      <c r="G169" s="293"/>
      <c r="H169" s="293"/>
      <c r="I169" s="293"/>
      <c r="J169" s="65" t="s">
        <v>11</v>
      </c>
      <c r="K169" s="65" t="s">
        <v>12</v>
      </c>
      <c r="L169" s="65" t="s">
        <v>81</v>
      </c>
      <c r="M169" s="65" t="s">
        <v>80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29"/>
      <c r="Y169" s="325"/>
      <c r="Z169" s="69" t="s">
        <v>23</v>
      </c>
      <c r="AA169" s="293" t="s">
        <v>94</v>
      </c>
      <c r="AB169" s="293"/>
      <c r="AC169" s="293"/>
      <c r="AD169" s="293"/>
      <c r="AE169" s="293"/>
      <c r="AF169" s="65" t="s">
        <v>11</v>
      </c>
      <c r="AG169" s="65" t="s">
        <v>12</v>
      </c>
      <c r="AH169" s="65" t="s">
        <v>81</v>
      </c>
      <c r="AI169" s="65" t="s">
        <v>80</v>
      </c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U169" s="267"/>
      <c r="AY169" s="42" t="s">
        <v>4</v>
      </c>
      <c r="AZ169" s="130">
        <f>K156</f>
        <v>12.555999999999999</v>
      </c>
      <c r="BA169" s="130">
        <f>AG156</f>
        <v>7.3819999999999997</v>
      </c>
    </row>
    <row r="170" spans="2:53" ht="16.5" customHeight="1" x14ac:dyDescent="0.25">
      <c r="B170" s="295"/>
      <c r="C170" s="325"/>
      <c r="D170" s="64" t="s">
        <v>24</v>
      </c>
      <c r="E170" s="86">
        <v>51.807000000000002</v>
      </c>
      <c r="F170" s="86">
        <v>17.992999999999999</v>
      </c>
      <c r="G170" s="86">
        <v>3.9420000000000002</v>
      </c>
      <c r="H170" s="86">
        <v>18.224</v>
      </c>
      <c r="I170" s="86">
        <v>13.384</v>
      </c>
      <c r="J170" s="64">
        <f>SUM(E170:I170)</f>
        <v>105.35</v>
      </c>
      <c r="K170" s="26">
        <f>ROUND(AVERAGE(E170:I170),3)</f>
        <v>21.07</v>
      </c>
      <c r="L170" s="64">
        <f>ROUND(MEDIAN(E170:I170), 3)</f>
        <v>17.992999999999999</v>
      </c>
      <c r="M170" s="64">
        <f>ROUND(_xlfn.STDEV.S(E170:I170), 3)</f>
        <v>18.13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29"/>
      <c r="Y170" s="325"/>
      <c r="Z170" s="64" t="s">
        <v>24</v>
      </c>
      <c r="AA170" s="63">
        <v>11.063000000000001</v>
      </c>
      <c r="AB170" s="63">
        <v>5.5449999999999999</v>
      </c>
      <c r="AC170" s="63">
        <v>6.4080000000000004</v>
      </c>
      <c r="AD170" s="63">
        <v>6.2709999999999999</v>
      </c>
      <c r="AE170" s="63">
        <v>10.000999999999999</v>
      </c>
      <c r="AF170" s="64">
        <f>SUM(AA170:AE170)</f>
        <v>39.288000000000004</v>
      </c>
      <c r="AG170" s="26">
        <f>ROUND(AVERAGE(AA170:AE170),3)</f>
        <v>7.8579999999999997</v>
      </c>
      <c r="AH170" s="64">
        <f>ROUND(MEDIAN(AA170:AE170), 3)</f>
        <v>6.4080000000000004</v>
      </c>
      <c r="AI170" s="64">
        <f>ROUND(_xlfn.STDEV.S(AA170:AE170), 3)</f>
        <v>2.492</v>
      </c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U170" s="267"/>
      <c r="AY170" s="42" t="s">
        <v>191</v>
      </c>
      <c r="AZ170" s="130">
        <f>L156</f>
        <v>11.186</v>
      </c>
      <c r="BA170" s="130">
        <f>AH156</f>
        <v>6.77</v>
      </c>
    </row>
    <row r="171" spans="2:53" ht="16.5" customHeight="1" x14ac:dyDescent="0.25">
      <c r="B171" s="295"/>
      <c r="C171" s="325"/>
      <c r="D171" s="64" t="b">
        <v>1</v>
      </c>
      <c r="E171" s="13" t="s">
        <v>136</v>
      </c>
      <c r="F171" s="70" t="s">
        <v>146</v>
      </c>
      <c r="G171" s="70" t="s">
        <v>132</v>
      </c>
      <c r="H171" s="13" t="s">
        <v>147</v>
      </c>
      <c r="I171" s="13">
        <v>4</v>
      </c>
      <c r="J171" s="281"/>
      <c r="K171" s="282"/>
      <c r="L171" s="282"/>
      <c r="M171" s="283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29"/>
      <c r="Y171" s="325"/>
      <c r="Z171" s="64" t="b">
        <v>1</v>
      </c>
      <c r="AA171" s="87" t="s">
        <v>143</v>
      </c>
      <c r="AB171" s="87" t="s">
        <v>144</v>
      </c>
      <c r="AC171" s="87">
        <v>4</v>
      </c>
      <c r="AD171" s="87" t="s">
        <v>132</v>
      </c>
      <c r="AE171" s="87" t="s">
        <v>141</v>
      </c>
      <c r="AF171" s="281"/>
      <c r="AG171" s="282"/>
      <c r="AH171" s="282"/>
      <c r="AI171" s="283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U171" s="267"/>
      <c r="AY171" s="42" t="s">
        <v>192</v>
      </c>
      <c r="AZ171" s="130">
        <f>M156</f>
        <v>8.3919999999999995</v>
      </c>
      <c r="BA171" s="130">
        <f>AI156</f>
        <v>1.849</v>
      </c>
    </row>
    <row r="172" spans="2:53" ht="16.5" customHeight="1" x14ac:dyDescent="0.25">
      <c r="B172" s="295"/>
      <c r="C172" s="325"/>
      <c r="D172" s="64" t="s">
        <v>17</v>
      </c>
      <c r="E172" s="13" t="s">
        <v>206</v>
      </c>
      <c r="F172" s="64"/>
      <c r="G172" s="64"/>
      <c r="H172" s="13" t="s">
        <v>207</v>
      </c>
      <c r="I172" s="13" t="s">
        <v>208</v>
      </c>
      <c r="J172" s="284"/>
      <c r="K172" s="285"/>
      <c r="L172" s="285"/>
      <c r="M172" s="286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29"/>
      <c r="Y172" s="325"/>
      <c r="Z172" s="64" t="s">
        <v>17</v>
      </c>
      <c r="AA172" s="64"/>
      <c r="AB172" s="64"/>
      <c r="AC172" s="64"/>
      <c r="AD172" s="64"/>
      <c r="AE172" s="64"/>
      <c r="AF172" s="284"/>
      <c r="AG172" s="285"/>
      <c r="AH172" s="285"/>
      <c r="AI172" s="286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</row>
    <row r="173" spans="2:53" ht="16.5" customHeight="1" x14ac:dyDescent="0.25">
      <c r="B173" s="295"/>
      <c r="C173" s="325"/>
      <c r="D173" s="69" t="s">
        <v>25</v>
      </c>
      <c r="E173" s="293" t="s">
        <v>89</v>
      </c>
      <c r="F173" s="293"/>
      <c r="G173" s="293"/>
      <c r="H173" s="293"/>
      <c r="I173" s="293"/>
      <c r="J173" s="65" t="s">
        <v>11</v>
      </c>
      <c r="K173" s="65" t="s">
        <v>12</v>
      </c>
      <c r="L173" s="65" t="s">
        <v>81</v>
      </c>
      <c r="M173" s="65" t="s">
        <v>80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29"/>
      <c r="Y173" s="325"/>
      <c r="Z173" s="69" t="s">
        <v>25</v>
      </c>
      <c r="AA173" s="293" t="s">
        <v>94</v>
      </c>
      <c r="AB173" s="293"/>
      <c r="AC173" s="293"/>
      <c r="AD173" s="293"/>
      <c r="AE173" s="293"/>
      <c r="AF173" s="65" t="s">
        <v>11</v>
      </c>
      <c r="AG173" s="65" t="s">
        <v>12</v>
      </c>
      <c r="AH173" s="65" t="s">
        <v>81</v>
      </c>
      <c r="AI173" s="65" t="s">
        <v>80</v>
      </c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</row>
    <row r="174" spans="2:53" ht="16.5" customHeight="1" x14ac:dyDescent="0.25">
      <c r="B174" s="295"/>
      <c r="C174" s="325"/>
      <c r="D174" s="64" t="s">
        <v>26</v>
      </c>
      <c r="E174" s="86">
        <v>10.914999999999999</v>
      </c>
      <c r="F174" s="86">
        <v>8.5269999999999992</v>
      </c>
      <c r="G174" s="86">
        <v>5.952</v>
      </c>
      <c r="H174" s="86">
        <v>7.0469999999999997</v>
      </c>
      <c r="I174" s="86">
        <v>8.9269999999999996</v>
      </c>
      <c r="J174" s="64">
        <f>SUM(E174:I174)</f>
        <v>41.367999999999995</v>
      </c>
      <c r="K174" s="26">
        <f>ROUND(AVERAGE(E174:I174),3)</f>
        <v>8.2739999999999991</v>
      </c>
      <c r="L174" s="64">
        <f>ROUND(MEDIAN(E174:I174), 3)</f>
        <v>8.5269999999999992</v>
      </c>
      <c r="M174" s="64">
        <f>ROUND(_xlfn.STDEV.S(E174:I174), 3)</f>
        <v>1.895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29"/>
      <c r="Y174" s="325"/>
      <c r="Z174" s="64" t="s">
        <v>26</v>
      </c>
      <c r="AA174" s="63">
        <v>6.4960000000000004</v>
      </c>
      <c r="AB174" s="63">
        <v>5.12</v>
      </c>
      <c r="AC174" s="63">
        <v>7.0590000000000002</v>
      </c>
      <c r="AD174" s="63">
        <v>8.532</v>
      </c>
      <c r="AE174" s="63">
        <v>5.12</v>
      </c>
      <c r="AF174" s="64">
        <f>SUM(AA174:AE174)</f>
        <v>32.326999999999998</v>
      </c>
      <c r="AG174" s="26">
        <f>ROUND(AVERAGE(AA174:AE174),3)</f>
        <v>6.4649999999999999</v>
      </c>
      <c r="AH174" s="64">
        <f>ROUND(MEDIAN(AA174:AE174), 3)</f>
        <v>6.4960000000000004</v>
      </c>
      <c r="AI174" s="64">
        <f>ROUND(_xlfn.STDEV.S(AA174:AE174), 3)</f>
        <v>1.4359999999999999</v>
      </c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</row>
    <row r="175" spans="2:53" ht="16.5" customHeight="1" x14ac:dyDescent="0.25">
      <c r="B175" s="295"/>
      <c r="C175" s="325"/>
      <c r="D175" s="64" t="b">
        <v>1</v>
      </c>
      <c r="E175" s="70" t="s">
        <v>159</v>
      </c>
      <c r="F175" s="13">
        <v>5</v>
      </c>
      <c r="G175" s="70" t="s">
        <v>163</v>
      </c>
      <c r="H175" s="70" t="s">
        <v>155</v>
      </c>
      <c r="I175" s="70" t="s">
        <v>157</v>
      </c>
      <c r="J175" s="281"/>
      <c r="K175" s="282"/>
      <c r="L175" s="282"/>
      <c r="M175" s="283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29"/>
      <c r="Y175" s="325"/>
      <c r="Z175" s="64" t="b">
        <v>1</v>
      </c>
      <c r="AA175" s="87" t="s">
        <v>135</v>
      </c>
      <c r="AB175" s="87" t="s">
        <v>158</v>
      </c>
      <c r="AC175" s="87">
        <v>8</v>
      </c>
      <c r="AD175" s="87" t="s">
        <v>148</v>
      </c>
      <c r="AE175" s="87">
        <v>2</v>
      </c>
      <c r="AF175" s="281"/>
      <c r="AG175" s="282"/>
      <c r="AH175" s="282"/>
      <c r="AI175" s="283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</row>
    <row r="176" spans="2:53" ht="16.5" customHeight="1" x14ac:dyDescent="0.25">
      <c r="B176" s="295"/>
      <c r="C176" s="325"/>
      <c r="D176" s="64" t="s">
        <v>17</v>
      </c>
      <c r="E176" s="64"/>
      <c r="F176" s="13" t="s">
        <v>208</v>
      </c>
      <c r="G176" s="64"/>
      <c r="H176" s="64"/>
      <c r="I176" s="64"/>
      <c r="J176" s="284"/>
      <c r="K176" s="285"/>
      <c r="L176" s="285"/>
      <c r="M176" s="286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29"/>
      <c r="Y176" s="325"/>
      <c r="Z176" s="64" t="s">
        <v>17</v>
      </c>
      <c r="AA176" s="64"/>
      <c r="AB176" s="64"/>
      <c r="AC176" s="64"/>
      <c r="AD176" s="64"/>
      <c r="AE176" s="64"/>
      <c r="AF176" s="284"/>
      <c r="AG176" s="285"/>
      <c r="AH176" s="285"/>
      <c r="AI176" s="286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</row>
    <row r="177" spans="2:45" ht="16.5" customHeight="1" x14ac:dyDescent="0.25">
      <c r="B177" s="295"/>
      <c r="C177" s="325"/>
      <c r="D177" s="69" t="s">
        <v>58</v>
      </c>
      <c r="E177" s="293" t="s">
        <v>95</v>
      </c>
      <c r="F177" s="293"/>
      <c r="G177" s="293"/>
      <c r="H177" s="293"/>
      <c r="I177" s="293"/>
      <c r="J177" s="65" t="s">
        <v>11</v>
      </c>
      <c r="K177" s="65" t="s">
        <v>12</v>
      </c>
      <c r="L177" s="65" t="s">
        <v>81</v>
      </c>
      <c r="M177" s="65" t="s">
        <v>80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29"/>
      <c r="Y177" s="325"/>
      <c r="Z177" s="69" t="s">
        <v>58</v>
      </c>
      <c r="AA177" s="293" t="s">
        <v>94</v>
      </c>
      <c r="AB177" s="293"/>
      <c r="AC177" s="293"/>
      <c r="AD177" s="293"/>
      <c r="AE177" s="293"/>
      <c r="AF177" s="65" t="s">
        <v>11</v>
      </c>
      <c r="AG177" s="65" t="s">
        <v>12</v>
      </c>
      <c r="AH177" s="65" t="s">
        <v>81</v>
      </c>
      <c r="AI177" s="65" t="s">
        <v>80</v>
      </c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</row>
    <row r="178" spans="2:45" ht="16.5" customHeight="1" x14ac:dyDescent="0.25">
      <c r="B178" s="295"/>
      <c r="C178" s="325"/>
      <c r="D178" s="64" t="s">
        <v>59</v>
      </c>
      <c r="E178" s="83">
        <v>14.608000000000001</v>
      </c>
      <c r="F178" s="83">
        <v>16.614999999999998</v>
      </c>
      <c r="G178" s="83">
        <v>5.9379999999999997</v>
      </c>
      <c r="H178" s="83">
        <v>20.030999999999999</v>
      </c>
      <c r="I178" s="83">
        <v>4.6710000000000003</v>
      </c>
      <c r="J178" s="64">
        <f>SUM(E178:I178)</f>
        <v>61.863</v>
      </c>
      <c r="K178" s="26">
        <f>ROUND(AVERAGE(E178:I178),3)</f>
        <v>12.372999999999999</v>
      </c>
      <c r="L178" s="64">
        <f>ROUND(MEDIAN(E178:I178), 3)</f>
        <v>14.608000000000001</v>
      </c>
      <c r="M178" s="64">
        <f>ROUND(_xlfn.STDEV.S(E178:I178), 3)</f>
        <v>6.7519999999999998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29"/>
      <c r="Y178" s="325"/>
      <c r="Z178" s="64" t="s">
        <v>59</v>
      </c>
      <c r="AA178" s="63">
        <v>6.2809999999999997</v>
      </c>
      <c r="AB178" s="63">
        <v>8.43</v>
      </c>
      <c r="AC178" s="63">
        <v>6.024</v>
      </c>
      <c r="AD178" s="63">
        <v>6.36</v>
      </c>
      <c r="AE178" s="63">
        <v>6.6310000000000002</v>
      </c>
      <c r="AF178" s="64">
        <f>SUM(AA178:AE178)</f>
        <v>33.725999999999999</v>
      </c>
      <c r="AG178" s="26">
        <f>ROUND(AVERAGE(AA178:AE178),3)</f>
        <v>6.7450000000000001</v>
      </c>
      <c r="AH178" s="64">
        <f>ROUND(MEDIAN(AA178:AE178), 3)</f>
        <v>6.36</v>
      </c>
      <c r="AI178" s="64">
        <f>ROUND(_xlfn.STDEV.S(AA178:AE178), 3)</f>
        <v>0.96599999999999997</v>
      </c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</row>
    <row r="179" spans="2:45" ht="16.5" customHeight="1" x14ac:dyDescent="0.25">
      <c r="B179" s="295"/>
      <c r="C179" s="325"/>
      <c r="D179" s="64" t="b">
        <v>1</v>
      </c>
      <c r="E179" s="13">
        <v>1</v>
      </c>
      <c r="F179" s="13" t="s">
        <v>160</v>
      </c>
      <c r="G179" s="70">
        <v>9</v>
      </c>
      <c r="H179" s="70" t="s">
        <v>135</v>
      </c>
      <c r="I179" s="70" t="s">
        <v>138</v>
      </c>
      <c r="J179" s="281"/>
      <c r="K179" s="282"/>
      <c r="L179" s="282"/>
      <c r="M179" s="283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29"/>
      <c r="Y179" s="325"/>
      <c r="Z179" s="64" t="b">
        <v>1</v>
      </c>
      <c r="AA179" s="87" t="s">
        <v>130</v>
      </c>
      <c r="AB179" s="87" t="s">
        <v>139</v>
      </c>
      <c r="AC179" s="87" t="s">
        <v>162</v>
      </c>
      <c r="AD179" s="87">
        <v>9</v>
      </c>
      <c r="AE179" s="87">
        <v>1</v>
      </c>
      <c r="AF179" s="281"/>
      <c r="AG179" s="282"/>
      <c r="AH179" s="282"/>
      <c r="AI179" s="283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</row>
    <row r="180" spans="2:45" ht="16.5" customHeight="1" x14ac:dyDescent="0.25">
      <c r="B180" s="295"/>
      <c r="C180" s="325"/>
      <c r="D180" s="64" t="s">
        <v>17</v>
      </c>
      <c r="E180" s="13" t="s">
        <v>209</v>
      </c>
      <c r="F180" s="13" t="s">
        <v>210</v>
      </c>
      <c r="G180" s="64"/>
      <c r="H180" s="64"/>
      <c r="I180" s="64"/>
      <c r="J180" s="284"/>
      <c r="K180" s="285"/>
      <c r="L180" s="285"/>
      <c r="M180" s="286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29"/>
      <c r="Y180" s="325"/>
      <c r="Z180" s="64" t="s">
        <v>17</v>
      </c>
      <c r="AA180" s="64"/>
      <c r="AB180" s="64"/>
      <c r="AC180" s="64"/>
      <c r="AD180" s="64"/>
      <c r="AE180" s="64"/>
      <c r="AF180" s="284"/>
      <c r="AG180" s="285"/>
      <c r="AH180" s="285"/>
      <c r="AI180" s="286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</row>
  </sheetData>
  <mergeCells count="237">
    <mergeCell ref="B3:BA3"/>
    <mergeCell ref="C4:BA4"/>
    <mergeCell ref="C65:BA65"/>
    <mergeCell ref="J159:M160"/>
    <mergeCell ref="AF159:AI160"/>
    <mergeCell ref="E161:I161"/>
    <mergeCell ref="AA161:AE161"/>
    <mergeCell ref="J150:M151"/>
    <mergeCell ref="AF150:AI151"/>
    <mergeCell ref="AQ125:AS125"/>
    <mergeCell ref="E128:I128"/>
    <mergeCell ref="AA128:AE128"/>
    <mergeCell ref="J130:M131"/>
    <mergeCell ref="AF130:AI131"/>
    <mergeCell ref="E132:I132"/>
    <mergeCell ref="AA132:AE132"/>
    <mergeCell ref="C154:C180"/>
    <mergeCell ref="J154:M154"/>
    <mergeCell ref="U154:W154"/>
    <mergeCell ref="E144:I144"/>
    <mergeCell ref="AA144:AE144"/>
    <mergeCell ref="J146:M147"/>
    <mergeCell ref="AF146:AI147"/>
    <mergeCell ref="E148:I148"/>
    <mergeCell ref="J179:M180"/>
    <mergeCell ref="AF179:AI180"/>
    <mergeCell ref="E173:I173"/>
    <mergeCell ref="AA173:AE173"/>
    <mergeCell ref="J175:M176"/>
    <mergeCell ref="AF175:AI176"/>
    <mergeCell ref="E177:I177"/>
    <mergeCell ref="AA177:AE177"/>
    <mergeCell ref="AA165:AE165"/>
    <mergeCell ref="J167:M168"/>
    <mergeCell ref="AF167:AI168"/>
    <mergeCell ref="E169:I169"/>
    <mergeCell ref="AA169:AE169"/>
    <mergeCell ref="J171:M172"/>
    <mergeCell ref="AF171:AI172"/>
    <mergeCell ref="Y154:Y180"/>
    <mergeCell ref="AF154:AI154"/>
    <mergeCell ref="J163:M164"/>
    <mergeCell ref="AF163:AI164"/>
    <mergeCell ref="E165:I165"/>
    <mergeCell ref="AQ154:AS154"/>
    <mergeCell ref="E157:I157"/>
    <mergeCell ref="AA157:AE157"/>
    <mergeCell ref="AF109:AI110"/>
    <mergeCell ref="E111:I111"/>
    <mergeCell ref="AA111:AE111"/>
    <mergeCell ref="J113:M114"/>
    <mergeCell ref="AF113:AI114"/>
    <mergeCell ref="J121:M122"/>
    <mergeCell ref="AF121:AI122"/>
    <mergeCell ref="C125:C151"/>
    <mergeCell ref="J125:M125"/>
    <mergeCell ref="U125:W125"/>
    <mergeCell ref="Y125:Y151"/>
    <mergeCell ref="AF125:AI125"/>
    <mergeCell ref="J134:M135"/>
    <mergeCell ref="AF134:AI135"/>
    <mergeCell ref="E136:I136"/>
    <mergeCell ref="C96:C122"/>
    <mergeCell ref="AA136:AE136"/>
    <mergeCell ref="J138:M139"/>
    <mergeCell ref="AF138:AI139"/>
    <mergeCell ref="E140:I140"/>
    <mergeCell ref="AA140:AE140"/>
    <mergeCell ref="J142:M143"/>
    <mergeCell ref="AF142:AI143"/>
    <mergeCell ref="AA148:AE148"/>
    <mergeCell ref="AQ96:AS96"/>
    <mergeCell ref="E99:I99"/>
    <mergeCell ref="AA99:AE99"/>
    <mergeCell ref="J101:M102"/>
    <mergeCell ref="AF101:AI102"/>
    <mergeCell ref="E103:I103"/>
    <mergeCell ref="AA103:AE103"/>
    <mergeCell ref="J92:M93"/>
    <mergeCell ref="AF92:AI93"/>
    <mergeCell ref="J96:M96"/>
    <mergeCell ref="U96:W96"/>
    <mergeCell ref="Y96:Y122"/>
    <mergeCell ref="AF96:AI96"/>
    <mergeCell ref="J105:M106"/>
    <mergeCell ref="AF105:AI106"/>
    <mergeCell ref="E107:I107"/>
    <mergeCell ref="E115:I115"/>
    <mergeCell ref="AA115:AE115"/>
    <mergeCell ref="J117:M118"/>
    <mergeCell ref="AF117:AI118"/>
    <mergeCell ref="E119:I119"/>
    <mergeCell ref="AA119:AE119"/>
    <mergeCell ref="AA107:AE107"/>
    <mergeCell ref="J109:M110"/>
    <mergeCell ref="J80:M81"/>
    <mergeCell ref="AF80:AI81"/>
    <mergeCell ref="J84:M85"/>
    <mergeCell ref="AF84:AI85"/>
    <mergeCell ref="J88:M89"/>
    <mergeCell ref="AF88:AI89"/>
    <mergeCell ref="C67:C93"/>
    <mergeCell ref="J67:M67"/>
    <mergeCell ref="U67:W67"/>
    <mergeCell ref="Y67:Y93"/>
    <mergeCell ref="AF67:AI67"/>
    <mergeCell ref="J76:M77"/>
    <mergeCell ref="AF76:AI77"/>
    <mergeCell ref="E74:I74"/>
    <mergeCell ref="AA74:AE74"/>
    <mergeCell ref="E78:I78"/>
    <mergeCell ref="AA78:AE78"/>
    <mergeCell ref="E82:I82"/>
    <mergeCell ref="AA82:AE82"/>
    <mergeCell ref="E86:I86"/>
    <mergeCell ref="AA86:AE86"/>
    <mergeCell ref="E90:I90"/>
    <mergeCell ref="AA90:AE90"/>
    <mergeCell ref="S69:S70"/>
    <mergeCell ref="E59:N59"/>
    <mergeCell ref="AA59:AJ59"/>
    <mergeCell ref="O61:R62"/>
    <mergeCell ref="AK61:AN62"/>
    <mergeCell ref="C66:W66"/>
    <mergeCell ref="Y66:AS66"/>
    <mergeCell ref="E47:N47"/>
    <mergeCell ref="AA47:AJ47"/>
    <mergeCell ref="O49:R50"/>
    <mergeCell ref="AK49:AN50"/>
    <mergeCell ref="E51:N51"/>
    <mergeCell ref="AA51:AJ51"/>
    <mergeCell ref="AA55:AJ55"/>
    <mergeCell ref="O57:R58"/>
    <mergeCell ref="AK57:AN58"/>
    <mergeCell ref="AQ67:AS67"/>
    <mergeCell ref="J72:M73"/>
    <mergeCell ref="AF72:AI73"/>
    <mergeCell ref="C32:C62"/>
    <mergeCell ref="O32:R32"/>
    <mergeCell ref="U32:W32"/>
    <mergeCell ref="Y32:Y62"/>
    <mergeCell ref="AK32:AN32"/>
    <mergeCell ref="AQ32:AS32"/>
    <mergeCell ref="O41:R42"/>
    <mergeCell ref="AK41:AN42"/>
    <mergeCell ref="E43:N43"/>
    <mergeCell ref="AA43:AJ43"/>
    <mergeCell ref="O45:R46"/>
    <mergeCell ref="AK45:AN46"/>
    <mergeCell ref="E35:N35"/>
    <mergeCell ref="AA35:AJ35"/>
    <mergeCell ref="O37:R38"/>
    <mergeCell ref="AK37:AN38"/>
    <mergeCell ref="E39:N39"/>
    <mergeCell ref="AA39:AJ39"/>
    <mergeCell ref="O53:R54"/>
    <mergeCell ref="AK53:AN54"/>
    <mergeCell ref="E55:N55"/>
    <mergeCell ref="AK15:AN16"/>
    <mergeCell ref="E17:N17"/>
    <mergeCell ref="AA17:AJ17"/>
    <mergeCell ref="O19:R20"/>
    <mergeCell ref="AK19:AN20"/>
    <mergeCell ref="O27:R28"/>
    <mergeCell ref="AK27:AN28"/>
    <mergeCell ref="C31:W31"/>
    <mergeCell ref="Y31:AS31"/>
    <mergeCell ref="E9:N9"/>
    <mergeCell ref="AA9:AJ9"/>
    <mergeCell ref="O11:R12"/>
    <mergeCell ref="AK11:AN12"/>
    <mergeCell ref="E13:N13"/>
    <mergeCell ref="AA13:AJ13"/>
    <mergeCell ref="B4:B180"/>
    <mergeCell ref="C5:W5"/>
    <mergeCell ref="Y5:AS5"/>
    <mergeCell ref="C6:C28"/>
    <mergeCell ref="O6:R6"/>
    <mergeCell ref="U6:W6"/>
    <mergeCell ref="Y6:Y28"/>
    <mergeCell ref="AK6:AN6"/>
    <mergeCell ref="AQ6:AS6"/>
    <mergeCell ref="E21:N21"/>
    <mergeCell ref="AA21:AJ21"/>
    <mergeCell ref="O23:R24"/>
    <mergeCell ref="AK23:AN24"/>
    <mergeCell ref="E25:N25"/>
    <mergeCell ref="AA25:AJ25"/>
    <mergeCell ref="O15:R16"/>
    <mergeCell ref="E70:I70"/>
    <mergeCell ref="AA70:AE70"/>
    <mergeCell ref="AZ125:BA125"/>
    <mergeCell ref="AY137:AY138"/>
    <mergeCell ref="AZ137:BA137"/>
    <mergeCell ref="AV154:AV155"/>
    <mergeCell ref="AW154:AX154"/>
    <mergeCell ref="AY154:AY155"/>
    <mergeCell ref="AZ154:BA154"/>
    <mergeCell ref="AU5:BA5"/>
    <mergeCell ref="AU6:AU53"/>
    <mergeCell ref="AV6:AV7"/>
    <mergeCell ref="AW6:AX6"/>
    <mergeCell ref="AY6:AY7"/>
    <mergeCell ref="AZ6:BA6"/>
    <mergeCell ref="AY17:AY18"/>
    <mergeCell ref="AZ17:BA17"/>
    <mergeCell ref="AV32:AV33"/>
    <mergeCell ref="AW32:AX32"/>
    <mergeCell ref="AY32:AY33"/>
    <mergeCell ref="AZ32:BA32"/>
    <mergeCell ref="AW41:AX43"/>
    <mergeCell ref="AY48:AY49"/>
    <mergeCell ref="AZ48:BA48"/>
    <mergeCell ref="S71:S72"/>
    <mergeCell ref="S73:S74"/>
    <mergeCell ref="AO69:AO70"/>
    <mergeCell ref="AO71:AO72"/>
    <mergeCell ref="AO73:AO74"/>
    <mergeCell ref="AY166:AY167"/>
    <mergeCell ref="AZ166:BA166"/>
    <mergeCell ref="AU66:BA66"/>
    <mergeCell ref="AU67:AU171"/>
    <mergeCell ref="AV67:AV68"/>
    <mergeCell ref="AW67:AX67"/>
    <mergeCell ref="AY67:AY68"/>
    <mergeCell ref="AZ67:BA67"/>
    <mergeCell ref="AY79:AY80"/>
    <mergeCell ref="AZ79:BA79"/>
    <mergeCell ref="AV96:AV97"/>
    <mergeCell ref="AW96:AX96"/>
    <mergeCell ref="AY96:AY97"/>
    <mergeCell ref="AZ96:BA96"/>
    <mergeCell ref="AY108:AY109"/>
    <mergeCell ref="AZ108:BA108"/>
    <mergeCell ref="AV125:AV126"/>
    <mergeCell ref="AW125:AX125"/>
    <mergeCell ref="AY125:AY126"/>
  </mergeCells>
  <phoneticPr fontId="1" type="noConversion"/>
  <pageMargins left="0.25" right="0.25" top="0.75" bottom="0.75" header="0.3" footer="0.3"/>
  <pageSetup paperSize="9" scale="2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77A5-C42D-4001-B14F-68827AF00931}">
  <sheetPr>
    <pageSetUpPr fitToPage="1"/>
  </sheetPr>
  <dimension ref="B1:BA240"/>
  <sheetViews>
    <sheetView zoomScale="40" zoomScaleNormal="40" workbookViewId="0">
      <selection activeCell="S69" sqref="S69:S74"/>
    </sheetView>
  </sheetViews>
  <sheetFormatPr defaultRowHeight="36" x14ac:dyDescent="0.25"/>
  <cols>
    <col min="2" max="2" width="30.625" style="160" customWidth="1"/>
    <col min="3" max="3" width="9" style="2"/>
    <col min="4" max="4" width="13.625" style="2" customWidth="1"/>
    <col min="5" max="14" width="9.125" style="1" customWidth="1"/>
    <col min="15" max="18" width="9.125" style="2" customWidth="1"/>
    <col min="19" max="19" width="9" style="2"/>
    <col min="20" max="20" width="13.625" style="2" customWidth="1"/>
    <col min="21" max="23" width="11.625" style="2" customWidth="1"/>
    <col min="24" max="25" width="9" style="2"/>
    <col min="26" max="26" width="13.625" style="2" customWidth="1"/>
    <col min="27" max="36" width="9.125" style="1" customWidth="1"/>
    <col min="37" max="40" width="9.125" style="2" customWidth="1"/>
    <col min="41" max="41" width="9" style="2"/>
    <col min="42" max="42" width="13.625" style="2" customWidth="1"/>
    <col min="43" max="45" width="11.625" style="2" customWidth="1"/>
    <col min="46" max="47" width="9" style="24"/>
    <col min="48" max="48" width="11.625" style="24" customWidth="1"/>
    <col min="49" max="50" width="13.625" style="24" customWidth="1"/>
    <col min="51" max="51" width="11.625" style="24" customWidth="1"/>
    <col min="52" max="52" width="13.625" style="24" customWidth="1"/>
    <col min="53" max="53" width="13.625" customWidth="1"/>
  </cols>
  <sheetData>
    <row r="1" spans="2:53" ht="16.5" customHeight="1" x14ac:dyDescent="0.25"/>
    <row r="2" spans="2:53" ht="16.5" customHeight="1" x14ac:dyDescent="0.25"/>
    <row r="3" spans="2:53" ht="120" customHeight="1" x14ac:dyDescent="0.25">
      <c r="B3" s="294" t="s">
        <v>241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4"/>
    </row>
    <row r="4" spans="2:53" ht="50.1" customHeight="1" x14ac:dyDescent="0.25">
      <c r="B4" s="295" t="s">
        <v>77</v>
      </c>
      <c r="C4" s="278" t="s">
        <v>82</v>
      </c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  <c r="AY4" s="278"/>
      <c r="AZ4" s="278"/>
      <c r="BA4" s="278"/>
    </row>
    <row r="5" spans="2:53" ht="39.950000000000003" customHeight="1" x14ac:dyDescent="0.25">
      <c r="B5" s="295"/>
      <c r="C5" s="296" t="s">
        <v>79</v>
      </c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5"/>
      <c r="Y5" s="297" t="s">
        <v>53</v>
      </c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U5" s="276" t="s">
        <v>257</v>
      </c>
      <c r="AV5" s="276"/>
      <c r="AW5" s="276"/>
      <c r="AX5" s="276"/>
      <c r="AY5" s="276"/>
      <c r="AZ5" s="276"/>
      <c r="BA5" s="276"/>
    </row>
    <row r="6" spans="2:53" ht="16.5" customHeight="1" x14ac:dyDescent="0.3">
      <c r="B6" s="295"/>
      <c r="C6" s="265" t="s">
        <v>1</v>
      </c>
      <c r="D6" s="90" t="s">
        <v>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327" t="s">
        <v>49</v>
      </c>
      <c r="P6" s="328"/>
      <c r="Q6" s="328"/>
      <c r="R6" s="329"/>
      <c r="S6" s="7"/>
      <c r="T6" s="90" t="s">
        <v>1</v>
      </c>
      <c r="U6" s="232" t="s">
        <v>50</v>
      </c>
      <c r="V6" s="232"/>
      <c r="W6" s="232"/>
      <c r="X6" s="4"/>
      <c r="Y6" s="265" t="s">
        <v>1</v>
      </c>
      <c r="Z6" s="90" t="s">
        <v>1</v>
      </c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327" t="s">
        <v>49</v>
      </c>
      <c r="AL6" s="328"/>
      <c r="AM6" s="328"/>
      <c r="AN6" s="329"/>
      <c r="AO6" s="7"/>
      <c r="AP6" s="90" t="s">
        <v>1</v>
      </c>
      <c r="AQ6" s="232" t="s">
        <v>50</v>
      </c>
      <c r="AR6" s="232"/>
      <c r="AS6" s="232"/>
      <c r="AU6" s="267" t="s">
        <v>255</v>
      </c>
      <c r="AV6" s="269" t="s">
        <v>1</v>
      </c>
      <c r="AW6" s="266" t="s">
        <v>5</v>
      </c>
      <c r="AX6" s="266"/>
      <c r="AY6" s="269" t="s">
        <v>1</v>
      </c>
      <c r="AZ6" s="266" t="s">
        <v>6</v>
      </c>
      <c r="BA6" s="266"/>
    </row>
    <row r="7" spans="2:53" ht="16.5" customHeight="1" x14ac:dyDescent="0.3">
      <c r="B7" s="295"/>
      <c r="C7" s="265"/>
      <c r="D7" s="90" t="s">
        <v>2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42" t="s">
        <v>3</v>
      </c>
      <c r="P7" s="42" t="s">
        <v>4</v>
      </c>
      <c r="Q7" s="42" t="s">
        <v>191</v>
      </c>
      <c r="R7" s="42" t="s">
        <v>192</v>
      </c>
      <c r="S7" s="7"/>
      <c r="T7" s="90" t="s">
        <v>2</v>
      </c>
      <c r="U7" s="92" t="s">
        <v>5</v>
      </c>
      <c r="V7" s="92" t="s">
        <v>6</v>
      </c>
      <c r="W7" s="8" t="s">
        <v>7</v>
      </c>
      <c r="X7" s="4"/>
      <c r="Y7" s="265"/>
      <c r="Z7" s="90" t="s">
        <v>0</v>
      </c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42" t="s">
        <v>3</v>
      </c>
      <c r="AL7" s="42" t="s">
        <v>4</v>
      </c>
      <c r="AM7" s="42" t="s">
        <v>191</v>
      </c>
      <c r="AN7" s="42" t="s">
        <v>192</v>
      </c>
      <c r="AO7" s="7"/>
      <c r="AP7" s="90" t="s">
        <v>54</v>
      </c>
      <c r="AQ7" s="92" t="s">
        <v>5</v>
      </c>
      <c r="AR7" s="92" t="s">
        <v>6</v>
      </c>
      <c r="AS7" s="8" t="s">
        <v>7</v>
      </c>
      <c r="AU7" s="267"/>
      <c r="AV7" s="269"/>
      <c r="AW7" s="107" t="s">
        <v>246</v>
      </c>
      <c r="AX7" s="107" t="s">
        <v>0</v>
      </c>
      <c r="AY7" s="269"/>
      <c r="AZ7" s="107" t="s">
        <v>2</v>
      </c>
      <c r="BA7" s="107" t="s">
        <v>54</v>
      </c>
    </row>
    <row r="8" spans="2:53" ht="16.5" customHeight="1" x14ac:dyDescent="0.3">
      <c r="B8" s="295"/>
      <c r="C8" s="265"/>
      <c r="D8" s="9" t="s">
        <v>8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57">
        <f>ROUND(AVERAGE(O10, O14,O18,O22,O26), 3)</f>
        <v>108.004</v>
      </c>
      <c r="P8" s="43">
        <f>ROUND(AVERAGE(P10, P14,P18,P22,P26), 3)</f>
        <v>9.359</v>
      </c>
      <c r="Q8" s="43">
        <f>ROUND(AVERAGE(Q10, Q14,Q18,Q22,Q26), 3)</f>
        <v>9.1750000000000007</v>
      </c>
      <c r="R8" s="43">
        <f>ROUND(AVERAGE(R10, R14,R18,R22,R26), 3)</f>
        <v>5.4690000000000003</v>
      </c>
      <c r="S8" s="7"/>
      <c r="T8" s="9" t="s">
        <v>9</v>
      </c>
      <c r="U8" s="8">
        <v>90</v>
      </c>
      <c r="V8" s="8">
        <v>93.423000000000002</v>
      </c>
      <c r="W8" s="8">
        <f>ROUND(V8/60, 3)</f>
        <v>1.5569999999999999</v>
      </c>
      <c r="X8" s="4"/>
      <c r="Y8" s="265"/>
      <c r="Z8" s="25" t="s">
        <v>8</v>
      </c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57">
        <f>ROUND(AVERAGE(AK10, AK14,AK18,AK22,AK26), 3)</f>
        <v>88.703000000000003</v>
      </c>
      <c r="AL8" s="43">
        <f>ROUND(AVERAGE(AL10, AL14,AL18,AL22,AL26), 3)</f>
        <v>9.5980000000000008</v>
      </c>
      <c r="AM8" s="43">
        <f>ROUND(AVERAGE(AM10, AM14,AM18,AM22,AM26), 3)</f>
        <v>8.4139999999999997</v>
      </c>
      <c r="AN8" s="43">
        <f>ROUND(AVERAGE(AN10, AN14,AN18,AN22,AN26), 3)</f>
        <v>3.2080000000000002</v>
      </c>
      <c r="AO8" s="7"/>
      <c r="AP8" s="9" t="s">
        <v>9</v>
      </c>
      <c r="AQ8" s="8">
        <v>100</v>
      </c>
      <c r="AR8" s="8">
        <v>105.386</v>
      </c>
      <c r="AS8" s="8">
        <f>ROUND(AR8/60, 3)</f>
        <v>1.756</v>
      </c>
      <c r="AU8" s="267"/>
      <c r="AV8" s="108" t="s">
        <v>9</v>
      </c>
      <c r="AW8" s="109">
        <f t="shared" ref="AW8:AW13" si="0">U8</f>
        <v>90</v>
      </c>
      <c r="AX8" s="109">
        <f t="shared" ref="AX8:AX13" si="1">AQ8</f>
        <v>100</v>
      </c>
      <c r="AY8" s="108" t="s">
        <v>9</v>
      </c>
      <c r="AZ8" s="109">
        <f t="shared" ref="AZ8:AZ13" si="2">V8</f>
        <v>93.423000000000002</v>
      </c>
      <c r="BA8" s="109">
        <f t="shared" ref="BA8:BA13" si="3">AR8</f>
        <v>105.386</v>
      </c>
    </row>
    <row r="9" spans="2:53" ht="16.5" customHeight="1" x14ac:dyDescent="0.3">
      <c r="B9" s="295"/>
      <c r="C9" s="265"/>
      <c r="D9" s="92" t="s">
        <v>10</v>
      </c>
      <c r="E9" s="292" t="s">
        <v>90</v>
      </c>
      <c r="F9" s="293"/>
      <c r="G9" s="293"/>
      <c r="H9" s="293"/>
      <c r="I9" s="293"/>
      <c r="J9" s="293"/>
      <c r="K9" s="293"/>
      <c r="L9" s="293"/>
      <c r="M9" s="293"/>
      <c r="N9" s="293"/>
      <c r="O9" s="88" t="s">
        <v>11</v>
      </c>
      <c r="P9" s="91" t="s">
        <v>12</v>
      </c>
      <c r="Q9" s="88" t="s">
        <v>81</v>
      </c>
      <c r="R9" s="88" t="s">
        <v>80</v>
      </c>
      <c r="S9" s="7"/>
      <c r="T9" s="9" t="s">
        <v>13</v>
      </c>
      <c r="U9" s="8">
        <v>90</v>
      </c>
      <c r="V9" s="8">
        <v>133.05099999999999</v>
      </c>
      <c r="W9" s="8">
        <f>ROUND(V9/60, 3)</f>
        <v>2.218</v>
      </c>
      <c r="X9" s="4"/>
      <c r="Y9" s="265"/>
      <c r="Z9" s="88" t="s">
        <v>10</v>
      </c>
      <c r="AA9" s="292" t="s">
        <v>94</v>
      </c>
      <c r="AB9" s="293"/>
      <c r="AC9" s="293"/>
      <c r="AD9" s="293"/>
      <c r="AE9" s="293"/>
      <c r="AF9" s="293"/>
      <c r="AG9" s="293"/>
      <c r="AH9" s="293"/>
      <c r="AI9" s="293"/>
      <c r="AJ9" s="293"/>
      <c r="AK9" s="88" t="s">
        <v>11</v>
      </c>
      <c r="AL9" s="91" t="s">
        <v>12</v>
      </c>
      <c r="AM9" s="88" t="s">
        <v>81</v>
      </c>
      <c r="AN9" s="88" t="s">
        <v>80</v>
      </c>
      <c r="AO9" s="7"/>
      <c r="AP9" s="9" t="s">
        <v>13</v>
      </c>
      <c r="AQ9" s="8">
        <v>90</v>
      </c>
      <c r="AR9" s="8">
        <v>97.174999999999997</v>
      </c>
      <c r="AS9" s="8">
        <f>ROUND(AR9/60, 3)</f>
        <v>1.62</v>
      </c>
      <c r="AU9" s="267"/>
      <c r="AV9" s="108" t="s">
        <v>13</v>
      </c>
      <c r="AW9" s="109">
        <f t="shared" si="0"/>
        <v>90</v>
      </c>
      <c r="AX9" s="109">
        <f t="shared" si="1"/>
        <v>90</v>
      </c>
      <c r="AY9" s="108" t="s">
        <v>13</v>
      </c>
      <c r="AZ9" s="109">
        <f t="shared" si="2"/>
        <v>133.05099999999999</v>
      </c>
      <c r="BA9" s="109">
        <f t="shared" si="3"/>
        <v>97.174999999999997</v>
      </c>
    </row>
    <row r="10" spans="2:53" ht="16.5" customHeight="1" x14ac:dyDescent="0.3">
      <c r="B10" s="295"/>
      <c r="C10" s="265"/>
      <c r="D10" s="87" t="s">
        <v>14</v>
      </c>
      <c r="E10" s="86">
        <v>6.5910000000000002</v>
      </c>
      <c r="F10" s="86">
        <v>6.7759999999999998</v>
      </c>
      <c r="G10" s="86">
        <v>6.4720000000000004</v>
      </c>
      <c r="H10" s="86">
        <v>11.721</v>
      </c>
      <c r="I10" s="86">
        <v>12.352</v>
      </c>
      <c r="J10" s="86">
        <v>18.46</v>
      </c>
      <c r="K10" s="86">
        <v>7.6559999999999997</v>
      </c>
      <c r="L10" s="86">
        <v>10.215999999999999</v>
      </c>
      <c r="M10" s="86">
        <v>5.5670000000000002</v>
      </c>
      <c r="N10" s="86">
        <v>7.6079999999999997</v>
      </c>
      <c r="O10" s="87">
        <f>SUM(E10:N10)</f>
        <v>93.419000000000011</v>
      </c>
      <c r="P10" s="26">
        <f>ROUND(AVERAGE(E10:N10),3)</f>
        <v>9.3420000000000005</v>
      </c>
      <c r="Q10" s="87">
        <f>ROUND(MEDIAN(E10:N10), 3)</f>
        <v>7.6319999999999997</v>
      </c>
      <c r="R10" s="87">
        <f>ROUND(_xlfn.STDEV.S(E10:N10), 3)</f>
        <v>3.96</v>
      </c>
      <c r="S10" s="7"/>
      <c r="T10" s="9" t="s">
        <v>15</v>
      </c>
      <c r="U10" s="8">
        <v>90</v>
      </c>
      <c r="V10" s="8">
        <v>84.224999999999994</v>
      </c>
      <c r="W10" s="8">
        <f>ROUND(V10/60, 3)</f>
        <v>1.4039999999999999</v>
      </c>
      <c r="X10" s="4"/>
      <c r="Y10" s="265"/>
      <c r="Z10" s="89" t="s">
        <v>14</v>
      </c>
      <c r="AA10" s="78">
        <v>9.8320000000000007</v>
      </c>
      <c r="AB10" s="78">
        <v>9.2319999999999993</v>
      </c>
      <c r="AC10" s="78">
        <v>10.52</v>
      </c>
      <c r="AD10" s="78">
        <v>23.440999999999999</v>
      </c>
      <c r="AE10" s="78">
        <v>6.88</v>
      </c>
      <c r="AF10" s="78">
        <v>8.4320000000000004</v>
      </c>
      <c r="AG10" s="78">
        <v>7.3040000000000003</v>
      </c>
      <c r="AH10" s="78">
        <v>10.695</v>
      </c>
      <c r="AI10" s="78">
        <v>9.2170000000000005</v>
      </c>
      <c r="AJ10" s="78">
        <v>9.8309999999999995</v>
      </c>
      <c r="AK10" s="87">
        <f>SUM(AA10:AJ10)</f>
        <v>105.38400000000001</v>
      </c>
      <c r="AL10" s="26">
        <f>ROUND(AVERAGE(AA10:AJ10),3)</f>
        <v>10.538</v>
      </c>
      <c r="AM10" s="87">
        <f>ROUND(MEDIAN(AA10:AJ10), 3)</f>
        <v>9.532</v>
      </c>
      <c r="AN10" s="87">
        <f>ROUND(_xlfn.STDEV.S(AA10:AJ10), 3)</f>
        <v>4.7050000000000001</v>
      </c>
      <c r="AO10" s="7"/>
      <c r="AP10" s="9" t="s">
        <v>15</v>
      </c>
      <c r="AQ10" s="8">
        <v>100</v>
      </c>
      <c r="AR10" s="8">
        <v>87.128</v>
      </c>
      <c r="AS10" s="8">
        <f>ROUND(AR10/60, 3)</f>
        <v>1.452</v>
      </c>
      <c r="AU10" s="267"/>
      <c r="AV10" s="108" t="s">
        <v>15</v>
      </c>
      <c r="AW10" s="109">
        <f t="shared" si="0"/>
        <v>90</v>
      </c>
      <c r="AX10" s="109">
        <f t="shared" si="1"/>
        <v>100</v>
      </c>
      <c r="AY10" s="108" t="s">
        <v>15</v>
      </c>
      <c r="AZ10" s="109">
        <f t="shared" si="2"/>
        <v>84.224999999999994</v>
      </c>
      <c r="BA10" s="109">
        <f t="shared" si="3"/>
        <v>87.128</v>
      </c>
    </row>
    <row r="11" spans="2:53" ht="16.5" customHeight="1" x14ac:dyDescent="0.3">
      <c r="B11" s="295"/>
      <c r="C11" s="265"/>
      <c r="D11" s="87" t="b">
        <v>1</v>
      </c>
      <c r="E11" s="86" t="s">
        <v>139</v>
      </c>
      <c r="F11" s="86">
        <v>0</v>
      </c>
      <c r="G11" s="86" t="s">
        <v>146</v>
      </c>
      <c r="H11" s="86" t="s">
        <v>157</v>
      </c>
      <c r="I11" s="86" t="s">
        <v>130</v>
      </c>
      <c r="J11" s="86">
        <v>8</v>
      </c>
      <c r="K11" s="86" t="s">
        <v>139</v>
      </c>
      <c r="L11" s="86" t="s">
        <v>141</v>
      </c>
      <c r="M11" s="84" t="s">
        <v>132</v>
      </c>
      <c r="N11" s="86">
        <v>1</v>
      </c>
      <c r="O11" s="281"/>
      <c r="P11" s="282"/>
      <c r="Q11" s="282"/>
      <c r="R11" s="283"/>
      <c r="S11" s="7"/>
      <c r="T11" s="9" t="s">
        <v>16</v>
      </c>
      <c r="U11" s="8">
        <v>100</v>
      </c>
      <c r="V11" s="8">
        <v>140.739</v>
      </c>
      <c r="W11" s="8">
        <f>ROUND(V11/60, 3)</f>
        <v>2.3460000000000001</v>
      </c>
      <c r="X11" s="4"/>
      <c r="Y11" s="265"/>
      <c r="Z11" s="89" t="b">
        <v>1</v>
      </c>
      <c r="AA11" s="78">
        <v>8</v>
      </c>
      <c r="AB11" s="78" t="s">
        <v>129</v>
      </c>
      <c r="AC11" s="78" t="s">
        <v>130</v>
      </c>
      <c r="AD11" s="78" t="s">
        <v>131</v>
      </c>
      <c r="AE11" s="78" t="s">
        <v>132</v>
      </c>
      <c r="AF11" s="78" t="s">
        <v>133</v>
      </c>
      <c r="AG11" s="78">
        <v>3</v>
      </c>
      <c r="AH11" s="78" t="s">
        <v>135</v>
      </c>
      <c r="AI11" s="78" t="s">
        <v>136</v>
      </c>
      <c r="AJ11" s="78" t="s">
        <v>137</v>
      </c>
      <c r="AK11" s="281"/>
      <c r="AL11" s="282"/>
      <c r="AM11" s="282"/>
      <c r="AN11" s="283"/>
      <c r="AO11" s="7"/>
      <c r="AP11" s="9" t="s">
        <v>16</v>
      </c>
      <c r="AQ11" s="8">
        <v>100</v>
      </c>
      <c r="AR11" s="8">
        <v>85.695999999999998</v>
      </c>
      <c r="AS11" s="8">
        <f>ROUND(AR11/60, 3)</f>
        <v>1.4279999999999999</v>
      </c>
      <c r="AU11" s="267"/>
      <c r="AV11" s="108" t="s">
        <v>16</v>
      </c>
      <c r="AW11" s="109">
        <f t="shared" si="0"/>
        <v>100</v>
      </c>
      <c r="AX11" s="109">
        <f t="shared" si="1"/>
        <v>100</v>
      </c>
      <c r="AY11" s="108" t="s">
        <v>16</v>
      </c>
      <c r="AZ11" s="109">
        <f t="shared" si="2"/>
        <v>140.739</v>
      </c>
      <c r="BA11" s="109">
        <f t="shared" si="3"/>
        <v>85.695999999999998</v>
      </c>
    </row>
    <row r="12" spans="2:53" ht="16.5" customHeight="1" x14ac:dyDescent="0.3">
      <c r="B12" s="295"/>
      <c r="C12" s="265"/>
      <c r="D12" s="87" t="s">
        <v>17</v>
      </c>
      <c r="E12" s="87"/>
      <c r="F12" s="87"/>
      <c r="G12" s="87"/>
      <c r="H12" s="87"/>
      <c r="I12" s="87"/>
      <c r="J12" s="87"/>
      <c r="K12" s="87"/>
      <c r="L12" s="87"/>
      <c r="M12" s="13" t="s">
        <v>39</v>
      </c>
      <c r="N12" s="87"/>
      <c r="O12" s="284"/>
      <c r="P12" s="285"/>
      <c r="Q12" s="285"/>
      <c r="R12" s="286"/>
      <c r="S12" s="7"/>
      <c r="T12" s="9" t="s">
        <v>18</v>
      </c>
      <c r="U12" s="8">
        <v>100</v>
      </c>
      <c r="V12" s="8">
        <v>88.596999999999994</v>
      </c>
      <c r="W12" s="8">
        <f>ROUND(V12/60, 3)</f>
        <v>1.4770000000000001</v>
      </c>
      <c r="X12" s="4"/>
      <c r="Y12" s="265"/>
      <c r="Z12" s="89" t="s">
        <v>17</v>
      </c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284"/>
      <c r="AL12" s="285"/>
      <c r="AM12" s="285"/>
      <c r="AN12" s="286"/>
      <c r="AO12" s="7"/>
      <c r="AP12" s="9" t="s">
        <v>18</v>
      </c>
      <c r="AQ12" s="8">
        <v>100</v>
      </c>
      <c r="AR12" s="8">
        <v>68.135999999999996</v>
      </c>
      <c r="AS12" s="8">
        <f>ROUND(AR12/60, 3)</f>
        <v>1.1359999999999999</v>
      </c>
      <c r="AU12" s="267"/>
      <c r="AV12" s="108" t="s">
        <v>18</v>
      </c>
      <c r="AW12" s="109">
        <f t="shared" si="0"/>
        <v>100</v>
      </c>
      <c r="AX12" s="109">
        <f t="shared" si="1"/>
        <v>100</v>
      </c>
      <c r="AY12" s="108" t="s">
        <v>18</v>
      </c>
      <c r="AZ12" s="109">
        <f t="shared" si="2"/>
        <v>88.596999999999994</v>
      </c>
      <c r="BA12" s="109">
        <f t="shared" si="3"/>
        <v>68.135999999999996</v>
      </c>
    </row>
    <row r="13" spans="2:53" ht="16.5" customHeight="1" x14ac:dyDescent="0.3">
      <c r="B13" s="295"/>
      <c r="C13" s="265"/>
      <c r="D13" s="92" t="s">
        <v>19</v>
      </c>
      <c r="E13" s="292" t="s">
        <v>90</v>
      </c>
      <c r="F13" s="293"/>
      <c r="G13" s="293"/>
      <c r="H13" s="293"/>
      <c r="I13" s="293"/>
      <c r="J13" s="293"/>
      <c r="K13" s="293"/>
      <c r="L13" s="293"/>
      <c r="M13" s="293"/>
      <c r="N13" s="293"/>
      <c r="O13" s="88" t="s">
        <v>11</v>
      </c>
      <c r="P13" s="91" t="s">
        <v>12</v>
      </c>
      <c r="Q13" s="88" t="s">
        <v>81</v>
      </c>
      <c r="R13" s="88" t="s">
        <v>80</v>
      </c>
      <c r="S13" s="7"/>
      <c r="T13" s="14" t="s">
        <v>3</v>
      </c>
      <c r="U13" s="44">
        <f>ROUND(AVERAGE(U8:U12), 3)</f>
        <v>94</v>
      </c>
      <c r="V13" s="45">
        <f>ROUND(AVERAGE(V8:V12), 3)</f>
        <v>108.00700000000001</v>
      </c>
      <c r="W13" s="15">
        <f>ROUND(AVERAGE(W8:W12), 3)</f>
        <v>1.8</v>
      </c>
      <c r="X13" s="4"/>
      <c r="Y13" s="265"/>
      <c r="Z13" s="92" t="s">
        <v>19</v>
      </c>
      <c r="AA13" s="292" t="s">
        <v>90</v>
      </c>
      <c r="AB13" s="293"/>
      <c r="AC13" s="293"/>
      <c r="AD13" s="293"/>
      <c r="AE13" s="293"/>
      <c r="AF13" s="293"/>
      <c r="AG13" s="293"/>
      <c r="AH13" s="293"/>
      <c r="AI13" s="293"/>
      <c r="AJ13" s="293"/>
      <c r="AK13" s="88" t="s">
        <v>11</v>
      </c>
      <c r="AL13" s="91" t="s">
        <v>12</v>
      </c>
      <c r="AM13" s="88" t="s">
        <v>81</v>
      </c>
      <c r="AN13" s="88" t="s">
        <v>80</v>
      </c>
      <c r="AO13" s="7"/>
      <c r="AP13" s="14" t="s">
        <v>3</v>
      </c>
      <c r="AQ13" s="44">
        <f>ROUND(AVERAGE(AQ8:AQ12), 3)</f>
        <v>98</v>
      </c>
      <c r="AR13" s="45">
        <f>ROUND(AVERAGE(AR8:AR12), 3)</f>
        <v>88.703999999999994</v>
      </c>
      <c r="AS13" s="15">
        <f>ROUND(AVERAGE(AS8:AS12), 3)</f>
        <v>1.478</v>
      </c>
      <c r="AU13" s="267"/>
      <c r="AV13" s="110" t="s">
        <v>3</v>
      </c>
      <c r="AW13" s="111">
        <f t="shared" si="0"/>
        <v>94</v>
      </c>
      <c r="AX13" s="111">
        <f t="shared" si="1"/>
        <v>98</v>
      </c>
      <c r="AY13" s="110" t="s">
        <v>3</v>
      </c>
      <c r="AZ13" s="112">
        <f t="shared" si="2"/>
        <v>108.00700000000001</v>
      </c>
      <c r="BA13" s="112">
        <f t="shared" si="3"/>
        <v>88.703999999999994</v>
      </c>
    </row>
    <row r="14" spans="2:53" ht="16.5" customHeight="1" x14ac:dyDescent="0.25">
      <c r="B14" s="295"/>
      <c r="C14" s="265"/>
      <c r="D14" s="89" t="s">
        <v>20</v>
      </c>
      <c r="E14" s="83">
        <v>8.7989999999999995</v>
      </c>
      <c r="F14" s="83">
        <v>15.872</v>
      </c>
      <c r="G14" s="83">
        <v>10.957000000000001</v>
      </c>
      <c r="H14" s="83">
        <v>7.758</v>
      </c>
      <c r="I14" s="83">
        <v>15.792999999999999</v>
      </c>
      <c r="J14" s="83">
        <v>5.3049999999999997</v>
      </c>
      <c r="K14" s="83">
        <v>37.707999999999998</v>
      </c>
      <c r="L14" s="83">
        <v>5.9210000000000003</v>
      </c>
      <c r="M14" s="83">
        <v>5.7039999999999997</v>
      </c>
      <c r="N14" s="83">
        <v>19.231999999999999</v>
      </c>
      <c r="O14" s="87">
        <f>SUM(E14:N14)</f>
        <v>133.04900000000001</v>
      </c>
      <c r="P14" s="49">
        <v>10.290900000000001</v>
      </c>
      <c r="Q14" s="87">
        <f>ROUND(MEDIAN(E14:N14), 3)</f>
        <v>9.8780000000000001</v>
      </c>
      <c r="R14" s="87">
        <f>ROUND(_xlfn.STDEV.S(E14:N14), 3)</f>
        <v>9.8670000000000009</v>
      </c>
      <c r="S14" s="7"/>
      <c r="T14" s="7"/>
      <c r="U14" s="7"/>
      <c r="V14" s="7"/>
      <c r="W14" s="7"/>
      <c r="X14" s="4"/>
      <c r="Y14" s="265"/>
      <c r="Z14" s="89" t="s">
        <v>20</v>
      </c>
      <c r="AA14" s="78">
        <v>13.864000000000001</v>
      </c>
      <c r="AB14" s="78">
        <v>9.24</v>
      </c>
      <c r="AC14" s="78">
        <v>7.2409999999999997</v>
      </c>
      <c r="AD14" s="78">
        <v>19.510999999999999</v>
      </c>
      <c r="AE14" s="78">
        <v>7.32</v>
      </c>
      <c r="AF14" s="78">
        <v>11.771000000000001</v>
      </c>
      <c r="AG14" s="78">
        <v>7.9889999999999999</v>
      </c>
      <c r="AH14" s="78">
        <v>5.1509999999999998</v>
      </c>
      <c r="AI14" s="78">
        <v>10.343999999999999</v>
      </c>
      <c r="AJ14" s="78">
        <v>4.7430000000000003</v>
      </c>
      <c r="AK14" s="87">
        <f>SUM(AA14:AJ14)</f>
        <v>97.173999999999992</v>
      </c>
      <c r="AL14" s="49">
        <v>10.290900000000001</v>
      </c>
      <c r="AM14" s="87">
        <f>ROUND(MEDIAN(AA14:AJ14), 3)</f>
        <v>8.6150000000000002</v>
      </c>
      <c r="AN14" s="87">
        <f>ROUND(_xlfn.STDEV.S(AA14:AJ14), 3)</f>
        <v>4.452</v>
      </c>
      <c r="AO14" s="7"/>
      <c r="AP14" s="7"/>
      <c r="AQ14" s="7"/>
      <c r="AR14" s="7"/>
      <c r="AS14" s="7"/>
      <c r="AU14" s="267"/>
      <c r="AY14" s="113"/>
      <c r="AZ14" s="113"/>
      <c r="BA14" s="113"/>
    </row>
    <row r="15" spans="2:53" ht="16.5" customHeight="1" x14ac:dyDescent="0.25">
      <c r="B15" s="295"/>
      <c r="C15" s="265"/>
      <c r="D15" s="87" t="b">
        <v>1</v>
      </c>
      <c r="E15" s="83">
        <v>4</v>
      </c>
      <c r="F15" s="83" t="s">
        <v>135</v>
      </c>
      <c r="G15" s="83" t="s">
        <v>129</v>
      </c>
      <c r="H15" s="83">
        <v>7</v>
      </c>
      <c r="I15" s="83" t="s">
        <v>162</v>
      </c>
      <c r="J15" s="83" t="s">
        <v>147</v>
      </c>
      <c r="K15" s="84" t="s">
        <v>137</v>
      </c>
      <c r="L15" s="83">
        <v>4</v>
      </c>
      <c r="M15" s="83">
        <v>2</v>
      </c>
      <c r="N15" s="83" t="s">
        <v>160</v>
      </c>
      <c r="O15" s="281"/>
      <c r="P15" s="282"/>
      <c r="Q15" s="282"/>
      <c r="R15" s="283"/>
      <c r="S15" s="7"/>
      <c r="T15" s="7"/>
      <c r="U15" s="7"/>
      <c r="V15" s="7"/>
      <c r="W15" s="7"/>
      <c r="X15" s="4"/>
      <c r="Y15" s="265"/>
      <c r="Z15" s="89" t="b">
        <v>1</v>
      </c>
      <c r="AA15" s="79" t="s">
        <v>138</v>
      </c>
      <c r="AB15" s="78" t="s">
        <v>139</v>
      </c>
      <c r="AC15" s="78">
        <v>7</v>
      </c>
      <c r="AD15" s="78" t="s">
        <v>141</v>
      </c>
      <c r="AE15" s="78">
        <v>6</v>
      </c>
      <c r="AF15" s="78" t="s">
        <v>143</v>
      </c>
      <c r="AG15" s="78" t="s">
        <v>144</v>
      </c>
      <c r="AH15" s="78">
        <v>1</v>
      </c>
      <c r="AI15" s="78" t="s">
        <v>146</v>
      </c>
      <c r="AJ15" s="78" t="s">
        <v>147</v>
      </c>
      <c r="AK15" s="281"/>
      <c r="AL15" s="282"/>
      <c r="AM15" s="282"/>
      <c r="AN15" s="283"/>
      <c r="AO15" s="7"/>
      <c r="AP15" s="7"/>
      <c r="AQ15" s="7"/>
      <c r="AR15" s="7"/>
      <c r="AS15" s="7"/>
      <c r="AU15" s="267"/>
      <c r="AY15" s="113"/>
      <c r="AZ15" s="113"/>
      <c r="BA15" s="113"/>
    </row>
    <row r="16" spans="2:53" ht="16.5" customHeight="1" x14ac:dyDescent="0.25">
      <c r="B16" s="295"/>
      <c r="C16" s="265"/>
      <c r="D16" s="87" t="s">
        <v>17</v>
      </c>
      <c r="E16" s="87"/>
      <c r="F16" s="87"/>
      <c r="G16" s="87"/>
      <c r="H16" s="87"/>
      <c r="I16" s="87"/>
      <c r="J16" s="87"/>
      <c r="K16" s="13" t="s">
        <v>45</v>
      </c>
      <c r="L16" s="87"/>
      <c r="M16" s="87"/>
      <c r="N16" s="87"/>
      <c r="O16" s="284"/>
      <c r="P16" s="285"/>
      <c r="Q16" s="285"/>
      <c r="R16" s="286"/>
      <c r="S16" s="7"/>
      <c r="T16" s="52"/>
      <c r="U16" s="21"/>
      <c r="V16" s="21"/>
      <c r="W16" s="21"/>
      <c r="X16" s="4"/>
      <c r="Y16" s="265"/>
      <c r="Z16" s="89" t="s">
        <v>17</v>
      </c>
      <c r="AA16" s="13" t="s">
        <v>36</v>
      </c>
      <c r="AB16" s="87"/>
      <c r="AC16" s="87"/>
      <c r="AD16" s="87"/>
      <c r="AE16" s="87"/>
      <c r="AF16" s="87"/>
      <c r="AG16" s="87"/>
      <c r="AH16" s="87"/>
      <c r="AI16" s="87"/>
      <c r="AJ16" s="87"/>
      <c r="AK16" s="284"/>
      <c r="AL16" s="285"/>
      <c r="AM16" s="285"/>
      <c r="AN16" s="286"/>
      <c r="AO16" s="7"/>
      <c r="AP16" s="7"/>
      <c r="AQ16" s="7"/>
      <c r="AR16" s="7"/>
      <c r="AS16" s="7"/>
      <c r="AU16" s="267"/>
      <c r="AY16" s="113"/>
      <c r="AZ16" s="113"/>
      <c r="BA16" s="113"/>
    </row>
    <row r="17" spans="2:53" ht="16.5" customHeight="1" x14ac:dyDescent="0.3">
      <c r="B17" s="295"/>
      <c r="C17" s="265"/>
      <c r="D17" s="92" t="s">
        <v>21</v>
      </c>
      <c r="E17" s="292" t="s">
        <v>90</v>
      </c>
      <c r="F17" s="293"/>
      <c r="G17" s="293"/>
      <c r="H17" s="293"/>
      <c r="I17" s="293"/>
      <c r="J17" s="293"/>
      <c r="K17" s="293"/>
      <c r="L17" s="293"/>
      <c r="M17" s="293"/>
      <c r="N17" s="293"/>
      <c r="O17" s="88" t="s">
        <v>11</v>
      </c>
      <c r="P17" s="91" t="s">
        <v>12</v>
      </c>
      <c r="Q17" s="88" t="s">
        <v>81</v>
      </c>
      <c r="R17" s="88" t="s">
        <v>80</v>
      </c>
      <c r="S17" s="7"/>
      <c r="T17" s="52"/>
      <c r="U17" s="21"/>
      <c r="V17" s="21"/>
      <c r="W17" s="21"/>
      <c r="X17" s="4"/>
      <c r="Y17" s="265"/>
      <c r="Z17" s="92" t="s">
        <v>21</v>
      </c>
      <c r="AA17" s="292" t="s">
        <v>94</v>
      </c>
      <c r="AB17" s="293"/>
      <c r="AC17" s="293"/>
      <c r="AD17" s="293"/>
      <c r="AE17" s="293"/>
      <c r="AF17" s="293"/>
      <c r="AG17" s="293"/>
      <c r="AH17" s="293"/>
      <c r="AI17" s="293"/>
      <c r="AJ17" s="293"/>
      <c r="AK17" s="88" t="s">
        <v>11</v>
      </c>
      <c r="AL17" s="91" t="s">
        <v>12</v>
      </c>
      <c r="AM17" s="88" t="s">
        <v>81</v>
      </c>
      <c r="AN17" s="88" t="s">
        <v>80</v>
      </c>
      <c r="AO17" s="7"/>
      <c r="AP17" s="7"/>
      <c r="AQ17" s="7"/>
      <c r="AR17" s="7"/>
      <c r="AS17" s="7"/>
      <c r="AU17" s="267"/>
      <c r="AY17" s="269" t="s">
        <v>1</v>
      </c>
      <c r="AZ17" s="266" t="s">
        <v>6</v>
      </c>
      <c r="BA17" s="266"/>
    </row>
    <row r="18" spans="2:53" ht="16.5" customHeight="1" x14ac:dyDescent="0.3">
      <c r="B18" s="295"/>
      <c r="C18" s="265"/>
      <c r="D18" s="89" t="s">
        <v>22</v>
      </c>
      <c r="E18" s="83">
        <v>10.999000000000001</v>
      </c>
      <c r="F18" s="83">
        <v>6.8440000000000003</v>
      </c>
      <c r="G18" s="83">
        <v>7.0880000000000001</v>
      </c>
      <c r="H18" s="83">
        <v>12.792</v>
      </c>
      <c r="I18" s="83">
        <v>8.9440000000000008</v>
      </c>
      <c r="J18" s="83">
        <v>7.1269999999999998</v>
      </c>
      <c r="K18" s="83">
        <v>7.7670000000000003</v>
      </c>
      <c r="L18" s="83">
        <v>9.7129999999999992</v>
      </c>
      <c r="M18" s="83">
        <v>5.9729999999999999</v>
      </c>
      <c r="N18" s="83">
        <v>6.976</v>
      </c>
      <c r="O18" s="87">
        <f>SUM(E18:N18)</f>
        <v>84.222999999999999</v>
      </c>
      <c r="P18" s="50">
        <v>8.5540000000000003</v>
      </c>
      <c r="Q18" s="87">
        <f>ROUND(MEDIAN(E18:N18), 3)</f>
        <v>7.4470000000000001</v>
      </c>
      <c r="R18" s="87">
        <f>ROUND(_xlfn.STDEV.S(E18:N18), 3)</f>
        <v>2.1640000000000001</v>
      </c>
      <c r="S18" s="7"/>
      <c r="T18" s="52"/>
      <c r="U18" s="21"/>
      <c r="V18" s="21"/>
      <c r="W18" s="21"/>
      <c r="X18" s="4"/>
      <c r="Y18" s="265"/>
      <c r="Z18" s="89" t="s">
        <v>22</v>
      </c>
      <c r="AA18" s="78">
        <v>9.2579999999999991</v>
      </c>
      <c r="AB18" s="78">
        <v>10.045</v>
      </c>
      <c r="AC18" s="78">
        <v>14.048999999999999</v>
      </c>
      <c r="AD18" s="78">
        <v>5.4169999999999998</v>
      </c>
      <c r="AE18" s="78">
        <v>8.8550000000000004</v>
      </c>
      <c r="AF18" s="78">
        <v>7.1840000000000002</v>
      </c>
      <c r="AG18" s="78">
        <v>5.8239999999999998</v>
      </c>
      <c r="AH18" s="78">
        <v>9.9670000000000005</v>
      </c>
      <c r="AI18" s="78">
        <v>6.633</v>
      </c>
      <c r="AJ18" s="78">
        <v>9.8949999999999996</v>
      </c>
      <c r="AK18" s="87">
        <f>SUM(AA18:AJ18)</f>
        <v>87.126999999999981</v>
      </c>
      <c r="AL18" s="50">
        <v>8.5540000000000003</v>
      </c>
      <c r="AM18" s="87">
        <f>ROUND(MEDIAN(AA18:AJ18), 3)</f>
        <v>9.0570000000000004</v>
      </c>
      <c r="AN18" s="87">
        <f>ROUND(_xlfn.STDEV.S(AA18:AJ18), 3)</f>
        <v>2.569</v>
      </c>
      <c r="AO18" s="7"/>
      <c r="AP18" s="7"/>
      <c r="AQ18" s="7"/>
      <c r="AR18" s="7"/>
      <c r="AS18" s="7"/>
      <c r="AU18" s="267"/>
      <c r="AY18" s="269"/>
      <c r="AZ18" s="107" t="s">
        <v>246</v>
      </c>
      <c r="BA18" s="107" t="s">
        <v>0</v>
      </c>
    </row>
    <row r="19" spans="2:53" ht="16.5" customHeight="1" x14ac:dyDescent="0.25">
      <c r="B19" s="295"/>
      <c r="C19" s="265"/>
      <c r="D19" s="89" t="b">
        <v>1</v>
      </c>
      <c r="E19" s="83" t="s">
        <v>131</v>
      </c>
      <c r="F19" s="83" t="s">
        <v>157</v>
      </c>
      <c r="G19" s="83" t="s">
        <v>148</v>
      </c>
      <c r="H19" s="83" t="s">
        <v>152</v>
      </c>
      <c r="I19" s="83" t="s">
        <v>136</v>
      </c>
      <c r="J19" s="83" t="s">
        <v>163</v>
      </c>
      <c r="K19" s="84" t="s">
        <v>39</v>
      </c>
      <c r="L19" s="83" t="s">
        <v>162</v>
      </c>
      <c r="M19" s="83" t="s">
        <v>131</v>
      </c>
      <c r="N19" s="83">
        <v>9</v>
      </c>
      <c r="O19" s="281"/>
      <c r="P19" s="282"/>
      <c r="Q19" s="282"/>
      <c r="R19" s="283"/>
      <c r="S19" s="7"/>
      <c r="T19" s="52"/>
      <c r="U19" s="21"/>
      <c r="V19" s="21"/>
      <c r="W19" s="21"/>
      <c r="X19" s="4"/>
      <c r="Y19" s="265"/>
      <c r="Z19" s="89" t="b">
        <v>1</v>
      </c>
      <c r="AA19" s="78">
        <v>7</v>
      </c>
      <c r="AB19" s="78" t="s">
        <v>141</v>
      </c>
      <c r="AC19" s="78" t="s">
        <v>148</v>
      </c>
      <c r="AD19" s="78">
        <v>4</v>
      </c>
      <c r="AE19" s="78">
        <v>9</v>
      </c>
      <c r="AF19" s="78" t="s">
        <v>144</v>
      </c>
      <c r="AG19" s="78">
        <v>5</v>
      </c>
      <c r="AH19" s="78" t="s">
        <v>152</v>
      </c>
      <c r="AI19" s="78" t="s">
        <v>136</v>
      </c>
      <c r="AJ19" s="78" t="s">
        <v>139</v>
      </c>
      <c r="AK19" s="281"/>
      <c r="AL19" s="282"/>
      <c r="AM19" s="282"/>
      <c r="AN19" s="283"/>
      <c r="AO19" s="7"/>
      <c r="AP19" s="7"/>
      <c r="AQ19" s="7"/>
      <c r="AR19" s="7"/>
      <c r="AS19" s="7"/>
      <c r="AU19" s="267"/>
      <c r="AY19" s="131" t="s">
        <v>3</v>
      </c>
      <c r="AZ19" s="132">
        <f>O8</f>
        <v>108.004</v>
      </c>
      <c r="BA19" s="132">
        <f>AK8</f>
        <v>88.703000000000003</v>
      </c>
    </row>
    <row r="20" spans="2:53" ht="16.5" customHeight="1" x14ac:dyDescent="0.25">
      <c r="B20" s="295"/>
      <c r="C20" s="265"/>
      <c r="D20" s="89" t="s">
        <v>17</v>
      </c>
      <c r="E20" s="87"/>
      <c r="F20" s="87"/>
      <c r="G20" s="87"/>
      <c r="H20" s="87"/>
      <c r="I20" s="87"/>
      <c r="J20" s="87"/>
      <c r="K20" s="13" t="s">
        <v>41</v>
      </c>
      <c r="L20" s="87"/>
      <c r="M20" s="87"/>
      <c r="N20" s="87"/>
      <c r="O20" s="284"/>
      <c r="P20" s="285"/>
      <c r="Q20" s="285"/>
      <c r="R20" s="286"/>
      <c r="S20" s="7"/>
      <c r="T20" s="52"/>
      <c r="U20" s="21"/>
      <c r="V20" s="21"/>
      <c r="W20" s="21"/>
      <c r="X20" s="4"/>
      <c r="Y20" s="265"/>
      <c r="Z20" s="89" t="s">
        <v>17</v>
      </c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284"/>
      <c r="AL20" s="285"/>
      <c r="AM20" s="285"/>
      <c r="AN20" s="286"/>
      <c r="AO20" s="7"/>
      <c r="AP20" s="7"/>
      <c r="AQ20" s="7"/>
      <c r="AR20" s="7"/>
      <c r="AS20" s="7"/>
      <c r="AU20" s="267"/>
      <c r="AY20" s="42" t="s">
        <v>4</v>
      </c>
      <c r="AZ20" s="130">
        <f>P8</f>
        <v>9.359</v>
      </c>
      <c r="BA20" s="130">
        <f>AL8</f>
        <v>9.5980000000000008</v>
      </c>
    </row>
    <row r="21" spans="2:53" ht="16.5" customHeight="1" x14ac:dyDescent="0.25">
      <c r="B21" s="295"/>
      <c r="C21" s="265"/>
      <c r="D21" s="92" t="s">
        <v>23</v>
      </c>
      <c r="E21" s="292" t="s">
        <v>94</v>
      </c>
      <c r="F21" s="293"/>
      <c r="G21" s="293"/>
      <c r="H21" s="293"/>
      <c r="I21" s="293"/>
      <c r="J21" s="293"/>
      <c r="K21" s="293"/>
      <c r="L21" s="293"/>
      <c r="M21" s="293"/>
      <c r="N21" s="293"/>
      <c r="O21" s="88" t="s">
        <v>11</v>
      </c>
      <c r="P21" s="91" t="s">
        <v>12</v>
      </c>
      <c r="Q21" s="88" t="s">
        <v>81</v>
      </c>
      <c r="R21" s="88" t="s">
        <v>80</v>
      </c>
      <c r="S21" s="7"/>
      <c r="T21" s="52"/>
      <c r="U21" s="21"/>
      <c r="V21" s="21"/>
      <c r="W21" s="21"/>
      <c r="X21" s="4"/>
      <c r="Y21" s="265"/>
      <c r="Z21" s="92" t="s">
        <v>23</v>
      </c>
      <c r="AA21" s="292" t="s">
        <v>94</v>
      </c>
      <c r="AB21" s="293"/>
      <c r="AC21" s="293"/>
      <c r="AD21" s="293"/>
      <c r="AE21" s="293"/>
      <c r="AF21" s="293"/>
      <c r="AG21" s="293"/>
      <c r="AH21" s="293"/>
      <c r="AI21" s="293"/>
      <c r="AJ21" s="293"/>
      <c r="AK21" s="88" t="s">
        <v>11</v>
      </c>
      <c r="AL21" s="91" t="s">
        <v>12</v>
      </c>
      <c r="AM21" s="88" t="s">
        <v>81</v>
      </c>
      <c r="AN21" s="88" t="s">
        <v>80</v>
      </c>
      <c r="AO21" s="7"/>
      <c r="AP21" s="7"/>
      <c r="AQ21" s="7"/>
      <c r="AR21" s="7"/>
      <c r="AS21" s="7"/>
      <c r="AU21" s="267"/>
      <c r="AY21" s="42" t="s">
        <v>191</v>
      </c>
      <c r="AZ21" s="130">
        <f>Q8</f>
        <v>9.1750000000000007</v>
      </c>
      <c r="BA21" s="130">
        <f>AM8</f>
        <v>8.4139999999999997</v>
      </c>
    </row>
    <row r="22" spans="2:53" ht="16.5" customHeight="1" x14ac:dyDescent="0.25">
      <c r="B22" s="295"/>
      <c r="C22" s="265"/>
      <c r="D22" s="87" t="s">
        <v>24</v>
      </c>
      <c r="E22" s="86">
        <v>6.32</v>
      </c>
      <c r="F22" s="86">
        <v>26.495000000000001</v>
      </c>
      <c r="G22" s="86">
        <v>17.858000000000001</v>
      </c>
      <c r="H22" s="86">
        <v>15.257</v>
      </c>
      <c r="I22" s="86">
        <v>27.927</v>
      </c>
      <c r="J22" s="86">
        <v>17.448</v>
      </c>
      <c r="K22" s="86">
        <v>6.5449999999999999</v>
      </c>
      <c r="L22" s="86">
        <v>10.487</v>
      </c>
      <c r="M22" s="86">
        <v>6.64</v>
      </c>
      <c r="N22" s="86">
        <v>5.7590000000000003</v>
      </c>
      <c r="O22" s="87">
        <f>SUM(E22:N22)</f>
        <v>140.73599999999999</v>
      </c>
      <c r="P22" s="26">
        <v>8.6963000000000008</v>
      </c>
      <c r="Q22" s="87">
        <f>ROUND(MEDIAN(E22:N22), 3)</f>
        <v>12.872</v>
      </c>
      <c r="R22" s="87">
        <f>ROUND(_xlfn.STDEV.S(E22:N22), 3)</f>
        <v>8.3490000000000002</v>
      </c>
      <c r="S22" s="7"/>
      <c r="T22" s="52"/>
      <c r="U22" s="21"/>
      <c r="V22" s="21"/>
      <c r="W22" s="21"/>
      <c r="X22" s="4"/>
      <c r="Y22" s="265"/>
      <c r="Z22" s="89" t="s">
        <v>24</v>
      </c>
      <c r="AA22" s="78">
        <v>6.7590000000000003</v>
      </c>
      <c r="AB22" s="78">
        <v>8.8810000000000002</v>
      </c>
      <c r="AC22" s="78">
        <v>7.3760000000000003</v>
      </c>
      <c r="AD22" s="78">
        <v>8.7520000000000007</v>
      </c>
      <c r="AE22" s="78">
        <v>8.1769999999999996</v>
      </c>
      <c r="AF22" s="78">
        <v>7.5030000000000001</v>
      </c>
      <c r="AG22" s="78">
        <v>5.9119999999999999</v>
      </c>
      <c r="AH22" s="78">
        <v>10.96</v>
      </c>
      <c r="AI22" s="78">
        <v>11.048</v>
      </c>
      <c r="AJ22" s="78">
        <v>10.327</v>
      </c>
      <c r="AK22" s="87">
        <f>SUM(AA22:AJ22)</f>
        <v>85.694999999999993</v>
      </c>
      <c r="AL22" s="26">
        <v>8.6963000000000008</v>
      </c>
      <c r="AM22" s="87">
        <f>ROUND(MEDIAN(AA22:AJ22), 3)</f>
        <v>8.4649999999999999</v>
      </c>
      <c r="AN22" s="87">
        <f>ROUND(_xlfn.STDEV.S(AA22:AJ22), 3)</f>
        <v>1.768</v>
      </c>
      <c r="AO22" s="7"/>
      <c r="AP22" s="7"/>
      <c r="AQ22" s="7"/>
      <c r="AR22" s="7"/>
      <c r="AS22" s="7"/>
      <c r="AU22" s="267"/>
      <c r="AY22" s="42" t="s">
        <v>192</v>
      </c>
      <c r="AZ22" s="130">
        <f>R8</f>
        <v>5.4690000000000003</v>
      </c>
      <c r="BA22" s="130">
        <f>AN8</f>
        <v>3.2080000000000002</v>
      </c>
    </row>
    <row r="23" spans="2:53" ht="16.5" customHeight="1" x14ac:dyDescent="0.25">
      <c r="B23" s="295"/>
      <c r="C23" s="265"/>
      <c r="D23" s="87" t="b">
        <v>1</v>
      </c>
      <c r="E23" s="86" t="s">
        <v>144</v>
      </c>
      <c r="F23" s="86">
        <v>8</v>
      </c>
      <c r="G23" s="86" t="s">
        <v>130</v>
      </c>
      <c r="H23" s="86">
        <v>7</v>
      </c>
      <c r="I23" s="86" t="s">
        <v>159</v>
      </c>
      <c r="J23" s="86" t="s">
        <v>133</v>
      </c>
      <c r="K23" s="86">
        <v>0</v>
      </c>
      <c r="L23" s="86" t="s">
        <v>143</v>
      </c>
      <c r="M23" s="86">
        <v>6</v>
      </c>
      <c r="N23" s="86">
        <v>2</v>
      </c>
      <c r="O23" s="281"/>
      <c r="P23" s="282"/>
      <c r="Q23" s="282"/>
      <c r="R23" s="283"/>
      <c r="S23" s="7"/>
      <c r="T23" s="52"/>
      <c r="U23" s="21"/>
      <c r="V23" s="21"/>
      <c r="W23" s="21"/>
      <c r="X23" s="4"/>
      <c r="Y23" s="265"/>
      <c r="Z23" s="89" t="b">
        <v>1</v>
      </c>
      <c r="AA23" s="78">
        <v>0</v>
      </c>
      <c r="AB23" s="78" t="s">
        <v>146</v>
      </c>
      <c r="AC23" s="78">
        <v>2</v>
      </c>
      <c r="AD23" s="78" t="s">
        <v>155</v>
      </c>
      <c r="AE23" s="78" t="s">
        <v>156</v>
      </c>
      <c r="AF23" s="78" t="s">
        <v>157</v>
      </c>
      <c r="AG23" s="78" t="s">
        <v>158</v>
      </c>
      <c r="AH23" s="78" t="s">
        <v>159</v>
      </c>
      <c r="AI23" s="78" t="s">
        <v>160</v>
      </c>
      <c r="AJ23" s="78" t="s">
        <v>138</v>
      </c>
      <c r="AK23" s="281"/>
      <c r="AL23" s="282"/>
      <c r="AM23" s="282"/>
      <c r="AN23" s="283"/>
      <c r="AO23" s="7"/>
      <c r="AP23" s="7"/>
      <c r="AQ23" s="7"/>
      <c r="AR23" s="7"/>
      <c r="AS23" s="7"/>
      <c r="AU23" s="267"/>
      <c r="AY23" s="113"/>
      <c r="AZ23" s="113"/>
      <c r="BA23" s="113"/>
    </row>
    <row r="24" spans="2:53" ht="16.5" customHeight="1" x14ac:dyDescent="0.25">
      <c r="B24" s="295"/>
      <c r="C24" s="265"/>
      <c r="D24" s="87" t="s">
        <v>17</v>
      </c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284"/>
      <c r="P24" s="285"/>
      <c r="Q24" s="285"/>
      <c r="R24" s="286"/>
      <c r="S24" s="7"/>
      <c r="T24" s="21"/>
      <c r="U24" s="21"/>
      <c r="V24" s="21"/>
      <c r="W24" s="21"/>
      <c r="X24" s="4"/>
      <c r="Y24" s="265"/>
      <c r="Z24" s="89" t="s">
        <v>17</v>
      </c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284"/>
      <c r="AL24" s="285"/>
      <c r="AM24" s="285"/>
      <c r="AN24" s="286"/>
      <c r="AO24" s="7"/>
      <c r="AP24" s="7"/>
      <c r="AQ24" s="7"/>
      <c r="AR24" s="7"/>
      <c r="AS24" s="7"/>
      <c r="AU24" s="267"/>
      <c r="AY24" s="113"/>
      <c r="AZ24" s="113"/>
      <c r="BA24" s="113"/>
    </row>
    <row r="25" spans="2:53" ht="16.5" customHeight="1" x14ac:dyDescent="0.25">
      <c r="B25" s="295"/>
      <c r="C25" s="265"/>
      <c r="D25" s="92" t="s">
        <v>25</v>
      </c>
      <c r="E25" s="292" t="s">
        <v>94</v>
      </c>
      <c r="F25" s="293"/>
      <c r="G25" s="293"/>
      <c r="H25" s="293"/>
      <c r="I25" s="293"/>
      <c r="J25" s="293"/>
      <c r="K25" s="293"/>
      <c r="L25" s="293"/>
      <c r="M25" s="293"/>
      <c r="N25" s="293"/>
      <c r="O25" s="88" t="s">
        <v>11</v>
      </c>
      <c r="P25" s="91" t="s">
        <v>12</v>
      </c>
      <c r="Q25" s="88" t="s">
        <v>81</v>
      </c>
      <c r="R25" s="88" t="s">
        <v>80</v>
      </c>
      <c r="S25" s="7"/>
      <c r="T25" s="7"/>
      <c r="U25" s="7"/>
      <c r="V25" s="7"/>
      <c r="W25" s="7"/>
      <c r="X25" s="4"/>
      <c r="Y25" s="265"/>
      <c r="Z25" s="92" t="s">
        <v>25</v>
      </c>
      <c r="AA25" s="292" t="s">
        <v>94</v>
      </c>
      <c r="AB25" s="293"/>
      <c r="AC25" s="293"/>
      <c r="AD25" s="293"/>
      <c r="AE25" s="293"/>
      <c r="AF25" s="293"/>
      <c r="AG25" s="293"/>
      <c r="AH25" s="293"/>
      <c r="AI25" s="293"/>
      <c r="AJ25" s="293"/>
      <c r="AK25" s="88" t="s">
        <v>11</v>
      </c>
      <c r="AL25" s="91" t="s">
        <v>12</v>
      </c>
      <c r="AM25" s="88" t="s">
        <v>81</v>
      </c>
      <c r="AN25" s="88" t="s">
        <v>80</v>
      </c>
      <c r="AO25" s="7"/>
      <c r="AP25" s="7"/>
      <c r="AQ25" s="7"/>
      <c r="AR25" s="7"/>
      <c r="AS25" s="7"/>
      <c r="AU25" s="267"/>
      <c r="AY25" s="113"/>
      <c r="AZ25" s="113"/>
      <c r="BA25" s="113"/>
    </row>
    <row r="26" spans="2:53" ht="16.5" customHeight="1" x14ac:dyDescent="0.25">
      <c r="B26" s="295"/>
      <c r="C26" s="265"/>
      <c r="D26" s="87" t="s">
        <v>26</v>
      </c>
      <c r="E26" s="83">
        <v>8.6389999999999993</v>
      </c>
      <c r="F26" s="83">
        <v>15.688000000000001</v>
      </c>
      <c r="G26" s="83">
        <v>9.0609999999999999</v>
      </c>
      <c r="H26" s="83">
        <v>4.8390000000000004</v>
      </c>
      <c r="I26" s="83">
        <v>10.592000000000001</v>
      </c>
      <c r="J26" s="83">
        <v>7.2489999999999997</v>
      </c>
      <c r="K26" s="83">
        <v>10.959</v>
      </c>
      <c r="L26" s="83">
        <v>7.2</v>
      </c>
      <c r="M26" s="83">
        <v>7.4560000000000004</v>
      </c>
      <c r="N26" s="83">
        <v>6.9119999999999999</v>
      </c>
      <c r="O26" s="87">
        <f>SUM(E26:N26)</f>
        <v>88.595000000000013</v>
      </c>
      <c r="P26" s="87">
        <v>9.9117999999999995</v>
      </c>
      <c r="Q26" s="87">
        <f>ROUND(MEDIAN(E26:N26), 3)</f>
        <v>8.048</v>
      </c>
      <c r="R26" s="87">
        <f>ROUND(_xlfn.STDEV.S(E26:N26), 3)</f>
        <v>3.0070000000000001</v>
      </c>
      <c r="S26" s="7"/>
      <c r="T26" s="7"/>
      <c r="U26" s="7"/>
      <c r="V26" s="7"/>
      <c r="W26" s="7"/>
      <c r="X26" s="4"/>
      <c r="Y26" s="265"/>
      <c r="Z26" s="89" t="s">
        <v>26</v>
      </c>
      <c r="AA26" s="78">
        <v>7.8559999999999999</v>
      </c>
      <c r="AB26" s="78">
        <v>6.1189999999999998</v>
      </c>
      <c r="AC26" s="78">
        <v>8.016</v>
      </c>
      <c r="AD26" s="78">
        <v>7.657</v>
      </c>
      <c r="AE26" s="78">
        <v>6.6790000000000003</v>
      </c>
      <c r="AF26" s="78">
        <v>4.7130000000000001</v>
      </c>
      <c r="AG26" s="78">
        <v>4.8559999999999999</v>
      </c>
      <c r="AH26" s="78">
        <v>12.879</v>
      </c>
      <c r="AI26" s="78">
        <v>4.16</v>
      </c>
      <c r="AJ26" s="78">
        <v>5.1989999999999998</v>
      </c>
      <c r="AK26" s="87">
        <f>SUM(AA26:AJ26)</f>
        <v>68.134</v>
      </c>
      <c r="AL26" s="87">
        <v>9.9117999999999995</v>
      </c>
      <c r="AM26" s="87">
        <f>ROUND(MEDIAN(AA26:AJ26), 3)</f>
        <v>6.399</v>
      </c>
      <c r="AN26" s="87">
        <f>ROUND(_xlfn.STDEV.S(AA26:AJ26), 3)</f>
        <v>2.548</v>
      </c>
      <c r="AO26" s="21"/>
      <c r="AP26" s="7"/>
      <c r="AQ26" s="7"/>
      <c r="AR26" s="7"/>
      <c r="AS26" s="7"/>
      <c r="AU26" s="267"/>
      <c r="AY26" s="113"/>
      <c r="AZ26" s="113"/>
      <c r="BA26" s="113"/>
    </row>
    <row r="27" spans="2:53" ht="16.5" customHeight="1" x14ac:dyDescent="0.25">
      <c r="B27" s="295"/>
      <c r="C27" s="265"/>
      <c r="D27" s="87" t="b">
        <v>1</v>
      </c>
      <c r="E27" s="83" t="s">
        <v>161</v>
      </c>
      <c r="F27" s="83" t="s">
        <v>155</v>
      </c>
      <c r="G27" s="83">
        <v>5</v>
      </c>
      <c r="H27" s="83" t="s">
        <v>158</v>
      </c>
      <c r="I27" s="83">
        <v>3</v>
      </c>
      <c r="J27" s="83" t="s">
        <v>156</v>
      </c>
      <c r="K27" s="83" t="s">
        <v>141</v>
      </c>
      <c r="L27" s="83">
        <v>5</v>
      </c>
      <c r="M27" s="83" t="s">
        <v>131</v>
      </c>
      <c r="N27" s="83">
        <v>3</v>
      </c>
      <c r="O27" s="298"/>
      <c r="P27" s="298"/>
      <c r="Q27" s="298"/>
      <c r="R27" s="298"/>
      <c r="S27" s="7"/>
      <c r="T27" s="7"/>
      <c r="U27" s="7"/>
      <c r="V27" s="7"/>
      <c r="W27" s="7"/>
      <c r="X27" s="4"/>
      <c r="Y27" s="265"/>
      <c r="Z27" s="89" t="b">
        <v>1</v>
      </c>
      <c r="AA27" s="78">
        <v>1</v>
      </c>
      <c r="AB27" s="78" t="s">
        <v>155</v>
      </c>
      <c r="AC27" s="78" t="s">
        <v>148</v>
      </c>
      <c r="AD27" s="78" t="s">
        <v>161</v>
      </c>
      <c r="AE27" s="78" t="s">
        <v>136</v>
      </c>
      <c r="AF27" s="78">
        <v>2</v>
      </c>
      <c r="AG27" s="78">
        <v>6</v>
      </c>
      <c r="AH27" s="78" t="s">
        <v>133</v>
      </c>
      <c r="AI27" s="78" t="s">
        <v>147</v>
      </c>
      <c r="AJ27" s="78" t="s">
        <v>137</v>
      </c>
      <c r="AK27" s="298"/>
      <c r="AL27" s="298"/>
      <c r="AM27" s="298"/>
      <c r="AN27" s="298"/>
      <c r="AO27" s="21"/>
      <c r="AP27" s="7"/>
      <c r="AQ27" s="7"/>
      <c r="AR27" s="7"/>
      <c r="AS27" s="7"/>
      <c r="AU27" s="267"/>
      <c r="AY27" s="113"/>
      <c r="AZ27" s="113"/>
      <c r="BA27" s="113"/>
    </row>
    <row r="28" spans="2:53" ht="16.5" customHeight="1" x14ac:dyDescent="0.25">
      <c r="B28" s="295"/>
      <c r="C28" s="265"/>
      <c r="D28" s="87" t="s">
        <v>17</v>
      </c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298"/>
      <c r="P28" s="298"/>
      <c r="Q28" s="298"/>
      <c r="R28" s="298"/>
      <c r="S28" s="7"/>
      <c r="T28" s="7"/>
      <c r="U28" s="7"/>
      <c r="V28" s="7"/>
      <c r="W28" s="7"/>
      <c r="X28" s="4"/>
      <c r="Y28" s="265"/>
      <c r="Z28" s="89" t="s">
        <v>17</v>
      </c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298"/>
      <c r="AL28" s="298"/>
      <c r="AM28" s="298"/>
      <c r="AN28" s="298"/>
      <c r="AO28" s="21"/>
      <c r="AP28" s="7"/>
      <c r="AQ28" s="7"/>
      <c r="AR28" s="7"/>
      <c r="AS28" s="7"/>
      <c r="AU28" s="267"/>
      <c r="AY28" s="113"/>
      <c r="AZ28" s="113"/>
      <c r="BA28" s="113"/>
    </row>
    <row r="29" spans="2:53" ht="16.5" customHeight="1" x14ac:dyDescent="0.25">
      <c r="B29" s="295"/>
      <c r="AU29" s="267"/>
      <c r="AY29" s="113"/>
      <c r="AZ29" s="113"/>
      <c r="BA29" s="113"/>
    </row>
    <row r="30" spans="2:53" ht="16.5" customHeight="1" x14ac:dyDescent="0.25">
      <c r="B30" s="295"/>
      <c r="AU30" s="267"/>
      <c r="AY30" s="113"/>
      <c r="AZ30" s="113"/>
      <c r="BA30" s="113"/>
    </row>
    <row r="31" spans="2:53" ht="39.950000000000003" customHeight="1" x14ac:dyDescent="0.25">
      <c r="B31" s="295"/>
      <c r="C31" s="296" t="s">
        <v>63</v>
      </c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  <c r="S31" s="296"/>
      <c r="T31" s="296"/>
      <c r="U31" s="296"/>
      <c r="V31" s="296"/>
      <c r="W31" s="296"/>
      <c r="X31" s="30"/>
      <c r="Y31" s="297" t="s">
        <v>64</v>
      </c>
      <c r="Z31" s="297"/>
      <c r="AA31" s="297"/>
      <c r="AB31" s="297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97"/>
      <c r="AO31" s="297"/>
      <c r="AP31" s="297"/>
      <c r="AQ31" s="297"/>
      <c r="AR31" s="297"/>
      <c r="AS31" s="297"/>
      <c r="AU31" s="267"/>
      <c r="AY31" s="113"/>
      <c r="AZ31" s="113"/>
      <c r="BA31" s="113"/>
    </row>
    <row r="32" spans="2:53" ht="16.5" customHeight="1" x14ac:dyDescent="0.3">
      <c r="B32" s="295"/>
      <c r="C32" s="265" t="s">
        <v>55</v>
      </c>
      <c r="D32" s="90" t="s">
        <v>55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326" t="s">
        <v>49</v>
      </c>
      <c r="P32" s="326"/>
      <c r="Q32" s="326"/>
      <c r="R32" s="326"/>
      <c r="S32" s="7"/>
      <c r="T32" s="90" t="s">
        <v>55</v>
      </c>
      <c r="U32" s="232" t="s">
        <v>50</v>
      </c>
      <c r="V32" s="232"/>
      <c r="W32" s="232"/>
      <c r="X32" s="3"/>
      <c r="Y32" s="265" t="s">
        <v>55</v>
      </c>
      <c r="Z32" s="90" t="s">
        <v>55</v>
      </c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326" t="s">
        <v>49</v>
      </c>
      <c r="AL32" s="326"/>
      <c r="AM32" s="326"/>
      <c r="AN32" s="326"/>
      <c r="AO32" s="7"/>
      <c r="AP32" s="90" t="s">
        <v>55</v>
      </c>
      <c r="AQ32" s="232" t="s">
        <v>50</v>
      </c>
      <c r="AR32" s="232"/>
      <c r="AS32" s="232"/>
      <c r="AU32" s="267"/>
      <c r="AV32" s="279" t="s">
        <v>264</v>
      </c>
      <c r="AW32" s="280" t="s">
        <v>5</v>
      </c>
      <c r="AX32" s="280"/>
      <c r="AY32" s="279" t="s">
        <v>55</v>
      </c>
      <c r="AZ32" s="280" t="s">
        <v>6</v>
      </c>
      <c r="BA32" s="280"/>
    </row>
    <row r="33" spans="2:53" ht="16.5" customHeight="1" x14ac:dyDescent="0.3">
      <c r="B33" s="295"/>
      <c r="C33" s="265"/>
      <c r="D33" s="90" t="s">
        <v>2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 t="s">
        <v>3</v>
      </c>
      <c r="P33" s="42" t="s">
        <v>4</v>
      </c>
      <c r="Q33" s="42" t="s">
        <v>191</v>
      </c>
      <c r="R33" s="42" t="s">
        <v>192</v>
      </c>
      <c r="S33" s="7"/>
      <c r="T33" s="90" t="s">
        <v>2</v>
      </c>
      <c r="U33" s="92" t="s">
        <v>5</v>
      </c>
      <c r="V33" s="92" t="s">
        <v>6</v>
      </c>
      <c r="W33" s="8" t="s">
        <v>7</v>
      </c>
      <c r="X33" s="3"/>
      <c r="Y33" s="265"/>
      <c r="Z33" s="90" t="s">
        <v>0</v>
      </c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42" t="s">
        <v>3</v>
      </c>
      <c r="AL33" s="42" t="s">
        <v>4</v>
      </c>
      <c r="AM33" s="42" t="s">
        <v>191</v>
      </c>
      <c r="AN33" s="42" t="s">
        <v>192</v>
      </c>
      <c r="AO33" s="7"/>
      <c r="AP33" s="90" t="s">
        <v>0</v>
      </c>
      <c r="AQ33" s="92" t="s">
        <v>5</v>
      </c>
      <c r="AR33" s="92" t="s">
        <v>6</v>
      </c>
      <c r="AS33" s="8" t="s">
        <v>7</v>
      </c>
      <c r="AU33" s="267"/>
      <c r="AV33" s="279"/>
      <c r="AW33" s="114" t="s">
        <v>2</v>
      </c>
      <c r="AX33" s="114" t="s">
        <v>54</v>
      </c>
      <c r="AY33" s="279"/>
      <c r="AZ33" s="114" t="s">
        <v>2</v>
      </c>
      <c r="BA33" s="114" t="s">
        <v>54</v>
      </c>
    </row>
    <row r="34" spans="2:53" ht="16.5" customHeight="1" x14ac:dyDescent="0.3">
      <c r="B34" s="295"/>
      <c r="C34" s="265"/>
      <c r="D34" s="25" t="s">
        <v>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57">
        <f>ROUND(AVERAGE(O36, O40,O44,O48,O52,O56,O60), 3)</f>
        <v>143.66999999999999</v>
      </c>
      <c r="P34" s="43">
        <f>ROUND(AVERAGE(P36, P40,P44,P48,P52,P56,P60), 3)</f>
        <v>14.367000000000001</v>
      </c>
      <c r="Q34" s="43">
        <f>ROUND(AVERAGE(Q36, Q40,Q44,Q48,Q52,Q56,Q60), 3)</f>
        <v>9.7469999999999999</v>
      </c>
      <c r="R34" s="43">
        <f>ROUND(AVERAGE(R36, R40,R44,R48,R52,R56,R60), 3)</f>
        <v>12.679</v>
      </c>
      <c r="S34" s="7"/>
      <c r="T34" s="9" t="s">
        <v>9</v>
      </c>
      <c r="U34" s="8">
        <v>60</v>
      </c>
      <c r="V34" s="8">
        <v>178.85</v>
      </c>
      <c r="W34" s="8">
        <f t="shared" ref="W34:W40" si="4">ROUND(V34/60, 3)</f>
        <v>2.9809999999999999</v>
      </c>
      <c r="X34" s="3"/>
      <c r="Y34" s="265"/>
      <c r="Z34" s="25" t="s">
        <v>8</v>
      </c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57">
        <f>ROUND(AVERAGE(AK36, AK40,AK44,AK48,AK52,AK56,AK60), 3)</f>
        <v>88.346000000000004</v>
      </c>
      <c r="AL34" s="43">
        <f>ROUND(AVERAGE(AL36, AL40,AL44,AL48,AL52,AL56,AL60), 3)</f>
        <v>8.8350000000000009</v>
      </c>
      <c r="AM34" s="43">
        <f>ROUND(AVERAGE(AM36, AM40,AM44,AM48,AM52,AM56,AM60), 3)</f>
        <v>7.8940000000000001</v>
      </c>
      <c r="AN34" s="43">
        <f>ROUND(AVERAGE(AN36, AN40,AN44,AN48,AN52,AN56,AN60), 3)</f>
        <v>3.9169999999999998</v>
      </c>
      <c r="AO34" s="7"/>
      <c r="AP34" s="9" t="s">
        <v>9</v>
      </c>
      <c r="AQ34" s="8">
        <v>100</v>
      </c>
      <c r="AR34" s="8">
        <v>115.169</v>
      </c>
      <c r="AS34" s="8">
        <f t="shared" ref="AS34:AS40" si="5">ROUND(AR34/60, 3)</f>
        <v>1.919</v>
      </c>
      <c r="AU34" s="267"/>
      <c r="AV34" s="115" t="s">
        <v>9</v>
      </c>
      <c r="AW34" s="116">
        <f>U34</f>
        <v>60</v>
      </c>
      <c r="AX34" s="116">
        <f>AQ34</f>
        <v>100</v>
      </c>
      <c r="AY34" s="115" t="s">
        <v>9</v>
      </c>
      <c r="AZ34" s="116">
        <f t="shared" ref="AZ34:AZ40" si="6">V34</f>
        <v>178.85</v>
      </c>
      <c r="BA34" s="116">
        <f>AR34</f>
        <v>115.169</v>
      </c>
    </row>
    <row r="35" spans="2:53" ht="16.5" customHeight="1" x14ac:dyDescent="0.3">
      <c r="B35" s="295"/>
      <c r="C35" s="265"/>
      <c r="D35" s="92" t="s">
        <v>10</v>
      </c>
      <c r="E35" s="292" t="s">
        <v>95</v>
      </c>
      <c r="F35" s="293"/>
      <c r="G35" s="293"/>
      <c r="H35" s="293"/>
      <c r="I35" s="293"/>
      <c r="J35" s="293"/>
      <c r="K35" s="293"/>
      <c r="L35" s="293"/>
      <c r="M35" s="293"/>
      <c r="N35" s="293"/>
      <c r="O35" s="88" t="s">
        <v>11</v>
      </c>
      <c r="P35" s="88" t="s">
        <v>12</v>
      </c>
      <c r="Q35" s="88" t="s">
        <v>81</v>
      </c>
      <c r="R35" s="88" t="s">
        <v>80</v>
      </c>
      <c r="S35" s="7"/>
      <c r="T35" s="9" t="s">
        <v>13</v>
      </c>
      <c r="U35" s="8">
        <v>80</v>
      </c>
      <c r="V35" s="8">
        <v>105.73099999999999</v>
      </c>
      <c r="W35" s="8">
        <f t="shared" si="4"/>
        <v>1.762</v>
      </c>
      <c r="X35" s="3"/>
      <c r="Y35" s="265"/>
      <c r="Z35" s="92" t="s">
        <v>10</v>
      </c>
      <c r="AA35" s="292" t="s">
        <v>94</v>
      </c>
      <c r="AB35" s="293"/>
      <c r="AC35" s="293"/>
      <c r="AD35" s="293"/>
      <c r="AE35" s="293"/>
      <c r="AF35" s="293"/>
      <c r="AG35" s="293"/>
      <c r="AH35" s="293"/>
      <c r="AI35" s="293"/>
      <c r="AJ35" s="293"/>
      <c r="AK35" s="88" t="s">
        <v>11</v>
      </c>
      <c r="AL35" s="88" t="s">
        <v>12</v>
      </c>
      <c r="AM35" s="88" t="s">
        <v>81</v>
      </c>
      <c r="AN35" s="88" t="s">
        <v>80</v>
      </c>
      <c r="AO35" s="7"/>
      <c r="AP35" s="9" t="s">
        <v>13</v>
      </c>
      <c r="AQ35" s="8">
        <v>100</v>
      </c>
      <c r="AR35" s="8">
        <v>94.13</v>
      </c>
      <c r="AS35" s="8">
        <f t="shared" si="5"/>
        <v>1.569</v>
      </c>
      <c r="AU35" s="267"/>
      <c r="AV35" s="115" t="s">
        <v>13</v>
      </c>
      <c r="AW35" s="116">
        <f t="shared" ref="AW35:AW40" si="7">U35</f>
        <v>80</v>
      </c>
      <c r="AX35" s="116">
        <f t="shared" ref="AX35:AX40" si="8">AQ35</f>
        <v>100</v>
      </c>
      <c r="AY35" s="115" t="s">
        <v>13</v>
      </c>
      <c r="AZ35" s="116">
        <f t="shared" si="6"/>
        <v>105.73099999999999</v>
      </c>
      <c r="BA35" s="116">
        <f t="shared" ref="BA35:BA40" si="9">AR35</f>
        <v>94.13</v>
      </c>
    </row>
    <row r="36" spans="2:53" ht="16.5" customHeight="1" thickBot="1" x14ac:dyDescent="0.35">
      <c r="B36" s="295"/>
      <c r="C36" s="265"/>
      <c r="D36" s="89" t="s">
        <v>14</v>
      </c>
      <c r="E36" s="83">
        <v>26.577000000000002</v>
      </c>
      <c r="F36" s="83">
        <v>6.2320000000000002</v>
      </c>
      <c r="G36" s="83">
        <v>4.8559999999999999</v>
      </c>
      <c r="H36" s="83">
        <v>13.361000000000001</v>
      </c>
      <c r="I36" s="83">
        <v>10.417999999999999</v>
      </c>
      <c r="J36" s="83">
        <v>5.6660000000000004</v>
      </c>
      <c r="K36" s="83">
        <v>17.925000000000001</v>
      </c>
      <c r="L36" s="83">
        <v>22.08</v>
      </c>
      <c r="M36" s="83">
        <v>31.132000000000001</v>
      </c>
      <c r="N36" s="83">
        <v>40.600999999999999</v>
      </c>
      <c r="O36" s="87">
        <f>SUM(E40:N40)</f>
        <v>105.726</v>
      </c>
      <c r="P36" s="26">
        <f>ROUND(AVERAGE(E40:N40),3)</f>
        <v>10.573</v>
      </c>
      <c r="Q36" s="87">
        <f>ROUND(MEDIAN(E40:N40), 3)</f>
        <v>6.8650000000000002</v>
      </c>
      <c r="R36" s="87">
        <f>ROUND(_xlfn.STDEV.S(E40:N40), 3)</f>
        <v>8.3070000000000004</v>
      </c>
      <c r="S36" s="7"/>
      <c r="T36" s="9" t="s">
        <v>15</v>
      </c>
      <c r="U36" s="8">
        <v>60</v>
      </c>
      <c r="V36" s="32">
        <v>189.15799999999999</v>
      </c>
      <c r="W36" s="8">
        <f t="shared" si="4"/>
        <v>3.153</v>
      </c>
      <c r="X36" s="3"/>
      <c r="Y36" s="265"/>
      <c r="Z36" s="89" t="s">
        <v>14</v>
      </c>
      <c r="AA36" s="83">
        <v>6.9130000000000003</v>
      </c>
      <c r="AB36" s="83">
        <v>11.071</v>
      </c>
      <c r="AC36" s="83">
        <v>9.0969999999999995</v>
      </c>
      <c r="AD36" s="83">
        <v>7.7750000000000004</v>
      </c>
      <c r="AE36" s="83">
        <v>14.112</v>
      </c>
      <c r="AF36" s="83">
        <v>11.736000000000001</v>
      </c>
      <c r="AG36" s="83">
        <v>22.352</v>
      </c>
      <c r="AH36" s="83">
        <v>7.7110000000000003</v>
      </c>
      <c r="AI36" s="83">
        <v>11.007999999999999</v>
      </c>
      <c r="AJ36" s="83">
        <v>13.391999999999999</v>
      </c>
      <c r="AK36" s="87">
        <f>SUM(AA40:AJ40)</f>
        <v>94.128000000000014</v>
      </c>
      <c r="AL36" s="26">
        <f>ROUND(AVERAGE(AA40:AJ40),3)</f>
        <v>9.4130000000000003</v>
      </c>
      <c r="AM36" s="87">
        <f>ROUND(MEDIAN(AA40:AJ40), 3)</f>
        <v>9.3849999999999998</v>
      </c>
      <c r="AN36" s="87">
        <f>ROUND(_xlfn.STDEV.S(AA40:AJ40), 3)</f>
        <v>3.1440000000000001</v>
      </c>
      <c r="AO36" s="7"/>
      <c r="AP36" s="25" t="s">
        <v>15</v>
      </c>
      <c r="AQ36" s="172">
        <v>90</v>
      </c>
      <c r="AR36" s="172">
        <v>80.992000000000004</v>
      </c>
      <c r="AS36" s="8">
        <f t="shared" si="5"/>
        <v>1.35</v>
      </c>
      <c r="AU36" s="267"/>
      <c r="AV36" s="115" t="s">
        <v>15</v>
      </c>
      <c r="AW36" s="116">
        <f t="shared" si="7"/>
        <v>60</v>
      </c>
      <c r="AX36" s="116">
        <f t="shared" si="8"/>
        <v>90</v>
      </c>
      <c r="AY36" s="115" t="s">
        <v>15</v>
      </c>
      <c r="AZ36" s="116">
        <f t="shared" si="6"/>
        <v>189.15799999999999</v>
      </c>
      <c r="BA36" s="116">
        <f t="shared" si="9"/>
        <v>80.992000000000004</v>
      </c>
    </row>
    <row r="37" spans="2:53" ht="16.5" customHeight="1" thickBot="1" x14ac:dyDescent="0.35">
      <c r="B37" s="295"/>
      <c r="C37" s="265"/>
      <c r="D37" s="89" t="b">
        <v>1</v>
      </c>
      <c r="E37" s="84" t="s">
        <v>159</v>
      </c>
      <c r="F37" s="83">
        <v>9</v>
      </c>
      <c r="G37" s="83" t="s">
        <v>147</v>
      </c>
      <c r="H37" s="83" t="s">
        <v>157</v>
      </c>
      <c r="I37" s="84" t="s">
        <v>147</v>
      </c>
      <c r="J37" s="83">
        <v>3</v>
      </c>
      <c r="K37" s="83" t="s">
        <v>158</v>
      </c>
      <c r="L37" s="84">
        <v>1</v>
      </c>
      <c r="M37" s="83" t="s">
        <v>130</v>
      </c>
      <c r="N37" s="84" t="s">
        <v>163</v>
      </c>
      <c r="O37" s="281"/>
      <c r="P37" s="282"/>
      <c r="Q37" s="282"/>
      <c r="R37" s="283"/>
      <c r="S37" s="7"/>
      <c r="T37" s="25" t="s">
        <v>16</v>
      </c>
      <c r="U37" s="199">
        <v>60</v>
      </c>
      <c r="V37" s="172">
        <v>147.89099999999999</v>
      </c>
      <c r="W37" s="8">
        <f t="shared" si="4"/>
        <v>2.4649999999999999</v>
      </c>
      <c r="X37" s="3"/>
      <c r="Y37" s="265"/>
      <c r="Z37" s="89" t="b">
        <v>1</v>
      </c>
      <c r="AA37" s="83" t="s">
        <v>162</v>
      </c>
      <c r="AB37" s="83">
        <v>5</v>
      </c>
      <c r="AC37" s="83" t="s">
        <v>129</v>
      </c>
      <c r="AD37" s="83">
        <v>7</v>
      </c>
      <c r="AE37" s="83" t="s">
        <v>137</v>
      </c>
      <c r="AF37" s="83">
        <v>6</v>
      </c>
      <c r="AG37" s="83" t="s">
        <v>158</v>
      </c>
      <c r="AH37" s="83" t="s">
        <v>163</v>
      </c>
      <c r="AI37" s="83" t="s">
        <v>144</v>
      </c>
      <c r="AJ37" s="83" t="s">
        <v>160</v>
      </c>
      <c r="AK37" s="281"/>
      <c r="AL37" s="282"/>
      <c r="AM37" s="282"/>
      <c r="AN37" s="283"/>
      <c r="AO37" s="7"/>
      <c r="AP37" s="175" t="s">
        <v>16</v>
      </c>
      <c r="AQ37" s="176">
        <v>100</v>
      </c>
      <c r="AR37" s="177">
        <v>86.066000000000003</v>
      </c>
      <c r="AS37" s="171">
        <f t="shared" si="5"/>
        <v>1.4339999999999999</v>
      </c>
      <c r="AU37" s="267"/>
      <c r="AV37" s="115" t="s">
        <v>16</v>
      </c>
      <c r="AW37" s="116">
        <f t="shared" si="7"/>
        <v>60</v>
      </c>
      <c r="AX37" s="116">
        <f t="shared" si="8"/>
        <v>100</v>
      </c>
      <c r="AY37" s="115" t="s">
        <v>16</v>
      </c>
      <c r="AZ37" s="116">
        <f t="shared" si="6"/>
        <v>147.89099999999999</v>
      </c>
      <c r="BA37" s="116">
        <f t="shared" si="9"/>
        <v>86.066000000000003</v>
      </c>
    </row>
    <row r="38" spans="2:53" ht="16.5" customHeight="1" thickBot="1" x14ac:dyDescent="0.35">
      <c r="B38" s="295"/>
      <c r="C38" s="265"/>
      <c r="D38" s="89" t="s">
        <v>17</v>
      </c>
      <c r="E38" s="13" t="s">
        <v>33</v>
      </c>
      <c r="F38" s="87"/>
      <c r="G38" s="87"/>
      <c r="H38" s="87"/>
      <c r="I38" s="13" t="s">
        <v>42</v>
      </c>
      <c r="J38" s="87"/>
      <c r="K38" s="87"/>
      <c r="L38" s="13">
        <v>2</v>
      </c>
      <c r="M38" s="87"/>
      <c r="N38" s="13" t="s">
        <v>48</v>
      </c>
      <c r="O38" s="284"/>
      <c r="P38" s="285"/>
      <c r="Q38" s="285"/>
      <c r="R38" s="286"/>
      <c r="S38" s="7"/>
      <c r="T38" s="175" t="s">
        <v>18</v>
      </c>
      <c r="U38" s="176">
        <v>90</v>
      </c>
      <c r="V38" s="177">
        <v>149.399</v>
      </c>
      <c r="W38" s="171">
        <f t="shared" si="4"/>
        <v>2.4900000000000002</v>
      </c>
      <c r="X38" s="3"/>
      <c r="Y38" s="265"/>
      <c r="Z38" s="89" t="s">
        <v>17</v>
      </c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284"/>
      <c r="AL38" s="285"/>
      <c r="AM38" s="285"/>
      <c r="AN38" s="286"/>
      <c r="AO38" s="7"/>
      <c r="AP38" s="180" t="s">
        <v>18</v>
      </c>
      <c r="AQ38" s="181">
        <v>100</v>
      </c>
      <c r="AR38" s="182">
        <v>70.215000000000003</v>
      </c>
      <c r="AS38" s="171">
        <f t="shared" si="5"/>
        <v>1.17</v>
      </c>
      <c r="AU38" s="267"/>
      <c r="AV38" s="115" t="s">
        <v>18</v>
      </c>
      <c r="AW38" s="116">
        <f t="shared" si="7"/>
        <v>90</v>
      </c>
      <c r="AX38" s="116">
        <f t="shared" si="8"/>
        <v>100</v>
      </c>
      <c r="AY38" s="115" t="s">
        <v>18</v>
      </c>
      <c r="AZ38" s="116">
        <f t="shared" si="6"/>
        <v>149.399</v>
      </c>
      <c r="BA38" s="116">
        <f t="shared" si="9"/>
        <v>70.215000000000003</v>
      </c>
    </row>
    <row r="39" spans="2:53" ht="16.5" customHeight="1" thickBot="1" x14ac:dyDescent="0.35">
      <c r="B39" s="295"/>
      <c r="C39" s="265"/>
      <c r="D39" s="92" t="s">
        <v>19</v>
      </c>
      <c r="E39" s="292" t="s">
        <v>89</v>
      </c>
      <c r="F39" s="293"/>
      <c r="G39" s="293"/>
      <c r="H39" s="293"/>
      <c r="I39" s="293"/>
      <c r="J39" s="293"/>
      <c r="K39" s="293"/>
      <c r="L39" s="293"/>
      <c r="M39" s="293"/>
      <c r="N39" s="293"/>
      <c r="O39" s="88" t="s">
        <v>11</v>
      </c>
      <c r="P39" s="88" t="s">
        <v>12</v>
      </c>
      <c r="Q39" s="88" t="s">
        <v>81</v>
      </c>
      <c r="R39" s="88" t="s">
        <v>80</v>
      </c>
      <c r="S39" s="7"/>
      <c r="T39" s="178" t="s">
        <v>56</v>
      </c>
      <c r="U39" s="41">
        <v>90</v>
      </c>
      <c r="V39" s="179">
        <v>136.571</v>
      </c>
      <c r="W39" s="171">
        <f t="shared" si="4"/>
        <v>2.2759999999999998</v>
      </c>
      <c r="X39" s="3"/>
      <c r="Y39" s="265"/>
      <c r="Z39" s="92" t="s">
        <v>19</v>
      </c>
      <c r="AA39" s="292" t="s">
        <v>94</v>
      </c>
      <c r="AB39" s="293"/>
      <c r="AC39" s="293"/>
      <c r="AD39" s="293"/>
      <c r="AE39" s="293"/>
      <c r="AF39" s="293"/>
      <c r="AG39" s="293"/>
      <c r="AH39" s="293"/>
      <c r="AI39" s="293"/>
      <c r="AJ39" s="293"/>
      <c r="AK39" s="88" t="s">
        <v>11</v>
      </c>
      <c r="AL39" s="88" t="s">
        <v>12</v>
      </c>
      <c r="AM39" s="88" t="s">
        <v>81</v>
      </c>
      <c r="AN39" s="88" t="s">
        <v>80</v>
      </c>
      <c r="AO39" s="7"/>
      <c r="AP39" s="204" t="s">
        <v>56</v>
      </c>
      <c r="AQ39" s="205">
        <v>90</v>
      </c>
      <c r="AR39" s="205">
        <v>90.114000000000004</v>
      </c>
      <c r="AS39" s="8">
        <f t="shared" si="5"/>
        <v>1.502</v>
      </c>
      <c r="AU39" s="267"/>
      <c r="AV39" s="115" t="s">
        <v>56</v>
      </c>
      <c r="AW39" s="116">
        <f t="shared" si="7"/>
        <v>90</v>
      </c>
      <c r="AX39" s="116">
        <f t="shared" si="8"/>
        <v>90</v>
      </c>
      <c r="AY39" s="115" t="s">
        <v>56</v>
      </c>
      <c r="AZ39" s="116">
        <f t="shared" si="6"/>
        <v>136.571</v>
      </c>
      <c r="BA39" s="116">
        <f t="shared" si="9"/>
        <v>90.114000000000004</v>
      </c>
    </row>
    <row r="40" spans="2:53" ht="16.5" customHeight="1" thickBot="1" x14ac:dyDescent="0.35">
      <c r="B40" s="295"/>
      <c r="C40" s="265"/>
      <c r="D40" s="89" t="s">
        <v>20</v>
      </c>
      <c r="E40" s="86">
        <v>31.792000000000002</v>
      </c>
      <c r="F40" s="86">
        <v>9.2710000000000008</v>
      </c>
      <c r="G40" s="86">
        <v>6.0549999999999997</v>
      </c>
      <c r="H40" s="86">
        <v>5.3280000000000003</v>
      </c>
      <c r="I40" s="86">
        <v>5.9459999999999997</v>
      </c>
      <c r="J40" s="86">
        <v>6.8319999999999999</v>
      </c>
      <c r="K40" s="86">
        <v>17.917999999999999</v>
      </c>
      <c r="L40" s="86">
        <v>6.8970000000000002</v>
      </c>
      <c r="M40" s="86">
        <v>6.5350000000000001</v>
      </c>
      <c r="N40" s="86">
        <v>9.1519999999999992</v>
      </c>
      <c r="O40" s="87">
        <f>SUM(E36:N36)</f>
        <v>178.84800000000001</v>
      </c>
      <c r="P40" s="26">
        <f>ROUND(AVERAGE(E36:N36),3)</f>
        <v>17.885000000000002</v>
      </c>
      <c r="Q40" s="87">
        <f>ROUND(MEDIAN(E36:N36), 3)</f>
        <v>15.643000000000001</v>
      </c>
      <c r="R40" s="87">
        <f>ROUND(_xlfn.STDEV.S(E36:N36), 3)</f>
        <v>12.090999999999999</v>
      </c>
      <c r="S40" s="7"/>
      <c r="T40" s="180" t="s">
        <v>57</v>
      </c>
      <c r="U40" s="181">
        <v>100</v>
      </c>
      <c r="V40" s="182">
        <v>98.106999999999999</v>
      </c>
      <c r="W40" s="171">
        <f t="shared" si="4"/>
        <v>1.635</v>
      </c>
      <c r="X40" s="3"/>
      <c r="Y40" s="265"/>
      <c r="Z40" s="89" t="s">
        <v>20</v>
      </c>
      <c r="AA40" s="83">
        <v>9.8970000000000002</v>
      </c>
      <c r="AB40" s="83">
        <v>10.975</v>
      </c>
      <c r="AC40" s="83">
        <v>5.24</v>
      </c>
      <c r="AD40" s="83">
        <v>13.016999999999999</v>
      </c>
      <c r="AE40" s="83">
        <v>7.5190000000000001</v>
      </c>
      <c r="AF40" s="83">
        <v>8.8729999999999993</v>
      </c>
      <c r="AG40" s="83">
        <v>6.319</v>
      </c>
      <c r="AH40" s="83">
        <v>12.96</v>
      </c>
      <c r="AI40" s="83">
        <v>5.8090000000000002</v>
      </c>
      <c r="AJ40" s="83">
        <v>13.519</v>
      </c>
      <c r="AK40" s="87">
        <f>SUM(AA36:AJ36)</f>
        <v>115.167</v>
      </c>
      <c r="AL40" s="26">
        <f>ROUND(AVERAGE(AA36:AJ36),3)</f>
        <v>11.516999999999999</v>
      </c>
      <c r="AM40" s="87">
        <f>ROUND(MEDIAN(AA36:AJ36), 3)</f>
        <v>11.04</v>
      </c>
      <c r="AN40" s="87">
        <f>ROUND(_xlfn.STDEV.S(AA36:AJ36), 3)</f>
        <v>4.5179999999999998</v>
      </c>
      <c r="AO40" s="7"/>
      <c r="AP40" s="206" t="s">
        <v>57</v>
      </c>
      <c r="AQ40" s="207">
        <v>100</v>
      </c>
      <c r="AR40" s="208">
        <v>81.75</v>
      </c>
      <c r="AS40" s="171">
        <f t="shared" si="5"/>
        <v>1.363</v>
      </c>
      <c r="AU40" s="267"/>
      <c r="AV40" s="115" t="s">
        <v>57</v>
      </c>
      <c r="AW40" s="116">
        <f t="shared" si="7"/>
        <v>100</v>
      </c>
      <c r="AX40" s="116">
        <f t="shared" si="8"/>
        <v>100</v>
      </c>
      <c r="AY40" s="115" t="s">
        <v>57</v>
      </c>
      <c r="AZ40" s="116">
        <f t="shared" si="6"/>
        <v>98.106999999999999</v>
      </c>
      <c r="BA40" s="116">
        <f t="shared" si="9"/>
        <v>81.75</v>
      </c>
    </row>
    <row r="41" spans="2:53" ht="16.5" customHeight="1" x14ac:dyDescent="0.3">
      <c r="B41" s="295"/>
      <c r="C41" s="265"/>
      <c r="D41" s="89" t="b">
        <v>1</v>
      </c>
      <c r="E41" s="84" t="s">
        <v>136</v>
      </c>
      <c r="F41" s="86">
        <v>1</v>
      </c>
      <c r="G41" s="86">
        <v>4</v>
      </c>
      <c r="H41" s="86" t="s">
        <v>132</v>
      </c>
      <c r="I41" s="86">
        <v>5</v>
      </c>
      <c r="J41" s="86" t="s">
        <v>162</v>
      </c>
      <c r="K41" s="86" t="s">
        <v>130</v>
      </c>
      <c r="L41" s="84">
        <v>6</v>
      </c>
      <c r="M41" s="86" t="s">
        <v>148</v>
      </c>
      <c r="N41" s="86" t="s">
        <v>143</v>
      </c>
      <c r="O41" s="281"/>
      <c r="P41" s="282"/>
      <c r="Q41" s="282"/>
      <c r="R41" s="283"/>
      <c r="S41" s="7"/>
      <c r="T41" s="151" t="s">
        <v>3</v>
      </c>
      <c r="U41" s="173">
        <f>ROUND(AVERAGE(U34:U40), 3)</f>
        <v>77.143000000000001</v>
      </c>
      <c r="V41" s="174">
        <f>ROUND(AVERAGE(V34:V40), 3)</f>
        <v>143.672</v>
      </c>
      <c r="W41" s="15">
        <f>ROUND(AVERAGE(W34:W40), 3)</f>
        <v>2.395</v>
      </c>
      <c r="X41" s="3"/>
      <c r="Y41" s="265"/>
      <c r="Z41" s="89" t="b">
        <v>1</v>
      </c>
      <c r="AA41" s="83" t="s">
        <v>156</v>
      </c>
      <c r="AB41" s="83" t="s">
        <v>157</v>
      </c>
      <c r="AC41" s="83">
        <v>4</v>
      </c>
      <c r="AD41" s="83" t="s">
        <v>138</v>
      </c>
      <c r="AE41" s="83">
        <v>0</v>
      </c>
      <c r="AF41" s="83" t="s">
        <v>146</v>
      </c>
      <c r="AG41" s="83">
        <v>9</v>
      </c>
      <c r="AH41" s="83" t="s">
        <v>131</v>
      </c>
      <c r="AI41" s="83" t="s">
        <v>152</v>
      </c>
      <c r="AJ41" s="83" t="s">
        <v>148</v>
      </c>
      <c r="AK41" s="281"/>
      <c r="AL41" s="282"/>
      <c r="AM41" s="282"/>
      <c r="AN41" s="283"/>
      <c r="AO41" s="7"/>
      <c r="AP41" s="151" t="s">
        <v>3</v>
      </c>
      <c r="AQ41" s="173">
        <f>ROUND(AVERAGE(AQ34:AQ40), 3)</f>
        <v>97.143000000000001</v>
      </c>
      <c r="AR41" s="174">
        <f>ROUND(AVERAGE(AR34:AR40), 3)</f>
        <v>88.347999999999999</v>
      </c>
      <c r="AS41" s="15">
        <f>ROUND(AVERAGE(AS34:AS40), 3)</f>
        <v>1.472</v>
      </c>
      <c r="AU41" s="267"/>
      <c r="AV41" s="115" t="s">
        <v>247</v>
      </c>
      <c r="AW41" s="270" t="s">
        <v>248</v>
      </c>
      <c r="AX41" s="271"/>
      <c r="AY41" s="117"/>
      <c r="AZ41" s="127"/>
      <c r="BA41" s="128"/>
    </row>
    <row r="42" spans="2:53" ht="16.5" customHeight="1" x14ac:dyDescent="0.3">
      <c r="B42" s="295"/>
      <c r="C42" s="265"/>
      <c r="D42" s="89" t="s">
        <v>17</v>
      </c>
      <c r="E42" s="13" t="s">
        <v>27</v>
      </c>
      <c r="F42" s="87"/>
      <c r="G42" s="87"/>
      <c r="H42" s="87"/>
      <c r="I42" s="87"/>
      <c r="J42" s="87"/>
      <c r="K42" s="87"/>
      <c r="L42" s="13">
        <v>9</v>
      </c>
      <c r="M42" s="87"/>
      <c r="N42" s="87"/>
      <c r="O42" s="284"/>
      <c r="P42" s="285"/>
      <c r="Q42" s="285"/>
      <c r="R42" s="286"/>
      <c r="S42" s="7"/>
      <c r="T42" s="31"/>
      <c r="U42" s="31"/>
      <c r="V42" s="31"/>
      <c r="W42" s="31"/>
      <c r="X42" s="3"/>
      <c r="Y42" s="265"/>
      <c r="Z42" s="89" t="s">
        <v>17</v>
      </c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284"/>
      <c r="AL42" s="285"/>
      <c r="AM42" s="285"/>
      <c r="AN42" s="286"/>
      <c r="AO42" s="7"/>
      <c r="AP42" s="31"/>
      <c r="AQ42" s="31"/>
      <c r="AR42" s="31"/>
      <c r="AS42" s="31"/>
      <c r="AU42" s="267"/>
      <c r="AV42" s="115" t="s">
        <v>249</v>
      </c>
      <c r="AW42" s="272"/>
      <c r="AX42" s="273"/>
      <c r="AY42" s="117"/>
      <c r="AZ42" s="118"/>
      <c r="BA42" s="128"/>
    </row>
    <row r="43" spans="2:53" ht="16.5" customHeight="1" x14ac:dyDescent="0.3">
      <c r="B43" s="295"/>
      <c r="C43" s="265"/>
      <c r="D43" s="92" t="s">
        <v>21</v>
      </c>
      <c r="E43" s="292" t="s">
        <v>95</v>
      </c>
      <c r="F43" s="293"/>
      <c r="G43" s="293"/>
      <c r="H43" s="293"/>
      <c r="I43" s="293"/>
      <c r="J43" s="293"/>
      <c r="K43" s="293"/>
      <c r="L43" s="293"/>
      <c r="M43" s="293"/>
      <c r="N43" s="293"/>
      <c r="O43" s="88" t="s">
        <v>11</v>
      </c>
      <c r="P43" s="88" t="s">
        <v>12</v>
      </c>
      <c r="Q43" s="88" t="s">
        <v>81</v>
      </c>
      <c r="R43" s="88" t="s">
        <v>80</v>
      </c>
      <c r="S43" s="7"/>
      <c r="T43" s="7"/>
      <c r="U43" s="7"/>
      <c r="V43" s="7"/>
      <c r="W43" s="7"/>
      <c r="X43" s="3"/>
      <c r="Y43" s="265"/>
      <c r="Z43" s="92" t="s">
        <v>21</v>
      </c>
      <c r="AA43" s="292" t="s">
        <v>90</v>
      </c>
      <c r="AB43" s="293"/>
      <c r="AC43" s="293"/>
      <c r="AD43" s="293"/>
      <c r="AE43" s="293"/>
      <c r="AF43" s="293"/>
      <c r="AG43" s="293"/>
      <c r="AH43" s="293"/>
      <c r="AI43" s="293"/>
      <c r="AJ43" s="293"/>
      <c r="AK43" s="88" t="s">
        <v>11</v>
      </c>
      <c r="AL43" s="88" t="s">
        <v>12</v>
      </c>
      <c r="AM43" s="88" t="s">
        <v>81</v>
      </c>
      <c r="AN43" s="88" t="s">
        <v>80</v>
      </c>
      <c r="AO43" s="7"/>
      <c r="AP43" s="7"/>
      <c r="AQ43" s="7"/>
      <c r="AR43" s="7"/>
      <c r="AS43" s="7"/>
      <c r="AU43" s="267"/>
      <c r="AV43" s="115" t="s">
        <v>250</v>
      </c>
      <c r="AW43" s="274"/>
      <c r="AX43" s="275"/>
      <c r="AY43" s="117"/>
      <c r="AZ43" s="118"/>
      <c r="BA43" s="128"/>
    </row>
    <row r="44" spans="2:53" ht="16.5" customHeight="1" x14ac:dyDescent="0.3">
      <c r="B44" s="295"/>
      <c r="C44" s="265"/>
      <c r="D44" s="89" t="s">
        <v>22</v>
      </c>
      <c r="E44" s="86">
        <v>50.497</v>
      </c>
      <c r="F44" s="86">
        <v>6.5839999999999996</v>
      </c>
      <c r="G44" s="86">
        <v>4.5759999999999996</v>
      </c>
      <c r="H44" s="86">
        <v>56.927999999999997</v>
      </c>
      <c r="I44" s="86">
        <v>17.376999999999999</v>
      </c>
      <c r="J44" s="86">
        <v>12.625</v>
      </c>
      <c r="K44" s="86">
        <v>11.975</v>
      </c>
      <c r="L44" s="86">
        <v>7.1760000000000002</v>
      </c>
      <c r="M44" s="86">
        <v>5.5359999999999996</v>
      </c>
      <c r="N44" s="86">
        <v>15.882</v>
      </c>
      <c r="O44" s="87">
        <f>SUM(E44:N44)</f>
        <v>189.15600000000001</v>
      </c>
      <c r="P44" s="26">
        <f>ROUND(AVERAGE(E44:N44),3)</f>
        <v>18.916</v>
      </c>
      <c r="Q44" s="87">
        <f>ROUND(MEDIAN(E44:N44), 3)</f>
        <v>12.3</v>
      </c>
      <c r="R44" s="87">
        <f>ROUND(_xlfn.STDEV.S(E44:N44), 3)</f>
        <v>18.904</v>
      </c>
      <c r="S44" s="7"/>
      <c r="T44" s="7"/>
      <c r="U44" s="7"/>
      <c r="V44" s="7"/>
      <c r="W44" s="7"/>
      <c r="X44" s="3"/>
      <c r="Y44" s="265"/>
      <c r="Z44" s="89" t="s">
        <v>22</v>
      </c>
      <c r="AA44" s="86">
        <v>8.8879999999999999</v>
      </c>
      <c r="AB44" s="86">
        <v>7.1840000000000002</v>
      </c>
      <c r="AC44" s="86">
        <v>4.4400000000000004</v>
      </c>
      <c r="AD44" s="86">
        <v>7.12</v>
      </c>
      <c r="AE44" s="86">
        <v>9.4789999999999992</v>
      </c>
      <c r="AF44" s="86">
        <v>8.0079999999999991</v>
      </c>
      <c r="AG44" s="86">
        <v>8.8559999999999999</v>
      </c>
      <c r="AH44" s="86">
        <v>8.407</v>
      </c>
      <c r="AI44" s="86">
        <v>6.7039999999999997</v>
      </c>
      <c r="AJ44" s="86">
        <v>11.903</v>
      </c>
      <c r="AK44" s="87">
        <f>SUM(AA44:AJ44)</f>
        <v>80.989000000000004</v>
      </c>
      <c r="AL44" s="26">
        <f>ROUND(AVERAGE(AA44:AJ44),3)</f>
        <v>8.0990000000000002</v>
      </c>
      <c r="AM44" s="87">
        <f>ROUND(MEDIAN(AA44:AJ44), 3)</f>
        <v>8.2080000000000002</v>
      </c>
      <c r="AN44" s="87">
        <f>ROUND(_xlfn.STDEV.S(AA44:AJ44), 3)</f>
        <v>1.966</v>
      </c>
      <c r="AO44" s="7"/>
      <c r="AP44" s="7"/>
      <c r="AQ44" s="7"/>
      <c r="AR44" s="7"/>
      <c r="AS44" s="7"/>
      <c r="AU44" s="267"/>
      <c r="AV44" s="119" t="s">
        <v>3</v>
      </c>
      <c r="AW44" s="120">
        <f>U41</f>
        <v>77.143000000000001</v>
      </c>
      <c r="AX44" s="120">
        <f>AQ41</f>
        <v>97.143000000000001</v>
      </c>
      <c r="AY44" s="119" t="s">
        <v>3</v>
      </c>
      <c r="AZ44" s="121">
        <f>V41</f>
        <v>143.672</v>
      </c>
      <c r="BA44" s="121">
        <f>AR41</f>
        <v>88.347999999999999</v>
      </c>
    </row>
    <row r="45" spans="2:53" ht="16.5" customHeight="1" x14ac:dyDescent="0.25">
      <c r="B45" s="295"/>
      <c r="C45" s="265"/>
      <c r="D45" s="89" t="b">
        <v>1</v>
      </c>
      <c r="E45" s="86" t="s">
        <v>135</v>
      </c>
      <c r="F45" s="86" t="s">
        <v>147</v>
      </c>
      <c r="G45" s="86">
        <v>4</v>
      </c>
      <c r="H45" s="84" t="s">
        <v>131</v>
      </c>
      <c r="I45" s="84" t="s">
        <v>147</v>
      </c>
      <c r="J45" s="86">
        <v>9</v>
      </c>
      <c r="K45" s="86">
        <v>8</v>
      </c>
      <c r="L45" s="86">
        <v>0</v>
      </c>
      <c r="M45" s="84" t="s">
        <v>135</v>
      </c>
      <c r="N45" s="84" t="s">
        <v>156</v>
      </c>
      <c r="O45" s="281"/>
      <c r="P45" s="282"/>
      <c r="Q45" s="282"/>
      <c r="R45" s="283"/>
      <c r="S45" s="7"/>
      <c r="T45" s="7"/>
      <c r="U45" s="7"/>
      <c r="V45" s="7"/>
      <c r="W45" s="7"/>
      <c r="X45" s="3"/>
      <c r="Y45" s="265"/>
      <c r="Z45" s="89" t="b">
        <v>1</v>
      </c>
      <c r="AA45" s="86" t="s">
        <v>157</v>
      </c>
      <c r="AB45" s="86" t="s">
        <v>152</v>
      </c>
      <c r="AC45" s="86">
        <v>4</v>
      </c>
      <c r="AD45" s="86">
        <v>0</v>
      </c>
      <c r="AE45" s="86" t="s">
        <v>155</v>
      </c>
      <c r="AF45" s="86">
        <v>8</v>
      </c>
      <c r="AG45" s="86" t="s">
        <v>143</v>
      </c>
      <c r="AH45" s="84" t="s">
        <v>158</v>
      </c>
      <c r="AI45" s="86">
        <v>6</v>
      </c>
      <c r="AJ45" s="86" t="s">
        <v>141</v>
      </c>
      <c r="AK45" s="281"/>
      <c r="AL45" s="282"/>
      <c r="AM45" s="282"/>
      <c r="AN45" s="283"/>
      <c r="AO45" s="7"/>
      <c r="AP45" s="7"/>
      <c r="AQ45" s="7"/>
      <c r="AR45" s="7"/>
      <c r="AS45" s="7"/>
      <c r="AU45" s="267"/>
      <c r="AY45" s="113"/>
      <c r="AZ45" s="113"/>
      <c r="BA45" s="113"/>
    </row>
    <row r="46" spans="2:53" ht="16.5" customHeight="1" thickBot="1" x14ac:dyDescent="0.3">
      <c r="B46" s="295"/>
      <c r="C46" s="265"/>
      <c r="D46" s="89" t="s">
        <v>17</v>
      </c>
      <c r="E46" s="87"/>
      <c r="F46" s="87"/>
      <c r="G46" s="87"/>
      <c r="H46" s="13" t="s">
        <v>31</v>
      </c>
      <c r="I46" s="13" t="s">
        <v>32</v>
      </c>
      <c r="J46" s="87"/>
      <c r="K46" s="87"/>
      <c r="L46" s="87"/>
      <c r="M46" s="13" t="s">
        <v>30</v>
      </c>
      <c r="N46" s="13" t="s">
        <v>38</v>
      </c>
      <c r="O46" s="284"/>
      <c r="P46" s="285"/>
      <c r="Q46" s="285"/>
      <c r="R46" s="286"/>
      <c r="S46" s="7"/>
      <c r="T46" s="7"/>
      <c r="U46" s="7"/>
      <c r="V46" s="7"/>
      <c r="W46" s="7"/>
      <c r="X46" s="3"/>
      <c r="Y46" s="265"/>
      <c r="Z46" s="153" t="s">
        <v>17</v>
      </c>
      <c r="AA46" s="162"/>
      <c r="AB46" s="162"/>
      <c r="AC46" s="162"/>
      <c r="AD46" s="162"/>
      <c r="AE46" s="162"/>
      <c r="AF46" s="162"/>
      <c r="AG46" s="162"/>
      <c r="AH46" s="163" t="s">
        <v>41</v>
      </c>
      <c r="AI46" s="162"/>
      <c r="AJ46" s="162"/>
      <c r="AK46" s="300"/>
      <c r="AL46" s="301"/>
      <c r="AM46" s="301"/>
      <c r="AN46" s="302"/>
      <c r="AO46" s="7"/>
      <c r="AP46" s="7"/>
      <c r="AQ46" s="7"/>
      <c r="AR46" s="7"/>
      <c r="AS46" s="7"/>
      <c r="AU46" s="267"/>
      <c r="AY46" s="113"/>
      <c r="AZ46" s="113"/>
      <c r="BA46" s="113"/>
    </row>
    <row r="47" spans="2:53" ht="16.5" customHeight="1" x14ac:dyDescent="0.25">
      <c r="B47" s="295"/>
      <c r="C47" s="265"/>
      <c r="D47" s="92" t="s">
        <v>23</v>
      </c>
      <c r="E47" s="292" t="s">
        <v>95</v>
      </c>
      <c r="F47" s="293"/>
      <c r="G47" s="293"/>
      <c r="H47" s="293"/>
      <c r="I47" s="293"/>
      <c r="J47" s="293"/>
      <c r="K47" s="293"/>
      <c r="L47" s="293"/>
      <c r="M47" s="293"/>
      <c r="N47" s="293"/>
      <c r="O47" s="88" t="s">
        <v>11</v>
      </c>
      <c r="P47" s="88" t="s">
        <v>12</v>
      </c>
      <c r="Q47" s="88" t="s">
        <v>81</v>
      </c>
      <c r="R47" s="88" t="s">
        <v>80</v>
      </c>
      <c r="S47" s="7"/>
      <c r="T47" s="7"/>
      <c r="U47" s="7"/>
      <c r="V47" s="7"/>
      <c r="W47" s="7"/>
      <c r="X47" s="3"/>
      <c r="Y47" s="299"/>
      <c r="Z47" s="164" t="s">
        <v>23</v>
      </c>
      <c r="AA47" s="319" t="s">
        <v>94</v>
      </c>
      <c r="AB47" s="310"/>
      <c r="AC47" s="310"/>
      <c r="AD47" s="310"/>
      <c r="AE47" s="310"/>
      <c r="AF47" s="310"/>
      <c r="AG47" s="310"/>
      <c r="AH47" s="310"/>
      <c r="AI47" s="310"/>
      <c r="AJ47" s="310"/>
      <c r="AK47" s="165" t="s">
        <v>11</v>
      </c>
      <c r="AL47" s="165" t="s">
        <v>12</v>
      </c>
      <c r="AM47" s="165" t="s">
        <v>81</v>
      </c>
      <c r="AN47" s="166" t="s">
        <v>80</v>
      </c>
      <c r="AO47" s="7"/>
      <c r="AP47" s="7"/>
      <c r="AQ47" s="7"/>
      <c r="AR47" s="7"/>
      <c r="AS47" s="7"/>
      <c r="AU47" s="267"/>
      <c r="AY47" s="113"/>
      <c r="AZ47" s="113"/>
      <c r="BA47" s="113"/>
    </row>
    <row r="48" spans="2:53" ht="16.5" customHeight="1" x14ac:dyDescent="0.3">
      <c r="B48" s="295"/>
      <c r="C48" s="265"/>
      <c r="D48" s="87" t="s">
        <v>24</v>
      </c>
      <c r="E48" s="83">
        <v>4.5839999999999996</v>
      </c>
      <c r="F48" s="83">
        <v>13.504</v>
      </c>
      <c r="G48" s="83">
        <v>7.56</v>
      </c>
      <c r="H48" s="83">
        <v>14.064</v>
      </c>
      <c r="I48" s="83">
        <v>5.944</v>
      </c>
      <c r="J48" s="83">
        <v>18.617000000000001</v>
      </c>
      <c r="K48" s="83">
        <v>64.855999999999995</v>
      </c>
      <c r="L48" s="83">
        <v>3.99</v>
      </c>
      <c r="M48" s="83">
        <v>7.3120000000000003</v>
      </c>
      <c r="N48" s="83">
        <v>7.4560000000000004</v>
      </c>
      <c r="O48" s="87">
        <f>SUM(E48:N48)</f>
        <v>147.88700000000003</v>
      </c>
      <c r="P48" s="26">
        <f>ROUND(AVERAGE(E48:N48),3)</f>
        <v>14.789</v>
      </c>
      <c r="Q48" s="87">
        <f>ROUND(MEDIAN(E48:N48), 3)</f>
        <v>7.508</v>
      </c>
      <c r="R48" s="87">
        <f>ROUND(_xlfn.STDEV.S(E48:N48), 3)</f>
        <v>18.21</v>
      </c>
      <c r="S48" s="7"/>
      <c r="T48" s="7"/>
      <c r="U48" s="7"/>
      <c r="V48" s="7"/>
      <c r="W48" s="7"/>
      <c r="X48" s="3"/>
      <c r="Y48" s="299"/>
      <c r="Z48" s="195" t="s">
        <v>24</v>
      </c>
      <c r="AA48" s="196">
        <v>5.76</v>
      </c>
      <c r="AB48" s="196">
        <v>7.5030000000000001</v>
      </c>
      <c r="AC48" s="196">
        <v>6.008</v>
      </c>
      <c r="AD48" s="196">
        <v>4.3760000000000003</v>
      </c>
      <c r="AE48" s="196">
        <v>15.904999999999999</v>
      </c>
      <c r="AF48" s="196">
        <v>9.7189999999999994</v>
      </c>
      <c r="AG48" s="196">
        <v>7.5519999999999996</v>
      </c>
      <c r="AH48" s="196">
        <v>5.8550000000000004</v>
      </c>
      <c r="AI48" s="196">
        <v>4.3360000000000003</v>
      </c>
      <c r="AJ48" s="196">
        <v>19.048999999999999</v>
      </c>
      <c r="AK48" s="189">
        <f>SUM(AA48:AJ48)</f>
        <v>86.062999999999988</v>
      </c>
      <c r="AL48" s="39">
        <f>ROUND(AVERAGE(AA48:AJ48),3)</f>
        <v>8.6059999999999999</v>
      </c>
      <c r="AM48" s="189">
        <f>ROUND(MEDIAN(AA48:AJ48), 3)</f>
        <v>6.7560000000000002</v>
      </c>
      <c r="AN48" s="169">
        <f>ROUND(_xlfn.STDEV.S(AA48:AJ48), 3)</f>
        <v>4.9939999999999998</v>
      </c>
      <c r="AO48" s="7"/>
      <c r="AP48" s="7"/>
      <c r="AQ48" s="7"/>
      <c r="AR48" s="7"/>
      <c r="AS48" s="7"/>
      <c r="AU48" s="267"/>
      <c r="AY48" s="279" t="s">
        <v>55</v>
      </c>
      <c r="AZ48" s="266" t="s">
        <v>6</v>
      </c>
      <c r="BA48" s="266"/>
    </row>
    <row r="49" spans="2:53" ht="16.5" customHeight="1" x14ac:dyDescent="0.3">
      <c r="B49" s="295"/>
      <c r="C49" s="265"/>
      <c r="D49" s="87" t="b">
        <v>1</v>
      </c>
      <c r="E49" s="83" t="s">
        <v>148</v>
      </c>
      <c r="F49" s="83" t="s">
        <v>133</v>
      </c>
      <c r="G49" s="84">
        <v>8</v>
      </c>
      <c r="H49" s="83" t="s">
        <v>138</v>
      </c>
      <c r="I49" s="83">
        <v>2</v>
      </c>
      <c r="J49" s="84" t="s">
        <v>155</v>
      </c>
      <c r="K49" s="84" t="s">
        <v>131</v>
      </c>
      <c r="L49" s="83" t="s">
        <v>146</v>
      </c>
      <c r="M49" s="84" t="s">
        <v>162</v>
      </c>
      <c r="N49" s="83" t="s">
        <v>143</v>
      </c>
      <c r="O49" s="281"/>
      <c r="P49" s="282"/>
      <c r="Q49" s="282"/>
      <c r="R49" s="283"/>
      <c r="S49" s="7"/>
      <c r="T49" s="7"/>
      <c r="U49" s="7"/>
      <c r="V49" s="7"/>
      <c r="W49" s="7"/>
      <c r="X49" s="3"/>
      <c r="Y49" s="299"/>
      <c r="Z49" s="195" t="b">
        <v>1</v>
      </c>
      <c r="AA49" s="196" t="s">
        <v>147</v>
      </c>
      <c r="AB49" s="196">
        <v>7</v>
      </c>
      <c r="AC49" s="196">
        <v>5</v>
      </c>
      <c r="AD49" s="196">
        <v>1</v>
      </c>
      <c r="AE49" s="196" t="s">
        <v>141</v>
      </c>
      <c r="AF49" s="196" t="s">
        <v>161</v>
      </c>
      <c r="AG49" s="196" t="s">
        <v>130</v>
      </c>
      <c r="AH49" s="196" t="s">
        <v>159</v>
      </c>
      <c r="AI49" s="196" t="s">
        <v>163</v>
      </c>
      <c r="AJ49" s="196" t="s">
        <v>138</v>
      </c>
      <c r="AK49" s="303"/>
      <c r="AL49" s="304"/>
      <c r="AM49" s="304"/>
      <c r="AN49" s="305"/>
      <c r="AO49" s="7"/>
      <c r="AP49" s="7"/>
      <c r="AQ49" s="7"/>
      <c r="AR49" s="7"/>
      <c r="AS49" s="7"/>
      <c r="AU49" s="267"/>
      <c r="AY49" s="279"/>
      <c r="AZ49" s="107" t="s">
        <v>246</v>
      </c>
      <c r="BA49" s="107" t="s">
        <v>0</v>
      </c>
    </row>
    <row r="50" spans="2:53" ht="16.5" customHeight="1" thickBot="1" x14ac:dyDescent="0.3">
      <c r="B50" s="295"/>
      <c r="C50" s="265"/>
      <c r="D50" s="162" t="s">
        <v>17</v>
      </c>
      <c r="E50" s="162"/>
      <c r="F50" s="162"/>
      <c r="G50" s="163" t="s">
        <v>45</v>
      </c>
      <c r="H50" s="162"/>
      <c r="I50" s="162"/>
      <c r="J50" s="163" t="s">
        <v>35</v>
      </c>
      <c r="K50" s="163" t="s">
        <v>32</v>
      </c>
      <c r="L50" s="162"/>
      <c r="M50" s="163" t="s">
        <v>27</v>
      </c>
      <c r="N50" s="162"/>
      <c r="O50" s="300"/>
      <c r="P50" s="301"/>
      <c r="Q50" s="301"/>
      <c r="R50" s="302"/>
      <c r="S50" s="7"/>
      <c r="T50" s="7"/>
      <c r="U50" s="7"/>
      <c r="V50" s="7"/>
      <c r="W50" s="7"/>
      <c r="X50" s="3"/>
      <c r="Y50" s="299"/>
      <c r="Z50" s="195" t="s">
        <v>17</v>
      </c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311"/>
      <c r="AL50" s="312"/>
      <c r="AM50" s="312"/>
      <c r="AN50" s="313"/>
      <c r="AO50" s="7"/>
      <c r="AP50" s="7"/>
      <c r="AQ50" s="7"/>
      <c r="AR50" s="7"/>
      <c r="AS50" s="7"/>
      <c r="AU50" s="267"/>
      <c r="AY50" s="131" t="s">
        <v>3</v>
      </c>
      <c r="AZ50" s="132">
        <f>O34</f>
        <v>143.66999999999999</v>
      </c>
      <c r="BA50" s="132">
        <f>AK34</f>
        <v>88.346000000000004</v>
      </c>
    </row>
    <row r="51" spans="2:53" ht="16.5" customHeight="1" x14ac:dyDescent="0.25">
      <c r="B51" s="295"/>
      <c r="C51" s="299"/>
      <c r="D51" s="164" t="s">
        <v>25</v>
      </c>
      <c r="E51" s="319" t="s">
        <v>90</v>
      </c>
      <c r="F51" s="310"/>
      <c r="G51" s="310"/>
      <c r="H51" s="310"/>
      <c r="I51" s="310"/>
      <c r="J51" s="310"/>
      <c r="K51" s="310"/>
      <c r="L51" s="310"/>
      <c r="M51" s="310"/>
      <c r="N51" s="310"/>
      <c r="O51" s="165" t="s">
        <v>11</v>
      </c>
      <c r="P51" s="165" t="s">
        <v>12</v>
      </c>
      <c r="Q51" s="165" t="s">
        <v>81</v>
      </c>
      <c r="R51" s="166" t="s">
        <v>80</v>
      </c>
      <c r="S51" s="7"/>
      <c r="T51" s="7"/>
      <c r="U51" s="7"/>
      <c r="V51" s="7"/>
      <c r="W51" s="7"/>
      <c r="X51" s="3"/>
      <c r="Y51" s="299"/>
      <c r="Z51" s="167" t="s">
        <v>25</v>
      </c>
      <c r="AA51" s="292" t="s">
        <v>94</v>
      </c>
      <c r="AB51" s="293"/>
      <c r="AC51" s="293"/>
      <c r="AD51" s="293"/>
      <c r="AE51" s="293"/>
      <c r="AF51" s="293"/>
      <c r="AG51" s="293"/>
      <c r="AH51" s="293"/>
      <c r="AI51" s="293"/>
      <c r="AJ51" s="293"/>
      <c r="AK51" s="157" t="s">
        <v>11</v>
      </c>
      <c r="AL51" s="157" t="s">
        <v>12</v>
      </c>
      <c r="AM51" s="157" t="s">
        <v>81</v>
      </c>
      <c r="AN51" s="168" t="s">
        <v>80</v>
      </c>
      <c r="AO51" s="7"/>
      <c r="AP51" s="7"/>
      <c r="AQ51" s="7"/>
      <c r="AR51" s="7"/>
      <c r="AS51" s="7"/>
      <c r="AU51" s="267"/>
      <c r="AY51" s="42" t="s">
        <v>4</v>
      </c>
      <c r="AZ51" s="130">
        <f>P34</f>
        <v>14.367000000000001</v>
      </c>
      <c r="BA51" s="130">
        <f>AL34</f>
        <v>8.8350000000000009</v>
      </c>
    </row>
    <row r="52" spans="2:53" ht="16.5" customHeight="1" x14ac:dyDescent="0.25">
      <c r="B52" s="295"/>
      <c r="C52" s="299"/>
      <c r="D52" s="195" t="s">
        <v>26</v>
      </c>
      <c r="E52" s="196">
        <v>7.5069999999999997</v>
      </c>
      <c r="F52" s="196">
        <v>11.295999999999999</v>
      </c>
      <c r="G52" s="196">
        <v>19.975999999999999</v>
      </c>
      <c r="H52" s="196">
        <v>9.92</v>
      </c>
      <c r="I52" s="196">
        <v>11.888</v>
      </c>
      <c r="J52" s="196">
        <v>8.1669999999999998</v>
      </c>
      <c r="K52" s="196">
        <v>6.641</v>
      </c>
      <c r="L52" s="196">
        <v>54.753</v>
      </c>
      <c r="M52" s="196">
        <v>3.9279999999999999</v>
      </c>
      <c r="N52" s="196">
        <v>15.321</v>
      </c>
      <c r="O52" s="189">
        <f>SUM(E52:N52)</f>
        <v>149.39699999999999</v>
      </c>
      <c r="P52" s="39">
        <f>ROUND(AVERAGE(E52:N52),3)</f>
        <v>14.94</v>
      </c>
      <c r="Q52" s="189">
        <f>ROUND(MEDIAN(E52:N52), 3)</f>
        <v>10.608000000000001</v>
      </c>
      <c r="R52" s="169">
        <f>ROUND(_xlfn.STDEV.S(E52:N52), 3)</f>
        <v>14.718</v>
      </c>
      <c r="S52" s="7"/>
      <c r="T52" s="7"/>
      <c r="U52" s="7"/>
      <c r="V52" s="7"/>
      <c r="W52" s="7"/>
      <c r="X52" s="3"/>
      <c r="Y52" s="299"/>
      <c r="Z52" s="195" t="s">
        <v>26</v>
      </c>
      <c r="AA52" s="196">
        <v>8.9920000000000009</v>
      </c>
      <c r="AB52" s="196">
        <v>4.367</v>
      </c>
      <c r="AC52" s="196">
        <v>10.984</v>
      </c>
      <c r="AD52" s="196">
        <v>8.9510000000000005</v>
      </c>
      <c r="AE52" s="196">
        <v>3.464</v>
      </c>
      <c r="AF52" s="196">
        <v>5.7839999999999998</v>
      </c>
      <c r="AG52" s="196">
        <v>6.327</v>
      </c>
      <c r="AH52" s="196">
        <v>7.7210000000000001</v>
      </c>
      <c r="AI52" s="196">
        <v>6.681</v>
      </c>
      <c r="AJ52" s="196">
        <v>6.9409999999999998</v>
      </c>
      <c r="AK52" s="189">
        <f>SUM(AA52:AJ52)</f>
        <v>70.212000000000003</v>
      </c>
      <c r="AL52" s="39">
        <f>ROUND(AVERAGE(AA52:AJ52),3)</f>
        <v>7.0209999999999999</v>
      </c>
      <c r="AM52" s="189">
        <f>ROUND(MEDIAN(AA52:AJ52), 3)</f>
        <v>6.8109999999999999</v>
      </c>
      <c r="AN52" s="169">
        <f>ROUND(_xlfn.STDEV.S(AA52:AJ52), 3)</f>
        <v>2.2519999999999998</v>
      </c>
      <c r="AO52" s="7"/>
      <c r="AP52" s="7"/>
      <c r="AQ52" s="7"/>
      <c r="AR52" s="7"/>
      <c r="AS52" s="7"/>
      <c r="AU52" s="267"/>
      <c r="AY52" s="42" t="s">
        <v>191</v>
      </c>
      <c r="AZ52" s="130">
        <f>Q34</f>
        <v>9.7469999999999999</v>
      </c>
      <c r="BA52" s="130">
        <f>AM34</f>
        <v>7.8940000000000001</v>
      </c>
    </row>
    <row r="53" spans="2:53" ht="16.5" customHeight="1" x14ac:dyDescent="0.25">
      <c r="B53" s="295"/>
      <c r="C53" s="299"/>
      <c r="D53" s="195" t="b">
        <v>1</v>
      </c>
      <c r="E53" s="196">
        <v>6</v>
      </c>
      <c r="F53" s="196" t="s">
        <v>152</v>
      </c>
      <c r="G53" s="84" t="s">
        <v>162</v>
      </c>
      <c r="H53" s="196">
        <v>8</v>
      </c>
      <c r="I53" s="196" t="s">
        <v>138</v>
      </c>
      <c r="J53" s="196" t="s">
        <v>143</v>
      </c>
      <c r="K53" s="196" t="s">
        <v>141</v>
      </c>
      <c r="L53" s="196" t="s">
        <v>137</v>
      </c>
      <c r="M53" s="196" t="s">
        <v>146</v>
      </c>
      <c r="N53" s="196" t="s">
        <v>135</v>
      </c>
      <c r="O53" s="303"/>
      <c r="P53" s="304"/>
      <c r="Q53" s="304"/>
      <c r="R53" s="305"/>
      <c r="S53" s="7"/>
      <c r="T53" s="7"/>
      <c r="U53" s="7"/>
      <c r="V53" s="7"/>
      <c r="W53" s="7"/>
      <c r="X53" s="3"/>
      <c r="Y53" s="299"/>
      <c r="Z53" s="195" t="b">
        <v>1</v>
      </c>
      <c r="AA53" s="196" t="s">
        <v>155</v>
      </c>
      <c r="AB53" s="196" t="s">
        <v>137</v>
      </c>
      <c r="AC53" s="196" t="s">
        <v>160</v>
      </c>
      <c r="AD53" s="196" t="s">
        <v>139</v>
      </c>
      <c r="AE53" s="196">
        <v>2</v>
      </c>
      <c r="AF53" s="196">
        <v>9</v>
      </c>
      <c r="AG53" s="196">
        <v>8</v>
      </c>
      <c r="AH53" s="196" t="s">
        <v>130</v>
      </c>
      <c r="AI53" s="196" t="s">
        <v>132</v>
      </c>
      <c r="AJ53" s="196" t="s">
        <v>159</v>
      </c>
      <c r="AK53" s="303"/>
      <c r="AL53" s="304"/>
      <c r="AM53" s="304"/>
      <c r="AN53" s="305"/>
      <c r="AO53" s="7"/>
      <c r="AP53" s="7"/>
      <c r="AQ53" s="7"/>
      <c r="AR53" s="7"/>
      <c r="AS53" s="7"/>
      <c r="AU53" s="267"/>
      <c r="AY53" s="42" t="s">
        <v>192</v>
      </c>
      <c r="AZ53" s="130">
        <f>R34</f>
        <v>12.679</v>
      </c>
      <c r="BA53" s="130">
        <f>AN34</f>
        <v>3.9169999999999998</v>
      </c>
    </row>
    <row r="54" spans="2:53" ht="16.5" customHeight="1" thickBot="1" x14ac:dyDescent="0.3">
      <c r="B54" s="295"/>
      <c r="C54" s="299"/>
      <c r="D54" s="195" t="s">
        <v>17</v>
      </c>
      <c r="E54" s="189"/>
      <c r="F54" s="189"/>
      <c r="G54" s="13" t="s">
        <v>52</v>
      </c>
      <c r="H54" s="189"/>
      <c r="I54" s="189"/>
      <c r="J54" s="189"/>
      <c r="K54" s="189"/>
      <c r="L54" s="189"/>
      <c r="M54" s="189"/>
      <c r="N54" s="189"/>
      <c r="O54" s="311"/>
      <c r="P54" s="312"/>
      <c r="Q54" s="312"/>
      <c r="R54" s="313"/>
      <c r="S54" s="7"/>
      <c r="T54" s="7"/>
      <c r="U54" s="7"/>
      <c r="V54" s="7"/>
      <c r="W54" s="7"/>
      <c r="X54" s="3"/>
      <c r="Y54" s="299"/>
      <c r="Z54" s="197" t="s">
        <v>17</v>
      </c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320"/>
      <c r="AL54" s="321"/>
      <c r="AM54" s="321"/>
      <c r="AN54" s="322"/>
      <c r="AO54" s="7"/>
      <c r="AP54" s="7"/>
      <c r="AQ54" s="7"/>
      <c r="AR54" s="7"/>
      <c r="AS54" s="7"/>
    </row>
    <row r="55" spans="2:53" ht="16.5" customHeight="1" x14ac:dyDescent="0.25">
      <c r="B55" s="295"/>
      <c r="C55" s="299"/>
      <c r="D55" s="167" t="s">
        <v>58</v>
      </c>
      <c r="E55" s="292" t="s">
        <v>90</v>
      </c>
      <c r="F55" s="293"/>
      <c r="G55" s="293"/>
      <c r="H55" s="293"/>
      <c r="I55" s="293"/>
      <c r="J55" s="293"/>
      <c r="K55" s="293"/>
      <c r="L55" s="293"/>
      <c r="M55" s="293"/>
      <c r="N55" s="293"/>
      <c r="O55" s="157" t="s">
        <v>11</v>
      </c>
      <c r="P55" s="157" t="s">
        <v>12</v>
      </c>
      <c r="Q55" s="157" t="s">
        <v>81</v>
      </c>
      <c r="R55" s="168" t="s">
        <v>80</v>
      </c>
      <c r="S55" s="7"/>
      <c r="T55" s="7"/>
      <c r="U55" s="7"/>
      <c r="V55" s="7"/>
      <c r="W55" s="7"/>
      <c r="X55" s="3"/>
      <c r="Y55" s="265"/>
      <c r="Z55" s="200" t="s">
        <v>58</v>
      </c>
      <c r="AA55" s="317" t="s">
        <v>90</v>
      </c>
      <c r="AB55" s="318"/>
      <c r="AC55" s="318"/>
      <c r="AD55" s="318"/>
      <c r="AE55" s="318"/>
      <c r="AF55" s="318"/>
      <c r="AG55" s="318"/>
      <c r="AH55" s="318"/>
      <c r="AI55" s="318"/>
      <c r="AJ55" s="318"/>
      <c r="AK55" s="201" t="s">
        <v>11</v>
      </c>
      <c r="AL55" s="201" t="s">
        <v>12</v>
      </c>
      <c r="AM55" s="201" t="s">
        <v>81</v>
      </c>
      <c r="AN55" s="201" t="s">
        <v>80</v>
      </c>
      <c r="AO55" s="7"/>
      <c r="AP55" s="7"/>
      <c r="AQ55" s="7"/>
      <c r="AR55" s="7"/>
      <c r="AS55" s="7"/>
    </row>
    <row r="56" spans="2:53" ht="16.5" customHeight="1" x14ac:dyDescent="0.25">
      <c r="B56" s="295"/>
      <c r="C56" s="299"/>
      <c r="D56" s="195" t="s">
        <v>59</v>
      </c>
      <c r="E56" s="196">
        <v>4.673</v>
      </c>
      <c r="F56" s="196">
        <v>5.1509999999999998</v>
      </c>
      <c r="G56" s="196">
        <v>36.000999999999998</v>
      </c>
      <c r="H56" s="196">
        <v>18.905000000000001</v>
      </c>
      <c r="I56" s="196">
        <v>8.1259999999999994</v>
      </c>
      <c r="J56" s="196">
        <v>15.944000000000001</v>
      </c>
      <c r="K56" s="196">
        <v>29.849</v>
      </c>
      <c r="L56" s="196">
        <v>6.1269999999999998</v>
      </c>
      <c r="M56" s="196">
        <v>7.0019999999999998</v>
      </c>
      <c r="N56" s="196">
        <v>4.79</v>
      </c>
      <c r="O56" s="189">
        <f>SUM(E56:N56)</f>
        <v>136.56799999999998</v>
      </c>
      <c r="P56" s="39">
        <f>ROUND(AVERAGE(E56:N56),3)</f>
        <v>13.657</v>
      </c>
      <c r="Q56" s="189">
        <f>ROUND(MEDIAN(E56:N56), 3)</f>
        <v>7.5640000000000001</v>
      </c>
      <c r="R56" s="169">
        <f>ROUND(_xlfn.STDEV.S(E56:N56), 3)</f>
        <v>11.340999999999999</v>
      </c>
      <c r="S56" s="7"/>
      <c r="T56" s="7"/>
      <c r="U56" s="7"/>
      <c r="V56" s="7"/>
      <c r="W56" s="7"/>
      <c r="X56" s="3"/>
      <c r="Y56" s="265"/>
      <c r="Z56" s="87" t="s">
        <v>59</v>
      </c>
      <c r="AA56" s="83">
        <v>6.8860000000000001</v>
      </c>
      <c r="AB56" s="83">
        <v>14.936999999999999</v>
      </c>
      <c r="AC56" s="83">
        <v>4.3360000000000003</v>
      </c>
      <c r="AD56" s="83">
        <v>9.625</v>
      </c>
      <c r="AE56" s="83">
        <v>5.7839999999999998</v>
      </c>
      <c r="AF56" s="83">
        <v>7.5110000000000001</v>
      </c>
      <c r="AG56" s="83">
        <v>9.3040000000000003</v>
      </c>
      <c r="AH56" s="83">
        <v>5.5430000000000001</v>
      </c>
      <c r="AI56" s="83">
        <v>19.794</v>
      </c>
      <c r="AJ56" s="83">
        <v>6.3929999999999998</v>
      </c>
      <c r="AK56" s="87">
        <f>SUM(AA56:AJ56)</f>
        <v>90.113</v>
      </c>
      <c r="AL56" s="26">
        <f>ROUND(AVERAGE(AA56:AJ56),3)</f>
        <v>9.0109999999999992</v>
      </c>
      <c r="AM56" s="87">
        <f>ROUND(MEDIAN(AA56:AJ56), 3)</f>
        <v>7.1989999999999998</v>
      </c>
      <c r="AN56" s="87">
        <f>ROUND(_xlfn.STDEV.S(AA56:AJ56), 3)</f>
        <v>4.8280000000000003</v>
      </c>
      <c r="AO56" s="7"/>
      <c r="AP56" s="7"/>
      <c r="AQ56" s="7"/>
      <c r="AR56" s="7"/>
      <c r="AS56" s="7"/>
    </row>
    <row r="57" spans="2:53" ht="16.5" customHeight="1" x14ac:dyDescent="0.25">
      <c r="B57" s="295"/>
      <c r="C57" s="299"/>
      <c r="D57" s="195" t="b">
        <v>1</v>
      </c>
      <c r="E57" s="196" t="s">
        <v>161</v>
      </c>
      <c r="F57" s="196" t="s">
        <v>162</v>
      </c>
      <c r="G57" s="84" t="s">
        <v>159</v>
      </c>
      <c r="H57" s="196" t="s">
        <v>141</v>
      </c>
      <c r="I57" s="196" t="s">
        <v>130</v>
      </c>
      <c r="J57" s="196" t="s">
        <v>156</v>
      </c>
      <c r="K57" s="196">
        <v>2</v>
      </c>
      <c r="L57" s="196" t="s">
        <v>163</v>
      </c>
      <c r="M57" s="196" t="s">
        <v>143</v>
      </c>
      <c r="N57" s="196" t="s">
        <v>131</v>
      </c>
      <c r="O57" s="303"/>
      <c r="P57" s="304"/>
      <c r="Q57" s="304"/>
      <c r="R57" s="305"/>
      <c r="S57" s="7"/>
      <c r="T57" s="7"/>
      <c r="U57" s="7"/>
      <c r="V57" s="7"/>
      <c r="W57" s="7"/>
      <c r="X57" s="3"/>
      <c r="Y57" s="265"/>
      <c r="Z57" s="87" t="b">
        <v>1</v>
      </c>
      <c r="AA57" s="83" t="s">
        <v>135</v>
      </c>
      <c r="AB57" s="83" t="s">
        <v>143</v>
      </c>
      <c r="AC57" s="83" t="s">
        <v>147</v>
      </c>
      <c r="AD57" s="83" t="s">
        <v>146</v>
      </c>
      <c r="AE57" s="83" t="s">
        <v>162</v>
      </c>
      <c r="AF57" s="83" t="s">
        <v>130</v>
      </c>
      <c r="AG57" s="83" t="s">
        <v>161</v>
      </c>
      <c r="AH57" s="83" t="s">
        <v>133</v>
      </c>
      <c r="AI57" s="84" t="s">
        <v>141</v>
      </c>
      <c r="AJ57" s="83" t="s">
        <v>152</v>
      </c>
      <c r="AK57" s="281"/>
      <c r="AL57" s="282"/>
      <c r="AM57" s="282"/>
      <c r="AN57" s="283"/>
      <c r="AO57" s="7"/>
      <c r="AP57" s="7"/>
      <c r="AQ57" s="7"/>
      <c r="AR57" s="7"/>
      <c r="AS57" s="7"/>
    </row>
    <row r="58" spans="2:53" ht="16.5" customHeight="1" thickBot="1" x14ac:dyDescent="0.3">
      <c r="B58" s="295"/>
      <c r="C58" s="299"/>
      <c r="D58" s="195" t="s">
        <v>17</v>
      </c>
      <c r="E58" s="189"/>
      <c r="F58" s="189"/>
      <c r="G58" s="13" t="s">
        <v>52</v>
      </c>
      <c r="H58" s="189"/>
      <c r="I58" s="189"/>
      <c r="J58" s="189"/>
      <c r="K58" s="189"/>
      <c r="L58" s="189"/>
      <c r="M58" s="189"/>
      <c r="N58" s="189"/>
      <c r="O58" s="311"/>
      <c r="P58" s="312"/>
      <c r="Q58" s="312"/>
      <c r="R58" s="313"/>
      <c r="S58" s="7"/>
      <c r="T58" s="7"/>
      <c r="U58" s="7"/>
      <c r="V58" s="7"/>
      <c r="W58" s="7"/>
      <c r="X58" s="3"/>
      <c r="Y58" s="265"/>
      <c r="Z58" s="162" t="s">
        <v>17</v>
      </c>
      <c r="AA58" s="162"/>
      <c r="AB58" s="162"/>
      <c r="AC58" s="162"/>
      <c r="AD58" s="162"/>
      <c r="AE58" s="162"/>
      <c r="AF58" s="162"/>
      <c r="AG58" s="162"/>
      <c r="AH58" s="162"/>
      <c r="AI58" s="163" t="s">
        <v>38</v>
      </c>
      <c r="AJ58" s="162"/>
      <c r="AK58" s="300"/>
      <c r="AL58" s="301"/>
      <c r="AM58" s="301"/>
      <c r="AN58" s="302"/>
      <c r="AO58" s="7"/>
      <c r="AP58" s="7"/>
      <c r="AQ58" s="7"/>
      <c r="AR58" s="7"/>
      <c r="AS58" s="7"/>
    </row>
    <row r="59" spans="2:53" ht="16.5" customHeight="1" x14ac:dyDescent="0.25">
      <c r="B59" s="295"/>
      <c r="C59" s="299"/>
      <c r="D59" s="167" t="s">
        <v>60</v>
      </c>
      <c r="E59" s="292" t="s">
        <v>94</v>
      </c>
      <c r="F59" s="293"/>
      <c r="G59" s="293"/>
      <c r="H59" s="293"/>
      <c r="I59" s="293"/>
      <c r="J59" s="293"/>
      <c r="K59" s="293"/>
      <c r="L59" s="293"/>
      <c r="M59" s="293"/>
      <c r="N59" s="293"/>
      <c r="O59" s="157" t="s">
        <v>11</v>
      </c>
      <c r="P59" s="157" t="s">
        <v>12</v>
      </c>
      <c r="Q59" s="157" t="s">
        <v>81</v>
      </c>
      <c r="R59" s="168" t="s">
        <v>80</v>
      </c>
      <c r="S59" s="7"/>
      <c r="T59" s="7"/>
      <c r="U59" s="7"/>
      <c r="V59" s="7"/>
      <c r="W59" s="7"/>
      <c r="X59" s="3"/>
      <c r="Y59" s="299"/>
      <c r="Z59" s="164" t="s">
        <v>60</v>
      </c>
      <c r="AA59" s="319" t="s">
        <v>94</v>
      </c>
      <c r="AB59" s="310"/>
      <c r="AC59" s="310"/>
      <c r="AD59" s="310"/>
      <c r="AE59" s="310"/>
      <c r="AF59" s="310"/>
      <c r="AG59" s="310"/>
      <c r="AH59" s="310"/>
      <c r="AI59" s="310"/>
      <c r="AJ59" s="310"/>
      <c r="AK59" s="165" t="s">
        <v>11</v>
      </c>
      <c r="AL59" s="165" t="s">
        <v>12</v>
      </c>
      <c r="AM59" s="165" t="s">
        <v>81</v>
      </c>
      <c r="AN59" s="166" t="s">
        <v>80</v>
      </c>
      <c r="AO59" s="7"/>
      <c r="AP59" s="7"/>
      <c r="AQ59" s="7"/>
      <c r="AR59" s="7"/>
      <c r="AS59" s="7"/>
    </row>
    <row r="60" spans="2:53" ht="16.5" customHeight="1" x14ac:dyDescent="0.25">
      <c r="B60" s="295"/>
      <c r="C60" s="299"/>
      <c r="D60" s="195" t="s">
        <v>61</v>
      </c>
      <c r="E60" s="196">
        <v>5.17</v>
      </c>
      <c r="F60" s="196">
        <v>8.4309999999999992</v>
      </c>
      <c r="G60" s="196">
        <v>4.0720000000000001</v>
      </c>
      <c r="H60" s="196">
        <v>5.88</v>
      </c>
      <c r="I60" s="196">
        <v>6.52</v>
      </c>
      <c r="J60" s="196">
        <v>17.079999999999998</v>
      </c>
      <c r="K60" s="196">
        <v>16.962</v>
      </c>
      <c r="L60" s="196">
        <v>7.0549999999999997</v>
      </c>
      <c r="M60" s="196">
        <v>10.247999999999999</v>
      </c>
      <c r="N60" s="196">
        <v>16.687999999999999</v>
      </c>
      <c r="O60" s="189">
        <f>SUM(E60:N60)</f>
        <v>98.105999999999995</v>
      </c>
      <c r="P60" s="39">
        <f>ROUND(AVERAGE(E60:N60),3)</f>
        <v>9.8109999999999999</v>
      </c>
      <c r="Q60" s="189">
        <f>ROUND(MEDIAN(E60:N60), 3)</f>
        <v>7.7430000000000003</v>
      </c>
      <c r="R60" s="169">
        <f>ROUND(_xlfn.STDEV.S(E60:N60), 3)</f>
        <v>5.1820000000000004</v>
      </c>
      <c r="S60" s="7"/>
      <c r="T60" s="7"/>
      <c r="U60" s="7"/>
      <c r="V60" s="7"/>
      <c r="W60" s="7"/>
      <c r="X60" s="3"/>
      <c r="Y60" s="299"/>
      <c r="Z60" s="195" t="s">
        <v>61</v>
      </c>
      <c r="AA60" s="196">
        <v>4.726</v>
      </c>
      <c r="AB60" s="196">
        <v>5.32</v>
      </c>
      <c r="AC60" s="196">
        <v>3.92</v>
      </c>
      <c r="AD60" s="196">
        <v>22.623999999999999</v>
      </c>
      <c r="AE60" s="196">
        <v>11.007999999999999</v>
      </c>
      <c r="AF60" s="196">
        <v>10.6</v>
      </c>
      <c r="AG60" s="196">
        <v>6.4</v>
      </c>
      <c r="AH60" s="196">
        <v>5.2229999999999999</v>
      </c>
      <c r="AI60" s="196">
        <v>8.3520000000000003</v>
      </c>
      <c r="AJ60" s="196">
        <v>3.5750000000000002</v>
      </c>
      <c r="AK60" s="189">
        <f>SUM(AA60:AJ60)</f>
        <v>81.748000000000005</v>
      </c>
      <c r="AL60" s="39">
        <f>ROUND(AVERAGE(AA60:AJ60),3)</f>
        <v>8.1750000000000007</v>
      </c>
      <c r="AM60" s="189">
        <f>ROUND(MEDIAN(AA60:AJ60), 3)</f>
        <v>5.86</v>
      </c>
      <c r="AN60" s="169">
        <f>ROUND(_xlfn.STDEV.S(AA60:AJ60), 3)</f>
        <v>5.7140000000000004</v>
      </c>
      <c r="AO60" s="7"/>
      <c r="AP60" s="7"/>
      <c r="AQ60" s="7"/>
      <c r="AR60" s="7"/>
      <c r="AS60" s="7"/>
    </row>
    <row r="61" spans="2:53" ht="16.5" customHeight="1" x14ac:dyDescent="0.25">
      <c r="B61" s="295"/>
      <c r="C61" s="299"/>
      <c r="D61" s="195" t="b">
        <v>1</v>
      </c>
      <c r="E61" s="196" t="s">
        <v>139</v>
      </c>
      <c r="F61" s="196" t="s">
        <v>159</v>
      </c>
      <c r="G61" s="196" t="s">
        <v>144</v>
      </c>
      <c r="H61" s="196" t="s">
        <v>129</v>
      </c>
      <c r="I61" s="196" t="s">
        <v>162</v>
      </c>
      <c r="J61" s="196" t="s">
        <v>135</v>
      </c>
      <c r="K61" s="196">
        <v>7</v>
      </c>
      <c r="L61" s="196">
        <v>6</v>
      </c>
      <c r="M61" s="196" t="s">
        <v>155</v>
      </c>
      <c r="N61" s="196" t="s">
        <v>160</v>
      </c>
      <c r="O61" s="303"/>
      <c r="P61" s="304"/>
      <c r="Q61" s="304"/>
      <c r="R61" s="305"/>
      <c r="S61" s="7"/>
      <c r="T61" s="7"/>
      <c r="U61" s="7"/>
      <c r="V61" s="7"/>
      <c r="W61" s="7"/>
      <c r="X61" s="3"/>
      <c r="Y61" s="299"/>
      <c r="Z61" s="195" t="b">
        <v>1</v>
      </c>
      <c r="AA61" s="196" t="s">
        <v>129</v>
      </c>
      <c r="AB61" s="196">
        <v>2</v>
      </c>
      <c r="AC61" s="196">
        <v>3</v>
      </c>
      <c r="AD61" s="196" t="s">
        <v>131</v>
      </c>
      <c r="AE61" s="196" t="s">
        <v>148</v>
      </c>
      <c r="AF61" s="196" t="s">
        <v>133</v>
      </c>
      <c r="AG61" s="196" t="s">
        <v>132</v>
      </c>
      <c r="AH61" s="196" t="s">
        <v>137</v>
      </c>
      <c r="AI61" s="196" t="s">
        <v>136</v>
      </c>
      <c r="AJ61" s="196">
        <v>1</v>
      </c>
      <c r="AK61" s="303"/>
      <c r="AL61" s="304"/>
      <c r="AM61" s="304"/>
      <c r="AN61" s="305"/>
      <c r="AO61" s="7"/>
      <c r="AP61" s="7"/>
      <c r="AQ61" s="7"/>
      <c r="AR61" s="7"/>
      <c r="AS61" s="7"/>
    </row>
    <row r="62" spans="2:53" ht="16.5" customHeight="1" thickBot="1" x14ac:dyDescent="0.3">
      <c r="B62" s="295"/>
      <c r="C62" s="299"/>
      <c r="D62" s="197" t="s">
        <v>17</v>
      </c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320"/>
      <c r="P62" s="321"/>
      <c r="Q62" s="321"/>
      <c r="R62" s="322"/>
      <c r="S62" s="7"/>
      <c r="T62" s="7"/>
      <c r="U62" s="7"/>
      <c r="V62" s="7"/>
      <c r="W62" s="7"/>
      <c r="X62" s="3"/>
      <c r="Y62" s="299"/>
      <c r="Z62" s="197" t="s">
        <v>17</v>
      </c>
      <c r="AA62" s="198"/>
      <c r="AB62" s="198"/>
      <c r="AC62" s="198"/>
      <c r="AD62" s="198"/>
      <c r="AE62" s="198"/>
      <c r="AF62" s="198"/>
      <c r="AG62" s="198"/>
      <c r="AH62" s="198"/>
      <c r="AI62" s="198"/>
      <c r="AJ62" s="198"/>
      <c r="AK62" s="320"/>
      <c r="AL62" s="321"/>
      <c r="AM62" s="321"/>
      <c r="AN62" s="322"/>
      <c r="AO62" s="7"/>
      <c r="AP62" s="7"/>
      <c r="AQ62" s="7"/>
      <c r="AR62" s="7"/>
      <c r="AS62" s="7"/>
    </row>
    <row r="63" spans="2:53" ht="16.5" customHeight="1" x14ac:dyDescent="0.25">
      <c r="B63" s="295"/>
    </row>
    <row r="64" spans="2:53" ht="16.5" customHeight="1" x14ac:dyDescent="0.25">
      <c r="B64" s="295"/>
    </row>
    <row r="65" spans="2:53" ht="50.1" customHeight="1" x14ac:dyDescent="0.25">
      <c r="B65" s="295"/>
      <c r="C65" s="278" t="s">
        <v>84</v>
      </c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78"/>
      <c r="AB65" s="278"/>
      <c r="AC65" s="278"/>
      <c r="AD65" s="278"/>
      <c r="AE65" s="278"/>
      <c r="AF65" s="278"/>
      <c r="AG65" s="278"/>
      <c r="AH65" s="278"/>
      <c r="AI65" s="278"/>
      <c r="AJ65" s="278"/>
      <c r="AK65" s="278"/>
      <c r="AL65" s="278"/>
      <c r="AM65" s="278"/>
      <c r="AN65" s="278"/>
      <c r="AO65" s="278"/>
      <c r="AP65" s="278"/>
      <c r="AQ65" s="278"/>
      <c r="AR65" s="278"/>
      <c r="AS65" s="278"/>
      <c r="AT65" s="278"/>
      <c r="AU65" s="278"/>
      <c r="AV65" s="278"/>
      <c r="AW65" s="278"/>
      <c r="AX65" s="278"/>
      <c r="AY65" s="278"/>
      <c r="AZ65" s="278"/>
      <c r="BA65" s="278"/>
    </row>
    <row r="66" spans="2:53" ht="39.950000000000003" customHeight="1" x14ac:dyDescent="0.25">
      <c r="B66" s="295"/>
      <c r="C66" s="296" t="s">
        <v>65</v>
      </c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  <c r="S66" s="296"/>
      <c r="T66" s="296"/>
      <c r="U66" s="296"/>
      <c r="V66" s="296"/>
      <c r="W66" s="296"/>
      <c r="X66" s="30"/>
      <c r="Y66" s="297" t="s">
        <v>66</v>
      </c>
      <c r="Z66" s="297"/>
      <c r="AA66" s="297"/>
      <c r="AB66" s="297"/>
      <c r="AC66" s="297"/>
      <c r="AD66" s="297"/>
      <c r="AE66" s="297"/>
      <c r="AF66" s="297"/>
      <c r="AG66" s="297"/>
      <c r="AH66" s="297"/>
      <c r="AI66" s="297"/>
      <c r="AJ66" s="297"/>
      <c r="AK66" s="297"/>
      <c r="AL66" s="297"/>
      <c r="AM66" s="297"/>
      <c r="AN66" s="297"/>
      <c r="AO66" s="297"/>
      <c r="AP66" s="297"/>
      <c r="AQ66" s="297"/>
      <c r="AR66" s="297"/>
      <c r="AS66" s="297"/>
      <c r="AU66" s="276" t="s">
        <v>295</v>
      </c>
      <c r="AV66" s="277"/>
      <c r="AW66" s="277"/>
      <c r="AX66" s="277"/>
      <c r="AY66" s="277"/>
      <c r="AZ66" s="277"/>
      <c r="BA66" s="277"/>
    </row>
    <row r="67" spans="2:53" ht="16.5" customHeight="1" x14ac:dyDescent="0.3">
      <c r="B67" s="295"/>
      <c r="C67" s="265" t="s">
        <v>62</v>
      </c>
      <c r="D67" s="158" t="s">
        <v>62</v>
      </c>
      <c r="E67" s="7"/>
      <c r="F67" s="7"/>
      <c r="G67" s="7"/>
      <c r="H67" s="7"/>
      <c r="I67" s="7"/>
      <c r="J67" s="327" t="s">
        <v>49</v>
      </c>
      <c r="K67" s="328"/>
      <c r="L67" s="328"/>
      <c r="M67" s="329"/>
      <c r="N67" s="7"/>
      <c r="O67" s="7"/>
      <c r="P67" s="7"/>
      <c r="Q67" s="7"/>
      <c r="R67" s="7"/>
      <c r="S67" s="7"/>
      <c r="T67" s="158" t="s">
        <v>62</v>
      </c>
      <c r="U67" s="232" t="s">
        <v>50</v>
      </c>
      <c r="V67" s="232"/>
      <c r="W67" s="232"/>
      <c r="X67" s="3"/>
      <c r="Y67" s="265" t="s">
        <v>62</v>
      </c>
      <c r="Z67" s="158" t="s">
        <v>62</v>
      </c>
      <c r="AA67" s="19"/>
      <c r="AB67" s="19"/>
      <c r="AC67" s="19"/>
      <c r="AD67" s="19"/>
      <c r="AE67" s="19"/>
      <c r="AF67" s="326" t="s">
        <v>49</v>
      </c>
      <c r="AG67" s="326"/>
      <c r="AH67" s="326"/>
      <c r="AI67" s="326"/>
      <c r="AJ67" s="19"/>
      <c r="AK67" s="7"/>
      <c r="AL67" s="7"/>
      <c r="AM67" s="7"/>
      <c r="AN67" s="7"/>
      <c r="AO67" s="7"/>
      <c r="AP67" s="158" t="s">
        <v>62</v>
      </c>
      <c r="AQ67" s="232" t="s">
        <v>50</v>
      </c>
      <c r="AR67" s="232"/>
      <c r="AS67" s="232"/>
      <c r="AU67" s="267" t="s">
        <v>254</v>
      </c>
      <c r="AV67" s="269" t="s">
        <v>62</v>
      </c>
      <c r="AW67" s="266" t="s">
        <v>5</v>
      </c>
      <c r="AX67" s="266"/>
      <c r="AY67" s="269" t="s">
        <v>62</v>
      </c>
      <c r="AZ67" s="266" t="s">
        <v>6</v>
      </c>
      <c r="BA67" s="266"/>
    </row>
    <row r="68" spans="2:53" ht="16.5" customHeight="1" x14ac:dyDescent="0.3">
      <c r="B68" s="295"/>
      <c r="C68" s="265"/>
      <c r="D68" s="158" t="s">
        <v>2</v>
      </c>
      <c r="E68" s="7"/>
      <c r="F68" s="7"/>
      <c r="G68" s="7"/>
      <c r="H68" s="7"/>
      <c r="I68" s="7"/>
      <c r="J68" s="42" t="s">
        <v>3</v>
      </c>
      <c r="K68" s="42" t="s">
        <v>4</v>
      </c>
      <c r="L68" s="42" t="s">
        <v>191</v>
      </c>
      <c r="M68" s="42" t="s">
        <v>192</v>
      </c>
      <c r="N68" s="7"/>
      <c r="O68" s="7"/>
      <c r="P68" s="7"/>
      <c r="Q68" s="7"/>
      <c r="R68" s="7"/>
      <c r="S68" s="31"/>
      <c r="T68" s="158" t="s">
        <v>2</v>
      </c>
      <c r="U68" s="156" t="s">
        <v>5</v>
      </c>
      <c r="V68" s="156" t="s">
        <v>6</v>
      </c>
      <c r="W68" s="8" t="s">
        <v>7</v>
      </c>
      <c r="X68" s="29"/>
      <c r="Y68" s="265"/>
      <c r="Z68" s="158" t="s">
        <v>0</v>
      </c>
      <c r="AA68" s="19"/>
      <c r="AB68" s="19"/>
      <c r="AC68" s="19"/>
      <c r="AD68" s="19"/>
      <c r="AE68" s="19"/>
      <c r="AF68" s="42" t="s">
        <v>3</v>
      </c>
      <c r="AG68" s="42" t="s">
        <v>4</v>
      </c>
      <c r="AH68" s="42" t="s">
        <v>191</v>
      </c>
      <c r="AI68" s="42" t="s">
        <v>192</v>
      </c>
      <c r="AJ68" s="19"/>
      <c r="AK68" s="7"/>
      <c r="AL68" s="7"/>
      <c r="AM68" s="7"/>
      <c r="AN68" s="7"/>
      <c r="AO68" s="31"/>
      <c r="AP68" s="158" t="s">
        <v>0</v>
      </c>
      <c r="AQ68" s="156" t="s">
        <v>5</v>
      </c>
      <c r="AR68" s="156" t="s">
        <v>6</v>
      </c>
      <c r="AS68" s="8" t="s">
        <v>7</v>
      </c>
      <c r="AU68" s="267"/>
      <c r="AV68" s="269"/>
      <c r="AW68" s="107" t="s">
        <v>2</v>
      </c>
      <c r="AX68" s="107" t="s">
        <v>54</v>
      </c>
      <c r="AY68" s="269"/>
      <c r="AZ68" s="107" t="s">
        <v>2</v>
      </c>
      <c r="BA68" s="107" t="s">
        <v>54</v>
      </c>
    </row>
    <row r="69" spans="2:53" ht="16.5" customHeight="1" x14ac:dyDescent="0.3">
      <c r="B69" s="295"/>
      <c r="C69" s="265"/>
      <c r="D69" s="9" t="s">
        <v>8</v>
      </c>
      <c r="E69" s="7"/>
      <c r="F69" s="7"/>
      <c r="G69" s="7"/>
      <c r="H69" s="7"/>
      <c r="I69" s="7"/>
      <c r="J69" s="57">
        <f>ROUND(AVERAGE(J71, J75,J79,J83,J87,J91), 3)</f>
        <v>64.012</v>
      </c>
      <c r="K69" s="43">
        <f>ROUND(AVERAGE(K71, K75,K79,K83,K87,K91), 3)</f>
        <v>12.802</v>
      </c>
      <c r="L69" s="43">
        <f>ROUND(AVERAGE(L71, L75,L79,L83,L87,L91), 3)</f>
        <v>9.5269999999999992</v>
      </c>
      <c r="M69" s="43">
        <f>ROUND(AVERAGE(M71, M75,M79,M83,M87,M91), 3)</f>
        <v>9.3190000000000008</v>
      </c>
      <c r="N69" s="7"/>
      <c r="O69" s="7"/>
      <c r="P69" s="7"/>
      <c r="Q69" s="7"/>
      <c r="R69" s="7"/>
      <c r="S69" s="323" t="s">
        <v>301</v>
      </c>
      <c r="T69" s="9" t="s">
        <v>9</v>
      </c>
      <c r="U69" s="33">
        <v>80</v>
      </c>
      <c r="V69" s="33">
        <f>J71</f>
        <v>60.586999999999996</v>
      </c>
      <c r="W69" s="8">
        <f>ROUND(V69/60, 3)</f>
        <v>1.01</v>
      </c>
      <c r="X69" s="29"/>
      <c r="Y69" s="265"/>
      <c r="Z69" s="9" t="s">
        <v>8</v>
      </c>
      <c r="AA69" s="19"/>
      <c r="AB69" s="19"/>
      <c r="AC69" s="19"/>
      <c r="AD69" s="19"/>
      <c r="AE69" s="19"/>
      <c r="AF69" s="57">
        <f>ROUND(AVERAGE(AF71, AF75,AF79,AF83,AF87,AF91), 3)</f>
        <v>39.670999999999999</v>
      </c>
      <c r="AG69" s="43">
        <f>ROUND(AVERAGE(AG71, AG75,AG79,AG83,AG87,AG91), 3)</f>
        <v>7.9340000000000002</v>
      </c>
      <c r="AH69" s="43">
        <f>ROUND(AVERAGE(AH71, AH75,AH79,AH83,AH87,AH91), 3)</f>
        <v>6.819</v>
      </c>
      <c r="AI69" s="43">
        <f>ROUND(AVERAGE(AI71, AI75,AI79,AI83,AI87,AI91), 3)</f>
        <v>4.1609999999999996</v>
      </c>
      <c r="AJ69" s="19"/>
      <c r="AK69" s="7"/>
      <c r="AL69" s="7"/>
      <c r="AM69" s="7"/>
      <c r="AN69" s="7"/>
      <c r="AO69" s="323" t="s">
        <v>303</v>
      </c>
      <c r="AP69" s="9" t="s">
        <v>9</v>
      </c>
      <c r="AQ69" s="33">
        <v>100</v>
      </c>
      <c r="AR69" s="33">
        <f>AF71</f>
        <v>39.552</v>
      </c>
      <c r="AS69" s="8">
        <f>ROUND(AR69/60, 3)</f>
        <v>0.65900000000000003</v>
      </c>
      <c r="AU69" s="267"/>
      <c r="AV69" s="108" t="s">
        <v>9</v>
      </c>
      <c r="AW69" s="109">
        <f>U69</f>
        <v>80</v>
      </c>
      <c r="AX69" s="109">
        <f>AQ69</f>
        <v>100</v>
      </c>
      <c r="AY69" s="108" t="s">
        <v>9</v>
      </c>
      <c r="AZ69" s="109">
        <f>V69</f>
        <v>60.586999999999996</v>
      </c>
      <c r="BA69" s="109">
        <f>AR69</f>
        <v>39.552</v>
      </c>
    </row>
    <row r="70" spans="2:53" ht="16.5" customHeight="1" x14ac:dyDescent="0.3">
      <c r="B70" s="295"/>
      <c r="C70" s="265"/>
      <c r="D70" s="156" t="s">
        <v>10</v>
      </c>
      <c r="E70" s="324" t="s">
        <v>89</v>
      </c>
      <c r="F70" s="288"/>
      <c r="G70" s="288"/>
      <c r="H70" s="288"/>
      <c r="I70" s="289"/>
      <c r="J70" s="157" t="s">
        <v>11</v>
      </c>
      <c r="K70" s="157" t="s">
        <v>12</v>
      </c>
      <c r="L70" s="157" t="s">
        <v>81</v>
      </c>
      <c r="M70" s="157" t="s">
        <v>80</v>
      </c>
      <c r="N70" s="7"/>
      <c r="O70" s="31"/>
      <c r="P70" s="31"/>
      <c r="Q70" s="31"/>
      <c r="R70" s="31"/>
      <c r="S70" s="323"/>
      <c r="T70" s="9" t="s">
        <v>13</v>
      </c>
      <c r="U70" s="33">
        <v>100</v>
      </c>
      <c r="V70" s="33">
        <f>J75</f>
        <v>88.81</v>
      </c>
      <c r="W70" s="8">
        <f t="shared" ref="W70:W74" si="10">ROUND(V70/60, 3)</f>
        <v>1.48</v>
      </c>
      <c r="X70" s="29"/>
      <c r="Y70" s="265"/>
      <c r="Z70" s="156" t="s">
        <v>10</v>
      </c>
      <c r="AA70" s="293" t="s">
        <v>94</v>
      </c>
      <c r="AB70" s="293"/>
      <c r="AC70" s="293"/>
      <c r="AD70" s="293"/>
      <c r="AE70" s="293"/>
      <c r="AF70" s="157" t="s">
        <v>11</v>
      </c>
      <c r="AG70" s="157" t="s">
        <v>12</v>
      </c>
      <c r="AH70" s="157" t="s">
        <v>81</v>
      </c>
      <c r="AI70" s="157" t="s">
        <v>80</v>
      </c>
      <c r="AJ70" s="19"/>
      <c r="AK70" s="31"/>
      <c r="AL70" s="31"/>
      <c r="AM70" s="31"/>
      <c r="AN70" s="31"/>
      <c r="AO70" s="323"/>
      <c r="AP70" s="9" t="s">
        <v>13</v>
      </c>
      <c r="AQ70" s="33">
        <v>100</v>
      </c>
      <c r="AR70" s="33">
        <f>AF75</f>
        <v>46.511000000000003</v>
      </c>
      <c r="AS70" s="8">
        <f t="shared" ref="AS70:AS74" si="11">ROUND(AR70/60, 3)</f>
        <v>0.77500000000000002</v>
      </c>
      <c r="AU70" s="267"/>
      <c r="AV70" s="108" t="s">
        <v>13</v>
      </c>
      <c r="AW70" s="109">
        <f t="shared" ref="AW70:AW75" si="12">U70</f>
        <v>100</v>
      </c>
      <c r="AX70" s="109">
        <f t="shared" ref="AX70:AX75" si="13">AQ70</f>
        <v>100</v>
      </c>
      <c r="AY70" s="108" t="s">
        <v>13</v>
      </c>
      <c r="AZ70" s="109">
        <f t="shared" ref="AZ70:AZ75" si="14">V70</f>
        <v>88.81</v>
      </c>
      <c r="BA70" s="109">
        <f t="shared" ref="BA70:BA75" si="15">AR70</f>
        <v>46.511000000000003</v>
      </c>
    </row>
    <row r="71" spans="2:53" ht="16.5" customHeight="1" x14ac:dyDescent="0.3">
      <c r="B71" s="295"/>
      <c r="C71" s="265"/>
      <c r="D71" s="189" t="s">
        <v>14</v>
      </c>
      <c r="E71" s="196">
        <v>7.5069999999999997</v>
      </c>
      <c r="F71" s="196">
        <v>11.295999999999999</v>
      </c>
      <c r="G71" s="196">
        <v>19.975999999999999</v>
      </c>
      <c r="H71" s="196">
        <v>9.92</v>
      </c>
      <c r="I71" s="196">
        <v>11.888</v>
      </c>
      <c r="J71" s="189">
        <f>SUM(E71:I71)</f>
        <v>60.586999999999996</v>
      </c>
      <c r="K71" s="189">
        <f>ROUND(AVERAGE(E71:I71),3)</f>
        <v>12.117000000000001</v>
      </c>
      <c r="L71" s="36">
        <f>ROUND(MEDIAN(E71:I71), 3)</f>
        <v>11.295999999999999</v>
      </c>
      <c r="M71" s="36">
        <f>ROUND(_xlfn.STDEV.S(E71:I71), 3)</f>
        <v>4.7060000000000004</v>
      </c>
      <c r="N71" s="7"/>
      <c r="O71" s="31"/>
      <c r="P71" s="31"/>
      <c r="Q71" s="31"/>
      <c r="R71" s="31"/>
      <c r="S71" s="323" t="s">
        <v>300</v>
      </c>
      <c r="T71" s="9" t="s">
        <v>15</v>
      </c>
      <c r="U71" s="33">
        <v>80</v>
      </c>
      <c r="V71" s="33">
        <f>J79</f>
        <v>72.855999999999995</v>
      </c>
      <c r="W71" s="8">
        <f t="shared" si="10"/>
        <v>1.214</v>
      </c>
      <c r="X71" s="29"/>
      <c r="Y71" s="265"/>
      <c r="Z71" s="189" t="s">
        <v>14</v>
      </c>
      <c r="AA71" s="196">
        <v>5.76</v>
      </c>
      <c r="AB71" s="196">
        <v>7.5030000000000001</v>
      </c>
      <c r="AC71" s="196">
        <v>6.008</v>
      </c>
      <c r="AD71" s="196">
        <v>4.3760000000000003</v>
      </c>
      <c r="AE71" s="196">
        <v>15.904999999999999</v>
      </c>
      <c r="AF71" s="189">
        <f>SUM(AA71:AE71)</f>
        <v>39.552</v>
      </c>
      <c r="AG71" s="189">
        <f>ROUND(AVERAGE(AA71:AE71),3)</f>
        <v>7.91</v>
      </c>
      <c r="AH71" s="36">
        <f>ROUND(MEDIAN(AA71:AE71), 3)</f>
        <v>6.008</v>
      </c>
      <c r="AI71" s="36">
        <f>ROUND(_xlfn.STDEV.S(AA71:AE71), 3)</f>
        <v>4.6050000000000004</v>
      </c>
      <c r="AJ71" s="19"/>
      <c r="AK71" s="31"/>
      <c r="AL71" s="31"/>
      <c r="AM71" s="31"/>
      <c r="AN71" s="31"/>
      <c r="AO71" s="323" t="s">
        <v>301</v>
      </c>
      <c r="AP71" s="9" t="s">
        <v>15</v>
      </c>
      <c r="AQ71" s="33">
        <v>100</v>
      </c>
      <c r="AR71" s="33">
        <f>AF79</f>
        <v>36.758000000000003</v>
      </c>
      <c r="AS71" s="8">
        <f t="shared" si="11"/>
        <v>0.61299999999999999</v>
      </c>
      <c r="AU71" s="267"/>
      <c r="AV71" s="108" t="s">
        <v>15</v>
      </c>
      <c r="AW71" s="109">
        <f t="shared" si="12"/>
        <v>80</v>
      </c>
      <c r="AX71" s="109">
        <f t="shared" si="13"/>
        <v>100</v>
      </c>
      <c r="AY71" s="108" t="s">
        <v>15</v>
      </c>
      <c r="AZ71" s="109">
        <f t="shared" si="14"/>
        <v>72.855999999999995</v>
      </c>
      <c r="BA71" s="109">
        <f t="shared" si="15"/>
        <v>36.758000000000003</v>
      </c>
    </row>
    <row r="72" spans="2:53" ht="16.5" customHeight="1" x14ac:dyDescent="0.3">
      <c r="B72" s="295"/>
      <c r="C72" s="265"/>
      <c r="D72" s="189" t="b">
        <v>1</v>
      </c>
      <c r="E72" s="196">
        <v>6</v>
      </c>
      <c r="F72" s="196" t="s">
        <v>152</v>
      </c>
      <c r="G72" s="84" t="s">
        <v>162</v>
      </c>
      <c r="H72" s="196">
        <v>8</v>
      </c>
      <c r="I72" s="196" t="s">
        <v>138</v>
      </c>
      <c r="J72" s="303"/>
      <c r="K72" s="304"/>
      <c r="L72" s="304"/>
      <c r="M72" s="330"/>
      <c r="N72" s="7"/>
      <c r="O72" s="31"/>
      <c r="P72" s="31"/>
      <c r="Q72" s="31"/>
      <c r="R72" s="31"/>
      <c r="S72" s="323"/>
      <c r="T72" s="9" t="s">
        <v>16</v>
      </c>
      <c r="U72" s="33">
        <v>100</v>
      </c>
      <c r="V72" s="33">
        <f>J83</f>
        <v>63.712000000000003</v>
      </c>
      <c r="W72" s="8">
        <f t="shared" si="10"/>
        <v>1.0620000000000001</v>
      </c>
      <c r="X72" s="29"/>
      <c r="Y72" s="265"/>
      <c r="Z72" s="189" t="b">
        <v>1</v>
      </c>
      <c r="AA72" s="196" t="s">
        <v>147</v>
      </c>
      <c r="AB72" s="196">
        <v>7</v>
      </c>
      <c r="AC72" s="196">
        <v>5</v>
      </c>
      <c r="AD72" s="196">
        <v>1</v>
      </c>
      <c r="AE72" s="196" t="s">
        <v>141</v>
      </c>
      <c r="AF72" s="303"/>
      <c r="AG72" s="304"/>
      <c r="AH72" s="304"/>
      <c r="AI72" s="330"/>
      <c r="AJ72" s="19"/>
      <c r="AK72" s="31"/>
      <c r="AL72" s="31"/>
      <c r="AM72" s="31"/>
      <c r="AN72" s="31"/>
      <c r="AO72" s="323"/>
      <c r="AP72" s="9" t="s">
        <v>16</v>
      </c>
      <c r="AQ72" s="33">
        <v>100</v>
      </c>
      <c r="AR72" s="33">
        <f>AF83</f>
        <v>33.454000000000001</v>
      </c>
      <c r="AS72" s="8">
        <f t="shared" si="11"/>
        <v>0.55800000000000005</v>
      </c>
      <c r="AU72" s="267"/>
      <c r="AV72" s="108" t="s">
        <v>16</v>
      </c>
      <c r="AW72" s="109">
        <f>U72</f>
        <v>100</v>
      </c>
      <c r="AX72" s="109">
        <f t="shared" si="13"/>
        <v>100</v>
      </c>
      <c r="AY72" s="108" t="s">
        <v>16</v>
      </c>
      <c r="AZ72" s="109">
        <f>V72</f>
        <v>63.712000000000003</v>
      </c>
      <c r="BA72" s="109">
        <f t="shared" si="15"/>
        <v>33.454000000000001</v>
      </c>
    </row>
    <row r="73" spans="2:53" ht="16.5" customHeight="1" x14ac:dyDescent="0.3">
      <c r="B73" s="295"/>
      <c r="C73" s="265"/>
      <c r="D73" s="189" t="s">
        <v>17</v>
      </c>
      <c r="E73" s="189"/>
      <c r="F73" s="189"/>
      <c r="G73" s="13" t="s">
        <v>52</v>
      </c>
      <c r="H73" s="189"/>
      <c r="I73" s="189"/>
      <c r="J73" s="311"/>
      <c r="K73" s="312"/>
      <c r="L73" s="312"/>
      <c r="M73" s="331"/>
      <c r="N73" s="7"/>
      <c r="O73" s="31"/>
      <c r="P73" s="31"/>
      <c r="Q73" s="31"/>
      <c r="R73" s="31"/>
      <c r="S73" s="323" t="s">
        <v>302</v>
      </c>
      <c r="T73" s="9" t="s">
        <v>18</v>
      </c>
      <c r="U73" s="33">
        <v>100</v>
      </c>
      <c r="V73" s="33">
        <f>J87</f>
        <v>30.072999999999997</v>
      </c>
      <c r="W73" s="8">
        <f>ROUND(V73/60, 3)</f>
        <v>0.501</v>
      </c>
      <c r="X73" s="29"/>
      <c r="Y73" s="265"/>
      <c r="Z73" s="189" t="s">
        <v>17</v>
      </c>
      <c r="AA73" s="189"/>
      <c r="AB73" s="189"/>
      <c r="AC73" s="189"/>
      <c r="AD73" s="189"/>
      <c r="AE73" s="189"/>
      <c r="AF73" s="311"/>
      <c r="AG73" s="312"/>
      <c r="AH73" s="312"/>
      <c r="AI73" s="331"/>
      <c r="AJ73" s="19"/>
      <c r="AK73" s="31"/>
      <c r="AL73" s="31"/>
      <c r="AM73" s="31"/>
      <c r="AN73" s="31"/>
      <c r="AO73" s="323" t="s">
        <v>302</v>
      </c>
      <c r="AP73" s="9" t="s">
        <v>18</v>
      </c>
      <c r="AQ73" s="33">
        <v>100</v>
      </c>
      <c r="AR73" s="33">
        <f>AF87</f>
        <v>47.597999999999999</v>
      </c>
      <c r="AS73" s="8">
        <f>ROUND(AR73/60, 3)</f>
        <v>0.79300000000000004</v>
      </c>
      <c r="AU73" s="267"/>
      <c r="AV73" s="108" t="s">
        <v>18</v>
      </c>
      <c r="AW73" s="109">
        <f t="shared" si="12"/>
        <v>100</v>
      </c>
      <c r="AX73" s="109">
        <f t="shared" si="13"/>
        <v>100</v>
      </c>
      <c r="AY73" s="108" t="s">
        <v>18</v>
      </c>
      <c r="AZ73" s="109">
        <f t="shared" si="14"/>
        <v>30.072999999999997</v>
      </c>
      <c r="BA73" s="109">
        <f t="shared" si="15"/>
        <v>47.597999999999999</v>
      </c>
    </row>
    <row r="74" spans="2:53" ht="16.5" customHeight="1" x14ac:dyDescent="0.3">
      <c r="B74" s="295"/>
      <c r="C74" s="265"/>
      <c r="D74" s="156" t="s">
        <v>19</v>
      </c>
      <c r="E74" s="293" t="s">
        <v>94</v>
      </c>
      <c r="F74" s="293"/>
      <c r="G74" s="293"/>
      <c r="H74" s="293"/>
      <c r="I74" s="293"/>
      <c r="J74" s="157" t="s">
        <v>11</v>
      </c>
      <c r="K74" s="157" t="s">
        <v>12</v>
      </c>
      <c r="L74" s="157" t="s">
        <v>81</v>
      </c>
      <c r="M74" s="157" t="s">
        <v>80</v>
      </c>
      <c r="N74" s="7"/>
      <c r="O74" s="31"/>
      <c r="P74" s="31"/>
      <c r="Q74" s="31"/>
      <c r="R74" s="31"/>
      <c r="S74" s="323"/>
      <c r="T74" s="9" t="s">
        <v>56</v>
      </c>
      <c r="U74" s="34">
        <v>100</v>
      </c>
      <c r="V74" s="33">
        <f>J91</f>
        <v>68.033000000000001</v>
      </c>
      <c r="W74" s="8">
        <f t="shared" si="10"/>
        <v>1.1339999999999999</v>
      </c>
      <c r="X74" s="3"/>
      <c r="Y74" s="265"/>
      <c r="Z74" s="156" t="s">
        <v>19</v>
      </c>
      <c r="AA74" s="293" t="s">
        <v>94</v>
      </c>
      <c r="AB74" s="293"/>
      <c r="AC74" s="293"/>
      <c r="AD74" s="293"/>
      <c r="AE74" s="293"/>
      <c r="AF74" s="157" t="s">
        <v>11</v>
      </c>
      <c r="AG74" s="157" t="s">
        <v>12</v>
      </c>
      <c r="AH74" s="157" t="s">
        <v>81</v>
      </c>
      <c r="AI74" s="157" t="s">
        <v>80</v>
      </c>
      <c r="AJ74" s="19"/>
      <c r="AK74" s="31"/>
      <c r="AL74" s="31"/>
      <c r="AM74" s="31"/>
      <c r="AN74" s="31"/>
      <c r="AO74" s="323"/>
      <c r="AP74" s="9" t="s">
        <v>56</v>
      </c>
      <c r="AQ74" s="33">
        <v>100</v>
      </c>
      <c r="AR74" s="33">
        <f>AF91</f>
        <v>34.15</v>
      </c>
      <c r="AS74" s="8">
        <f t="shared" si="11"/>
        <v>0.56899999999999995</v>
      </c>
      <c r="AU74" s="267"/>
      <c r="AV74" s="108" t="s">
        <v>56</v>
      </c>
      <c r="AW74" s="109">
        <f t="shared" si="12"/>
        <v>100</v>
      </c>
      <c r="AX74" s="109">
        <f t="shared" si="13"/>
        <v>100</v>
      </c>
      <c r="AY74" s="108" t="s">
        <v>56</v>
      </c>
      <c r="AZ74" s="109">
        <f t="shared" si="14"/>
        <v>68.033000000000001</v>
      </c>
      <c r="BA74" s="109">
        <f t="shared" si="15"/>
        <v>34.15</v>
      </c>
    </row>
    <row r="75" spans="2:53" ht="16.5" customHeight="1" x14ac:dyDescent="0.3">
      <c r="B75" s="295"/>
      <c r="C75" s="265"/>
      <c r="D75" s="189" t="s">
        <v>20</v>
      </c>
      <c r="E75" s="196">
        <v>8.1669999999999998</v>
      </c>
      <c r="F75" s="196">
        <v>6.641</v>
      </c>
      <c r="G75" s="196">
        <v>54.753</v>
      </c>
      <c r="H75" s="196">
        <v>3.9279999999999999</v>
      </c>
      <c r="I75" s="196">
        <v>15.321</v>
      </c>
      <c r="J75" s="189">
        <f>SUM(E75:I75)</f>
        <v>88.81</v>
      </c>
      <c r="K75" s="189">
        <f>ROUND(AVERAGE(E75:I75),3)</f>
        <v>17.762</v>
      </c>
      <c r="L75" s="36">
        <f>ROUND(MEDIAN(E75:I75), 3)</f>
        <v>8.1669999999999998</v>
      </c>
      <c r="M75" s="36">
        <f>ROUND(_xlfn.STDEV.S(E75:I75), 3)</f>
        <v>21.103000000000002</v>
      </c>
      <c r="N75" s="7"/>
      <c r="O75" s="31"/>
      <c r="P75" s="31"/>
      <c r="Q75" s="31"/>
      <c r="R75" s="31"/>
      <c r="S75" s="31"/>
      <c r="T75" s="149" t="s">
        <v>3</v>
      </c>
      <c r="U75" s="44">
        <f>ROUND(AVERAGE(U69:U74), 3)</f>
        <v>93.332999999999998</v>
      </c>
      <c r="V75" s="174">
        <f>ROUND(AVERAGE(V69:V74), 3)</f>
        <v>64.012</v>
      </c>
      <c r="W75" s="28">
        <f>ROUND(AVERAGE(W69:W74), 3)</f>
        <v>1.0669999999999999</v>
      </c>
      <c r="X75" s="29"/>
      <c r="Y75" s="265"/>
      <c r="Z75" s="189" t="s">
        <v>20</v>
      </c>
      <c r="AA75" s="196">
        <v>9.7189999999999994</v>
      </c>
      <c r="AB75" s="196">
        <v>7.5519999999999996</v>
      </c>
      <c r="AC75" s="196">
        <v>5.8550000000000004</v>
      </c>
      <c r="AD75" s="196">
        <v>4.3360000000000003</v>
      </c>
      <c r="AE75" s="196">
        <v>19.048999999999999</v>
      </c>
      <c r="AF75" s="189">
        <f>SUM(AA75:AE75)</f>
        <v>46.511000000000003</v>
      </c>
      <c r="AG75" s="189">
        <f>ROUND(AVERAGE(AA75:AE75),3)</f>
        <v>9.3019999999999996</v>
      </c>
      <c r="AH75" s="36">
        <f>ROUND(MEDIAN(AA75:AE75), 3)</f>
        <v>7.5519999999999996</v>
      </c>
      <c r="AI75" s="36">
        <f>ROUND(_xlfn.STDEV.S(AA75:AE75), 3)</f>
        <v>5.8049999999999997</v>
      </c>
      <c r="AJ75" s="19"/>
      <c r="AK75" s="31"/>
      <c r="AL75" s="31"/>
      <c r="AM75" s="31"/>
      <c r="AN75" s="31"/>
      <c r="AO75" s="31"/>
      <c r="AP75" s="149" t="s">
        <v>3</v>
      </c>
      <c r="AQ75" s="44">
        <f>ROUND(AVERAGE(AQ69:AQ74), 3)</f>
        <v>100</v>
      </c>
      <c r="AR75" s="174">
        <f>ROUND(AVERAGE(AR69:AR74), 3)</f>
        <v>39.670999999999999</v>
      </c>
      <c r="AS75" s="28">
        <f>ROUND(AVERAGE(AS69:AS74), 3)</f>
        <v>0.66100000000000003</v>
      </c>
      <c r="AU75" s="267"/>
      <c r="AV75" s="110" t="s">
        <v>3</v>
      </c>
      <c r="AW75" s="111">
        <f t="shared" si="12"/>
        <v>93.332999999999998</v>
      </c>
      <c r="AX75" s="111">
        <f t="shared" si="13"/>
        <v>100</v>
      </c>
      <c r="AY75" s="110" t="s">
        <v>3</v>
      </c>
      <c r="AZ75" s="112">
        <f t="shared" si="14"/>
        <v>64.012</v>
      </c>
      <c r="BA75" s="112">
        <f t="shared" si="15"/>
        <v>39.670999999999999</v>
      </c>
    </row>
    <row r="76" spans="2:53" ht="16.5" customHeight="1" x14ac:dyDescent="0.25">
      <c r="B76" s="295"/>
      <c r="C76" s="265"/>
      <c r="D76" s="189" t="b">
        <v>1</v>
      </c>
      <c r="E76" s="196" t="s">
        <v>143</v>
      </c>
      <c r="F76" s="196" t="s">
        <v>141</v>
      </c>
      <c r="G76" s="196" t="s">
        <v>137</v>
      </c>
      <c r="H76" s="196" t="s">
        <v>146</v>
      </c>
      <c r="I76" s="196" t="s">
        <v>135</v>
      </c>
      <c r="J76" s="303"/>
      <c r="K76" s="304"/>
      <c r="L76" s="304"/>
      <c r="M76" s="330"/>
      <c r="N76" s="7"/>
      <c r="O76" s="7"/>
      <c r="P76" s="7"/>
      <c r="Q76" s="7"/>
      <c r="R76" s="7"/>
      <c r="S76" s="31"/>
      <c r="T76" s="31"/>
      <c r="U76" s="31"/>
      <c r="V76" s="31"/>
      <c r="W76" s="31"/>
      <c r="X76" s="29"/>
      <c r="Y76" s="265"/>
      <c r="Z76" s="189" t="b">
        <v>1</v>
      </c>
      <c r="AA76" s="196" t="s">
        <v>161</v>
      </c>
      <c r="AB76" s="196" t="s">
        <v>130</v>
      </c>
      <c r="AC76" s="196" t="s">
        <v>159</v>
      </c>
      <c r="AD76" s="196" t="s">
        <v>163</v>
      </c>
      <c r="AE76" s="196" t="s">
        <v>138</v>
      </c>
      <c r="AF76" s="303"/>
      <c r="AG76" s="304"/>
      <c r="AH76" s="304"/>
      <c r="AI76" s="330"/>
      <c r="AJ76" s="19"/>
      <c r="AK76" s="7"/>
      <c r="AL76" s="7"/>
      <c r="AM76" s="7"/>
      <c r="AN76" s="7"/>
      <c r="AO76" s="31"/>
      <c r="AP76" s="31"/>
      <c r="AQ76" s="31"/>
      <c r="AR76" s="31"/>
      <c r="AS76" s="31"/>
      <c r="AU76" s="267"/>
      <c r="AV76" s="192"/>
      <c r="AW76" s="192"/>
      <c r="AX76" s="192"/>
      <c r="AY76" s="192"/>
      <c r="AZ76" s="192"/>
      <c r="BA76" s="192"/>
    </row>
    <row r="77" spans="2:53" ht="16.5" customHeight="1" x14ac:dyDescent="0.25">
      <c r="B77" s="295"/>
      <c r="C77" s="265"/>
      <c r="D77" s="189" t="s">
        <v>17</v>
      </c>
      <c r="E77" s="189"/>
      <c r="F77" s="189"/>
      <c r="G77" s="189"/>
      <c r="H77" s="189"/>
      <c r="I77" s="189"/>
      <c r="J77" s="311"/>
      <c r="K77" s="312"/>
      <c r="L77" s="312"/>
      <c r="M77" s="331"/>
      <c r="N77" s="7"/>
      <c r="O77" s="7"/>
      <c r="P77" s="7"/>
      <c r="Q77" s="7"/>
      <c r="R77" s="7"/>
      <c r="S77" s="31"/>
      <c r="T77" s="31"/>
      <c r="U77" s="31"/>
      <c r="V77" s="31"/>
      <c r="W77" s="31"/>
      <c r="X77" s="29"/>
      <c r="Y77" s="265"/>
      <c r="Z77" s="189" t="s">
        <v>17</v>
      </c>
      <c r="AA77" s="189"/>
      <c r="AB77" s="189"/>
      <c r="AC77" s="189"/>
      <c r="AD77" s="189"/>
      <c r="AE77" s="189"/>
      <c r="AF77" s="311"/>
      <c r="AG77" s="312"/>
      <c r="AH77" s="312"/>
      <c r="AI77" s="331"/>
      <c r="AJ77" s="19"/>
      <c r="AK77" s="7"/>
      <c r="AL77" s="7"/>
      <c r="AM77" s="7"/>
      <c r="AN77" s="7"/>
      <c r="AO77" s="31"/>
      <c r="AP77" s="31"/>
      <c r="AQ77" s="31"/>
      <c r="AR77" s="31"/>
      <c r="AS77" s="31"/>
      <c r="AU77" s="267"/>
      <c r="AV77" s="193"/>
      <c r="AW77" s="193"/>
      <c r="AX77" s="193"/>
      <c r="AY77" s="193"/>
      <c r="AZ77" s="193"/>
      <c r="BA77" s="193"/>
    </row>
    <row r="78" spans="2:53" ht="16.5" customHeight="1" x14ac:dyDescent="0.25">
      <c r="B78" s="295"/>
      <c r="C78" s="265"/>
      <c r="D78" s="156" t="s">
        <v>21</v>
      </c>
      <c r="E78" s="324" t="s">
        <v>89</v>
      </c>
      <c r="F78" s="288"/>
      <c r="G78" s="288"/>
      <c r="H78" s="288"/>
      <c r="I78" s="289"/>
      <c r="J78" s="157" t="s">
        <v>11</v>
      </c>
      <c r="K78" s="157" t="s">
        <v>12</v>
      </c>
      <c r="L78" s="157" t="s">
        <v>81</v>
      </c>
      <c r="M78" s="157" t="s">
        <v>80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29"/>
      <c r="Y78" s="265"/>
      <c r="Z78" s="156" t="s">
        <v>21</v>
      </c>
      <c r="AA78" s="293" t="s">
        <v>94</v>
      </c>
      <c r="AB78" s="293"/>
      <c r="AC78" s="293"/>
      <c r="AD78" s="293"/>
      <c r="AE78" s="293"/>
      <c r="AF78" s="157" t="s">
        <v>11</v>
      </c>
      <c r="AG78" s="157" t="s">
        <v>12</v>
      </c>
      <c r="AH78" s="157" t="s">
        <v>81</v>
      </c>
      <c r="AI78" s="157" t="s">
        <v>80</v>
      </c>
      <c r="AJ78" s="55"/>
      <c r="AK78" s="31"/>
      <c r="AL78" s="31"/>
      <c r="AM78" s="31"/>
      <c r="AN78" s="31"/>
      <c r="AO78" s="31"/>
      <c r="AP78" s="31"/>
      <c r="AQ78" s="31"/>
      <c r="AR78" s="31"/>
      <c r="AS78" s="31"/>
      <c r="AU78" s="267"/>
      <c r="AV78" s="193"/>
      <c r="AW78" s="193"/>
      <c r="AX78" s="193"/>
      <c r="AY78" s="193"/>
      <c r="AZ78" s="193"/>
      <c r="BA78" s="193"/>
    </row>
    <row r="79" spans="2:53" ht="16.5" customHeight="1" x14ac:dyDescent="0.3">
      <c r="B79" s="295"/>
      <c r="C79" s="265"/>
      <c r="D79" s="189" t="s">
        <v>22</v>
      </c>
      <c r="E79" s="196">
        <v>4.673</v>
      </c>
      <c r="F79" s="196">
        <v>5.1509999999999998</v>
      </c>
      <c r="G79" s="196">
        <v>36.000999999999998</v>
      </c>
      <c r="H79" s="196">
        <v>18.905000000000001</v>
      </c>
      <c r="I79" s="196">
        <v>8.1259999999999994</v>
      </c>
      <c r="J79" s="189">
        <f>SUM(E79:I79)</f>
        <v>72.855999999999995</v>
      </c>
      <c r="K79" s="189">
        <f>ROUND(AVERAGE(E79:I79),3)</f>
        <v>14.571</v>
      </c>
      <c r="L79" s="36">
        <f>ROUND(MEDIAN(E79:I79), 3)</f>
        <v>8.1259999999999994</v>
      </c>
      <c r="M79" s="36">
        <f>ROUND(_xlfn.STDEV.S(E79:I79), 3)</f>
        <v>13.288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29"/>
      <c r="Y79" s="265"/>
      <c r="Z79" s="189" t="s">
        <v>22</v>
      </c>
      <c r="AA79" s="196">
        <v>8.9920000000000009</v>
      </c>
      <c r="AB79" s="196">
        <v>4.367</v>
      </c>
      <c r="AC79" s="196">
        <v>10.984</v>
      </c>
      <c r="AD79" s="196">
        <v>8.9510000000000005</v>
      </c>
      <c r="AE79" s="196">
        <v>3.464</v>
      </c>
      <c r="AF79" s="189">
        <f>SUM(AA79:AE79)</f>
        <v>36.758000000000003</v>
      </c>
      <c r="AG79" s="189">
        <f>ROUND(AVERAGE(AA79:AE79),3)</f>
        <v>7.3520000000000003</v>
      </c>
      <c r="AH79" s="36">
        <f>ROUND(MEDIAN(AA79:AE79), 3)</f>
        <v>8.9510000000000005</v>
      </c>
      <c r="AI79" s="36">
        <f>ROUND(_xlfn.STDEV.S(AA79:AE79), 3)</f>
        <v>3.258</v>
      </c>
      <c r="AJ79" s="55"/>
      <c r="AK79" s="31"/>
      <c r="AL79" s="31"/>
      <c r="AM79" s="31"/>
      <c r="AN79" s="31"/>
      <c r="AO79" s="31"/>
      <c r="AP79" s="31"/>
      <c r="AQ79" s="31"/>
      <c r="AR79" s="31"/>
      <c r="AS79" s="31"/>
      <c r="AU79" s="267"/>
      <c r="AV79" s="193"/>
      <c r="AW79" s="193"/>
      <c r="AX79" s="193"/>
      <c r="AY79" s="269" t="s">
        <v>62</v>
      </c>
      <c r="AZ79" s="266" t="s">
        <v>6</v>
      </c>
      <c r="BA79" s="266"/>
    </row>
    <row r="80" spans="2:53" ht="16.5" customHeight="1" x14ac:dyDescent="0.3">
      <c r="B80" s="295"/>
      <c r="C80" s="265"/>
      <c r="D80" s="189" t="b">
        <v>1</v>
      </c>
      <c r="E80" s="196" t="s">
        <v>161</v>
      </c>
      <c r="F80" s="196" t="s">
        <v>162</v>
      </c>
      <c r="G80" s="84" t="s">
        <v>159</v>
      </c>
      <c r="H80" s="196" t="s">
        <v>141</v>
      </c>
      <c r="I80" s="196" t="s">
        <v>130</v>
      </c>
      <c r="J80" s="303"/>
      <c r="K80" s="304"/>
      <c r="L80" s="304"/>
      <c r="M80" s="330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29"/>
      <c r="Y80" s="265"/>
      <c r="Z80" s="189" t="b">
        <v>1</v>
      </c>
      <c r="AA80" s="196" t="s">
        <v>155</v>
      </c>
      <c r="AB80" s="196" t="s">
        <v>137</v>
      </c>
      <c r="AC80" s="196" t="s">
        <v>160</v>
      </c>
      <c r="AD80" s="196" t="s">
        <v>139</v>
      </c>
      <c r="AE80" s="196">
        <v>2</v>
      </c>
      <c r="AF80" s="303"/>
      <c r="AG80" s="304"/>
      <c r="AH80" s="304"/>
      <c r="AI80" s="330"/>
      <c r="AJ80" s="55"/>
      <c r="AK80" s="31"/>
      <c r="AL80" s="31"/>
      <c r="AM80" s="31"/>
      <c r="AN80" s="31"/>
      <c r="AO80" s="31"/>
      <c r="AP80" s="31"/>
      <c r="AQ80" s="31"/>
      <c r="AR80" s="31"/>
      <c r="AS80" s="31"/>
      <c r="AU80" s="267"/>
      <c r="AV80" s="193"/>
      <c r="AW80" s="193"/>
      <c r="AX80" s="193"/>
      <c r="AY80" s="269"/>
      <c r="AZ80" s="107" t="s">
        <v>246</v>
      </c>
      <c r="BA80" s="107" t="s">
        <v>0</v>
      </c>
    </row>
    <row r="81" spans="2:53" ht="16.5" customHeight="1" x14ac:dyDescent="0.25">
      <c r="B81" s="295"/>
      <c r="C81" s="265"/>
      <c r="D81" s="189" t="s">
        <v>17</v>
      </c>
      <c r="E81" s="189"/>
      <c r="F81" s="189"/>
      <c r="G81" s="13" t="s">
        <v>52</v>
      </c>
      <c r="H81" s="189"/>
      <c r="I81" s="189"/>
      <c r="J81" s="311"/>
      <c r="K81" s="312"/>
      <c r="L81" s="312"/>
      <c r="M81" s="3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29"/>
      <c r="Y81" s="265"/>
      <c r="Z81" s="189" t="s">
        <v>17</v>
      </c>
      <c r="AA81" s="189"/>
      <c r="AB81" s="189"/>
      <c r="AC81" s="189"/>
      <c r="AD81" s="189"/>
      <c r="AE81" s="189"/>
      <c r="AF81" s="311"/>
      <c r="AG81" s="312"/>
      <c r="AH81" s="312"/>
      <c r="AI81" s="331"/>
      <c r="AJ81" s="55"/>
      <c r="AK81" s="31"/>
      <c r="AL81" s="31"/>
      <c r="AM81" s="31"/>
      <c r="AN81" s="31"/>
      <c r="AO81" s="31"/>
      <c r="AP81" s="31"/>
      <c r="AQ81" s="31"/>
      <c r="AR81" s="31"/>
      <c r="AS81" s="31"/>
      <c r="AU81" s="267"/>
      <c r="AV81" s="193"/>
      <c r="AW81" s="193"/>
      <c r="AX81" s="193"/>
      <c r="AY81" s="131" t="s">
        <v>3</v>
      </c>
      <c r="AZ81" s="132">
        <f>J69</f>
        <v>64.012</v>
      </c>
      <c r="BA81" s="132">
        <f>AF69</f>
        <v>39.670999999999999</v>
      </c>
    </row>
    <row r="82" spans="2:53" ht="16.5" customHeight="1" x14ac:dyDescent="0.25">
      <c r="B82" s="295"/>
      <c r="C82" s="265"/>
      <c r="D82" s="156" t="s">
        <v>23</v>
      </c>
      <c r="E82" s="293" t="s">
        <v>94</v>
      </c>
      <c r="F82" s="293"/>
      <c r="G82" s="293"/>
      <c r="H82" s="293"/>
      <c r="I82" s="293"/>
      <c r="J82" s="157" t="s">
        <v>11</v>
      </c>
      <c r="K82" s="157" t="s">
        <v>12</v>
      </c>
      <c r="L82" s="157" t="s">
        <v>81</v>
      </c>
      <c r="M82" s="157" t="s">
        <v>80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29"/>
      <c r="Y82" s="265"/>
      <c r="Z82" s="156" t="s">
        <v>23</v>
      </c>
      <c r="AA82" s="293" t="s">
        <v>94</v>
      </c>
      <c r="AB82" s="293"/>
      <c r="AC82" s="293"/>
      <c r="AD82" s="293"/>
      <c r="AE82" s="293"/>
      <c r="AF82" s="157" t="s">
        <v>11</v>
      </c>
      <c r="AG82" s="157" t="s">
        <v>12</v>
      </c>
      <c r="AH82" s="157" t="s">
        <v>81</v>
      </c>
      <c r="AI82" s="157" t="s">
        <v>80</v>
      </c>
      <c r="AJ82" s="55"/>
      <c r="AK82" s="31"/>
      <c r="AL82" s="31"/>
      <c r="AM82" s="31"/>
      <c r="AN82" s="31"/>
      <c r="AO82" s="31"/>
      <c r="AP82" s="31"/>
      <c r="AQ82" s="31"/>
      <c r="AR82" s="31"/>
      <c r="AS82" s="31"/>
      <c r="AU82" s="267"/>
      <c r="AV82" s="193"/>
      <c r="AW82" s="193"/>
      <c r="AX82" s="193"/>
      <c r="AY82" s="42" t="s">
        <v>4</v>
      </c>
      <c r="AZ82" s="130">
        <f>K69</f>
        <v>12.802</v>
      </c>
      <c r="BA82" s="130">
        <f>AG69</f>
        <v>7.9340000000000002</v>
      </c>
    </row>
    <row r="83" spans="2:53" ht="16.5" customHeight="1" x14ac:dyDescent="0.25">
      <c r="B83" s="295"/>
      <c r="C83" s="265"/>
      <c r="D83" s="189" t="s">
        <v>24</v>
      </c>
      <c r="E83" s="196">
        <v>15.944000000000001</v>
      </c>
      <c r="F83" s="196">
        <v>29.849</v>
      </c>
      <c r="G83" s="196">
        <v>6.1269999999999998</v>
      </c>
      <c r="H83" s="196">
        <v>7.0019999999999998</v>
      </c>
      <c r="I83" s="196">
        <v>4.79</v>
      </c>
      <c r="J83" s="189">
        <f>SUM(E83:I83)</f>
        <v>63.712000000000003</v>
      </c>
      <c r="K83" s="189">
        <f>ROUND(AVERAGE(E83:I83),3)</f>
        <v>12.742000000000001</v>
      </c>
      <c r="L83" s="36">
        <f>ROUND(MEDIAN(E83:I83), 3)</f>
        <v>7.0019999999999998</v>
      </c>
      <c r="M83" s="36">
        <f>ROUND(_xlfn.STDEV.S(E83:I83), 3)</f>
        <v>10.522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29"/>
      <c r="Y83" s="265"/>
      <c r="Z83" s="189" t="s">
        <v>24</v>
      </c>
      <c r="AA83" s="196">
        <v>5.7839999999999998</v>
      </c>
      <c r="AB83" s="196">
        <v>6.327</v>
      </c>
      <c r="AC83" s="196">
        <v>7.7210000000000001</v>
      </c>
      <c r="AD83" s="196">
        <v>6.681</v>
      </c>
      <c r="AE83" s="196">
        <v>6.9409999999999998</v>
      </c>
      <c r="AF83" s="189">
        <f>SUM(AA83:AE83)</f>
        <v>33.454000000000001</v>
      </c>
      <c r="AG83" s="189">
        <f>ROUND(AVERAGE(AA83:AE83),3)</f>
        <v>6.6909999999999998</v>
      </c>
      <c r="AH83" s="36">
        <f>ROUND(MEDIAN(AA83:AE83), 3)</f>
        <v>6.681</v>
      </c>
      <c r="AI83" s="36">
        <f>ROUND(_xlfn.STDEV.S(AA83:AE83), 3)</f>
        <v>0.72099999999999997</v>
      </c>
      <c r="AJ83" s="55"/>
      <c r="AK83" s="31"/>
      <c r="AL83" s="31"/>
      <c r="AM83" s="31"/>
      <c r="AN83" s="31"/>
      <c r="AO83" s="31"/>
      <c r="AP83" s="31"/>
      <c r="AQ83" s="31"/>
      <c r="AR83" s="31"/>
      <c r="AS83" s="31"/>
      <c r="AU83" s="267"/>
      <c r="AY83" s="42" t="s">
        <v>191</v>
      </c>
      <c r="AZ83" s="130">
        <f>L69</f>
        <v>9.5269999999999992</v>
      </c>
      <c r="BA83" s="130">
        <f>AH69</f>
        <v>6.819</v>
      </c>
    </row>
    <row r="84" spans="2:53" ht="16.5" customHeight="1" x14ac:dyDescent="0.25">
      <c r="B84" s="295"/>
      <c r="C84" s="265"/>
      <c r="D84" s="189" t="b">
        <v>1</v>
      </c>
      <c r="E84" s="196" t="s">
        <v>156</v>
      </c>
      <c r="F84" s="196">
        <v>2</v>
      </c>
      <c r="G84" s="196" t="s">
        <v>163</v>
      </c>
      <c r="H84" s="196" t="s">
        <v>143</v>
      </c>
      <c r="I84" s="196" t="s">
        <v>131</v>
      </c>
      <c r="J84" s="303"/>
      <c r="K84" s="304"/>
      <c r="L84" s="304"/>
      <c r="M84" s="330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29"/>
      <c r="Y84" s="265"/>
      <c r="Z84" s="189" t="b">
        <v>1</v>
      </c>
      <c r="AA84" s="196">
        <v>9</v>
      </c>
      <c r="AB84" s="196">
        <v>8</v>
      </c>
      <c r="AC84" s="196" t="s">
        <v>130</v>
      </c>
      <c r="AD84" s="196" t="s">
        <v>132</v>
      </c>
      <c r="AE84" s="196" t="s">
        <v>159</v>
      </c>
      <c r="AF84" s="303"/>
      <c r="AG84" s="304"/>
      <c r="AH84" s="304"/>
      <c r="AI84" s="330"/>
      <c r="AJ84" s="55"/>
      <c r="AK84" s="31"/>
      <c r="AL84" s="31"/>
      <c r="AM84" s="31"/>
      <c r="AN84" s="31"/>
      <c r="AO84" s="31"/>
      <c r="AP84" s="31"/>
      <c r="AQ84" s="31"/>
      <c r="AR84" s="31"/>
      <c r="AS84" s="31"/>
      <c r="AU84" s="267"/>
      <c r="AY84" s="42" t="s">
        <v>192</v>
      </c>
      <c r="AZ84" s="130">
        <f>M69</f>
        <v>9.3190000000000008</v>
      </c>
      <c r="BA84" s="130">
        <f>AI69</f>
        <v>4.1609999999999996</v>
      </c>
    </row>
    <row r="85" spans="2:53" ht="16.5" customHeight="1" x14ac:dyDescent="0.25">
      <c r="B85" s="295"/>
      <c r="C85" s="265"/>
      <c r="D85" s="189" t="s">
        <v>17</v>
      </c>
      <c r="E85" s="189"/>
      <c r="F85" s="189"/>
      <c r="G85" s="189"/>
      <c r="H85" s="189"/>
      <c r="I85" s="189"/>
      <c r="J85" s="311"/>
      <c r="K85" s="312"/>
      <c r="L85" s="312"/>
      <c r="M85" s="3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29"/>
      <c r="Y85" s="265"/>
      <c r="Z85" s="189" t="s">
        <v>17</v>
      </c>
      <c r="AA85" s="189"/>
      <c r="AB85" s="189"/>
      <c r="AC85" s="189"/>
      <c r="AD85" s="189"/>
      <c r="AE85" s="189"/>
      <c r="AF85" s="311"/>
      <c r="AG85" s="312"/>
      <c r="AH85" s="312"/>
      <c r="AI85" s="331"/>
      <c r="AJ85" s="55"/>
      <c r="AK85" s="31"/>
      <c r="AL85" s="31"/>
      <c r="AM85" s="31"/>
      <c r="AN85" s="31"/>
      <c r="AO85" s="31"/>
      <c r="AP85" s="31"/>
      <c r="AQ85" s="31"/>
      <c r="AR85" s="31"/>
      <c r="AS85" s="31"/>
      <c r="AU85" s="267"/>
      <c r="AY85" s="126"/>
      <c r="AZ85" s="126"/>
      <c r="BA85" s="126"/>
    </row>
    <row r="86" spans="2:53" ht="16.5" customHeight="1" x14ac:dyDescent="0.25">
      <c r="B86" s="295"/>
      <c r="C86" s="265"/>
      <c r="D86" s="156" t="s">
        <v>25</v>
      </c>
      <c r="E86" s="293" t="s">
        <v>94</v>
      </c>
      <c r="F86" s="293"/>
      <c r="G86" s="293"/>
      <c r="H86" s="293"/>
      <c r="I86" s="293"/>
      <c r="J86" s="157" t="s">
        <v>11</v>
      </c>
      <c r="K86" s="157" t="s">
        <v>12</v>
      </c>
      <c r="L86" s="157" t="s">
        <v>81</v>
      </c>
      <c r="M86" s="157" t="s">
        <v>80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29"/>
      <c r="Y86" s="265"/>
      <c r="Z86" s="156" t="s">
        <v>25</v>
      </c>
      <c r="AA86" s="293" t="s">
        <v>94</v>
      </c>
      <c r="AB86" s="293"/>
      <c r="AC86" s="293"/>
      <c r="AD86" s="293"/>
      <c r="AE86" s="293"/>
      <c r="AF86" s="157" t="s">
        <v>11</v>
      </c>
      <c r="AG86" s="157" t="s">
        <v>12</v>
      </c>
      <c r="AH86" s="157" t="s">
        <v>81</v>
      </c>
      <c r="AI86" s="157" t="s">
        <v>80</v>
      </c>
      <c r="AJ86" s="55"/>
      <c r="AK86" s="31"/>
      <c r="AL86" s="31"/>
      <c r="AM86" s="31"/>
      <c r="AN86" s="31"/>
      <c r="AO86" s="31"/>
      <c r="AP86" s="31"/>
      <c r="AQ86" s="31"/>
      <c r="AR86" s="31"/>
      <c r="AS86" s="31"/>
      <c r="AU86" s="267"/>
      <c r="AY86" s="126"/>
      <c r="AZ86" s="126"/>
      <c r="BA86" s="126"/>
    </row>
    <row r="87" spans="2:53" ht="16.5" customHeight="1" x14ac:dyDescent="0.25">
      <c r="B87" s="295"/>
      <c r="C87" s="265"/>
      <c r="D87" s="189" t="s">
        <v>26</v>
      </c>
      <c r="E87" s="196">
        <v>5.17</v>
      </c>
      <c r="F87" s="196">
        <v>8.4309999999999992</v>
      </c>
      <c r="G87" s="196">
        <v>4.0720000000000001</v>
      </c>
      <c r="H87" s="196">
        <v>5.88</v>
      </c>
      <c r="I87" s="196">
        <v>6.52</v>
      </c>
      <c r="J87" s="189">
        <f>SUM(E87:I87)</f>
        <v>30.072999999999997</v>
      </c>
      <c r="K87" s="189">
        <f>ROUND(AVERAGE(E87:I87),3)</f>
        <v>6.0149999999999997</v>
      </c>
      <c r="L87" s="36">
        <f>ROUND(MEDIAN(E87:I87), 3)</f>
        <v>5.88</v>
      </c>
      <c r="M87" s="36">
        <f>ROUND(_xlfn.STDEV.S(E87:I87), 3)</f>
        <v>1.6279999999999999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29"/>
      <c r="Y87" s="265"/>
      <c r="Z87" s="189" t="s">
        <v>26</v>
      </c>
      <c r="AA87" s="196">
        <v>4.726</v>
      </c>
      <c r="AB87" s="196">
        <v>5.32</v>
      </c>
      <c r="AC87" s="196">
        <v>3.92</v>
      </c>
      <c r="AD87" s="196">
        <v>22.623999999999999</v>
      </c>
      <c r="AE87" s="196">
        <v>11.007999999999999</v>
      </c>
      <c r="AF87" s="189">
        <f>SUM(AA87:AE87)</f>
        <v>47.597999999999999</v>
      </c>
      <c r="AG87" s="189">
        <f>ROUND(AVERAGE(AA87:AE87),3)</f>
        <v>9.52</v>
      </c>
      <c r="AH87" s="36">
        <f>ROUND(MEDIAN(AA87:AE87), 3)</f>
        <v>5.32</v>
      </c>
      <c r="AI87" s="36">
        <f>ROUND(_xlfn.STDEV.S(AA87:AE87), 3)</f>
        <v>7.8410000000000002</v>
      </c>
      <c r="AJ87" s="55"/>
      <c r="AK87" s="31"/>
      <c r="AL87" s="31"/>
      <c r="AM87" s="31"/>
      <c r="AN87" s="31"/>
      <c r="AO87" s="31"/>
      <c r="AP87" s="31"/>
      <c r="AQ87" s="31"/>
      <c r="AR87" s="31"/>
      <c r="AS87" s="31"/>
      <c r="AU87" s="267"/>
      <c r="AY87" s="126"/>
      <c r="AZ87" s="126"/>
      <c r="BA87" s="126"/>
    </row>
    <row r="88" spans="2:53" ht="16.5" customHeight="1" x14ac:dyDescent="0.25">
      <c r="B88" s="295"/>
      <c r="C88" s="265"/>
      <c r="D88" s="189" t="b">
        <v>1</v>
      </c>
      <c r="E88" s="196" t="s">
        <v>139</v>
      </c>
      <c r="F88" s="196" t="s">
        <v>159</v>
      </c>
      <c r="G88" s="196" t="s">
        <v>144</v>
      </c>
      <c r="H88" s="196" t="s">
        <v>129</v>
      </c>
      <c r="I88" s="196" t="s">
        <v>162</v>
      </c>
      <c r="J88" s="303"/>
      <c r="K88" s="304"/>
      <c r="L88" s="304"/>
      <c r="M88" s="330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29"/>
      <c r="Y88" s="265"/>
      <c r="Z88" s="189" t="b">
        <v>1</v>
      </c>
      <c r="AA88" s="196" t="s">
        <v>129</v>
      </c>
      <c r="AB88" s="196">
        <v>2</v>
      </c>
      <c r="AC88" s="196">
        <v>3</v>
      </c>
      <c r="AD88" s="196" t="s">
        <v>131</v>
      </c>
      <c r="AE88" s="196" t="s">
        <v>148</v>
      </c>
      <c r="AF88" s="303"/>
      <c r="AG88" s="304"/>
      <c r="AH88" s="304"/>
      <c r="AI88" s="330"/>
      <c r="AJ88" s="55"/>
      <c r="AK88" s="31"/>
      <c r="AL88" s="31"/>
      <c r="AM88" s="31"/>
      <c r="AN88" s="31"/>
      <c r="AO88" s="31"/>
      <c r="AP88" s="31"/>
      <c r="AQ88" s="31"/>
      <c r="AR88" s="31"/>
      <c r="AS88" s="31"/>
      <c r="AU88" s="267"/>
      <c r="AY88" s="126"/>
      <c r="AZ88" s="126"/>
      <c r="BA88" s="126"/>
    </row>
    <row r="89" spans="2:53" ht="16.5" customHeight="1" x14ac:dyDescent="0.25">
      <c r="B89" s="295"/>
      <c r="C89" s="265"/>
      <c r="D89" s="189" t="s">
        <v>17</v>
      </c>
      <c r="E89" s="189"/>
      <c r="F89" s="189"/>
      <c r="G89" s="189"/>
      <c r="H89" s="189"/>
      <c r="I89" s="189"/>
      <c r="J89" s="311"/>
      <c r="K89" s="312"/>
      <c r="L89" s="312"/>
      <c r="M89" s="3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29"/>
      <c r="Y89" s="265"/>
      <c r="Z89" s="189" t="s">
        <v>17</v>
      </c>
      <c r="AA89" s="189"/>
      <c r="AB89" s="189"/>
      <c r="AC89" s="189"/>
      <c r="AD89" s="189"/>
      <c r="AE89" s="189"/>
      <c r="AF89" s="311"/>
      <c r="AG89" s="312"/>
      <c r="AH89" s="312"/>
      <c r="AI89" s="331"/>
      <c r="AJ89" s="55"/>
      <c r="AK89" s="31"/>
      <c r="AL89" s="31"/>
      <c r="AM89" s="31"/>
      <c r="AN89" s="31"/>
      <c r="AO89" s="31"/>
      <c r="AP89" s="31"/>
      <c r="AQ89" s="31"/>
      <c r="AR89" s="31"/>
      <c r="AS89" s="31"/>
      <c r="AU89" s="267"/>
      <c r="AY89" s="126"/>
      <c r="AZ89" s="126"/>
      <c r="BA89" s="126"/>
    </row>
    <row r="90" spans="2:53" ht="16.5" customHeight="1" x14ac:dyDescent="0.25">
      <c r="B90" s="295"/>
      <c r="C90" s="265"/>
      <c r="D90" s="156" t="s">
        <v>58</v>
      </c>
      <c r="E90" s="293" t="s">
        <v>94</v>
      </c>
      <c r="F90" s="293"/>
      <c r="G90" s="293"/>
      <c r="H90" s="293"/>
      <c r="I90" s="293"/>
      <c r="J90" s="157" t="s">
        <v>11</v>
      </c>
      <c r="K90" s="157" t="s">
        <v>12</v>
      </c>
      <c r="L90" s="157" t="s">
        <v>81</v>
      </c>
      <c r="M90" s="157" t="s">
        <v>80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29"/>
      <c r="Y90" s="265"/>
      <c r="Z90" s="156" t="s">
        <v>58</v>
      </c>
      <c r="AA90" s="293" t="s">
        <v>94</v>
      </c>
      <c r="AB90" s="293"/>
      <c r="AC90" s="293"/>
      <c r="AD90" s="293"/>
      <c r="AE90" s="293"/>
      <c r="AF90" s="157" t="s">
        <v>11</v>
      </c>
      <c r="AG90" s="157" t="s">
        <v>12</v>
      </c>
      <c r="AH90" s="157" t="s">
        <v>81</v>
      </c>
      <c r="AI90" s="157" t="s">
        <v>80</v>
      </c>
      <c r="AJ90" s="55"/>
      <c r="AK90" s="31"/>
      <c r="AL90" s="31"/>
      <c r="AM90" s="31"/>
      <c r="AN90" s="31"/>
      <c r="AO90" s="31"/>
      <c r="AP90" s="31"/>
      <c r="AQ90" s="31"/>
      <c r="AR90" s="31"/>
      <c r="AS90" s="31"/>
      <c r="AU90" s="267"/>
      <c r="AY90" s="126"/>
      <c r="AZ90" s="126"/>
      <c r="BA90" s="126"/>
    </row>
    <row r="91" spans="2:53" ht="16.5" customHeight="1" x14ac:dyDescent="0.25">
      <c r="B91" s="295"/>
      <c r="C91" s="265"/>
      <c r="D91" s="189" t="s">
        <v>59</v>
      </c>
      <c r="E91" s="196">
        <v>17.079999999999998</v>
      </c>
      <c r="F91" s="196">
        <v>16.962</v>
      </c>
      <c r="G91" s="196">
        <v>7.0549999999999997</v>
      </c>
      <c r="H91" s="196">
        <v>10.247999999999999</v>
      </c>
      <c r="I91" s="196">
        <v>16.687999999999999</v>
      </c>
      <c r="J91" s="189">
        <f>SUM(E91:I91)</f>
        <v>68.033000000000001</v>
      </c>
      <c r="K91" s="189">
        <f>ROUND(AVERAGE(E91:I91),3)</f>
        <v>13.606999999999999</v>
      </c>
      <c r="L91" s="36">
        <f>ROUND(MEDIAN(E91:I91), 3)</f>
        <v>16.687999999999999</v>
      </c>
      <c r="M91" s="36">
        <f>ROUND(_xlfn.STDEV.S(E91:I91), 3)</f>
        <v>4.6639999999999997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29"/>
      <c r="Y91" s="265"/>
      <c r="Z91" s="189" t="s">
        <v>59</v>
      </c>
      <c r="AA91" s="196">
        <v>10.6</v>
      </c>
      <c r="AB91" s="196">
        <v>6.4</v>
      </c>
      <c r="AC91" s="196">
        <v>5.2229999999999999</v>
      </c>
      <c r="AD91" s="196">
        <v>8.3520000000000003</v>
      </c>
      <c r="AE91" s="196">
        <v>3.5750000000000002</v>
      </c>
      <c r="AF91" s="189">
        <f>SUM(AA91:AE91)</f>
        <v>34.15</v>
      </c>
      <c r="AG91" s="189">
        <f>ROUND(AVERAGE(AA91:AE91),3)</f>
        <v>6.83</v>
      </c>
      <c r="AH91" s="36">
        <f>ROUND(MEDIAN(AA91:AE91), 3)</f>
        <v>6.4</v>
      </c>
      <c r="AI91" s="36">
        <f>ROUND(_xlfn.STDEV.S(AA91:AE91), 3)</f>
        <v>2.734</v>
      </c>
      <c r="AJ91" s="55"/>
      <c r="AK91" s="31"/>
      <c r="AL91" s="31"/>
      <c r="AM91" s="31"/>
      <c r="AN91" s="31"/>
      <c r="AO91" s="31"/>
      <c r="AP91" s="31"/>
      <c r="AQ91" s="31"/>
      <c r="AR91" s="31"/>
      <c r="AS91" s="31"/>
      <c r="AU91" s="267"/>
      <c r="AY91" s="126"/>
      <c r="AZ91" s="126"/>
      <c r="BA91" s="126"/>
    </row>
    <row r="92" spans="2:53" ht="16.5" customHeight="1" x14ac:dyDescent="0.25">
      <c r="B92" s="295"/>
      <c r="C92" s="265"/>
      <c r="D92" s="189" t="b">
        <v>1</v>
      </c>
      <c r="E92" s="196" t="s">
        <v>135</v>
      </c>
      <c r="F92" s="196">
        <v>7</v>
      </c>
      <c r="G92" s="196">
        <v>6</v>
      </c>
      <c r="H92" s="196" t="s">
        <v>155</v>
      </c>
      <c r="I92" s="196" t="s">
        <v>160</v>
      </c>
      <c r="J92" s="303"/>
      <c r="K92" s="304"/>
      <c r="L92" s="304"/>
      <c r="M92" s="330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29"/>
      <c r="Y92" s="265"/>
      <c r="Z92" s="189" t="b">
        <v>1</v>
      </c>
      <c r="AA92" s="196" t="s">
        <v>133</v>
      </c>
      <c r="AB92" s="196" t="s">
        <v>132</v>
      </c>
      <c r="AC92" s="196" t="s">
        <v>137</v>
      </c>
      <c r="AD92" s="196" t="s">
        <v>136</v>
      </c>
      <c r="AE92" s="196">
        <v>1</v>
      </c>
      <c r="AF92" s="303"/>
      <c r="AG92" s="304"/>
      <c r="AH92" s="304"/>
      <c r="AI92" s="330"/>
      <c r="AJ92" s="55"/>
      <c r="AK92" s="31"/>
      <c r="AL92" s="31"/>
      <c r="AM92" s="31"/>
      <c r="AN92" s="31"/>
      <c r="AO92" s="31"/>
      <c r="AP92" s="31"/>
      <c r="AQ92" s="31"/>
      <c r="AR92" s="31"/>
      <c r="AS92" s="31"/>
      <c r="AU92" s="267"/>
      <c r="AV92" s="125"/>
      <c r="AW92" s="125"/>
      <c r="AX92" s="125"/>
      <c r="AY92" s="125"/>
      <c r="AZ92" s="125"/>
      <c r="BA92" s="125"/>
    </row>
    <row r="93" spans="2:53" ht="16.5" customHeight="1" x14ac:dyDescent="0.25">
      <c r="B93" s="295"/>
      <c r="C93" s="265"/>
      <c r="D93" s="189" t="s">
        <v>17</v>
      </c>
      <c r="E93" s="189"/>
      <c r="F93" s="189"/>
      <c r="G93" s="189"/>
      <c r="H93" s="189"/>
      <c r="I93" s="189"/>
      <c r="J93" s="311"/>
      <c r="K93" s="312"/>
      <c r="L93" s="312"/>
      <c r="M93" s="3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29"/>
      <c r="Y93" s="265"/>
      <c r="Z93" s="189" t="s">
        <v>17</v>
      </c>
      <c r="AA93" s="189"/>
      <c r="AB93" s="189"/>
      <c r="AC93" s="189"/>
      <c r="AD93" s="189"/>
      <c r="AE93" s="189"/>
      <c r="AF93" s="311"/>
      <c r="AG93" s="312"/>
      <c r="AH93" s="312"/>
      <c r="AI93" s="331"/>
      <c r="AJ93" s="55"/>
      <c r="AK93" s="31"/>
      <c r="AL93" s="31"/>
      <c r="AM93" s="31"/>
      <c r="AN93" s="31"/>
      <c r="AO93" s="31"/>
      <c r="AP93" s="31"/>
      <c r="AQ93" s="31"/>
      <c r="AR93" s="31"/>
      <c r="AS93" s="31"/>
      <c r="AU93" s="267"/>
      <c r="AV93" s="125"/>
      <c r="AW93" s="125"/>
      <c r="AX93" s="125"/>
      <c r="AY93" s="125"/>
      <c r="AZ93" s="125"/>
      <c r="BA93" s="125"/>
    </row>
    <row r="94" spans="2:53" ht="16.5" customHeight="1" x14ac:dyDescent="0.25">
      <c r="B94" s="295"/>
      <c r="AU94" s="267"/>
      <c r="AV94" s="125"/>
      <c r="AW94" s="125"/>
      <c r="AX94" s="125"/>
      <c r="AY94" s="125"/>
      <c r="AZ94" s="125"/>
      <c r="BA94" s="125"/>
    </row>
    <row r="95" spans="2:53" ht="16.5" customHeight="1" x14ac:dyDescent="0.25">
      <c r="B95" s="295"/>
      <c r="AU95" s="267"/>
      <c r="AV95" s="125"/>
      <c r="AW95" s="125"/>
      <c r="AX95" s="125"/>
      <c r="AY95" s="125"/>
      <c r="AZ95" s="125"/>
      <c r="BA95" s="125"/>
    </row>
    <row r="96" spans="2:53" ht="18.75" x14ac:dyDescent="0.3">
      <c r="B96" s="295"/>
      <c r="C96" s="265" t="s">
        <v>67</v>
      </c>
      <c r="D96" s="90" t="s">
        <v>67</v>
      </c>
      <c r="E96" s="7"/>
      <c r="F96" s="7"/>
      <c r="G96" s="7"/>
      <c r="H96" s="7"/>
      <c r="I96" s="7"/>
      <c r="J96" s="326" t="s">
        <v>49</v>
      </c>
      <c r="K96" s="326"/>
      <c r="L96" s="326"/>
      <c r="M96" s="326"/>
      <c r="N96" s="7"/>
      <c r="O96" s="7"/>
      <c r="P96" s="7"/>
      <c r="Q96" s="7"/>
      <c r="R96" s="7"/>
      <c r="S96" s="7"/>
      <c r="T96" s="90" t="s">
        <v>67</v>
      </c>
      <c r="U96" s="232" t="s">
        <v>50</v>
      </c>
      <c r="V96" s="232"/>
      <c r="W96" s="232"/>
      <c r="X96" s="3"/>
      <c r="Y96" s="325" t="s">
        <v>67</v>
      </c>
      <c r="Z96" s="90" t="s">
        <v>67</v>
      </c>
      <c r="AA96" s="19"/>
      <c r="AB96" s="19"/>
      <c r="AC96" s="19"/>
      <c r="AD96" s="19"/>
      <c r="AE96" s="19"/>
      <c r="AF96" s="326" t="s">
        <v>49</v>
      </c>
      <c r="AG96" s="326"/>
      <c r="AH96" s="326"/>
      <c r="AI96" s="326"/>
      <c r="AJ96" s="19"/>
      <c r="AK96" s="7"/>
      <c r="AL96" s="7"/>
      <c r="AM96" s="7"/>
      <c r="AN96" s="7"/>
      <c r="AO96" s="7"/>
      <c r="AP96" s="90" t="s">
        <v>67</v>
      </c>
      <c r="AQ96" s="232" t="s">
        <v>50</v>
      </c>
      <c r="AR96" s="232"/>
      <c r="AS96" s="232"/>
      <c r="AU96" s="267"/>
      <c r="AV96" s="279" t="s">
        <v>252</v>
      </c>
      <c r="AW96" s="280" t="s">
        <v>5</v>
      </c>
      <c r="AX96" s="280"/>
      <c r="AY96" s="279" t="s">
        <v>252</v>
      </c>
      <c r="AZ96" s="280" t="s">
        <v>6</v>
      </c>
      <c r="BA96" s="280"/>
    </row>
    <row r="97" spans="2:53" ht="18.75" x14ac:dyDescent="0.3">
      <c r="B97" s="295"/>
      <c r="C97" s="265"/>
      <c r="D97" s="90" t="s">
        <v>2</v>
      </c>
      <c r="E97" s="7"/>
      <c r="F97" s="7"/>
      <c r="G97" s="7"/>
      <c r="H97" s="7"/>
      <c r="I97" s="7"/>
      <c r="J97" s="42" t="s">
        <v>3</v>
      </c>
      <c r="K97" s="42" t="s">
        <v>4</v>
      </c>
      <c r="L97" s="42" t="s">
        <v>191</v>
      </c>
      <c r="M97" s="42" t="s">
        <v>192</v>
      </c>
      <c r="N97" s="7"/>
      <c r="O97" s="7"/>
      <c r="P97" s="7"/>
      <c r="Q97" s="7"/>
      <c r="R97" s="7"/>
      <c r="S97" s="31"/>
      <c r="T97" s="90" t="s">
        <v>2</v>
      </c>
      <c r="U97" s="92" t="s">
        <v>5</v>
      </c>
      <c r="V97" s="92" t="s">
        <v>6</v>
      </c>
      <c r="W97" s="8" t="s">
        <v>7</v>
      </c>
      <c r="X97" s="29"/>
      <c r="Y97" s="325"/>
      <c r="Z97" s="90" t="s">
        <v>0</v>
      </c>
      <c r="AA97" s="19"/>
      <c r="AB97" s="19"/>
      <c r="AC97" s="19"/>
      <c r="AD97" s="19"/>
      <c r="AE97" s="19"/>
      <c r="AF97" s="42" t="s">
        <v>3</v>
      </c>
      <c r="AG97" s="42" t="s">
        <v>4</v>
      </c>
      <c r="AH97" s="42" t="s">
        <v>191</v>
      </c>
      <c r="AI97" s="42" t="s">
        <v>192</v>
      </c>
      <c r="AJ97" s="19"/>
      <c r="AK97" s="7"/>
      <c r="AL97" s="7"/>
      <c r="AM97" s="7"/>
      <c r="AN97" s="7"/>
      <c r="AO97" s="31"/>
      <c r="AP97" s="90" t="s">
        <v>0</v>
      </c>
      <c r="AQ97" s="92" t="s">
        <v>5</v>
      </c>
      <c r="AR97" s="92" t="s">
        <v>6</v>
      </c>
      <c r="AS97" s="8" t="s">
        <v>7</v>
      </c>
      <c r="AU97" s="267"/>
      <c r="AV97" s="279"/>
      <c r="AW97" s="114" t="s">
        <v>2</v>
      </c>
      <c r="AX97" s="114" t="s">
        <v>54</v>
      </c>
      <c r="AY97" s="279"/>
      <c r="AZ97" s="114" t="s">
        <v>2</v>
      </c>
      <c r="BA97" s="114" t="s">
        <v>54</v>
      </c>
    </row>
    <row r="98" spans="2:53" ht="18.75" x14ac:dyDescent="0.3">
      <c r="B98" s="295"/>
      <c r="C98" s="265"/>
      <c r="D98" s="9" t="s">
        <v>8</v>
      </c>
      <c r="E98" s="7"/>
      <c r="F98" s="7"/>
      <c r="G98" s="7"/>
      <c r="H98" s="7"/>
      <c r="I98" s="7"/>
      <c r="J98" s="57">
        <f>ROUND(AVERAGE(J100, J104,J108,J112,J116,J120), 3)</f>
        <v>63.386000000000003</v>
      </c>
      <c r="K98" s="43">
        <f>ROUND(AVERAGE(K100, K104,K108,K112,K116,K120), 3)</f>
        <v>12.677</v>
      </c>
      <c r="L98" s="43">
        <f>ROUND(AVERAGE(L100, L104,L108,L112,L116,L120), 3)</f>
        <v>10.599</v>
      </c>
      <c r="M98" s="43">
        <f>ROUND(AVERAGE(M100, M104,M108,M112,M116,M120), 3)</f>
        <v>8.5809999999999995</v>
      </c>
      <c r="N98" s="7"/>
      <c r="O98" s="7"/>
      <c r="P98" s="7"/>
      <c r="Q98" s="7"/>
      <c r="R98" s="7"/>
      <c r="S98" s="31"/>
      <c r="T98" s="9" t="s">
        <v>9</v>
      </c>
      <c r="U98" s="32">
        <v>100</v>
      </c>
      <c r="V98" s="32">
        <v>89.552999999999997</v>
      </c>
      <c r="W98" s="8">
        <f t="shared" ref="W98:W103" si="16">ROUND(V98/60, 3)</f>
        <v>1.4930000000000001</v>
      </c>
      <c r="X98" s="29"/>
      <c r="Y98" s="325"/>
      <c r="Z98" s="9" t="s">
        <v>8</v>
      </c>
      <c r="AA98" s="19"/>
      <c r="AB98" s="19"/>
      <c r="AC98" s="19"/>
      <c r="AD98" s="19"/>
      <c r="AE98" s="19"/>
      <c r="AF98" s="57">
        <f>ROUND(AVERAGE(AF100, AF104,AF108,AF112,AF116,AF120), 3)</f>
        <v>38.085000000000001</v>
      </c>
      <c r="AG98" s="43">
        <f>ROUND(AVERAGE(AG100, AG104,AG108,AG112,AG116,AG120), 3)</f>
        <v>7.617</v>
      </c>
      <c r="AH98" s="43">
        <f>ROUND(AVERAGE(AH100, AH104,AH108,AH112,AH116,AH120), 3)</f>
        <v>6.95</v>
      </c>
      <c r="AI98" s="43">
        <f>ROUND(AVERAGE(AI100, AI104,AI108,AI112,AI116,AI120), 3)</f>
        <v>2.7549999999999999</v>
      </c>
      <c r="AJ98" s="19"/>
      <c r="AK98" s="7"/>
      <c r="AL98" s="7"/>
      <c r="AM98" s="7"/>
      <c r="AN98" s="7"/>
      <c r="AO98" s="31"/>
      <c r="AP98" s="9" t="s">
        <v>9</v>
      </c>
      <c r="AQ98" s="32">
        <v>100</v>
      </c>
      <c r="AR98" s="32">
        <v>29.873999999999999</v>
      </c>
      <c r="AS98" s="8">
        <f t="shared" ref="AS98:AS103" si="17">ROUND(AR98/60, 3)</f>
        <v>0.498</v>
      </c>
      <c r="AU98" s="267"/>
      <c r="AV98" s="115" t="s">
        <v>9</v>
      </c>
      <c r="AW98" s="122">
        <f>U98</f>
        <v>100</v>
      </c>
      <c r="AX98" s="122">
        <f>AQ98</f>
        <v>100</v>
      </c>
      <c r="AY98" s="115" t="s">
        <v>9</v>
      </c>
      <c r="AZ98" s="122">
        <f>V98</f>
        <v>89.552999999999997</v>
      </c>
      <c r="BA98" s="122">
        <f>AR98</f>
        <v>29.873999999999999</v>
      </c>
    </row>
    <row r="99" spans="2:53" ht="16.5" customHeight="1" x14ac:dyDescent="0.3">
      <c r="B99" s="295"/>
      <c r="C99" s="265"/>
      <c r="D99" s="92" t="s">
        <v>10</v>
      </c>
      <c r="E99" s="324" t="s">
        <v>94</v>
      </c>
      <c r="F99" s="288"/>
      <c r="G99" s="288"/>
      <c r="H99" s="288"/>
      <c r="I99" s="289"/>
      <c r="J99" s="88" t="s">
        <v>11</v>
      </c>
      <c r="K99" s="88" t="s">
        <v>12</v>
      </c>
      <c r="L99" s="88" t="s">
        <v>81</v>
      </c>
      <c r="M99" s="88" t="s">
        <v>80</v>
      </c>
      <c r="N99" s="7"/>
      <c r="O99" s="31"/>
      <c r="P99" s="31"/>
      <c r="Q99" s="31"/>
      <c r="R99" s="31"/>
      <c r="S99" s="31"/>
      <c r="T99" s="9" t="s">
        <v>13</v>
      </c>
      <c r="U99" s="32">
        <v>100</v>
      </c>
      <c r="V99" s="32">
        <v>48.95</v>
      </c>
      <c r="W99" s="8">
        <f t="shared" si="16"/>
        <v>0.81599999999999995</v>
      </c>
      <c r="X99" s="29"/>
      <c r="Y99" s="325"/>
      <c r="Z99" s="92" t="s">
        <v>10</v>
      </c>
      <c r="AA99" s="324" t="s">
        <v>94</v>
      </c>
      <c r="AB99" s="288"/>
      <c r="AC99" s="288"/>
      <c r="AD99" s="288"/>
      <c r="AE99" s="289"/>
      <c r="AF99" s="88" t="s">
        <v>11</v>
      </c>
      <c r="AG99" s="88" t="s">
        <v>12</v>
      </c>
      <c r="AH99" s="88" t="s">
        <v>81</v>
      </c>
      <c r="AI99" s="88" t="s">
        <v>80</v>
      </c>
      <c r="AJ99" s="19"/>
      <c r="AK99" s="31"/>
      <c r="AL99" s="31"/>
      <c r="AM99" s="31"/>
      <c r="AN99" s="31"/>
      <c r="AO99" s="31"/>
      <c r="AP99" s="9" t="s">
        <v>13</v>
      </c>
      <c r="AQ99" s="32">
        <v>100</v>
      </c>
      <c r="AR99" s="32">
        <v>39.6</v>
      </c>
      <c r="AS99" s="8">
        <f t="shared" si="17"/>
        <v>0.66</v>
      </c>
      <c r="AU99" s="267"/>
      <c r="AV99" s="115" t="s">
        <v>13</v>
      </c>
      <c r="AW99" s="122">
        <f t="shared" ref="AW99:AW104" si="18">U99</f>
        <v>100</v>
      </c>
      <c r="AX99" s="122">
        <f t="shared" ref="AX99:AX104" si="19">AQ99</f>
        <v>100</v>
      </c>
      <c r="AY99" s="115" t="s">
        <v>13</v>
      </c>
      <c r="AZ99" s="122">
        <f t="shared" ref="AZ99:AZ104" si="20">V99</f>
        <v>48.95</v>
      </c>
      <c r="BA99" s="122">
        <f t="shared" ref="BA99:BA104" si="21">AR99</f>
        <v>39.6</v>
      </c>
    </row>
    <row r="100" spans="2:53" ht="16.5" customHeight="1" x14ac:dyDescent="0.3">
      <c r="B100" s="295"/>
      <c r="C100" s="265"/>
      <c r="D100" s="87" t="s">
        <v>14</v>
      </c>
      <c r="E100" s="78">
        <v>21.984999999999999</v>
      </c>
      <c r="F100" s="78">
        <v>4.43</v>
      </c>
      <c r="G100" s="78">
        <v>38.433</v>
      </c>
      <c r="H100" s="78">
        <v>7.5990000000000002</v>
      </c>
      <c r="I100" s="78">
        <v>17.103999999999999</v>
      </c>
      <c r="J100" s="87">
        <f>SUM(E100:I100)</f>
        <v>89.551000000000002</v>
      </c>
      <c r="K100" s="26">
        <f>ROUND(AVERAGE(E100:I100),3)</f>
        <v>17.91</v>
      </c>
      <c r="L100" s="87">
        <f>ROUND(MEDIAN(E100:I100), 3)</f>
        <v>17.103999999999999</v>
      </c>
      <c r="M100" s="87">
        <f>ROUND(_xlfn.STDEV.S(E100:I100), 3)</f>
        <v>13.477</v>
      </c>
      <c r="N100" s="7"/>
      <c r="O100" s="31"/>
      <c r="P100" s="31"/>
      <c r="Q100" s="31"/>
      <c r="R100" s="31"/>
      <c r="S100" s="31"/>
      <c r="T100" s="9" t="s">
        <v>15</v>
      </c>
      <c r="U100" s="32">
        <v>100</v>
      </c>
      <c r="V100" s="32">
        <v>80.841999999999999</v>
      </c>
      <c r="W100" s="8">
        <f t="shared" si="16"/>
        <v>1.347</v>
      </c>
      <c r="X100" s="29"/>
      <c r="Y100" s="325"/>
      <c r="Z100" s="87" t="s">
        <v>14</v>
      </c>
      <c r="AA100" s="58">
        <v>3.984</v>
      </c>
      <c r="AB100" s="58">
        <v>4.8559999999999999</v>
      </c>
      <c r="AC100" s="58">
        <v>6.056</v>
      </c>
      <c r="AD100" s="58">
        <v>7.8730000000000002</v>
      </c>
      <c r="AE100" s="58">
        <v>7.1029999999999998</v>
      </c>
      <c r="AF100" s="87">
        <f>SUM(AA100:AE100)</f>
        <v>29.872</v>
      </c>
      <c r="AG100" s="26">
        <f>ROUND(AVERAGE(AA100:AE100),3)</f>
        <v>5.9740000000000002</v>
      </c>
      <c r="AH100" s="87">
        <f>ROUND(MEDIAN(AA100:AE100), 3)</f>
        <v>6.056</v>
      </c>
      <c r="AI100" s="87">
        <f>ROUND(_xlfn.STDEV.S(AA100:AE100), 3)</f>
        <v>1.589</v>
      </c>
      <c r="AJ100" s="19"/>
      <c r="AK100" s="31"/>
      <c r="AL100" s="31"/>
      <c r="AM100" s="31"/>
      <c r="AN100" s="31"/>
      <c r="AO100" s="31"/>
      <c r="AP100" s="9" t="s">
        <v>15</v>
      </c>
      <c r="AQ100" s="32">
        <v>100</v>
      </c>
      <c r="AR100" s="32">
        <v>38.887999999999998</v>
      </c>
      <c r="AS100" s="8">
        <f t="shared" si="17"/>
        <v>0.64800000000000002</v>
      </c>
      <c r="AU100" s="267"/>
      <c r="AV100" s="115" t="s">
        <v>15</v>
      </c>
      <c r="AW100" s="122">
        <f t="shared" si="18"/>
        <v>100</v>
      </c>
      <c r="AX100" s="122">
        <f t="shared" si="19"/>
        <v>100</v>
      </c>
      <c r="AY100" s="115" t="s">
        <v>15</v>
      </c>
      <c r="AZ100" s="122">
        <f t="shared" si="20"/>
        <v>80.841999999999999</v>
      </c>
      <c r="BA100" s="122">
        <f t="shared" si="21"/>
        <v>38.887999999999998</v>
      </c>
    </row>
    <row r="101" spans="2:53" ht="18.75" x14ac:dyDescent="0.3">
      <c r="B101" s="295"/>
      <c r="C101" s="265"/>
      <c r="D101" s="87" t="b">
        <v>1</v>
      </c>
      <c r="E101" s="78">
        <v>2</v>
      </c>
      <c r="F101" s="78">
        <v>5</v>
      </c>
      <c r="G101" s="78" t="s">
        <v>162</v>
      </c>
      <c r="H101" s="78" t="s">
        <v>158</v>
      </c>
      <c r="I101" s="78" t="s">
        <v>137</v>
      </c>
      <c r="J101" s="281"/>
      <c r="K101" s="282"/>
      <c r="L101" s="282"/>
      <c r="M101" s="283"/>
      <c r="N101" s="7"/>
      <c r="O101" s="31"/>
      <c r="P101" s="31"/>
      <c r="Q101" s="31"/>
      <c r="R101" s="31"/>
      <c r="S101" s="31"/>
      <c r="T101" s="9" t="s">
        <v>16</v>
      </c>
      <c r="U101" s="32">
        <v>80</v>
      </c>
      <c r="V101" s="32">
        <v>58.713999999999999</v>
      </c>
      <c r="W101" s="8">
        <f t="shared" si="16"/>
        <v>0.97899999999999998</v>
      </c>
      <c r="X101" s="29"/>
      <c r="Y101" s="325"/>
      <c r="Z101" s="87" t="b">
        <v>1</v>
      </c>
      <c r="AA101" s="87">
        <v>2</v>
      </c>
      <c r="AB101" s="87">
        <v>5</v>
      </c>
      <c r="AC101" s="87" t="s">
        <v>162</v>
      </c>
      <c r="AD101" s="87" t="s">
        <v>158</v>
      </c>
      <c r="AE101" s="87" t="s">
        <v>137</v>
      </c>
      <c r="AF101" s="281"/>
      <c r="AG101" s="282"/>
      <c r="AH101" s="282"/>
      <c r="AI101" s="283"/>
      <c r="AJ101" s="19"/>
      <c r="AK101" s="31"/>
      <c r="AL101" s="31"/>
      <c r="AM101" s="31"/>
      <c r="AN101" s="31"/>
      <c r="AO101" s="31"/>
      <c r="AP101" s="9" t="s">
        <v>16</v>
      </c>
      <c r="AQ101" s="32">
        <v>100</v>
      </c>
      <c r="AR101" s="32">
        <v>29.126999999999999</v>
      </c>
      <c r="AS101" s="8">
        <f t="shared" si="17"/>
        <v>0.48499999999999999</v>
      </c>
      <c r="AU101" s="267"/>
      <c r="AV101" s="115" t="s">
        <v>16</v>
      </c>
      <c r="AW101" s="122">
        <f t="shared" si="18"/>
        <v>80</v>
      </c>
      <c r="AX101" s="122">
        <f t="shared" si="19"/>
        <v>100</v>
      </c>
      <c r="AY101" s="115" t="s">
        <v>16</v>
      </c>
      <c r="AZ101" s="122">
        <f t="shared" si="20"/>
        <v>58.713999999999999</v>
      </c>
      <c r="BA101" s="122">
        <f t="shared" si="21"/>
        <v>29.126999999999999</v>
      </c>
    </row>
    <row r="102" spans="2:53" ht="18.75" x14ac:dyDescent="0.3">
      <c r="B102" s="295"/>
      <c r="C102" s="265"/>
      <c r="D102" s="87" t="s">
        <v>17</v>
      </c>
      <c r="E102" s="87"/>
      <c r="F102" s="87"/>
      <c r="G102" s="87"/>
      <c r="H102" s="87"/>
      <c r="I102" s="87"/>
      <c r="J102" s="284"/>
      <c r="K102" s="285"/>
      <c r="L102" s="285"/>
      <c r="M102" s="286"/>
      <c r="N102" s="7"/>
      <c r="O102" s="31"/>
      <c r="P102" s="31"/>
      <c r="Q102" s="31"/>
      <c r="R102" s="31"/>
      <c r="S102" s="31"/>
      <c r="T102" s="9" t="s">
        <v>18</v>
      </c>
      <c r="U102" s="32">
        <v>100</v>
      </c>
      <c r="V102" s="32">
        <v>61.698999999999998</v>
      </c>
      <c r="W102" s="8">
        <f t="shared" si="16"/>
        <v>1.028</v>
      </c>
      <c r="X102" s="29"/>
      <c r="Y102" s="325"/>
      <c r="Z102" s="87" t="s">
        <v>17</v>
      </c>
      <c r="AA102" s="87"/>
      <c r="AB102" s="87"/>
      <c r="AC102" s="87"/>
      <c r="AD102" s="87"/>
      <c r="AE102" s="87"/>
      <c r="AF102" s="284"/>
      <c r="AG102" s="285"/>
      <c r="AH102" s="285"/>
      <c r="AI102" s="286"/>
      <c r="AJ102" s="19"/>
      <c r="AK102" s="31"/>
      <c r="AL102" s="31"/>
      <c r="AM102" s="31"/>
      <c r="AN102" s="31"/>
      <c r="AO102" s="31"/>
      <c r="AP102" s="9" t="s">
        <v>18</v>
      </c>
      <c r="AQ102" s="32">
        <v>100</v>
      </c>
      <c r="AR102" s="32">
        <v>51.192</v>
      </c>
      <c r="AS102" s="8">
        <f t="shared" si="17"/>
        <v>0.85299999999999998</v>
      </c>
      <c r="AU102" s="267"/>
      <c r="AV102" s="115" t="s">
        <v>18</v>
      </c>
      <c r="AW102" s="122">
        <f t="shared" si="18"/>
        <v>100</v>
      </c>
      <c r="AX102" s="122">
        <f t="shared" si="19"/>
        <v>100</v>
      </c>
      <c r="AY102" s="115" t="s">
        <v>18</v>
      </c>
      <c r="AZ102" s="122">
        <f t="shared" si="20"/>
        <v>61.698999999999998</v>
      </c>
      <c r="BA102" s="122">
        <f t="shared" si="21"/>
        <v>51.192</v>
      </c>
    </row>
    <row r="103" spans="2:53" ht="16.5" customHeight="1" x14ac:dyDescent="0.3">
      <c r="B103" s="295"/>
      <c r="C103" s="265"/>
      <c r="D103" s="92" t="s">
        <v>19</v>
      </c>
      <c r="E103" s="293" t="s">
        <v>94</v>
      </c>
      <c r="F103" s="293"/>
      <c r="G103" s="293"/>
      <c r="H103" s="293"/>
      <c r="I103" s="293"/>
      <c r="J103" s="88" t="s">
        <v>11</v>
      </c>
      <c r="K103" s="88" t="s">
        <v>12</v>
      </c>
      <c r="L103" s="88" t="s">
        <v>81</v>
      </c>
      <c r="M103" s="88" t="s">
        <v>80</v>
      </c>
      <c r="N103" s="7"/>
      <c r="O103" s="31"/>
      <c r="P103" s="31"/>
      <c r="Q103" s="31"/>
      <c r="R103" s="31"/>
      <c r="S103" s="31"/>
      <c r="T103" s="9" t="s">
        <v>56</v>
      </c>
      <c r="U103" s="37">
        <v>100</v>
      </c>
      <c r="V103" s="32">
        <v>40.561999999999998</v>
      </c>
      <c r="W103" s="8">
        <f t="shared" si="16"/>
        <v>0.67600000000000005</v>
      </c>
      <c r="X103" s="3"/>
      <c r="Y103" s="325"/>
      <c r="Z103" s="92" t="s">
        <v>19</v>
      </c>
      <c r="AA103" s="324" t="s">
        <v>94</v>
      </c>
      <c r="AB103" s="288"/>
      <c r="AC103" s="288"/>
      <c r="AD103" s="288"/>
      <c r="AE103" s="289"/>
      <c r="AF103" s="88" t="s">
        <v>11</v>
      </c>
      <c r="AG103" s="88" t="s">
        <v>12</v>
      </c>
      <c r="AH103" s="88" t="s">
        <v>81</v>
      </c>
      <c r="AI103" s="88" t="s">
        <v>80</v>
      </c>
      <c r="AJ103" s="19"/>
      <c r="AK103" s="31"/>
      <c r="AL103" s="31"/>
      <c r="AM103" s="31"/>
      <c r="AN103" s="31"/>
      <c r="AO103" s="31"/>
      <c r="AP103" s="9" t="s">
        <v>56</v>
      </c>
      <c r="AQ103" s="32">
        <v>100</v>
      </c>
      <c r="AR103" s="32">
        <v>39.832000000000001</v>
      </c>
      <c r="AS103" s="8">
        <f t="shared" si="17"/>
        <v>0.66400000000000003</v>
      </c>
      <c r="AU103" s="267"/>
      <c r="AV103" s="115" t="s">
        <v>56</v>
      </c>
      <c r="AW103" s="122">
        <f t="shared" si="18"/>
        <v>100</v>
      </c>
      <c r="AX103" s="122">
        <f t="shared" si="19"/>
        <v>100</v>
      </c>
      <c r="AY103" s="115" t="s">
        <v>56</v>
      </c>
      <c r="AZ103" s="122">
        <f t="shared" si="20"/>
        <v>40.561999999999998</v>
      </c>
      <c r="BA103" s="122">
        <f t="shared" si="21"/>
        <v>39.832000000000001</v>
      </c>
    </row>
    <row r="104" spans="2:53" ht="16.5" customHeight="1" x14ac:dyDescent="0.3">
      <c r="B104" s="295"/>
      <c r="C104" s="265"/>
      <c r="D104" s="87" t="s">
        <v>20</v>
      </c>
      <c r="E104" s="78">
        <v>6.2789999999999999</v>
      </c>
      <c r="F104" s="78">
        <v>20.128</v>
      </c>
      <c r="G104" s="78">
        <v>7.5279999999999996</v>
      </c>
      <c r="H104" s="78">
        <v>5.5209999999999999</v>
      </c>
      <c r="I104" s="78">
        <v>9.4939999999999998</v>
      </c>
      <c r="J104" s="87">
        <f>SUM(E104:I104)</f>
        <v>48.95</v>
      </c>
      <c r="K104" s="26">
        <f>ROUND(AVERAGE(E104:I104),3)</f>
        <v>9.7899999999999991</v>
      </c>
      <c r="L104" s="87">
        <f>ROUND(MEDIAN(E104:I104), 3)</f>
        <v>7.5279999999999996</v>
      </c>
      <c r="M104" s="87">
        <f>ROUND(_xlfn.STDEV.S(E104:I104), 3)</f>
        <v>5.9710000000000001</v>
      </c>
      <c r="N104" s="7"/>
      <c r="O104" s="31"/>
      <c r="P104" s="31"/>
      <c r="Q104" s="31"/>
      <c r="R104" s="31"/>
      <c r="S104" s="31"/>
      <c r="T104" s="14" t="s">
        <v>3</v>
      </c>
      <c r="U104" s="44">
        <f>ROUND(AVERAGE(U98:U103), 3)</f>
        <v>96.667000000000002</v>
      </c>
      <c r="V104" s="45">
        <f>ROUND(AVERAGE(V98:V103), 3)</f>
        <v>63.387</v>
      </c>
      <c r="W104" s="15">
        <f>ROUND(AVERAGE(W98:W103), 3)</f>
        <v>1.0569999999999999</v>
      </c>
      <c r="X104" s="29"/>
      <c r="Y104" s="325"/>
      <c r="Z104" s="87" t="s">
        <v>20</v>
      </c>
      <c r="AA104" s="58">
        <v>10.135999999999999</v>
      </c>
      <c r="AB104" s="58">
        <v>7.1669999999999998</v>
      </c>
      <c r="AC104" s="58">
        <v>5.1210000000000004</v>
      </c>
      <c r="AD104" s="58">
        <v>9.3070000000000004</v>
      </c>
      <c r="AE104" s="58">
        <v>7.8680000000000003</v>
      </c>
      <c r="AF104" s="87">
        <f>SUM(AA104:AE104)</f>
        <v>39.599000000000004</v>
      </c>
      <c r="AG104" s="26">
        <f>ROUND(AVERAGE(AA104:AE104),3)</f>
        <v>7.92</v>
      </c>
      <c r="AH104" s="87">
        <f>ROUND(MEDIAN(AA104:AE104), 3)</f>
        <v>7.8680000000000003</v>
      </c>
      <c r="AI104" s="87">
        <f>ROUND(_xlfn.STDEV.S(AA104:AE104), 3)</f>
        <v>1.952</v>
      </c>
      <c r="AJ104" s="19"/>
      <c r="AK104" s="31"/>
      <c r="AL104" s="31"/>
      <c r="AM104" s="31"/>
      <c r="AN104" s="31"/>
      <c r="AO104" s="31"/>
      <c r="AP104" s="14" t="s">
        <v>3</v>
      </c>
      <c r="AQ104" s="44">
        <f>ROUND(AVERAGE(AQ98:AQ103), 3)</f>
        <v>100</v>
      </c>
      <c r="AR104" s="45">
        <f>ROUND(AVERAGE(AR98:AR103), 3)</f>
        <v>38.085999999999999</v>
      </c>
      <c r="AS104" s="15">
        <f>ROUND(AVERAGE(AS98:AS103), 3)</f>
        <v>0.63500000000000001</v>
      </c>
      <c r="AU104" s="267"/>
      <c r="AV104" s="119" t="s">
        <v>3</v>
      </c>
      <c r="AW104" s="123">
        <f t="shared" si="18"/>
        <v>96.667000000000002</v>
      </c>
      <c r="AX104" s="123">
        <f t="shared" si="19"/>
        <v>100</v>
      </c>
      <c r="AY104" s="119" t="s">
        <v>3</v>
      </c>
      <c r="AZ104" s="124">
        <f t="shared" si="20"/>
        <v>63.387</v>
      </c>
      <c r="BA104" s="124">
        <f t="shared" si="21"/>
        <v>38.085999999999999</v>
      </c>
    </row>
    <row r="105" spans="2:53" ht="16.5" x14ac:dyDescent="0.25">
      <c r="B105" s="295"/>
      <c r="C105" s="265"/>
      <c r="D105" s="87" t="b">
        <v>1</v>
      </c>
      <c r="E105" s="78" t="s">
        <v>130</v>
      </c>
      <c r="F105" s="78" t="s">
        <v>156</v>
      </c>
      <c r="G105" s="78" t="s">
        <v>133</v>
      </c>
      <c r="H105" s="78" t="s">
        <v>139</v>
      </c>
      <c r="I105" s="78" t="s">
        <v>155</v>
      </c>
      <c r="J105" s="281"/>
      <c r="K105" s="282"/>
      <c r="L105" s="282"/>
      <c r="M105" s="283"/>
      <c r="N105" s="7"/>
      <c r="O105" s="7"/>
      <c r="P105" s="7"/>
      <c r="Q105" s="7"/>
      <c r="R105" s="7"/>
      <c r="S105" s="31"/>
      <c r="T105" s="31"/>
      <c r="U105" s="31"/>
      <c r="V105" s="31"/>
      <c r="W105" s="31"/>
      <c r="X105" s="29"/>
      <c r="Y105" s="325"/>
      <c r="Z105" s="87" t="b">
        <v>1</v>
      </c>
      <c r="AA105" s="87" t="s">
        <v>130</v>
      </c>
      <c r="AB105" s="87" t="s">
        <v>156</v>
      </c>
      <c r="AC105" s="87" t="s">
        <v>133</v>
      </c>
      <c r="AD105" s="87" t="s">
        <v>139</v>
      </c>
      <c r="AE105" s="87" t="s">
        <v>155</v>
      </c>
      <c r="AF105" s="281"/>
      <c r="AG105" s="282"/>
      <c r="AH105" s="282"/>
      <c r="AI105" s="283"/>
      <c r="AJ105" s="19"/>
      <c r="AK105" s="7"/>
      <c r="AL105" s="7"/>
      <c r="AM105" s="7"/>
      <c r="AN105" s="7"/>
      <c r="AO105" s="31"/>
      <c r="AP105" s="31"/>
      <c r="AQ105" s="31"/>
      <c r="AR105" s="31"/>
      <c r="AS105" s="31"/>
      <c r="AU105" s="267"/>
      <c r="AY105" s="2"/>
      <c r="AZ105" s="2"/>
      <c r="BA105" s="2"/>
    </row>
    <row r="106" spans="2:53" ht="16.5" x14ac:dyDescent="0.25">
      <c r="B106" s="295"/>
      <c r="C106" s="265"/>
      <c r="D106" s="87" t="s">
        <v>17</v>
      </c>
      <c r="E106" s="87"/>
      <c r="F106" s="87"/>
      <c r="G106" s="87"/>
      <c r="H106" s="87"/>
      <c r="I106" s="87"/>
      <c r="J106" s="284"/>
      <c r="K106" s="285"/>
      <c r="L106" s="285"/>
      <c r="M106" s="286"/>
      <c r="N106" s="7"/>
      <c r="O106" s="7"/>
      <c r="P106" s="7"/>
      <c r="Q106" s="7"/>
      <c r="R106" s="7"/>
      <c r="S106" s="31"/>
      <c r="T106" s="31"/>
      <c r="U106" s="31"/>
      <c r="V106" s="31"/>
      <c r="W106" s="31"/>
      <c r="X106" s="29"/>
      <c r="Y106" s="325"/>
      <c r="Z106" s="87" t="s">
        <v>17</v>
      </c>
      <c r="AA106" s="87"/>
      <c r="AB106" s="87"/>
      <c r="AC106" s="87"/>
      <c r="AD106" s="87"/>
      <c r="AE106" s="87"/>
      <c r="AF106" s="284"/>
      <c r="AG106" s="285"/>
      <c r="AH106" s="285"/>
      <c r="AI106" s="286"/>
      <c r="AJ106" s="19"/>
      <c r="AK106" s="7"/>
      <c r="AL106" s="7"/>
      <c r="AM106" s="7"/>
      <c r="AN106" s="7"/>
      <c r="AO106" s="31"/>
      <c r="AP106" s="31"/>
      <c r="AQ106" s="31"/>
      <c r="AR106" s="31"/>
      <c r="AS106" s="31"/>
      <c r="AU106" s="267"/>
      <c r="AY106" s="2"/>
      <c r="AZ106" s="2"/>
      <c r="BA106" s="2"/>
    </row>
    <row r="107" spans="2:53" ht="16.5" customHeight="1" x14ac:dyDescent="0.25">
      <c r="B107" s="295"/>
      <c r="C107" s="265"/>
      <c r="D107" s="92" t="s">
        <v>21</v>
      </c>
      <c r="E107" s="293" t="s">
        <v>94</v>
      </c>
      <c r="F107" s="293"/>
      <c r="G107" s="293"/>
      <c r="H107" s="293"/>
      <c r="I107" s="293"/>
      <c r="J107" s="88" t="s">
        <v>11</v>
      </c>
      <c r="K107" s="88" t="s">
        <v>12</v>
      </c>
      <c r="L107" s="88" t="s">
        <v>81</v>
      </c>
      <c r="M107" s="88" t="s">
        <v>80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29"/>
      <c r="Y107" s="325"/>
      <c r="Z107" s="92" t="s">
        <v>21</v>
      </c>
      <c r="AA107" s="324" t="s">
        <v>94</v>
      </c>
      <c r="AB107" s="288"/>
      <c r="AC107" s="288"/>
      <c r="AD107" s="288"/>
      <c r="AE107" s="289"/>
      <c r="AF107" s="88" t="s">
        <v>11</v>
      </c>
      <c r="AG107" s="88" t="s">
        <v>12</v>
      </c>
      <c r="AH107" s="88" t="s">
        <v>81</v>
      </c>
      <c r="AI107" s="88" t="s">
        <v>80</v>
      </c>
      <c r="AJ107" s="55"/>
      <c r="AK107" s="31"/>
      <c r="AL107" s="31"/>
      <c r="AM107" s="31"/>
      <c r="AN107" s="31"/>
      <c r="AO107" s="31"/>
      <c r="AP107" s="31"/>
      <c r="AQ107" s="31"/>
      <c r="AR107" s="31"/>
      <c r="AS107" s="31"/>
      <c r="AU107" s="267"/>
      <c r="AY107" s="2"/>
      <c r="AZ107" s="2"/>
      <c r="BA107" s="2"/>
    </row>
    <row r="108" spans="2:53" ht="16.5" customHeight="1" x14ac:dyDescent="0.3">
      <c r="B108" s="295"/>
      <c r="C108" s="265"/>
      <c r="D108" s="87" t="s">
        <v>22</v>
      </c>
      <c r="E108" s="78">
        <v>20.113</v>
      </c>
      <c r="F108" s="78">
        <v>14.135999999999999</v>
      </c>
      <c r="G108" s="78">
        <v>8.2240000000000002</v>
      </c>
      <c r="H108" s="78">
        <v>17.760000000000002</v>
      </c>
      <c r="I108" s="78">
        <v>20.609000000000002</v>
      </c>
      <c r="J108" s="87">
        <f>SUM(E108:I108)</f>
        <v>80.842000000000013</v>
      </c>
      <c r="K108" s="26">
        <f>ROUND(AVERAGE(E108:I108),3)</f>
        <v>16.167999999999999</v>
      </c>
      <c r="L108" s="87">
        <f>ROUND(MEDIAN(E108:I108), 3)</f>
        <v>17.760000000000002</v>
      </c>
      <c r="M108" s="87">
        <f>ROUND(_xlfn.STDEV.S(E108:I108), 3)</f>
        <v>5.125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29"/>
      <c r="Y108" s="325"/>
      <c r="Z108" s="87" t="s">
        <v>22</v>
      </c>
      <c r="AA108" s="58">
        <v>5.9290000000000003</v>
      </c>
      <c r="AB108" s="58">
        <v>5.4550000000000001</v>
      </c>
      <c r="AC108" s="58">
        <v>6.0880000000000001</v>
      </c>
      <c r="AD108" s="58">
        <v>14.815</v>
      </c>
      <c r="AE108" s="58">
        <v>6.6</v>
      </c>
      <c r="AF108" s="87">
        <f>SUM(AA108:AE108)</f>
        <v>38.887</v>
      </c>
      <c r="AG108" s="26">
        <f>ROUND(AVERAGE(AA108:AE108),3)</f>
        <v>7.7770000000000001</v>
      </c>
      <c r="AH108" s="87">
        <f>ROUND(MEDIAN(AA108:AE108), 3)</f>
        <v>6.0880000000000001</v>
      </c>
      <c r="AI108" s="87">
        <f>ROUND(_xlfn.STDEV.S(AA108:AE108), 3)</f>
        <v>3.9550000000000001</v>
      </c>
      <c r="AJ108" s="55"/>
      <c r="AK108" s="31"/>
      <c r="AL108" s="31"/>
      <c r="AM108" s="31"/>
      <c r="AN108" s="31"/>
      <c r="AO108" s="31"/>
      <c r="AP108" s="31"/>
      <c r="AQ108" s="31"/>
      <c r="AR108" s="31"/>
      <c r="AS108" s="31"/>
      <c r="AU108" s="267"/>
      <c r="AV108" s="106"/>
      <c r="AW108" s="106"/>
      <c r="AX108" s="106"/>
      <c r="AY108" s="279" t="s">
        <v>252</v>
      </c>
      <c r="AZ108" s="266" t="s">
        <v>6</v>
      </c>
      <c r="BA108" s="266"/>
    </row>
    <row r="109" spans="2:53" ht="16.5" x14ac:dyDescent="0.3">
      <c r="B109" s="295"/>
      <c r="C109" s="265"/>
      <c r="D109" s="87" t="b">
        <v>1</v>
      </c>
      <c r="E109" s="78" t="s">
        <v>159</v>
      </c>
      <c r="F109" s="78">
        <v>6</v>
      </c>
      <c r="G109" s="78">
        <v>0</v>
      </c>
      <c r="H109" s="78" t="s">
        <v>138</v>
      </c>
      <c r="I109" s="78" t="s">
        <v>136</v>
      </c>
      <c r="J109" s="281"/>
      <c r="K109" s="282"/>
      <c r="L109" s="282"/>
      <c r="M109" s="283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29"/>
      <c r="Y109" s="325"/>
      <c r="Z109" s="87" t="b">
        <v>1</v>
      </c>
      <c r="AA109" s="87" t="s">
        <v>159</v>
      </c>
      <c r="AB109" s="87">
        <v>6</v>
      </c>
      <c r="AC109" s="87">
        <v>0</v>
      </c>
      <c r="AD109" s="87" t="s">
        <v>138</v>
      </c>
      <c r="AE109" s="87" t="s">
        <v>136</v>
      </c>
      <c r="AF109" s="281"/>
      <c r="AG109" s="282"/>
      <c r="AH109" s="282"/>
      <c r="AI109" s="283"/>
      <c r="AJ109" s="55"/>
      <c r="AK109" s="31"/>
      <c r="AL109" s="31"/>
      <c r="AM109" s="31"/>
      <c r="AN109" s="31"/>
      <c r="AO109" s="31"/>
      <c r="AP109" s="31"/>
      <c r="AQ109" s="31"/>
      <c r="AR109" s="31"/>
      <c r="AS109" s="31"/>
      <c r="AU109" s="267"/>
      <c r="AV109" s="106"/>
      <c r="AW109" s="106"/>
      <c r="AX109" s="106"/>
      <c r="AY109" s="279"/>
      <c r="AZ109" s="107" t="s">
        <v>246</v>
      </c>
      <c r="BA109" s="107" t="s">
        <v>0</v>
      </c>
    </row>
    <row r="110" spans="2:53" ht="16.5" x14ac:dyDescent="0.25">
      <c r="B110" s="295"/>
      <c r="C110" s="265"/>
      <c r="D110" s="87" t="s">
        <v>17</v>
      </c>
      <c r="E110" s="87"/>
      <c r="F110" s="87"/>
      <c r="G110" s="87"/>
      <c r="H110" s="87"/>
      <c r="I110" s="87"/>
      <c r="J110" s="284"/>
      <c r="K110" s="285"/>
      <c r="L110" s="285"/>
      <c r="M110" s="286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29"/>
      <c r="Y110" s="325"/>
      <c r="Z110" s="87" t="s">
        <v>17</v>
      </c>
      <c r="AA110" s="87"/>
      <c r="AB110" s="87"/>
      <c r="AC110" s="87"/>
      <c r="AD110" s="87"/>
      <c r="AE110" s="87"/>
      <c r="AF110" s="284"/>
      <c r="AG110" s="285"/>
      <c r="AH110" s="285"/>
      <c r="AI110" s="286"/>
      <c r="AJ110" s="55"/>
      <c r="AK110" s="31"/>
      <c r="AL110" s="31"/>
      <c r="AM110" s="31"/>
      <c r="AN110" s="31"/>
      <c r="AO110" s="31"/>
      <c r="AP110" s="31"/>
      <c r="AQ110" s="31"/>
      <c r="AR110" s="31"/>
      <c r="AS110" s="31"/>
      <c r="AU110" s="267"/>
      <c r="AV110" s="106"/>
      <c r="AW110" s="106"/>
      <c r="AX110" s="106"/>
      <c r="AY110" s="131" t="s">
        <v>3</v>
      </c>
      <c r="AZ110" s="132">
        <f>J98</f>
        <v>63.386000000000003</v>
      </c>
      <c r="BA110" s="132">
        <f>AF98</f>
        <v>38.085000000000001</v>
      </c>
    </row>
    <row r="111" spans="2:53" ht="16.5" customHeight="1" x14ac:dyDescent="0.25">
      <c r="B111" s="295"/>
      <c r="C111" s="265"/>
      <c r="D111" s="92" t="s">
        <v>23</v>
      </c>
      <c r="E111" s="293" t="s">
        <v>89</v>
      </c>
      <c r="F111" s="293"/>
      <c r="G111" s="293"/>
      <c r="H111" s="293"/>
      <c r="I111" s="293"/>
      <c r="J111" s="88" t="s">
        <v>11</v>
      </c>
      <c r="K111" s="88" t="s">
        <v>12</v>
      </c>
      <c r="L111" s="88" t="s">
        <v>81</v>
      </c>
      <c r="M111" s="88" t="s">
        <v>80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29"/>
      <c r="Y111" s="325"/>
      <c r="Z111" s="92" t="s">
        <v>23</v>
      </c>
      <c r="AA111" s="324" t="s">
        <v>94</v>
      </c>
      <c r="AB111" s="288"/>
      <c r="AC111" s="288"/>
      <c r="AD111" s="288"/>
      <c r="AE111" s="289"/>
      <c r="AF111" s="88" t="s">
        <v>11</v>
      </c>
      <c r="AG111" s="88" t="s">
        <v>12</v>
      </c>
      <c r="AH111" s="88" t="s">
        <v>81</v>
      </c>
      <c r="AI111" s="88" t="s">
        <v>80</v>
      </c>
      <c r="AJ111" s="55"/>
      <c r="AK111" s="31"/>
      <c r="AL111" s="31"/>
      <c r="AM111" s="31"/>
      <c r="AN111" s="31"/>
      <c r="AO111" s="31"/>
      <c r="AP111" s="31"/>
      <c r="AQ111" s="31"/>
      <c r="AR111" s="31"/>
      <c r="AS111" s="31"/>
      <c r="AU111" s="267"/>
      <c r="AV111" s="106"/>
      <c r="AW111" s="106"/>
      <c r="AX111" s="106"/>
      <c r="AY111" s="42" t="s">
        <v>4</v>
      </c>
      <c r="AZ111" s="130">
        <f>K98</f>
        <v>12.677</v>
      </c>
      <c r="BA111" s="130">
        <f>AG98</f>
        <v>7.617</v>
      </c>
    </row>
    <row r="112" spans="2:53" ht="16.5" customHeight="1" x14ac:dyDescent="0.25">
      <c r="B112" s="295"/>
      <c r="C112" s="265"/>
      <c r="D112" s="87" t="s">
        <v>24</v>
      </c>
      <c r="E112" s="78">
        <v>36.073</v>
      </c>
      <c r="F112" s="78">
        <v>6.7210000000000001</v>
      </c>
      <c r="G112" s="78">
        <v>6.1669999999999998</v>
      </c>
      <c r="H112" s="78">
        <v>5</v>
      </c>
      <c r="I112" s="78">
        <v>4.7519999999999998</v>
      </c>
      <c r="J112" s="87">
        <f>SUM(E112:I112)</f>
        <v>58.713000000000001</v>
      </c>
      <c r="K112" s="26">
        <f>ROUND(AVERAGE(E112:I112),3)</f>
        <v>11.743</v>
      </c>
      <c r="L112" s="87">
        <f>ROUND(MEDIAN(E112:I112), 3)</f>
        <v>6.1669999999999998</v>
      </c>
      <c r="M112" s="87">
        <f>ROUND(_xlfn.STDEV.S(E112:I112), 3)</f>
        <v>13.625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29"/>
      <c r="Y112" s="325"/>
      <c r="Z112" s="87" t="s">
        <v>24</v>
      </c>
      <c r="AA112" s="58">
        <v>5.431</v>
      </c>
      <c r="AB112" s="58">
        <v>6.1920000000000002</v>
      </c>
      <c r="AC112" s="58">
        <v>5.2709999999999999</v>
      </c>
      <c r="AD112" s="58">
        <v>4.6970000000000001</v>
      </c>
      <c r="AE112" s="58">
        <v>7.5359999999999996</v>
      </c>
      <c r="AF112" s="87">
        <f>SUM(AA112:AE112)</f>
        <v>29.127000000000002</v>
      </c>
      <c r="AG112" s="26">
        <f>ROUND(AVERAGE(AA112:AE112),3)</f>
        <v>5.8250000000000002</v>
      </c>
      <c r="AH112" s="87">
        <f>ROUND(MEDIAN(AA112:AE112), 3)</f>
        <v>5.431</v>
      </c>
      <c r="AI112" s="87">
        <f>ROUND(_xlfn.STDEV.S(AA112:AE112), 3)</f>
        <v>1.095</v>
      </c>
      <c r="AJ112" s="55"/>
      <c r="AK112" s="31"/>
      <c r="AL112" s="31"/>
      <c r="AM112" s="31"/>
      <c r="AN112" s="31"/>
      <c r="AO112" s="31"/>
      <c r="AP112" s="31"/>
      <c r="AQ112" s="31"/>
      <c r="AR112" s="31"/>
      <c r="AS112" s="31"/>
      <c r="AU112" s="267"/>
      <c r="AV112" s="106"/>
      <c r="AW112" s="106"/>
      <c r="AX112" s="106"/>
      <c r="AY112" s="42" t="s">
        <v>191</v>
      </c>
      <c r="AZ112" s="130">
        <f>L98</f>
        <v>10.599</v>
      </c>
      <c r="BA112" s="130">
        <f>AH98</f>
        <v>6.95</v>
      </c>
    </row>
    <row r="113" spans="2:53" ht="16.5" x14ac:dyDescent="0.25">
      <c r="B113" s="295"/>
      <c r="C113" s="265"/>
      <c r="D113" s="87" t="b">
        <v>1</v>
      </c>
      <c r="E113" s="79" t="s">
        <v>135</v>
      </c>
      <c r="F113" s="78" t="s">
        <v>162</v>
      </c>
      <c r="G113" s="78">
        <v>4</v>
      </c>
      <c r="H113" s="78" t="s">
        <v>131</v>
      </c>
      <c r="I113" s="78" t="s">
        <v>147</v>
      </c>
      <c r="J113" s="281"/>
      <c r="K113" s="282"/>
      <c r="L113" s="282"/>
      <c r="M113" s="283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29"/>
      <c r="Y113" s="325"/>
      <c r="Z113" s="87" t="b">
        <v>1</v>
      </c>
      <c r="AA113" s="87" t="s">
        <v>152</v>
      </c>
      <c r="AB113" s="87" t="s">
        <v>163</v>
      </c>
      <c r="AC113" s="87">
        <v>3</v>
      </c>
      <c r="AD113" s="87">
        <v>4</v>
      </c>
      <c r="AE113" s="87" t="s">
        <v>144</v>
      </c>
      <c r="AF113" s="281"/>
      <c r="AG113" s="282"/>
      <c r="AH113" s="282"/>
      <c r="AI113" s="283"/>
      <c r="AJ113" s="55"/>
      <c r="AK113" s="31"/>
      <c r="AL113" s="31"/>
      <c r="AM113" s="31"/>
      <c r="AN113" s="31"/>
      <c r="AO113" s="31"/>
      <c r="AP113" s="31"/>
      <c r="AQ113" s="31"/>
      <c r="AR113" s="31"/>
      <c r="AS113" s="31"/>
      <c r="AU113" s="267"/>
      <c r="AV113" s="106"/>
      <c r="AW113" s="106"/>
      <c r="AX113" s="106"/>
      <c r="AY113" s="42" t="s">
        <v>192</v>
      </c>
      <c r="AZ113" s="130">
        <f>M98</f>
        <v>8.5809999999999995</v>
      </c>
      <c r="BA113" s="130">
        <f>AI98</f>
        <v>2.7549999999999999</v>
      </c>
    </row>
    <row r="114" spans="2:53" ht="16.5" x14ac:dyDescent="0.25">
      <c r="B114" s="295"/>
      <c r="C114" s="265"/>
      <c r="D114" s="87" t="s">
        <v>17</v>
      </c>
      <c r="E114" s="13" t="s">
        <v>41</v>
      </c>
      <c r="F114" s="87"/>
      <c r="G114" s="87"/>
      <c r="H114" s="87"/>
      <c r="I114" s="87"/>
      <c r="J114" s="284"/>
      <c r="K114" s="285"/>
      <c r="L114" s="285"/>
      <c r="M114" s="286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29"/>
      <c r="Y114" s="325"/>
      <c r="Z114" s="87" t="s">
        <v>17</v>
      </c>
      <c r="AA114" s="87"/>
      <c r="AB114" s="87"/>
      <c r="AC114" s="87"/>
      <c r="AD114" s="87"/>
      <c r="AE114" s="87"/>
      <c r="AF114" s="284"/>
      <c r="AG114" s="285"/>
      <c r="AH114" s="285"/>
      <c r="AI114" s="286"/>
      <c r="AJ114" s="55"/>
      <c r="AK114" s="31"/>
      <c r="AL114" s="31"/>
      <c r="AM114" s="31"/>
      <c r="AN114" s="31"/>
      <c r="AO114" s="31"/>
      <c r="AP114" s="31"/>
      <c r="AQ114" s="31"/>
      <c r="AR114" s="31"/>
      <c r="AS114" s="31"/>
      <c r="AU114" s="267"/>
      <c r="AV114" s="106"/>
      <c r="AW114" s="106"/>
      <c r="AX114" s="106"/>
      <c r="AY114" s="106"/>
      <c r="AZ114" s="106"/>
      <c r="BA114" s="106"/>
    </row>
    <row r="115" spans="2:53" ht="16.5" customHeight="1" x14ac:dyDescent="0.25">
      <c r="B115" s="295"/>
      <c r="C115" s="265"/>
      <c r="D115" s="92" t="s">
        <v>25</v>
      </c>
      <c r="E115" s="293" t="s">
        <v>94</v>
      </c>
      <c r="F115" s="293"/>
      <c r="G115" s="293"/>
      <c r="H115" s="293"/>
      <c r="I115" s="293"/>
      <c r="J115" s="88" t="s">
        <v>11</v>
      </c>
      <c r="K115" s="88" t="s">
        <v>12</v>
      </c>
      <c r="L115" s="88" t="s">
        <v>81</v>
      </c>
      <c r="M115" s="88" t="s">
        <v>80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29"/>
      <c r="Y115" s="325"/>
      <c r="Z115" s="92" t="s">
        <v>25</v>
      </c>
      <c r="AA115" s="324" t="s">
        <v>94</v>
      </c>
      <c r="AB115" s="288"/>
      <c r="AC115" s="288"/>
      <c r="AD115" s="288"/>
      <c r="AE115" s="289"/>
      <c r="AF115" s="88" t="s">
        <v>11</v>
      </c>
      <c r="AG115" s="88" t="s">
        <v>12</v>
      </c>
      <c r="AH115" s="88" t="s">
        <v>81</v>
      </c>
      <c r="AI115" s="88" t="s">
        <v>80</v>
      </c>
      <c r="AJ115" s="55"/>
      <c r="AK115" s="31"/>
      <c r="AL115" s="31"/>
      <c r="AM115" s="31"/>
      <c r="AN115" s="31"/>
      <c r="AO115" s="31"/>
      <c r="AP115" s="31"/>
      <c r="AQ115" s="31"/>
      <c r="AR115" s="31"/>
      <c r="AS115" s="31"/>
      <c r="AU115" s="267"/>
      <c r="AY115" s="2"/>
      <c r="AZ115" s="2"/>
      <c r="BA115" s="2"/>
    </row>
    <row r="116" spans="2:53" ht="16.5" customHeight="1" x14ac:dyDescent="0.25">
      <c r="B116" s="295"/>
      <c r="C116" s="265"/>
      <c r="D116" s="87" t="s">
        <v>26</v>
      </c>
      <c r="E116" s="78">
        <v>8.2729999999999997</v>
      </c>
      <c r="F116" s="78">
        <v>9.7349999999999994</v>
      </c>
      <c r="G116" s="78">
        <v>6.2080000000000002</v>
      </c>
      <c r="H116" s="78">
        <v>7.8550000000000004</v>
      </c>
      <c r="I116" s="78">
        <v>29.626999999999999</v>
      </c>
      <c r="J116" s="87">
        <f>SUM(E116:I116)</f>
        <v>61.697999999999993</v>
      </c>
      <c r="K116" s="26">
        <f>ROUND(AVERAGE(E116:I116),3)</f>
        <v>12.34</v>
      </c>
      <c r="L116" s="87">
        <f>ROUND(MEDIAN(E116:I116), 3)</f>
        <v>8.2729999999999997</v>
      </c>
      <c r="M116" s="87">
        <f>ROUND(_xlfn.STDEV.S(E116:I116), 3)</f>
        <v>9.7449999999999992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29"/>
      <c r="Y116" s="325"/>
      <c r="Z116" s="87" t="s">
        <v>26</v>
      </c>
      <c r="AA116" s="58">
        <v>9.5510000000000002</v>
      </c>
      <c r="AB116" s="58">
        <v>10.625</v>
      </c>
      <c r="AC116" s="58">
        <v>6.79</v>
      </c>
      <c r="AD116" s="58">
        <v>6.056</v>
      </c>
      <c r="AE116" s="58">
        <v>18.169</v>
      </c>
      <c r="AF116" s="87">
        <f>SUM(AA116:AE116)</f>
        <v>51.191000000000003</v>
      </c>
      <c r="AG116" s="26">
        <f>ROUND(AVERAGE(AA116:AE116),3)</f>
        <v>10.238</v>
      </c>
      <c r="AH116" s="87">
        <f>ROUND(MEDIAN(AA116:AE116), 3)</f>
        <v>9.5510000000000002</v>
      </c>
      <c r="AI116" s="87">
        <f>ROUND(_xlfn.STDEV.S(AA116:AE116), 3)</f>
        <v>4.819</v>
      </c>
      <c r="AJ116" s="55"/>
      <c r="AK116" s="31"/>
      <c r="AL116" s="31"/>
      <c r="AM116" s="31"/>
      <c r="AN116" s="31"/>
      <c r="AO116" s="31"/>
      <c r="AP116" s="31"/>
      <c r="AQ116" s="31"/>
      <c r="AR116" s="31"/>
      <c r="AS116" s="31"/>
      <c r="AU116" s="267"/>
      <c r="AY116" s="2"/>
      <c r="AZ116" s="2"/>
      <c r="BA116" s="2"/>
    </row>
    <row r="117" spans="2:53" ht="16.5" x14ac:dyDescent="0.25">
      <c r="B117" s="295"/>
      <c r="C117" s="265"/>
      <c r="D117" s="87" t="b">
        <v>1</v>
      </c>
      <c r="E117" s="78">
        <v>9</v>
      </c>
      <c r="F117" s="78">
        <v>8</v>
      </c>
      <c r="G117" s="78">
        <v>0</v>
      </c>
      <c r="H117" s="78" t="s">
        <v>135</v>
      </c>
      <c r="I117" s="78" t="s">
        <v>156</v>
      </c>
      <c r="J117" s="281"/>
      <c r="K117" s="282"/>
      <c r="L117" s="282"/>
      <c r="M117" s="283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29"/>
      <c r="Y117" s="325"/>
      <c r="Z117" s="87" t="b">
        <v>1</v>
      </c>
      <c r="AA117" s="87" t="s">
        <v>143</v>
      </c>
      <c r="AB117" s="87" t="s">
        <v>161</v>
      </c>
      <c r="AC117" s="87">
        <v>9</v>
      </c>
      <c r="AD117" s="87" t="s">
        <v>132</v>
      </c>
      <c r="AE117" s="87" t="s">
        <v>135</v>
      </c>
      <c r="AF117" s="281"/>
      <c r="AG117" s="282"/>
      <c r="AH117" s="282"/>
      <c r="AI117" s="283"/>
      <c r="AJ117" s="55"/>
      <c r="AK117" s="31"/>
      <c r="AL117" s="31"/>
      <c r="AM117" s="31"/>
      <c r="AN117" s="31"/>
      <c r="AO117" s="31"/>
      <c r="AP117" s="31"/>
      <c r="AQ117" s="31"/>
      <c r="AR117" s="31"/>
      <c r="AS117" s="31"/>
      <c r="AU117" s="267"/>
      <c r="AY117" s="2"/>
      <c r="AZ117" s="2"/>
      <c r="BA117" s="2"/>
    </row>
    <row r="118" spans="2:53" ht="16.5" x14ac:dyDescent="0.25">
      <c r="B118" s="295"/>
      <c r="C118" s="265"/>
      <c r="D118" s="87" t="s">
        <v>17</v>
      </c>
      <c r="E118" s="87"/>
      <c r="F118" s="87"/>
      <c r="G118" s="87"/>
      <c r="H118" s="87"/>
      <c r="I118" s="87"/>
      <c r="J118" s="284"/>
      <c r="K118" s="285"/>
      <c r="L118" s="285"/>
      <c r="M118" s="286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29"/>
      <c r="Y118" s="325"/>
      <c r="Z118" s="87" t="s">
        <v>17</v>
      </c>
      <c r="AA118" s="87"/>
      <c r="AB118" s="87"/>
      <c r="AC118" s="87"/>
      <c r="AD118" s="87"/>
      <c r="AE118" s="87"/>
      <c r="AF118" s="284"/>
      <c r="AG118" s="285"/>
      <c r="AH118" s="285"/>
      <c r="AI118" s="286"/>
      <c r="AJ118" s="55"/>
      <c r="AK118" s="31"/>
      <c r="AL118" s="31"/>
      <c r="AM118" s="31"/>
      <c r="AN118" s="31"/>
      <c r="AO118" s="31"/>
      <c r="AP118" s="31"/>
      <c r="AQ118" s="31"/>
      <c r="AR118" s="31"/>
      <c r="AS118" s="31"/>
      <c r="AU118" s="267"/>
      <c r="AY118" s="2"/>
      <c r="AZ118" s="2"/>
      <c r="BA118" s="2"/>
    </row>
    <row r="119" spans="2:53" ht="16.5" customHeight="1" x14ac:dyDescent="0.25">
      <c r="B119" s="295"/>
      <c r="C119" s="265"/>
      <c r="D119" s="92" t="s">
        <v>58</v>
      </c>
      <c r="E119" s="293" t="s">
        <v>94</v>
      </c>
      <c r="F119" s="293"/>
      <c r="G119" s="293"/>
      <c r="H119" s="293"/>
      <c r="I119" s="293"/>
      <c r="J119" s="88" t="s">
        <v>11</v>
      </c>
      <c r="K119" s="88" t="s">
        <v>12</v>
      </c>
      <c r="L119" s="88" t="s">
        <v>81</v>
      </c>
      <c r="M119" s="88" t="s">
        <v>80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29"/>
      <c r="Y119" s="325"/>
      <c r="Z119" s="92" t="s">
        <v>58</v>
      </c>
      <c r="AA119" s="324" t="s">
        <v>94</v>
      </c>
      <c r="AB119" s="288"/>
      <c r="AC119" s="288"/>
      <c r="AD119" s="288"/>
      <c r="AE119" s="289"/>
      <c r="AF119" s="88" t="s">
        <v>11</v>
      </c>
      <c r="AG119" s="88" t="s">
        <v>12</v>
      </c>
      <c r="AH119" s="88" t="s">
        <v>81</v>
      </c>
      <c r="AI119" s="88" t="s">
        <v>80</v>
      </c>
      <c r="AJ119" s="55"/>
      <c r="AK119" s="31"/>
      <c r="AL119" s="31"/>
      <c r="AM119" s="31"/>
      <c r="AN119" s="31"/>
      <c r="AO119" s="31"/>
      <c r="AP119" s="31"/>
      <c r="AQ119" s="31"/>
      <c r="AR119" s="31"/>
      <c r="AS119" s="31"/>
      <c r="AU119" s="267"/>
      <c r="AY119" s="2"/>
      <c r="AZ119" s="2"/>
      <c r="BA119" s="2"/>
    </row>
    <row r="120" spans="2:53" ht="16.5" customHeight="1" x14ac:dyDescent="0.25">
      <c r="B120" s="295"/>
      <c r="C120" s="265"/>
      <c r="D120" s="87" t="s">
        <v>59</v>
      </c>
      <c r="E120" s="78">
        <v>6.7610000000000001</v>
      </c>
      <c r="F120" s="78">
        <v>6.3129999999999997</v>
      </c>
      <c r="G120" s="78">
        <v>5.96</v>
      </c>
      <c r="H120" s="78">
        <v>14.398</v>
      </c>
      <c r="I120" s="78">
        <v>7.1269999999999998</v>
      </c>
      <c r="J120" s="87">
        <f>SUM(E120:I120)</f>
        <v>40.559000000000005</v>
      </c>
      <c r="K120" s="26">
        <f>ROUND(AVERAGE(E120:I120),3)</f>
        <v>8.1120000000000001</v>
      </c>
      <c r="L120" s="87">
        <f>ROUND(MEDIAN(E120:I120), 3)</f>
        <v>6.7610000000000001</v>
      </c>
      <c r="M120" s="87">
        <f>ROUND(_xlfn.STDEV.S(E120:I120), 3)</f>
        <v>3.5419999999999998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29"/>
      <c r="Y120" s="325"/>
      <c r="Z120" s="87" t="s">
        <v>59</v>
      </c>
      <c r="AA120" s="58">
        <v>5.6070000000000002</v>
      </c>
      <c r="AB120" s="58">
        <v>12.608000000000001</v>
      </c>
      <c r="AC120" s="58">
        <v>5.2489999999999997</v>
      </c>
      <c r="AD120" s="58">
        <v>9.6639999999999997</v>
      </c>
      <c r="AE120" s="58">
        <v>6.7030000000000003</v>
      </c>
      <c r="AF120" s="87">
        <f>SUM(AA120:AE120)</f>
        <v>39.831000000000003</v>
      </c>
      <c r="AG120" s="26">
        <f>ROUND(AVERAGE(AA120:AE120),3)</f>
        <v>7.9660000000000002</v>
      </c>
      <c r="AH120" s="87">
        <f>ROUND(MEDIAN(AA120:AE120), 3)</f>
        <v>6.7030000000000003</v>
      </c>
      <c r="AI120" s="87">
        <f>ROUND(_xlfn.STDEV.S(AA120:AE120), 3)</f>
        <v>3.121</v>
      </c>
      <c r="AJ120" s="55"/>
      <c r="AK120" s="31"/>
      <c r="AL120" s="31"/>
      <c r="AM120" s="31"/>
      <c r="AN120" s="31"/>
      <c r="AO120" s="31"/>
      <c r="AP120" s="31"/>
      <c r="AQ120" s="31"/>
      <c r="AR120" s="31"/>
      <c r="AS120" s="31"/>
      <c r="AU120" s="267"/>
      <c r="AY120" s="2"/>
      <c r="AZ120" s="2"/>
      <c r="BA120" s="2"/>
    </row>
    <row r="121" spans="2:53" ht="16.5" x14ac:dyDescent="0.25">
      <c r="B121" s="295"/>
      <c r="C121" s="265"/>
      <c r="D121" s="87" t="b">
        <v>1</v>
      </c>
      <c r="E121" s="78" t="s">
        <v>159</v>
      </c>
      <c r="F121" s="78" t="s">
        <v>130</v>
      </c>
      <c r="G121" s="78" t="s">
        <v>141</v>
      </c>
      <c r="H121" s="78" t="s">
        <v>143</v>
      </c>
      <c r="I121" s="78" t="s">
        <v>136</v>
      </c>
      <c r="J121" s="281"/>
      <c r="K121" s="282"/>
      <c r="L121" s="282"/>
      <c r="M121" s="283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29"/>
      <c r="Y121" s="325"/>
      <c r="Z121" s="87" t="b">
        <v>1</v>
      </c>
      <c r="AA121" s="87">
        <v>7</v>
      </c>
      <c r="AB121" s="87" t="s">
        <v>131</v>
      </c>
      <c r="AC121" s="87" t="s">
        <v>129</v>
      </c>
      <c r="AD121" s="87" t="s">
        <v>160</v>
      </c>
      <c r="AE121" s="87" t="s">
        <v>157</v>
      </c>
      <c r="AF121" s="281"/>
      <c r="AG121" s="282"/>
      <c r="AH121" s="282"/>
      <c r="AI121" s="283"/>
      <c r="AJ121" s="55"/>
      <c r="AK121" s="31"/>
      <c r="AL121" s="31"/>
      <c r="AM121" s="31"/>
      <c r="AN121" s="31"/>
      <c r="AO121" s="31"/>
      <c r="AP121" s="31"/>
      <c r="AQ121" s="31"/>
      <c r="AR121" s="31"/>
      <c r="AS121" s="31"/>
      <c r="AU121" s="267"/>
      <c r="AY121" s="2"/>
      <c r="AZ121" s="2"/>
      <c r="BA121" s="2"/>
    </row>
    <row r="122" spans="2:53" ht="16.5" x14ac:dyDescent="0.25">
      <c r="B122" s="295"/>
      <c r="C122" s="265"/>
      <c r="D122" s="87" t="s">
        <v>17</v>
      </c>
      <c r="E122" s="87"/>
      <c r="F122" s="87"/>
      <c r="G122" s="87"/>
      <c r="H122" s="87"/>
      <c r="I122" s="87"/>
      <c r="J122" s="284"/>
      <c r="K122" s="285"/>
      <c r="L122" s="285"/>
      <c r="M122" s="286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29"/>
      <c r="Y122" s="325"/>
      <c r="Z122" s="87" t="s">
        <v>17</v>
      </c>
      <c r="AA122" s="87"/>
      <c r="AB122" s="87"/>
      <c r="AC122" s="87"/>
      <c r="AD122" s="87"/>
      <c r="AE122" s="87"/>
      <c r="AF122" s="284"/>
      <c r="AG122" s="285"/>
      <c r="AH122" s="285"/>
      <c r="AI122" s="286"/>
      <c r="AJ122" s="55"/>
      <c r="AK122" s="31"/>
      <c r="AL122" s="31"/>
      <c r="AM122" s="31"/>
      <c r="AN122" s="31"/>
      <c r="AO122" s="31"/>
      <c r="AP122" s="31"/>
      <c r="AQ122" s="31"/>
      <c r="AR122" s="31"/>
      <c r="AS122" s="31"/>
      <c r="AU122" s="267"/>
      <c r="AY122" s="2"/>
      <c r="AZ122" s="2"/>
      <c r="BA122" s="2"/>
    </row>
    <row r="123" spans="2:53" ht="16.5" x14ac:dyDescent="0.25">
      <c r="B123" s="295"/>
      <c r="Z123" s="22"/>
      <c r="AA123" s="23"/>
      <c r="AB123" s="23"/>
      <c r="AC123" s="23"/>
      <c r="AD123" s="23"/>
      <c r="AE123" s="23"/>
      <c r="AF123" s="23"/>
      <c r="AG123" s="23"/>
      <c r="AH123" s="23"/>
      <c r="AU123" s="267"/>
      <c r="AY123" s="2"/>
      <c r="AZ123" s="2"/>
      <c r="BA123" s="2"/>
    </row>
    <row r="124" spans="2:53" ht="16.5" customHeight="1" x14ac:dyDescent="0.25">
      <c r="B124" s="295"/>
      <c r="AU124" s="267"/>
      <c r="AY124" s="2"/>
      <c r="AZ124" s="2"/>
      <c r="BA124" s="2"/>
    </row>
    <row r="125" spans="2:53" ht="16.5" customHeight="1" x14ac:dyDescent="0.3">
      <c r="B125" s="295"/>
      <c r="C125" s="325" t="s">
        <v>68</v>
      </c>
      <c r="D125" s="90" t="s">
        <v>69</v>
      </c>
      <c r="E125" s="7"/>
      <c r="F125" s="7"/>
      <c r="G125" s="7"/>
      <c r="H125" s="7"/>
      <c r="I125" s="7"/>
      <c r="J125" s="326" t="s">
        <v>49</v>
      </c>
      <c r="K125" s="326"/>
      <c r="L125" s="326"/>
      <c r="M125" s="326"/>
      <c r="N125" s="7"/>
      <c r="O125" s="7"/>
      <c r="P125" s="7"/>
      <c r="Q125" s="7"/>
      <c r="R125" s="7"/>
      <c r="S125" s="7"/>
      <c r="T125" s="90" t="s">
        <v>69</v>
      </c>
      <c r="U125" s="232" t="s">
        <v>50</v>
      </c>
      <c r="V125" s="232"/>
      <c r="W125" s="232"/>
      <c r="X125" s="3"/>
      <c r="Y125" s="325" t="s">
        <v>68</v>
      </c>
      <c r="Z125" s="90" t="s">
        <v>69</v>
      </c>
      <c r="AA125" s="7"/>
      <c r="AB125" s="7"/>
      <c r="AC125" s="7"/>
      <c r="AD125" s="7"/>
      <c r="AE125" s="7"/>
      <c r="AF125" s="326" t="s">
        <v>49</v>
      </c>
      <c r="AG125" s="326"/>
      <c r="AH125" s="326"/>
      <c r="AI125" s="326"/>
      <c r="AJ125" s="7"/>
      <c r="AK125" s="7"/>
      <c r="AL125" s="7"/>
      <c r="AM125" s="7"/>
      <c r="AN125" s="7"/>
      <c r="AO125" s="7"/>
      <c r="AP125" s="90" t="s">
        <v>69</v>
      </c>
      <c r="AQ125" s="232" t="s">
        <v>50</v>
      </c>
      <c r="AR125" s="232"/>
      <c r="AS125" s="232"/>
      <c r="AU125" s="267"/>
      <c r="AV125" s="332" t="s">
        <v>68</v>
      </c>
      <c r="AW125" s="333" t="s">
        <v>5</v>
      </c>
      <c r="AX125" s="333"/>
      <c r="AY125" s="332" t="s">
        <v>68</v>
      </c>
      <c r="AZ125" s="333" t="s">
        <v>6</v>
      </c>
      <c r="BA125" s="333"/>
    </row>
    <row r="126" spans="2:53" ht="16.5" customHeight="1" x14ac:dyDescent="0.3">
      <c r="B126" s="295"/>
      <c r="C126" s="325"/>
      <c r="D126" s="90" t="s">
        <v>2</v>
      </c>
      <c r="E126" s="7"/>
      <c r="F126" s="7"/>
      <c r="G126" s="7"/>
      <c r="H126" s="7"/>
      <c r="I126" s="7"/>
      <c r="J126" s="42" t="s">
        <v>3</v>
      </c>
      <c r="K126" s="42" t="s">
        <v>4</v>
      </c>
      <c r="L126" s="42" t="s">
        <v>191</v>
      </c>
      <c r="M126" s="42" t="s">
        <v>192</v>
      </c>
      <c r="N126" s="7"/>
      <c r="O126" s="7"/>
      <c r="P126" s="7"/>
      <c r="Q126" s="7"/>
      <c r="R126" s="7"/>
      <c r="S126" s="31"/>
      <c r="T126" s="90" t="s">
        <v>2</v>
      </c>
      <c r="U126" s="92" t="s">
        <v>5</v>
      </c>
      <c r="V126" s="92" t="s">
        <v>6</v>
      </c>
      <c r="W126" s="8" t="s">
        <v>7</v>
      </c>
      <c r="X126" s="29"/>
      <c r="Y126" s="325"/>
      <c r="Z126" s="90" t="s">
        <v>0</v>
      </c>
      <c r="AA126" s="7"/>
      <c r="AB126" s="7"/>
      <c r="AC126" s="7"/>
      <c r="AD126" s="7"/>
      <c r="AE126" s="7"/>
      <c r="AF126" s="42" t="s">
        <v>3</v>
      </c>
      <c r="AG126" s="42" t="s">
        <v>4</v>
      </c>
      <c r="AH126" s="42" t="s">
        <v>191</v>
      </c>
      <c r="AI126" s="42" t="s">
        <v>192</v>
      </c>
      <c r="AJ126" s="7"/>
      <c r="AK126" s="7"/>
      <c r="AL126" s="7"/>
      <c r="AM126" s="7"/>
      <c r="AN126" s="7"/>
      <c r="AO126" s="31"/>
      <c r="AP126" s="90" t="s">
        <v>0</v>
      </c>
      <c r="AQ126" s="92" t="s">
        <v>5</v>
      </c>
      <c r="AR126" s="92" t="s">
        <v>6</v>
      </c>
      <c r="AS126" s="8" t="s">
        <v>7</v>
      </c>
      <c r="AU126" s="267"/>
      <c r="AV126" s="332"/>
      <c r="AW126" s="100" t="s">
        <v>2</v>
      </c>
      <c r="AX126" s="100" t="s">
        <v>54</v>
      </c>
      <c r="AY126" s="332"/>
      <c r="AZ126" s="100" t="s">
        <v>2</v>
      </c>
      <c r="BA126" s="100" t="s">
        <v>54</v>
      </c>
    </row>
    <row r="127" spans="2:53" ht="16.5" customHeight="1" x14ac:dyDescent="0.3">
      <c r="B127" s="295"/>
      <c r="C127" s="325"/>
      <c r="D127" s="9" t="s">
        <v>8</v>
      </c>
      <c r="E127" s="7"/>
      <c r="F127" s="7"/>
      <c r="G127" s="7"/>
      <c r="H127" s="7"/>
      <c r="I127" s="7"/>
      <c r="J127" s="57">
        <f>ROUND(AVERAGE(J129, J133,J137,J141,J145,J149), 3)</f>
        <v>57.645000000000003</v>
      </c>
      <c r="K127" s="43">
        <f>ROUND(AVERAGE(K129, K133,K137,K141,K145,K149), 3)</f>
        <v>11.529</v>
      </c>
      <c r="L127" s="43">
        <f>ROUND(AVERAGE(L129, L133,L137,L141,L145,L149), 3)</f>
        <v>8.8930000000000007</v>
      </c>
      <c r="M127" s="43">
        <f>ROUND(AVERAGE(M129, M133,M137,M141,M145,M149), 3)</f>
        <v>7.8460000000000001</v>
      </c>
      <c r="N127" s="7"/>
      <c r="O127" s="7"/>
      <c r="P127" s="7"/>
      <c r="Q127" s="7"/>
      <c r="R127" s="7"/>
      <c r="S127" s="31"/>
      <c r="T127" s="9" t="s">
        <v>9</v>
      </c>
      <c r="U127" s="32">
        <v>40</v>
      </c>
      <c r="V127" s="32">
        <v>56.753999999999998</v>
      </c>
      <c r="W127" s="8">
        <f t="shared" ref="W127:W132" si="22">ROUND(V127/60, 3)</f>
        <v>0.94599999999999995</v>
      </c>
      <c r="X127" s="29"/>
      <c r="Y127" s="325"/>
      <c r="Z127" s="9" t="s">
        <v>8</v>
      </c>
      <c r="AA127" s="7"/>
      <c r="AB127" s="7"/>
      <c r="AC127" s="7"/>
      <c r="AD127" s="7"/>
      <c r="AE127" s="7"/>
      <c r="AF127" s="57">
        <f>ROUND(AVERAGE(AF129, AF133,AF137,AF141,AF145,AF149), 3)</f>
        <v>45.027999999999999</v>
      </c>
      <c r="AG127" s="43">
        <f>ROUND(AVERAGE(AG129, AG133,AG137,AG141,AG145,AG149), 3)</f>
        <v>9.0060000000000002</v>
      </c>
      <c r="AH127" s="43">
        <f>ROUND(AVERAGE(AH129, AH133,AH137,AH141,AH145,AH149), 3)</f>
        <v>8.43</v>
      </c>
      <c r="AI127" s="43">
        <f>ROUND(AVERAGE(AI129, AI133,AI137,AI141,AI145,AI149), 3)</f>
        <v>2.2080000000000002</v>
      </c>
      <c r="AJ127" s="7"/>
      <c r="AK127" s="7"/>
      <c r="AL127" s="7"/>
      <c r="AM127" s="7"/>
      <c r="AN127" s="7"/>
      <c r="AO127" s="31"/>
      <c r="AP127" s="9" t="s">
        <v>9</v>
      </c>
      <c r="AQ127" s="32">
        <v>80</v>
      </c>
      <c r="AR127" s="32">
        <v>37.494</v>
      </c>
      <c r="AS127" s="8">
        <f t="shared" ref="AS127:AS132" si="23">ROUND(AR127/60, 3)</f>
        <v>0.625</v>
      </c>
      <c r="AU127" s="267"/>
      <c r="AV127" s="101" t="s">
        <v>9</v>
      </c>
      <c r="AW127" s="102">
        <f>U127</f>
        <v>40</v>
      </c>
      <c r="AX127" s="102">
        <f>AQ127</f>
        <v>80</v>
      </c>
      <c r="AY127" s="101" t="s">
        <v>9</v>
      </c>
      <c r="AZ127" s="102">
        <f>V127</f>
        <v>56.753999999999998</v>
      </c>
      <c r="BA127" s="102">
        <f>AR127</f>
        <v>37.494</v>
      </c>
    </row>
    <row r="128" spans="2:53" ht="16.5" customHeight="1" x14ac:dyDescent="0.3">
      <c r="B128" s="295"/>
      <c r="C128" s="325"/>
      <c r="D128" s="92" t="s">
        <v>10</v>
      </c>
      <c r="E128" s="293" t="s">
        <v>93</v>
      </c>
      <c r="F128" s="293"/>
      <c r="G128" s="293"/>
      <c r="H128" s="293"/>
      <c r="I128" s="293"/>
      <c r="J128" s="88" t="s">
        <v>11</v>
      </c>
      <c r="K128" s="88" t="s">
        <v>12</v>
      </c>
      <c r="L128" s="88" t="s">
        <v>81</v>
      </c>
      <c r="M128" s="88" t="s">
        <v>80</v>
      </c>
      <c r="N128" s="7"/>
      <c r="O128" s="31"/>
      <c r="P128" s="31"/>
      <c r="Q128" s="31"/>
      <c r="R128" s="31"/>
      <c r="S128" s="31"/>
      <c r="T128" s="9" t="s">
        <v>13</v>
      </c>
      <c r="U128" s="32">
        <v>60</v>
      </c>
      <c r="V128" s="32">
        <v>37.655000000000001</v>
      </c>
      <c r="W128" s="8">
        <f t="shared" si="22"/>
        <v>0.628</v>
      </c>
      <c r="X128" s="29"/>
      <c r="Y128" s="325"/>
      <c r="Z128" s="92" t="s">
        <v>10</v>
      </c>
      <c r="AA128" s="293" t="s">
        <v>89</v>
      </c>
      <c r="AB128" s="293"/>
      <c r="AC128" s="293"/>
      <c r="AD128" s="293"/>
      <c r="AE128" s="293"/>
      <c r="AF128" s="88" t="s">
        <v>11</v>
      </c>
      <c r="AG128" s="88" t="s">
        <v>12</v>
      </c>
      <c r="AH128" s="88" t="s">
        <v>81</v>
      </c>
      <c r="AI128" s="88" t="s">
        <v>80</v>
      </c>
      <c r="AJ128" s="7"/>
      <c r="AK128" s="31"/>
      <c r="AL128" s="31"/>
      <c r="AM128" s="31"/>
      <c r="AN128" s="31"/>
      <c r="AO128" s="31"/>
      <c r="AP128" s="9" t="s">
        <v>13</v>
      </c>
      <c r="AQ128" s="32">
        <v>80</v>
      </c>
      <c r="AR128" s="32">
        <v>39.5</v>
      </c>
      <c r="AS128" s="8">
        <f t="shared" si="23"/>
        <v>0.65800000000000003</v>
      </c>
      <c r="AU128" s="267"/>
      <c r="AV128" s="101" t="s">
        <v>13</v>
      </c>
      <c r="AW128" s="102">
        <f t="shared" ref="AW128:AW133" si="24">U128</f>
        <v>60</v>
      </c>
      <c r="AX128" s="102">
        <f t="shared" ref="AX128:AX133" si="25">AQ128</f>
        <v>80</v>
      </c>
      <c r="AY128" s="101" t="s">
        <v>13</v>
      </c>
      <c r="AZ128" s="102">
        <f t="shared" ref="AZ128:AZ133" si="26">V128</f>
        <v>37.655000000000001</v>
      </c>
      <c r="BA128" s="102">
        <f t="shared" ref="BA128:BA133" si="27">AR128</f>
        <v>39.5</v>
      </c>
    </row>
    <row r="129" spans="2:53" ht="16.5" customHeight="1" x14ac:dyDescent="0.3">
      <c r="B129" s="295"/>
      <c r="C129" s="325"/>
      <c r="D129" s="87" t="s">
        <v>14</v>
      </c>
      <c r="E129" s="83">
        <v>6.0359999999999996</v>
      </c>
      <c r="F129" s="83">
        <v>10.667</v>
      </c>
      <c r="G129" s="83">
        <v>5.625</v>
      </c>
      <c r="H129" s="83">
        <v>12.561999999999999</v>
      </c>
      <c r="I129" s="83">
        <v>21.861000000000001</v>
      </c>
      <c r="J129" s="87">
        <f>SUM(E129:I129)</f>
        <v>56.751000000000005</v>
      </c>
      <c r="K129" s="26">
        <f>ROUND(AVERAGE(E129:I129),3)</f>
        <v>11.35</v>
      </c>
      <c r="L129" s="87">
        <f>ROUND(MEDIAN(E129:I129), 3)</f>
        <v>10.667</v>
      </c>
      <c r="M129" s="87">
        <f>ROUND(_xlfn.STDEV.S(E129:I129), 3)</f>
        <v>6.585</v>
      </c>
      <c r="N129" s="7"/>
      <c r="O129" s="31"/>
      <c r="P129" s="31"/>
      <c r="Q129" s="31"/>
      <c r="R129" s="31"/>
      <c r="S129" s="31"/>
      <c r="T129" s="9" t="s">
        <v>15</v>
      </c>
      <c r="U129" s="32">
        <v>60</v>
      </c>
      <c r="V129" s="32">
        <v>51.719000000000001</v>
      </c>
      <c r="W129" s="8">
        <f t="shared" si="22"/>
        <v>0.86199999999999999</v>
      </c>
      <c r="X129" s="29"/>
      <c r="Y129" s="325"/>
      <c r="Z129" s="87" t="s">
        <v>14</v>
      </c>
      <c r="AA129" s="62">
        <v>6.6509999999999998</v>
      </c>
      <c r="AB129" s="62">
        <v>8.6219999999999999</v>
      </c>
      <c r="AC129" s="62">
        <v>7.6539999999999999</v>
      </c>
      <c r="AD129" s="62">
        <v>7.5090000000000003</v>
      </c>
      <c r="AE129" s="62">
        <v>7.0570000000000004</v>
      </c>
      <c r="AF129" s="87">
        <f>SUM(AA129:AE129)</f>
        <v>37.493000000000002</v>
      </c>
      <c r="AG129" s="26">
        <f>ROUND(AVERAGE(AA129:AE129),3)</f>
        <v>7.4989999999999997</v>
      </c>
      <c r="AH129" s="87">
        <f>ROUND(MEDIAN(AA129:AE129), 3)</f>
        <v>7.5090000000000003</v>
      </c>
      <c r="AI129" s="87">
        <f>ROUND(_xlfn.STDEV.S(AA129:AE129), 3)</f>
        <v>0.74199999999999999</v>
      </c>
      <c r="AJ129" s="7"/>
      <c r="AK129" s="31"/>
      <c r="AL129" s="31"/>
      <c r="AM129" s="31"/>
      <c r="AN129" s="31"/>
      <c r="AO129" s="31"/>
      <c r="AP129" s="9" t="s">
        <v>15</v>
      </c>
      <c r="AQ129" s="32">
        <v>100</v>
      </c>
      <c r="AR129" s="32">
        <v>48.637999999999998</v>
      </c>
      <c r="AS129" s="8">
        <f t="shared" si="23"/>
        <v>0.81100000000000005</v>
      </c>
      <c r="AU129" s="267"/>
      <c r="AV129" s="101" t="s">
        <v>15</v>
      </c>
      <c r="AW129" s="102">
        <f t="shared" si="24"/>
        <v>60</v>
      </c>
      <c r="AX129" s="102">
        <f t="shared" si="25"/>
        <v>100</v>
      </c>
      <c r="AY129" s="101" t="s">
        <v>15</v>
      </c>
      <c r="AZ129" s="102">
        <f t="shared" si="26"/>
        <v>51.719000000000001</v>
      </c>
      <c r="BA129" s="102">
        <f t="shared" si="27"/>
        <v>48.637999999999998</v>
      </c>
    </row>
    <row r="130" spans="2:53" ht="16.5" customHeight="1" x14ac:dyDescent="0.3">
      <c r="B130" s="295"/>
      <c r="C130" s="325"/>
      <c r="D130" s="87" t="b">
        <v>1</v>
      </c>
      <c r="E130" s="83" t="s">
        <v>159</v>
      </c>
      <c r="F130" s="84" t="s">
        <v>141</v>
      </c>
      <c r="G130" s="84" t="s">
        <v>130</v>
      </c>
      <c r="H130" s="84" t="s">
        <v>136</v>
      </c>
      <c r="I130" s="83" t="s">
        <v>143</v>
      </c>
      <c r="J130" s="281"/>
      <c r="K130" s="282"/>
      <c r="L130" s="282"/>
      <c r="M130" s="283"/>
      <c r="N130" s="7"/>
      <c r="O130" s="31"/>
      <c r="P130" s="31"/>
      <c r="Q130" s="31"/>
      <c r="R130" s="31"/>
      <c r="S130" s="31"/>
      <c r="T130" s="9" t="s">
        <v>16</v>
      </c>
      <c r="U130" s="32">
        <v>60</v>
      </c>
      <c r="V130" s="32">
        <v>61.262</v>
      </c>
      <c r="W130" s="8">
        <f t="shared" si="22"/>
        <v>1.0209999999999999</v>
      </c>
      <c r="X130" s="29"/>
      <c r="Y130" s="325"/>
      <c r="Z130" s="87" t="b">
        <v>1</v>
      </c>
      <c r="AA130" s="87" t="s">
        <v>136</v>
      </c>
      <c r="AB130" s="13" t="s">
        <v>148</v>
      </c>
      <c r="AC130" s="87">
        <v>0</v>
      </c>
      <c r="AD130" s="87">
        <v>8</v>
      </c>
      <c r="AE130" s="87">
        <v>9</v>
      </c>
      <c r="AF130" s="281"/>
      <c r="AG130" s="282"/>
      <c r="AH130" s="282"/>
      <c r="AI130" s="283"/>
      <c r="AJ130" s="7"/>
      <c r="AK130" s="31"/>
      <c r="AL130" s="31"/>
      <c r="AM130" s="31"/>
      <c r="AN130" s="31"/>
      <c r="AO130" s="31"/>
      <c r="AP130" s="9" t="s">
        <v>16</v>
      </c>
      <c r="AQ130" s="32">
        <v>100</v>
      </c>
      <c r="AR130" s="32">
        <v>49.420999999999999</v>
      </c>
      <c r="AS130" s="8">
        <f t="shared" si="23"/>
        <v>0.82399999999999995</v>
      </c>
      <c r="AU130" s="267"/>
      <c r="AV130" s="101" t="s">
        <v>16</v>
      </c>
      <c r="AW130" s="102">
        <f t="shared" si="24"/>
        <v>60</v>
      </c>
      <c r="AX130" s="102">
        <f t="shared" si="25"/>
        <v>100</v>
      </c>
      <c r="AY130" s="101" t="s">
        <v>16</v>
      </c>
      <c r="AZ130" s="102">
        <f t="shared" si="26"/>
        <v>61.262</v>
      </c>
      <c r="BA130" s="102">
        <f t="shared" si="27"/>
        <v>49.420999999999999</v>
      </c>
    </row>
    <row r="131" spans="2:53" ht="16.5" customHeight="1" x14ac:dyDescent="0.3">
      <c r="B131" s="295"/>
      <c r="C131" s="325"/>
      <c r="D131" s="87" t="s">
        <v>17</v>
      </c>
      <c r="E131" s="87"/>
      <c r="F131" s="13" t="s">
        <v>37</v>
      </c>
      <c r="G131" s="13" t="s">
        <v>31</v>
      </c>
      <c r="H131" s="13" t="s">
        <v>43</v>
      </c>
      <c r="I131" s="87"/>
      <c r="J131" s="284"/>
      <c r="K131" s="285"/>
      <c r="L131" s="285"/>
      <c r="M131" s="286"/>
      <c r="N131" s="7"/>
      <c r="O131" s="31"/>
      <c r="P131" s="31"/>
      <c r="Q131" s="31"/>
      <c r="R131" s="31"/>
      <c r="S131" s="31"/>
      <c r="T131" s="9" t="s">
        <v>18</v>
      </c>
      <c r="U131" s="32">
        <v>100</v>
      </c>
      <c r="V131" s="32">
        <v>95.875</v>
      </c>
      <c r="W131" s="8">
        <f t="shared" si="22"/>
        <v>1.5980000000000001</v>
      </c>
      <c r="X131" s="29"/>
      <c r="Y131" s="325"/>
      <c r="Z131" s="87" t="s">
        <v>17</v>
      </c>
      <c r="AA131" s="87"/>
      <c r="AB131" s="13" t="s">
        <v>46</v>
      </c>
      <c r="AC131" s="87"/>
      <c r="AD131" s="87"/>
      <c r="AE131" s="87"/>
      <c r="AF131" s="284"/>
      <c r="AG131" s="285"/>
      <c r="AH131" s="285"/>
      <c r="AI131" s="286"/>
      <c r="AJ131" s="7"/>
      <c r="AK131" s="31"/>
      <c r="AL131" s="31"/>
      <c r="AM131" s="31"/>
      <c r="AN131" s="31"/>
      <c r="AO131" s="31"/>
      <c r="AP131" s="9" t="s">
        <v>18</v>
      </c>
      <c r="AQ131" s="32">
        <v>60</v>
      </c>
      <c r="AR131" s="32">
        <v>42.911999999999999</v>
      </c>
      <c r="AS131" s="8">
        <f t="shared" si="23"/>
        <v>0.71499999999999997</v>
      </c>
      <c r="AU131" s="267"/>
      <c r="AV131" s="101" t="s">
        <v>18</v>
      </c>
      <c r="AW131" s="102">
        <f t="shared" si="24"/>
        <v>100</v>
      </c>
      <c r="AX131" s="102">
        <f t="shared" si="25"/>
        <v>60</v>
      </c>
      <c r="AY131" s="101" t="s">
        <v>18</v>
      </c>
      <c r="AZ131" s="102">
        <f t="shared" si="26"/>
        <v>95.875</v>
      </c>
      <c r="BA131" s="102">
        <f t="shared" si="27"/>
        <v>42.911999999999999</v>
      </c>
    </row>
    <row r="132" spans="2:53" ht="16.5" customHeight="1" x14ac:dyDescent="0.3">
      <c r="B132" s="295"/>
      <c r="C132" s="325"/>
      <c r="D132" s="92" t="s">
        <v>19</v>
      </c>
      <c r="E132" s="293" t="s">
        <v>95</v>
      </c>
      <c r="F132" s="293"/>
      <c r="G132" s="293"/>
      <c r="H132" s="293"/>
      <c r="I132" s="293"/>
      <c r="J132" s="88" t="s">
        <v>11</v>
      </c>
      <c r="K132" s="88" t="s">
        <v>12</v>
      </c>
      <c r="L132" s="88" t="s">
        <v>81</v>
      </c>
      <c r="M132" s="88" t="s">
        <v>80</v>
      </c>
      <c r="N132" s="7"/>
      <c r="O132" s="31"/>
      <c r="P132" s="31"/>
      <c r="Q132" s="31"/>
      <c r="R132" s="31"/>
      <c r="S132" s="31"/>
      <c r="T132" s="9" t="s">
        <v>56</v>
      </c>
      <c r="U132" s="37">
        <v>60</v>
      </c>
      <c r="V132" s="32">
        <v>42.619</v>
      </c>
      <c r="W132" s="8">
        <f t="shared" si="22"/>
        <v>0.71</v>
      </c>
      <c r="X132" s="3"/>
      <c r="Y132" s="325"/>
      <c r="Z132" s="92" t="s">
        <v>19</v>
      </c>
      <c r="AA132" s="293" t="s">
        <v>89</v>
      </c>
      <c r="AB132" s="293"/>
      <c r="AC132" s="293"/>
      <c r="AD132" s="293"/>
      <c r="AE132" s="293"/>
      <c r="AF132" s="88" t="s">
        <v>11</v>
      </c>
      <c r="AG132" s="88" t="s">
        <v>12</v>
      </c>
      <c r="AH132" s="88" t="s">
        <v>81</v>
      </c>
      <c r="AI132" s="88" t="s">
        <v>80</v>
      </c>
      <c r="AJ132" s="7"/>
      <c r="AK132" s="31"/>
      <c r="AL132" s="31"/>
      <c r="AM132" s="31"/>
      <c r="AN132" s="31"/>
      <c r="AO132" s="31"/>
      <c r="AP132" s="9" t="s">
        <v>56</v>
      </c>
      <c r="AQ132" s="32">
        <v>60</v>
      </c>
      <c r="AR132" s="32">
        <v>52.207000000000001</v>
      </c>
      <c r="AS132" s="8">
        <f t="shared" si="23"/>
        <v>0.87</v>
      </c>
      <c r="AU132" s="267"/>
      <c r="AV132" s="101" t="s">
        <v>56</v>
      </c>
      <c r="AW132" s="102">
        <f t="shared" si="24"/>
        <v>60</v>
      </c>
      <c r="AX132" s="102">
        <f t="shared" si="25"/>
        <v>60</v>
      </c>
      <c r="AY132" s="101" t="s">
        <v>56</v>
      </c>
      <c r="AZ132" s="102">
        <f t="shared" si="26"/>
        <v>42.619</v>
      </c>
      <c r="BA132" s="102">
        <f t="shared" si="27"/>
        <v>52.207000000000001</v>
      </c>
    </row>
    <row r="133" spans="2:53" ht="16.5" customHeight="1" x14ac:dyDescent="0.3">
      <c r="B133" s="295"/>
      <c r="C133" s="325"/>
      <c r="D133" s="87" t="s">
        <v>20</v>
      </c>
      <c r="E133" s="83">
        <v>6.9710000000000001</v>
      </c>
      <c r="F133" s="83">
        <v>6.9569999999999999</v>
      </c>
      <c r="G133" s="83">
        <v>5.1269999999999998</v>
      </c>
      <c r="H133" s="83">
        <v>10.673999999999999</v>
      </c>
      <c r="I133" s="83">
        <v>7.9240000000000004</v>
      </c>
      <c r="J133" s="87">
        <f>SUM(E133:I133)</f>
        <v>37.652999999999999</v>
      </c>
      <c r="K133" s="26">
        <f>ROUND(AVERAGE(E133:I133),3)</f>
        <v>7.5309999999999997</v>
      </c>
      <c r="L133" s="87">
        <f>ROUND(MEDIAN(E133:I133), 3)</f>
        <v>6.9710000000000001</v>
      </c>
      <c r="M133" s="87">
        <f>ROUND(_xlfn.STDEV.S(E133:I133), 3)</f>
        <v>2.028</v>
      </c>
      <c r="N133" s="7"/>
      <c r="O133" s="31"/>
      <c r="P133" s="31"/>
      <c r="Q133" s="31"/>
      <c r="R133" s="31"/>
      <c r="S133" s="31"/>
      <c r="T133" s="14" t="s">
        <v>3</v>
      </c>
      <c r="U133" s="44">
        <f>ROUND(AVERAGE(U127:U132), 3)</f>
        <v>63.332999999999998</v>
      </c>
      <c r="V133" s="45">
        <f>ROUND(AVERAGE(V127:V132), 3)</f>
        <v>57.646999999999998</v>
      </c>
      <c r="W133" s="15">
        <f>ROUND(AVERAGE(W127:W132), 3)</f>
        <v>0.96099999999999997</v>
      </c>
      <c r="X133" s="29"/>
      <c r="Y133" s="325"/>
      <c r="Z133" s="87" t="s">
        <v>20</v>
      </c>
      <c r="AA133" s="62">
        <v>10.93</v>
      </c>
      <c r="AB133" s="62">
        <v>9.7189999999999994</v>
      </c>
      <c r="AC133" s="62">
        <v>6.415</v>
      </c>
      <c r="AD133" s="62">
        <v>4.8579999999999997</v>
      </c>
      <c r="AE133" s="62">
        <v>7.577</v>
      </c>
      <c r="AF133" s="87">
        <f>SUM(AA133:AE133)</f>
        <v>39.499000000000002</v>
      </c>
      <c r="AG133" s="26">
        <f>ROUND(AVERAGE(AA133:AE133),3)</f>
        <v>7.9</v>
      </c>
      <c r="AH133" s="87">
        <f>ROUND(MEDIAN(AA133:AE133), 3)</f>
        <v>7.577</v>
      </c>
      <c r="AI133" s="87">
        <f>ROUND(_xlfn.STDEV.S(AA133:AE133), 3)</f>
        <v>2.452</v>
      </c>
      <c r="AJ133" s="7"/>
      <c r="AK133" s="31"/>
      <c r="AL133" s="31"/>
      <c r="AM133" s="31"/>
      <c r="AN133" s="31"/>
      <c r="AO133" s="31"/>
      <c r="AP133" s="14" t="s">
        <v>3</v>
      </c>
      <c r="AQ133" s="44">
        <f>ROUND(AVERAGE(AQ127:AQ132), 3)</f>
        <v>80</v>
      </c>
      <c r="AR133" s="45">
        <f>ROUND(AVERAGE(AR127:AR132), 3)</f>
        <v>45.029000000000003</v>
      </c>
      <c r="AS133" s="15">
        <f>ROUND(AVERAGE(AS127:AS132), 3)</f>
        <v>0.751</v>
      </c>
      <c r="AU133" s="267"/>
      <c r="AV133" s="103" t="s">
        <v>3</v>
      </c>
      <c r="AW133" s="104">
        <f t="shared" si="24"/>
        <v>63.332999999999998</v>
      </c>
      <c r="AX133" s="104">
        <f t="shared" si="25"/>
        <v>80</v>
      </c>
      <c r="AY133" s="103" t="s">
        <v>3</v>
      </c>
      <c r="AZ133" s="105">
        <f t="shared" si="26"/>
        <v>57.646999999999998</v>
      </c>
      <c r="BA133" s="105">
        <f t="shared" si="27"/>
        <v>45.029000000000003</v>
      </c>
    </row>
    <row r="134" spans="2:53" ht="16.5" customHeight="1" x14ac:dyDescent="0.25">
      <c r="B134" s="295"/>
      <c r="C134" s="325"/>
      <c r="D134" s="87" t="b">
        <v>1</v>
      </c>
      <c r="E134" s="83" t="s">
        <v>135</v>
      </c>
      <c r="F134" s="84" t="s">
        <v>162</v>
      </c>
      <c r="G134" s="83">
        <v>4</v>
      </c>
      <c r="H134" s="83" t="s">
        <v>131</v>
      </c>
      <c r="I134" s="84" t="s">
        <v>147</v>
      </c>
      <c r="J134" s="281"/>
      <c r="K134" s="282"/>
      <c r="L134" s="282"/>
      <c r="M134" s="283"/>
      <c r="N134" s="7"/>
      <c r="O134" s="7"/>
      <c r="P134" s="7"/>
      <c r="Q134" s="7"/>
      <c r="R134" s="7"/>
      <c r="S134" s="31"/>
      <c r="T134" s="31"/>
      <c r="U134" s="31"/>
      <c r="V134" s="31"/>
      <c r="W134" s="31"/>
      <c r="X134" s="29"/>
      <c r="Y134" s="325"/>
      <c r="Z134" s="87" t="b">
        <v>1</v>
      </c>
      <c r="AA134" s="87" t="s">
        <v>160</v>
      </c>
      <c r="AB134" s="87" t="s">
        <v>139</v>
      </c>
      <c r="AC134" s="87" t="s">
        <v>152</v>
      </c>
      <c r="AD134" s="87" t="s">
        <v>163</v>
      </c>
      <c r="AE134" s="13" t="s">
        <v>133</v>
      </c>
      <c r="AF134" s="281"/>
      <c r="AG134" s="282"/>
      <c r="AH134" s="282"/>
      <c r="AI134" s="283"/>
      <c r="AJ134" s="7"/>
      <c r="AK134" s="7"/>
      <c r="AL134" s="7"/>
      <c r="AM134" s="7"/>
      <c r="AN134" s="7"/>
      <c r="AO134" s="31"/>
      <c r="AP134" s="31"/>
      <c r="AQ134" s="31"/>
      <c r="AR134" s="31"/>
      <c r="AS134" s="31"/>
      <c r="AU134" s="267"/>
      <c r="AY134" s="2"/>
      <c r="AZ134" s="2"/>
      <c r="BA134" s="2"/>
    </row>
    <row r="135" spans="2:53" ht="16.5" customHeight="1" x14ac:dyDescent="0.25">
      <c r="B135" s="295"/>
      <c r="C135" s="325"/>
      <c r="D135" s="87" t="s">
        <v>17</v>
      </c>
      <c r="E135" s="87"/>
      <c r="F135" s="13" t="s">
        <v>47</v>
      </c>
      <c r="G135" s="87"/>
      <c r="H135" s="87"/>
      <c r="I135" s="13" t="s">
        <v>36</v>
      </c>
      <c r="J135" s="284"/>
      <c r="K135" s="285"/>
      <c r="L135" s="285"/>
      <c r="M135" s="286"/>
      <c r="N135" s="7"/>
      <c r="O135" s="7"/>
      <c r="P135" s="7"/>
      <c r="Q135" s="7"/>
      <c r="R135" s="7"/>
      <c r="S135" s="31"/>
      <c r="T135" s="31"/>
      <c r="U135" s="31"/>
      <c r="V135" s="31"/>
      <c r="W135" s="31"/>
      <c r="X135" s="29"/>
      <c r="Y135" s="325"/>
      <c r="Z135" s="87" t="s">
        <v>17</v>
      </c>
      <c r="AA135" s="87"/>
      <c r="AB135" s="87"/>
      <c r="AC135" s="87"/>
      <c r="AD135" s="87"/>
      <c r="AE135" s="13" t="s">
        <v>45</v>
      </c>
      <c r="AF135" s="284"/>
      <c r="AG135" s="285"/>
      <c r="AH135" s="285"/>
      <c r="AI135" s="286"/>
      <c r="AJ135" s="7"/>
      <c r="AK135" s="7"/>
      <c r="AL135" s="7"/>
      <c r="AM135" s="7"/>
      <c r="AN135" s="7"/>
      <c r="AO135" s="31"/>
      <c r="AP135" s="31"/>
      <c r="AQ135" s="31"/>
      <c r="AR135" s="31"/>
      <c r="AS135" s="31"/>
      <c r="AU135" s="267"/>
      <c r="AY135" s="2"/>
      <c r="AZ135" s="2"/>
      <c r="BA135" s="2"/>
    </row>
    <row r="136" spans="2:53" ht="16.5" customHeight="1" x14ac:dyDescent="0.25">
      <c r="B136" s="295"/>
      <c r="C136" s="325"/>
      <c r="D136" s="92" t="s">
        <v>21</v>
      </c>
      <c r="E136" s="293" t="s">
        <v>95</v>
      </c>
      <c r="F136" s="293"/>
      <c r="G136" s="293"/>
      <c r="H136" s="293"/>
      <c r="I136" s="293"/>
      <c r="J136" s="88" t="s">
        <v>11</v>
      </c>
      <c r="K136" s="88" t="s">
        <v>12</v>
      </c>
      <c r="L136" s="88" t="s">
        <v>81</v>
      </c>
      <c r="M136" s="88" t="s">
        <v>80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29"/>
      <c r="Y136" s="325"/>
      <c r="Z136" s="92" t="s">
        <v>21</v>
      </c>
      <c r="AA136" s="293" t="s">
        <v>94</v>
      </c>
      <c r="AB136" s="293"/>
      <c r="AC136" s="293"/>
      <c r="AD136" s="293"/>
      <c r="AE136" s="293"/>
      <c r="AF136" s="88" t="s">
        <v>11</v>
      </c>
      <c r="AG136" s="88" t="s">
        <v>12</v>
      </c>
      <c r="AH136" s="88" t="s">
        <v>81</v>
      </c>
      <c r="AI136" s="88" t="s">
        <v>80</v>
      </c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U136" s="267"/>
      <c r="AY136" s="2"/>
      <c r="AZ136" s="2"/>
      <c r="BA136" s="2"/>
    </row>
    <row r="137" spans="2:53" ht="16.5" customHeight="1" x14ac:dyDescent="0.3">
      <c r="B137" s="295"/>
      <c r="C137" s="325"/>
      <c r="D137" s="87" t="s">
        <v>22</v>
      </c>
      <c r="E137" s="83">
        <v>7.6719999999999997</v>
      </c>
      <c r="F137" s="83">
        <v>10.502000000000001</v>
      </c>
      <c r="G137" s="83">
        <v>13.131</v>
      </c>
      <c r="H137" s="83">
        <v>11.455</v>
      </c>
      <c r="I137" s="83">
        <v>8.9580000000000002</v>
      </c>
      <c r="J137" s="87">
        <f>SUM(E137:I137)</f>
        <v>51.717999999999996</v>
      </c>
      <c r="K137" s="26">
        <f>ROUND(AVERAGE(E137:I137),3)</f>
        <v>10.343999999999999</v>
      </c>
      <c r="L137" s="87">
        <f>ROUND(MEDIAN(E137:I137), 3)</f>
        <v>10.502000000000001</v>
      </c>
      <c r="M137" s="87">
        <f>ROUND(_xlfn.STDEV.S(E137:I137), 3)</f>
        <v>2.1259999999999999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29"/>
      <c r="Y137" s="325"/>
      <c r="Z137" s="87" t="s">
        <v>22</v>
      </c>
      <c r="AA137" s="62">
        <v>8.0429999999999993</v>
      </c>
      <c r="AB137" s="62">
        <v>8.5879999999999992</v>
      </c>
      <c r="AC137" s="62">
        <v>9.2550000000000008</v>
      </c>
      <c r="AD137" s="62">
        <v>11.169</v>
      </c>
      <c r="AE137" s="62">
        <v>11.581</v>
      </c>
      <c r="AF137" s="87">
        <f>SUM(AA137:AE137)</f>
        <v>48.63600000000001</v>
      </c>
      <c r="AG137" s="26">
        <f>ROUND(AVERAGE(AA137:AE137),3)</f>
        <v>9.7270000000000003</v>
      </c>
      <c r="AH137" s="87">
        <f>ROUND(MEDIAN(AA137:AE137), 3)</f>
        <v>9.2550000000000008</v>
      </c>
      <c r="AI137" s="87">
        <f>ROUND(_xlfn.STDEV.S(AA137:AE137), 3)</f>
        <v>1.571</v>
      </c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U137" s="267"/>
      <c r="AY137" s="332" t="s">
        <v>68</v>
      </c>
      <c r="AZ137" s="266" t="s">
        <v>6</v>
      </c>
      <c r="BA137" s="266"/>
    </row>
    <row r="138" spans="2:53" ht="16.5" customHeight="1" x14ac:dyDescent="0.3">
      <c r="B138" s="295"/>
      <c r="C138" s="325"/>
      <c r="D138" s="87" t="b">
        <v>1</v>
      </c>
      <c r="E138" s="83">
        <v>9</v>
      </c>
      <c r="F138" s="83">
        <v>8</v>
      </c>
      <c r="G138" s="83">
        <v>0</v>
      </c>
      <c r="H138" s="84" t="s">
        <v>135</v>
      </c>
      <c r="I138" s="84" t="s">
        <v>156</v>
      </c>
      <c r="J138" s="281"/>
      <c r="K138" s="282"/>
      <c r="L138" s="282"/>
      <c r="M138" s="283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29"/>
      <c r="Y138" s="325"/>
      <c r="Z138" s="87" t="b">
        <v>1</v>
      </c>
      <c r="AA138" s="87" t="s">
        <v>137</v>
      </c>
      <c r="AB138" s="87" t="s">
        <v>156</v>
      </c>
      <c r="AC138" s="87" t="s">
        <v>130</v>
      </c>
      <c r="AD138" s="87" t="s">
        <v>159</v>
      </c>
      <c r="AE138" s="87" t="s">
        <v>157</v>
      </c>
      <c r="AF138" s="281"/>
      <c r="AG138" s="282"/>
      <c r="AH138" s="282"/>
      <c r="AI138" s="283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U138" s="267"/>
      <c r="AY138" s="332"/>
      <c r="AZ138" s="107" t="s">
        <v>246</v>
      </c>
      <c r="BA138" s="107" t="s">
        <v>0</v>
      </c>
    </row>
    <row r="139" spans="2:53" ht="16.5" customHeight="1" x14ac:dyDescent="0.25">
      <c r="B139" s="295"/>
      <c r="C139" s="325"/>
      <c r="D139" s="87" t="s">
        <v>17</v>
      </c>
      <c r="E139" s="87"/>
      <c r="F139" s="87"/>
      <c r="G139" s="87"/>
      <c r="H139" s="13" t="s">
        <v>45</v>
      </c>
      <c r="I139" s="13" t="s">
        <v>37</v>
      </c>
      <c r="J139" s="284"/>
      <c r="K139" s="285"/>
      <c r="L139" s="285"/>
      <c r="M139" s="286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29"/>
      <c r="Y139" s="325"/>
      <c r="Z139" s="87" t="s">
        <v>17</v>
      </c>
      <c r="AA139" s="87"/>
      <c r="AB139" s="87"/>
      <c r="AC139" s="87"/>
      <c r="AD139" s="87"/>
      <c r="AE139" s="87"/>
      <c r="AF139" s="284"/>
      <c r="AG139" s="285"/>
      <c r="AH139" s="285"/>
      <c r="AI139" s="286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U139" s="267"/>
      <c r="AY139" s="131" t="s">
        <v>3</v>
      </c>
      <c r="AZ139" s="132">
        <f>J127</f>
        <v>57.645000000000003</v>
      </c>
      <c r="BA139" s="132">
        <f>AF127</f>
        <v>45.027999999999999</v>
      </c>
    </row>
    <row r="140" spans="2:53" ht="16.5" customHeight="1" x14ac:dyDescent="0.25">
      <c r="B140" s="295"/>
      <c r="C140" s="325"/>
      <c r="D140" s="92" t="s">
        <v>23</v>
      </c>
      <c r="E140" s="293" t="s">
        <v>95</v>
      </c>
      <c r="F140" s="293"/>
      <c r="G140" s="293"/>
      <c r="H140" s="293"/>
      <c r="I140" s="293"/>
      <c r="J140" s="88" t="s">
        <v>11</v>
      </c>
      <c r="K140" s="88" t="s">
        <v>12</v>
      </c>
      <c r="L140" s="88" t="s">
        <v>81</v>
      </c>
      <c r="M140" s="88" t="s">
        <v>80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29"/>
      <c r="Y140" s="325"/>
      <c r="Z140" s="92" t="s">
        <v>23</v>
      </c>
      <c r="AA140" s="293" t="s">
        <v>94</v>
      </c>
      <c r="AB140" s="293"/>
      <c r="AC140" s="293"/>
      <c r="AD140" s="293"/>
      <c r="AE140" s="293"/>
      <c r="AF140" s="88" t="s">
        <v>11</v>
      </c>
      <c r="AG140" s="88" t="s">
        <v>12</v>
      </c>
      <c r="AH140" s="88" t="s">
        <v>81</v>
      </c>
      <c r="AI140" s="88" t="s">
        <v>80</v>
      </c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U140" s="267"/>
      <c r="AY140" s="42" t="s">
        <v>4</v>
      </c>
      <c r="AZ140" s="130">
        <f>K127</f>
        <v>11.529</v>
      </c>
      <c r="BA140" s="130">
        <f>AG127</f>
        <v>9.0060000000000002</v>
      </c>
    </row>
    <row r="141" spans="2:53" ht="16.5" customHeight="1" x14ac:dyDescent="0.25">
      <c r="B141" s="295"/>
      <c r="C141" s="325"/>
      <c r="D141" s="87" t="s">
        <v>24</v>
      </c>
      <c r="E141" s="83">
        <v>9.5709999999999997</v>
      </c>
      <c r="F141" s="83">
        <v>7.6159999999999997</v>
      </c>
      <c r="G141" s="83">
        <v>4.9980000000000002</v>
      </c>
      <c r="H141" s="83">
        <v>10.33</v>
      </c>
      <c r="I141" s="83">
        <v>28.745000000000001</v>
      </c>
      <c r="J141" s="87">
        <f>SUM(E141:I141)</f>
        <v>61.260000000000005</v>
      </c>
      <c r="K141" s="26">
        <f>ROUND(AVERAGE(E141:I141),3)</f>
        <v>12.252000000000001</v>
      </c>
      <c r="L141" s="87">
        <f>ROUND(MEDIAN(E141:I141), 3)</f>
        <v>9.5709999999999997</v>
      </c>
      <c r="M141" s="87">
        <f>ROUND(_xlfn.STDEV.S(E141:I141), 3)</f>
        <v>9.4469999999999992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29"/>
      <c r="Y141" s="325"/>
      <c r="Z141" s="87" t="s">
        <v>24</v>
      </c>
      <c r="AA141" s="62">
        <v>10.558999999999999</v>
      </c>
      <c r="AB141" s="62">
        <v>10.371</v>
      </c>
      <c r="AC141" s="62">
        <v>8.06</v>
      </c>
      <c r="AD141" s="62">
        <v>10.583</v>
      </c>
      <c r="AE141" s="62">
        <v>9.8469999999999995</v>
      </c>
      <c r="AF141" s="87">
        <f>SUM(AA141:AE141)</f>
        <v>49.42</v>
      </c>
      <c r="AG141" s="26">
        <f>ROUND(AVERAGE(AA141:AE141),3)</f>
        <v>9.8840000000000003</v>
      </c>
      <c r="AH141" s="87">
        <f>ROUND(MEDIAN(AA141:AE141), 3)</f>
        <v>10.371</v>
      </c>
      <c r="AI141" s="87">
        <f>ROUND(_xlfn.STDEV.S(AA141:AE141), 3)</f>
        <v>1.0620000000000001</v>
      </c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U141" s="267"/>
      <c r="AY141" s="42" t="s">
        <v>191</v>
      </c>
      <c r="AZ141" s="130">
        <f>L127</f>
        <v>8.8930000000000007</v>
      </c>
      <c r="BA141" s="130">
        <f>AH127</f>
        <v>8.43</v>
      </c>
    </row>
    <row r="142" spans="2:53" ht="16.5" customHeight="1" x14ac:dyDescent="0.25">
      <c r="B142" s="295"/>
      <c r="C142" s="325"/>
      <c r="D142" s="87" t="b">
        <v>1</v>
      </c>
      <c r="E142" s="87" t="s">
        <v>163</v>
      </c>
      <c r="F142" s="87" t="s">
        <v>152</v>
      </c>
      <c r="G142" s="87" t="s">
        <v>158</v>
      </c>
      <c r="H142" s="13">
        <v>3</v>
      </c>
      <c r="I142" s="13" t="s">
        <v>130</v>
      </c>
      <c r="J142" s="281"/>
      <c r="K142" s="282"/>
      <c r="L142" s="282"/>
      <c r="M142" s="283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29"/>
      <c r="Y142" s="325"/>
      <c r="Z142" s="87" t="b">
        <v>1</v>
      </c>
      <c r="AA142" s="87" t="s">
        <v>135</v>
      </c>
      <c r="AB142" s="87" t="s">
        <v>129</v>
      </c>
      <c r="AC142" s="87" t="s">
        <v>158</v>
      </c>
      <c r="AD142" s="87" t="s">
        <v>146</v>
      </c>
      <c r="AE142" s="87" t="s">
        <v>132</v>
      </c>
      <c r="AF142" s="281"/>
      <c r="AG142" s="282"/>
      <c r="AH142" s="282"/>
      <c r="AI142" s="283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U142" s="267"/>
      <c r="AY142" s="42" t="s">
        <v>192</v>
      </c>
      <c r="AZ142" s="130">
        <f>M127</f>
        <v>7.8460000000000001</v>
      </c>
      <c r="BA142" s="130">
        <f>AI127</f>
        <v>2.2080000000000002</v>
      </c>
    </row>
    <row r="143" spans="2:53" ht="16.5" customHeight="1" x14ac:dyDescent="0.25">
      <c r="B143" s="295"/>
      <c r="C143" s="325"/>
      <c r="D143" s="87" t="s">
        <v>17</v>
      </c>
      <c r="E143" s="87"/>
      <c r="F143" s="87"/>
      <c r="G143" s="87"/>
      <c r="H143" s="13" t="s">
        <v>43</v>
      </c>
      <c r="I143" s="13" t="s">
        <v>37</v>
      </c>
      <c r="J143" s="284"/>
      <c r="K143" s="285"/>
      <c r="L143" s="285"/>
      <c r="M143" s="286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29"/>
      <c r="Y143" s="325"/>
      <c r="Z143" s="87" t="s">
        <v>17</v>
      </c>
      <c r="AA143" s="87"/>
      <c r="AB143" s="87"/>
      <c r="AC143" s="87"/>
      <c r="AD143" s="87"/>
      <c r="AE143" s="87"/>
      <c r="AF143" s="284"/>
      <c r="AG143" s="285"/>
      <c r="AH143" s="285"/>
      <c r="AI143" s="286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U143" s="267"/>
      <c r="AY143" s="2"/>
      <c r="AZ143" s="2"/>
      <c r="BA143" s="2"/>
    </row>
    <row r="144" spans="2:53" ht="16.5" customHeight="1" x14ac:dyDescent="0.25">
      <c r="B144" s="295"/>
      <c r="C144" s="325"/>
      <c r="D144" s="92" t="s">
        <v>25</v>
      </c>
      <c r="E144" s="293" t="s">
        <v>94</v>
      </c>
      <c r="F144" s="293"/>
      <c r="G144" s="293"/>
      <c r="H144" s="293"/>
      <c r="I144" s="293"/>
      <c r="J144" s="88" t="s">
        <v>11</v>
      </c>
      <c r="K144" s="88" t="s">
        <v>12</v>
      </c>
      <c r="L144" s="88" t="s">
        <v>81</v>
      </c>
      <c r="M144" s="88" t="s">
        <v>80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29"/>
      <c r="Y144" s="325"/>
      <c r="Z144" s="92" t="s">
        <v>25</v>
      </c>
      <c r="AA144" s="293" t="s">
        <v>95</v>
      </c>
      <c r="AB144" s="293"/>
      <c r="AC144" s="293"/>
      <c r="AD144" s="293"/>
      <c r="AE144" s="293"/>
      <c r="AF144" s="88" t="s">
        <v>11</v>
      </c>
      <c r="AG144" s="88" t="s">
        <v>12</v>
      </c>
      <c r="AH144" s="88" t="s">
        <v>81</v>
      </c>
      <c r="AI144" s="88" t="s">
        <v>80</v>
      </c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U144" s="267"/>
      <c r="AY144" s="2"/>
      <c r="AZ144" s="2"/>
      <c r="BA144" s="2"/>
    </row>
    <row r="145" spans="2:53" ht="16.5" customHeight="1" x14ac:dyDescent="0.25">
      <c r="B145" s="295"/>
      <c r="C145" s="325"/>
      <c r="D145" s="87" t="s">
        <v>26</v>
      </c>
      <c r="E145" s="83">
        <v>8.0129999999999999</v>
      </c>
      <c r="F145" s="83">
        <v>61.607999999999997</v>
      </c>
      <c r="G145" s="83">
        <v>6.01</v>
      </c>
      <c r="H145" s="83">
        <v>12.331</v>
      </c>
      <c r="I145" s="83">
        <v>7.91</v>
      </c>
      <c r="J145" s="87">
        <f>SUM(E145:I145)</f>
        <v>95.872</v>
      </c>
      <c r="K145" s="26">
        <f>ROUND(AVERAGE(E145:I145),3)</f>
        <v>19.173999999999999</v>
      </c>
      <c r="L145" s="87">
        <f>ROUND(MEDIAN(E145:I145), 3)</f>
        <v>8.0129999999999999</v>
      </c>
      <c r="M145" s="87">
        <f>ROUND(_xlfn.STDEV.S(E145:I145), 3)</f>
        <v>23.834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29"/>
      <c r="Y145" s="325"/>
      <c r="Z145" s="87" t="s">
        <v>26</v>
      </c>
      <c r="AA145" s="62">
        <v>10.34</v>
      </c>
      <c r="AB145" s="62">
        <v>11.241</v>
      </c>
      <c r="AC145" s="62">
        <v>5.5110000000000001</v>
      </c>
      <c r="AD145" s="62">
        <v>8.7289999999999992</v>
      </c>
      <c r="AE145" s="62">
        <v>7.09</v>
      </c>
      <c r="AF145" s="87">
        <f>SUM(AA145:AE145)</f>
        <v>42.911000000000001</v>
      </c>
      <c r="AG145" s="26">
        <f>ROUND(AVERAGE(AA145:AE145),3)</f>
        <v>8.5820000000000007</v>
      </c>
      <c r="AH145" s="87">
        <f>ROUND(MEDIAN(AA145:AE145), 3)</f>
        <v>8.7289999999999992</v>
      </c>
      <c r="AI145" s="87">
        <f>ROUND(_xlfn.STDEV.S(AA145:AE145), 3)</f>
        <v>2.3370000000000002</v>
      </c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U145" s="267"/>
      <c r="AY145" s="2"/>
      <c r="AZ145" s="2"/>
      <c r="BA145" s="2"/>
    </row>
    <row r="146" spans="2:53" ht="16.5" customHeight="1" x14ac:dyDescent="0.25">
      <c r="B146" s="295"/>
      <c r="C146" s="325"/>
      <c r="D146" s="87" t="b">
        <v>1</v>
      </c>
      <c r="E146" s="87" t="s">
        <v>137</v>
      </c>
      <c r="F146" s="87" t="s">
        <v>156</v>
      </c>
      <c r="G146" s="87" t="s">
        <v>130</v>
      </c>
      <c r="H146" s="87" t="s">
        <v>159</v>
      </c>
      <c r="I146" s="87" t="s">
        <v>157</v>
      </c>
      <c r="J146" s="281"/>
      <c r="K146" s="282"/>
      <c r="L146" s="282"/>
      <c r="M146" s="283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29"/>
      <c r="Y146" s="325"/>
      <c r="Z146" s="87" t="b">
        <v>1</v>
      </c>
      <c r="AA146" s="13">
        <v>6</v>
      </c>
      <c r="AB146" s="13" t="s">
        <v>161</v>
      </c>
      <c r="AC146" s="87">
        <v>3</v>
      </c>
      <c r="AD146" s="87" t="s">
        <v>144</v>
      </c>
      <c r="AE146" s="87" t="s">
        <v>162</v>
      </c>
      <c r="AF146" s="281"/>
      <c r="AG146" s="282"/>
      <c r="AH146" s="282"/>
      <c r="AI146" s="283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U146" s="267"/>
      <c r="AY146" s="2"/>
      <c r="AZ146" s="2"/>
      <c r="BA146" s="2"/>
    </row>
    <row r="147" spans="2:53" ht="16.5" customHeight="1" x14ac:dyDescent="0.25">
      <c r="B147" s="295"/>
      <c r="C147" s="325"/>
      <c r="D147" s="87" t="s">
        <v>17</v>
      </c>
      <c r="E147" s="87"/>
      <c r="F147" s="87"/>
      <c r="G147" s="87"/>
      <c r="H147" s="87"/>
      <c r="I147" s="87"/>
      <c r="J147" s="284"/>
      <c r="K147" s="285"/>
      <c r="L147" s="285"/>
      <c r="M147" s="286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29"/>
      <c r="Y147" s="325"/>
      <c r="Z147" s="87" t="s">
        <v>17</v>
      </c>
      <c r="AA147" s="13" t="s">
        <v>38</v>
      </c>
      <c r="AB147" s="13" t="s">
        <v>31</v>
      </c>
      <c r="AC147" s="87"/>
      <c r="AD147" s="87"/>
      <c r="AE147" s="87"/>
      <c r="AF147" s="284"/>
      <c r="AG147" s="285"/>
      <c r="AH147" s="285"/>
      <c r="AI147" s="286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U147" s="267"/>
      <c r="AY147" s="2"/>
      <c r="AZ147" s="2"/>
      <c r="BA147" s="2"/>
    </row>
    <row r="148" spans="2:53" ht="16.5" customHeight="1" x14ac:dyDescent="0.25">
      <c r="B148" s="295"/>
      <c r="C148" s="325"/>
      <c r="D148" s="92" t="s">
        <v>58</v>
      </c>
      <c r="E148" s="293" t="s">
        <v>95</v>
      </c>
      <c r="F148" s="293"/>
      <c r="G148" s="293"/>
      <c r="H148" s="293"/>
      <c r="I148" s="293"/>
      <c r="J148" s="88" t="s">
        <v>11</v>
      </c>
      <c r="K148" s="88" t="s">
        <v>12</v>
      </c>
      <c r="L148" s="88" t="s">
        <v>81</v>
      </c>
      <c r="M148" s="88" t="s">
        <v>80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29"/>
      <c r="Y148" s="325"/>
      <c r="Z148" s="92" t="s">
        <v>58</v>
      </c>
      <c r="AA148" s="293" t="s">
        <v>95</v>
      </c>
      <c r="AB148" s="293"/>
      <c r="AC148" s="293"/>
      <c r="AD148" s="293"/>
      <c r="AE148" s="293"/>
      <c r="AF148" s="88" t="s">
        <v>11</v>
      </c>
      <c r="AG148" s="88" t="s">
        <v>12</v>
      </c>
      <c r="AH148" s="88" t="s">
        <v>81</v>
      </c>
      <c r="AI148" s="88" t="s">
        <v>80</v>
      </c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U148" s="267"/>
      <c r="AY148" s="2"/>
      <c r="AZ148" s="2"/>
      <c r="BA148" s="2"/>
    </row>
    <row r="149" spans="2:53" ht="16.5" customHeight="1" x14ac:dyDescent="0.25">
      <c r="B149" s="295"/>
      <c r="C149" s="325"/>
      <c r="D149" s="87" t="s">
        <v>59</v>
      </c>
      <c r="E149" s="83">
        <v>7.6310000000000002</v>
      </c>
      <c r="F149" s="83">
        <v>7.1120000000000001</v>
      </c>
      <c r="G149" s="83">
        <v>4.6680000000000001</v>
      </c>
      <c r="H149" s="83">
        <v>11.023999999999999</v>
      </c>
      <c r="I149" s="83">
        <v>12.182</v>
      </c>
      <c r="J149" s="87">
        <f>SUM(E149:I149)</f>
        <v>42.617000000000004</v>
      </c>
      <c r="K149" s="26">
        <f>ROUND(AVERAGE(E149:I149),3)</f>
        <v>8.5229999999999997</v>
      </c>
      <c r="L149" s="87">
        <f>ROUND(MEDIAN(E149:I149), 3)</f>
        <v>7.6310000000000002</v>
      </c>
      <c r="M149" s="87">
        <f>ROUND(_xlfn.STDEV.S(E149:I149), 3)</f>
        <v>3.0529999999999999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29"/>
      <c r="Y149" s="325"/>
      <c r="Z149" s="87" t="s">
        <v>59</v>
      </c>
      <c r="AA149" s="62">
        <v>13.228999999999999</v>
      </c>
      <c r="AB149" s="62">
        <v>6.7569999999999997</v>
      </c>
      <c r="AC149" s="62">
        <v>6.9539999999999997</v>
      </c>
      <c r="AD149" s="62">
        <v>7.14</v>
      </c>
      <c r="AE149" s="62">
        <v>18.126999999999999</v>
      </c>
      <c r="AF149" s="87">
        <f>SUM(AA149:AE149)</f>
        <v>52.206999999999994</v>
      </c>
      <c r="AG149" s="26">
        <f>ROUND(AVERAGE(AA149:AE149),3)</f>
        <v>10.441000000000001</v>
      </c>
      <c r="AH149" s="87">
        <f>ROUND(MEDIAN(AA149:AE149), 3)</f>
        <v>7.14</v>
      </c>
      <c r="AI149" s="87">
        <f>ROUND(_xlfn.STDEV.S(AA149:AE149), 3)</f>
        <v>5.0860000000000003</v>
      </c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U149" s="267"/>
      <c r="AY149" s="2"/>
      <c r="AZ149" s="2"/>
      <c r="BA149" s="2"/>
    </row>
    <row r="150" spans="2:53" ht="16.5" customHeight="1" x14ac:dyDescent="0.25">
      <c r="B150" s="295"/>
      <c r="C150" s="325"/>
      <c r="D150" s="87" t="b">
        <v>1</v>
      </c>
      <c r="E150" s="87" t="s">
        <v>147</v>
      </c>
      <c r="F150" s="87" t="s">
        <v>155</v>
      </c>
      <c r="G150" s="87">
        <v>5</v>
      </c>
      <c r="H150" s="13">
        <v>7</v>
      </c>
      <c r="I150" s="13" t="s">
        <v>141</v>
      </c>
      <c r="J150" s="281"/>
      <c r="K150" s="282"/>
      <c r="L150" s="282"/>
      <c r="M150" s="283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29"/>
      <c r="Y150" s="325"/>
      <c r="Z150" s="87" t="b">
        <v>1</v>
      </c>
      <c r="AA150" s="13" t="s">
        <v>147</v>
      </c>
      <c r="AB150" s="87" t="s">
        <v>155</v>
      </c>
      <c r="AC150" s="87">
        <v>5</v>
      </c>
      <c r="AD150" s="13">
        <v>7</v>
      </c>
      <c r="AE150" s="87" t="s">
        <v>141</v>
      </c>
      <c r="AF150" s="281"/>
      <c r="AG150" s="282"/>
      <c r="AH150" s="282"/>
      <c r="AI150" s="283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U150" s="267"/>
      <c r="AY150" s="2"/>
      <c r="AZ150" s="2"/>
      <c r="BA150" s="2"/>
    </row>
    <row r="151" spans="2:53" ht="16.5" customHeight="1" x14ac:dyDescent="0.25">
      <c r="B151" s="295"/>
      <c r="C151" s="325"/>
      <c r="D151" s="87" t="s">
        <v>17</v>
      </c>
      <c r="E151" s="87"/>
      <c r="F151" s="87"/>
      <c r="G151" s="87"/>
      <c r="H151" s="13">
        <v>3</v>
      </c>
      <c r="I151" s="13">
        <v>4</v>
      </c>
      <c r="J151" s="284"/>
      <c r="K151" s="285"/>
      <c r="L151" s="285"/>
      <c r="M151" s="286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29"/>
      <c r="Y151" s="325"/>
      <c r="Z151" s="87" t="s">
        <v>17</v>
      </c>
      <c r="AA151" s="13" t="s">
        <v>40</v>
      </c>
      <c r="AB151" s="87"/>
      <c r="AC151" s="87"/>
      <c r="AD151" s="13">
        <v>6</v>
      </c>
      <c r="AE151" s="87"/>
      <c r="AF151" s="284"/>
      <c r="AG151" s="285"/>
      <c r="AH151" s="285"/>
      <c r="AI151" s="286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U151" s="267"/>
      <c r="AY151" s="2"/>
      <c r="AZ151" s="2"/>
      <c r="BA151" s="2"/>
    </row>
    <row r="152" spans="2:53" ht="16.5" customHeight="1" x14ac:dyDescent="0.25">
      <c r="B152" s="295"/>
      <c r="AU152" s="267"/>
      <c r="AY152" s="2"/>
      <c r="AZ152" s="2"/>
      <c r="BA152" s="2"/>
    </row>
    <row r="153" spans="2:53" ht="16.5" customHeight="1" x14ac:dyDescent="0.25">
      <c r="B153" s="295"/>
      <c r="AU153" s="267"/>
      <c r="AY153" s="2"/>
      <c r="AZ153" s="2"/>
      <c r="BA153" s="2"/>
    </row>
    <row r="154" spans="2:53" ht="16.5" customHeight="1" x14ac:dyDescent="0.3">
      <c r="B154" s="295"/>
      <c r="C154" s="325" t="s">
        <v>70</v>
      </c>
      <c r="D154" s="90" t="s">
        <v>70</v>
      </c>
      <c r="E154" s="7"/>
      <c r="F154" s="7"/>
      <c r="G154" s="7"/>
      <c r="H154" s="7"/>
      <c r="I154" s="7"/>
      <c r="J154" s="326" t="s">
        <v>49</v>
      </c>
      <c r="K154" s="326"/>
      <c r="L154" s="326"/>
      <c r="M154" s="326"/>
      <c r="N154" s="7"/>
      <c r="O154" s="7"/>
      <c r="P154" s="7"/>
      <c r="Q154" s="7"/>
      <c r="R154" s="7"/>
      <c r="S154" s="7"/>
      <c r="T154" s="90" t="s">
        <v>70</v>
      </c>
      <c r="U154" s="232" t="s">
        <v>50</v>
      </c>
      <c r="V154" s="232"/>
      <c r="W154" s="232"/>
      <c r="X154" s="3"/>
      <c r="Y154" s="325" t="s">
        <v>70</v>
      </c>
      <c r="Z154" s="90" t="s">
        <v>70</v>
      </c>
      <c r="AA154" s="7"/>
      <c r="AB154" s="7"/>
      <c r="AC154" s="7"/>
      <c r="AD154" s="7"/>
      <c r="AE154" s="7"/>
      <c r="AF154" s="326" t="s">
        <v>49</v>
      </c>
      <c r="AG154" s="326"/>
      <c r="AH154" s="326"/>
      <c r="AI154" s="326"/>
      <c r="AJ154" s="7"/>
      <c r="AK154" s="7"/>
      <c r="AL154" s="7"/>
      <c r="AM154" s="7"/>
      <c r="AN154" s="7"/>
      <c r="AO154" s="7"/>
      <c r="AP154" s="90" t="s">
        <v>70</v>
      </c>
      <c r="AQ154" s="232" t="s">
        <v>50</v>
      </c>
      <c r="AR154" s="232"/>
      <c r="AS154" s="232"/>
      <c r="AU154" s="267"/>
      <c r="AV154" s="332" t="s">
        <v>253</v>
      </c>
      <c r="AW154" s="333" t="s">
        <v>5</v>
      </c>
      <c r="AX154" s="333"/>
      <c r="AY154" s="332" t="s">
        <v>253</v>
      </c>
      <c r="AZ154" s="333" t="s">
        <v>6</v>
      </c>
      <c r="BA154" s="333"/>
    </row>
    <row r="155" spans="2:53" ht="16.5" customHeight="1" x14ac:dyDescent="0.3">
      <c r="B155" s="295"/>
      <c r="C155" s="325"/>
      <c r="D155" s="90" t="s">
        <v>2</v>
      </c>
      <c r="E155" s="7"/>
      <c r="F155" s="7"/>
      <c r="G155" s="7"/>
      <c r="H155" s="7"/>
      <c r="I155" s="7"/>
      <c r="J155" s="42" t="s">
        <v>3</v>
      </c>
      <c r="K155" s="42" t="s">
        <v>4</v>
      </c>
      <c r="L155" s="42" t="s">
        <v>191</v>
      </c>
      <c r="M155" s="42" t="s">
        <v>192</v>
      </c>
      <c r="N155" s="7"/>
      <c r="O155" s="7"/>
      <c r="P155" s="7"/>
      <c r="Q155" s="7"/>
      <c r="R155" s="7"/>
      <c r="S155" s="31"/>
      <c r="T155" s="90" t="s">
        <v>2</v>
      </c>
      <c r="U155" s="92" t="s">
        <v>5</v>
      </c>
      <c r="V155" s="92" t="s">
        <v>6</v>
      </c>
      <c r="W155" s="8" t="s">
        <v>7</v>
      </c>
      <c r="X155" s="29"/>
      <c r="Y155" s="325"/>
      <c r="Z155" s="90" t="s">
        <v>0</v>
      </c>
      <c r="AA155" s="7"/>
      <c r="AB155" s="7"/>
      <c r="AC155" s="7"/>
      <c r="AD155" s="7"/>
      <c r="AE155" s="7"/>
      <c r="AF155" s="42" t="s">
        <v>3</v>
      </c>
      <c r="AG155" s="42" t="s">
        <v>4</v>
      </c>
      <c r="AH155" s="42" t="s">
        <v>191</v>
      </c>
      <c r="AI155" s="42" t="s">
        <v>192</v>
      </c>
      <c r="AJ155" s="7"/>
      <c r="AK155" s="7"/>
      <c r="AL155" s="7"/>
      <c r="AM155" s="7"/>
      <c r="AN155" s="7"/>
      <c r="AO155" s="31"/>
      <c r="AP155" s="90" t="s">
        <v>0</v>
      </c>
      <c r="AQ155" s="92" t="s">
        <v>5</v>
      </c>
      <c r="AR155" s="92" t="s">
        <v>6</v>
      </c>
      <c r="AS155" s="8" t="s">
        <v>7</v>
      </c>
      <c r="AU155" s="267"/>
      <c r="AV155" s="332"/>
      <c r="AW155" s="100" t="s">
        <v>2</v>
      </c>
      <c r="AX155" s="100" t="s">
        <v>54</v>
      </c>
      <c r="AY155" s="332"/>
      <c r="AZ155" s="100" t="s">
        <v>2</v>
      </c>
      <c r="BA155" s="100" t="s">
        <v>54</v>
      </c>
    </row>
    <row r="156" spans="2:53" ht="16.5" customHeight="1" x14ac:dyDescent="0.3">
      <c r="B156" s="295"/>
      <c r="C156" s="325"/>
      <c r="D156" s="9" t="s">
        <v>8</v>
      </c>
      <c r="E156" s="19"/>
      <c r="F156" s="19"/>
      <c r="G156" s="19"/>
      <c r="H156" s="19"/>
      <c r="I156" s="19"/>
      <c r="J156" s="57">
        <f>ROUND(AVERAGE(J158, J162,J166,J170,J174,J178), 3)</f>
        <v>49.457000000000001</v>
      </c>
      <c r="K156" s="43">
        <f>ROUND(AVERAGE(K158, K162,K166,K170,K174,K178), 3)</f>
        <v>9.8919999999999995</v>
      </c>
      <c r="L156" s="43">
        <f>ROUND(AVERAGE(L158, L162,L166,L170,L174,L178), 3)</f>
        <v>9.3149999999999995</v>
      </c>
      <c r="M156" s="43">
        <f>ROUND(AVERAGE(M158, M162,M166,M170,M174,M178), 3)</f>
        <v>3.9319999999999999</v>
      </c>
      <c r="N156" s="7"/>
      <c r="O156" s="7"/>
      <c r="P156" s="7"/>
      <c r="Q156" s="7"/>
      <c r="R156" s="7"/>
      <c r="S156" s="31"/>
      <c r="T156" s="9" t="s">
        <v>9</v>
      </c>
      <c r="U156" s="32">
        <v>40</v>
      </c>
      <c r="V156" s="32">
        <v>64.677999999999997</v>
      </c>
      <c r="W156" s="8">
        <f t="shared" ref="W156:W161" si="28">ROUND(V156/60, 3)</f>
        <v>1.0780000000000001</v>
      </c>
      <c r="X156" s="29"/>
      <c r="Y156" s="325"/>
      <c r="Z156" s="9" t="s">
        <v>8</v>
      </c>
      <c r="AA156" s="19"/>
      <c r="AB156" s="19"/>
      <c r="AC156" s="19"/>
      <c r="AD156" s="19"/>
      <c r="AE156" s="19"/>
      <c r="AF156" s="57">
        <f>ROUND(AVERAGE(AF158, AF162,AF166,AF170,AF174,AF178), 3)</f>
        <v>43.279000000000003</v>
      </c>
      <c r="AG156" s="43">
        <f>ROUND(AVERAGE(AG158, AG162,AG166,AG170,AG174,AG178), 3)</f>
        <v>8.6560000000000006</v>
      </c>
      <c r="AH156" s="43">
        <f>ROUND(AVERAGE(AH158, AH162,AH166,AH170,AH174,AH178), 3)</f>
        <v>7.3659999999999997</v>
      </c>
      <c r="AI156" s="43">
        <f>ROUND(AVERAGE(AI158, AI162,AI166,AI170,AI174,AI178), 3)</f>
        <v>3.7210000000000001</v>
      </c>
      <c r="AJ156" s="7"/>
      <c r="AK156" s="7"/>
      <c r="AL156" s="7"/>
      <c r="AM156" s="7"/>
      <c r="AN156" s="7"/>
      <c r="AO156" s="31"/>
      <c r="AP156" s="9" t="s">
        <v>9</v>
      </c>
      <c r="AQ156" s="32">
        <v>80</v>
      </c>
      <c r="AR156" s="32">
        <v>36.482999999999997</v>
      </c>
      <c r="AS156" s="8">
        <f t="shared" ref="AS156:AS161" si="29">ROUND(AR156/60, 3)</f>
        <v>0.60799999999999998</v>
      </c>
      <c r="AU156" s="267"/>
      <c r="AV156" s="101" t="s">
        <v>9</v>
      </c>
      <c r="AW156" s="102">
        <f>U156</f>
        <v>40</v>
      </c>
      <c r="AX156" s="102">
        <f>AQ156</f>
        <v>80</v>
      </c>
      <c r="AY156" s="101" t="s">
        <v>9</v>
      </c>
      <c r="AZ156" s="102">
        <f>V156</f>
        <v>64.677999999999997</v>
      </c>
      <c r="BA156" s="102">
        <f>AR156</f>
        <v>36.482999999999997</v>
      </c>
    </row>
    <row r="157" spans="2:53" ht="16.5" customHeight="1" x14ac:dyDescent="0.3">
      <c r="B157" s="295"/>
      <c r="C157" s="325"/>
      <c r="D157" s="92" t="s">
        <v>10</v>
      </c>
      <c r="E157" s="293" t="s">
        <v>93</v>
      </c>
      <c r="F157" s="293"/>
      <c r="G157" s="293"/>
      <c r="H157" s="293"/>
      <c r="I157" s="293"/>
      <c r="J157" s="88" t="s">
        <v>11</v>
      </c>
      <c r="K157" s="88" t="s">
        <v>12</v>
      </c>
      <c r="L157" s="88" t="s">
        <v>81</v>
      </c>
      <c r="M157" s="88" t="s">
        <v>80</v>
      </c>
      <c r="N157" s="7"/>
      <c r="O157" s="31"/>
      <c r="P157" s="31"/>
      <c r="Q157" s="31"/>
      <c r="R157" s="31"/>
      <c r="S157" s="31"/>
      <c r="T157" s="9" t="s">
        <v>13</v>
      </c>
      <c r="U157" s="32">
        <v>20</v>
      </c>
      <c r="V157" s="32">
        <v>64.424999999999997</v>
      </c>
      <c r="W157" s="8">
        <f t="shared" si="28"/>
        <v>1.0740000000000001</v>
      </c>
      <c r="X157" s="29"/>
      <c r="Y157" s="325"/>
      <c r="Z157" s="92" t="s">
        <v>10</v>
      </c>
      <c r="AA157" s="293" t="s">
        <v>89</v>
      </c>
      <c r="AB157" s="293"/>
      <c r="AC157" s="293"/>
      <c r="AD157" s="293"/>
      <c r="AE157" s="293"/>
      <c r="AF157" s="88" t="s">
        <v>11</v>
      </c>
      <c r="AG157" s="88" t="s">
        <v>12</v>
      </c>
      <c r="AH157" s="88" t="s">
        <v>81</v>
      </c>
      <c r="AI157" s="88" t="s">
        <v>80</v>
      </c>
      <c r="AJ157" s="7"/>
      <c r="AK157" s="31"/>
      <c r="AL157" s="31"/>
      <c r="AM157" s="31"/>
      <c r="AN157" s="31"/>
      <c r="AO157" s="31"/>
      <c r="AP157" s="9" t="s">
        <v>13</v>
      </c>
      <c r="AQ157" s="32">
        <v>80</v>
      </c>
      <c r="AR157" s="32">
        <v>46.03</v>
      </c>
      <c r="AS157" s="8">
        <f t="shared" si="29"/>
        <v>0.76700000000000002</v>
      </c>
      <c r="AU157" s="267"/>
      <c r="AV157" s="101" t="s">
        <v>13</v>
      </c>
      <c r="AW157" s="102">
        <f t="shared" ref="AW157:AW162" si="30">U157</f>
        <v>20</v>
      </c>
      <c r="AX157" s="102">
        <f t="shared" ref="AX157:AX162" si="31">AQ157</f>
        <v>80</v>
      </c>
      <c r="AY157" s="101" t="s">
        <v>13</v>
      </c>
      <c r="AZ157" s="102">
        <f t="shared" ref="AZ157:AZ162" si="32">V157</f>
        <v>64.424999999999997</v>
      </c>
      <c r="BA157" s="102">
        <f t="shared" ref="BA157:BA162" si="33">AR157</f>
        <v>46.03</v>
      </c>
    </row>
    <row r="158" spans="2:53" ht="16.5" customHeight="1" x14ac:dyDescent="0.3">
      <c r="B158" s="295"/>
      <c r="C158" s="325"/>
      <c r="D158" s="87" t="s">
        <v>14</v>
      </c>
      <c r="E158" s="86">
        <v>6.5590000000000002</v>
      </c>
      <c r="F158" s="86">
        <v>5.9850000000000003</v>
      </c>
      <c r="G158" s="86">
        <v>13.21</v>
      </c>
      <c r="H158" s="86">
        <v>18.388999999999999</v>
      </c>
      <c r="I158" s="86">
        <v>20.533999999999999</v>
      </c>
      <c r="J158" s="87">
        <f>SUM(E158:I158)</f>
        <v>64.676999999999992</v>
      </c>
      <c r="K158" s="26">
        <f>ROUND(AVERAGE(E158:I158),3)</f>
        <v>12.935</v>
      </c>
      <c r="L158" s="87">
        <f>ROUND(MEDIAN(E158:I158), 3)</f>
        <v>13.21</v>
      </c>
      <c r="M158" s="87">
        <f>ROUND(_xlfn.STDEV.S(E158:I158), 3)</f>
        <v>6.6429999999999998</v>
      </c>
      <c r="N158" s="7"/>
      <c r="O158" s="31"/>
      <c r="P158" s="31"/>
      <c r="Q158" s="31"/>
      <c r="R158" s="31"/>
      <c r="S158" s="31"/>
      <c r="T158" s="9" t="s">
        <v>15</v>
      </c>
      <c r="U158" s="32">
        <v>40</v>
      </c>
      <c r="V158" s="32">
        <v>34.279000000000003</v>
      </c>
      <c r="W158" s="8">
        <f t="shared" si="28"/>
        <v>0.57099999999999995</v>
      </c>
      <c r="X158" s="29"/>
      <c r="Y158" s="325"/>
      <c r="Z158" s="87" t="s">
        <v>14</v>
      </c>
      <c r="AA158" s="60">
        <v>4.4809999999999999</v>
      </c>
      <c r="AB158" s="60">
        <v>4.9189999999999996</v>
      </c>
      <c r="AC158" s="60">
        <v>6.867</v>
      </c>
      <c r="AD158" s="60">
        <v>5.68</v>
      </c>
      <c r="AE158" s="60">
        <v>14.534000000000001</v>
      </c>
      <c r="AF158" s="87">
        <f>SUM(AA158:AE158)</f>
        <v>36.481000000000002</v>
      </c>
      <c r="AG158" s="26">
        <f>ROUND(AVERAGE(AA158:AE158),3)</f>
        <v>7.2960000000000003</v>
      </c>
      <c r="AH158" s="87">
        <f>ROUND(MEDIAN(AA158:AE158), 3)</f>
        <v>5.68</v>
      </c>
      <c r="AI158" s="87">
        <f>ROUND(_xlfn.STDEV.S(AA158:AE158), 3)</f>
        <v>4.1459999999999999</v>
      </c>
      <c r="AJ158" s="7"/>
      <c r="AK158" s="31"/>
      <c r="AL158" s="31"/>
      <c r="AM158" s="31"/>
      <c r="AN158" s="31"/>
      <c r="AO158" s="31"/>
      <c r="AP158" s="9" t="s">
        <v>15</v>
      </c>
      <c r="AQ158" s="32">
        <v>80</v>
      </c>
      <c r="AR158" s="32">
        <v>54.27</v>
      </c>
      <c r="AS158" s="8">
        <f t="shared" si="29"/>
        <v>0.90500000000000003</v>
      </c>
      <c r="AU158" s="267"/>
      <c r="AV158" s="101" t="s">
        <v>15</v>
      </c>
      <c r="AW158" s="102">
        <f t="shared" si="30"/>
        <v>40</v>
      </c>
      <c r="AX158" s="102">
        <f t="shared" si="31"/>
        <v>80</v>
      </c>
      <c r="AY158" s="101" t="s">
        <v>15</v>
      </c>
      <c r="AZ158" s="102">
        <f t="shared" si="32"/>
        <v>34.279000000000003</v>
      </c>
      <c r="BA158" s="102">
        <f t="shared" si="33"/>
        <v>54.27</v>
      </c>
    </row>
    <row r="159" spans="2:53" ht="16.5" customHeight="1" x14ac:dyDescent="0.3">
      <c r="B159" s="295"/>
      <c r="C159" s="325"/>
      <c r="D159" s="87" t="b">
        <v>1</v>
      </c>
      <c r="E159" s="87" t="s">
        <v>159</v>
      </c>
      <c r="F159" s="13" t="s">
        <v>141</v>
      </c>
      <c r="G159" s="87" t="s">
        <v>130</v>
      </c>
      <c r="H159" s="13" t="s">
        <v>136</v>
      </c>
      <c r="I159" s="13" t="s">
        <v>143</v>
      </c>
      <c r="J159" s="281"/>
      <c r="K159" s="282"/>
      <c r="L159" s="282"/>
      <c r="M159" s="283"/>
      <c r="N159" s="7"/>
      <c r="O159" s="31"/>
      <c r="P159" s="31"/>
      <c r="Q159" s="31"/>
      <c r="R159" s="31"/>
      <c r="S159" s="31"/>
      <c r="T159" s="9" t="s">
        <v>16</v>
      </c>
      <c r="U159" s="32">
        <v>60</v>
      </c>
      <c r="V159" s="32">
        <v>43.121000000000002</v>
      </c>
      <c r="W159" s="8">
        <f t="shared" si="28"/>
        <v>0.71899999999999997</v>
      </c>
      <c r="X159" s="29"/>
      <c r="Y159" s="325"/>
      <c r="Z159" s="87" t="b">
        <v>1</v>
      </c>
      <c r="AA159" s="87" t="s">
        <v>147</v>
      </c>
      <c r="AB159" s="87" t="s">
        <v>163</v>
      </c>
      <c r="AC159" s="87" t="s">
        <v>133</v>
      </c>
      <c r="AD159" s="87">
        <v>3</v>
      </c>
      <c r="AE159" s="13" t="s">
        <v>131</v>
      </c>
      <c r="AF159" s="281"/>
      <c r="AG159" s="282"/>
      <c r="AH159" s="282"/>
      <c r="AI159" s="283"/>
      <c r="AJ159" s="7"/>
      <c r="AK159" s="31"/>
      <c r="AL159" s="31"/>
      <c r="AM159" s="31"/>
      <c r="AN159" s="31"/>
      <c r="AO159" s="31"/>
      <c r="AP159" s="9" t="s">
        <v>16</v>
      </c>
      <c r="AQ159" s="32">
        <v>80</v>
      </c>
      <c r="AR159" s="32">
        <v>40.646999999999998</v>
      </c>
      <c r="AS159" s="8">
        <f t="shared" si="29"/>
        <v>0.67700000000000005</v>
      </c>
      <c r="AU159" s="267"/>
      <c r="AV159" s="101" t="s">
        <v>16</v>
      </c>
      <c r="AW159" s="102">
        <f t="shared" si="30"/>
        <v>60</v>
      </c>
      <c r="AX159" s="102">
        <f t="shared" si="31"/>
        <v>80</v>
      </c>
      <c r="AY159" s="101" t="s">
        <v>16</v>
      </c>
      <c r="AZ159" s="102">
        <f t="shared" si="32"/>
        <v>43.121000000000002</v>
      </c>
      <c r="BA159" s="102">
        <f t="shared" si="33"/>
        <v>40.646999999999998</v>
      </c>
    </row>
    <row r="160" spans="2:53" ht="16.5" customHeight="1" x14ac:dyDescent="0.3">
      <c r="B160" s="295"/>
      <c r="C160" s="325"/>
      <c r="D160" s="87" t="s">
        <v>17</v>
      </c>
      <c r="E160" s="87"/>
      <c r="F160" s="13" t="s">
        <v>31</v>
      </c>
      <c r="G160" s="87"/>
      <c r="H160" s="13" t="s">
        <v>48</v>
      </c>
      <c r="I160" s="13" t="s">
        <v>85</v>
      </c>
      <c r="J160" s="284"/>
      <c r="K160" s="285"/>
      <c r="L160" s="285"/>
      <c r="M160" s="286"/>
      <c r="N160" s="7"/>
      <c r="O160" s="31"/>
      <c r="P160" s="31"/>
      <c r="Q160" s="31"/>
      <c r="R160" s="31"/>
      <c r="S160" s="31"/>
      <c r="T160" s="9" t="s">
        <v>18</v>
      </c>
      <c r="U160" s="32">
        <v>60</v>
      </c>
      <c r="V160" s="32">
        <v>44.850999999999999</v>
      </c>
      <c r="W160" s="8">
        <f t="shared" si="28"/>
        <v>0.748</v>
      </c>
      <c r="X160" s="29"/>
      <c r="Y160" s="325"/>
      <c r="Z160" s="87" t="s">
        <v>17</v>
      </c>
      <c r="AA160" s="87"/>
      <c r="AB160" s="87"/>
      <c r="AC160" s="87"/>
      <c r="AD160" s="87"/>
      <c r="AE160" s="13" t="s">
        <v>35</v>
      </c>
      <c r="AF160" s="284"/>
      <c r="AG160" s="285"/>
      <c r="AH160" s="285"/>
      <c r="AI160" s="286"/>
      <c r="AJ160" s="7"/>
      <c r="AK160" s="31"/>
      <c r="AL160" s="31"/>
      <c r="AM160" s="31"/>
      <c r="AN160" s="31"/>
      <c r="AO160" s="31"/>
      <c r="AP160" s="9" t="s">
        <v>18</v>
      </c>
      <c r="AQ160" s="32">
        <v>60</v>
      </c>
      <c r="AR160" s="32">
        <v>32.886000000000003</v>
      </c>
      <c r="AS160" s="8">
        <f t="shared" si="29"/>
        <v>0.54800000000000004</v>
      </c>
      <c r="AU160" s="267"/>
      <c r="AV160" s="101" t="s">
        <v>18</v>
      </c>
      <c r="AW160" s="102">
        <f t="shared" si="30"/>
        <v>60</v>
      </c>
      <c r="AX160" s="102">
        <f t="shared" si="31"/>
        <v>60</v>
      </c>
      <c r="AY160" s="101" t="s">
        <v>18</v>
      </c>
      <c r="AZ160" s="102">
        <f t="shared" si="32"/>
        <v>44.850999999999999</v>
      </c>
      <c r="BA160" s="102">
        <f t="shared" si="33"/>
        <v>32.886000000000003</v>
      </c>
    </row>
    <row r="161" spans="2:53" ht="16.5" customHeight="1" x14ac:dyDescent="0.3">
      <c r="B161" s="295"/>
      <c r="C161" s="325"/>
      <c r="D161" s="92" t="s">
        <v>19</v>
      </c>
      <c r="E161" s="293" t="s">
        <v>92</v>
      </c>
      <c r="F161" s="293"/>
      <c r="G161" s="293"/>
      <c r="H161" s="293"/>
      <c r="I161" s="293"/>
      <c r="J161" s="88" t="s">
        <v>11</v>
      </c>
      <c r="K161" s="88" t="s">
        <v>12</v>
      </c>
      <c r="L161" s="88" t="s">
        <v>81</v>
      </c>
      <c r="M161" s="88" t="s">
        <v>80</v>
      </c>
      <c r="N161" s="7"/>
      <c r="O161" s="31"/>
      <c r="P161" s="31"/>
      <c r="Q161" s="31"/>
      <c r="R161" s="31"/>
      <c r="S161" s="31"/>
      <c r="T161" s="9" t="s">
        <v>56</v>
      </c>
      <c r="U161" s="37">
        <v>40</v>
      </c>
      <c r="V161" s="32">
        <v>45.398000000000003</v>
      </c>
      <c r="W161" s="8">
        <f t="shared" si="28"/>
        <v>0.75700000000000001</v>
      </c>
      <c r="X161" s="3"/>
      <c r="Y161" s="325"/>
      <c r="Z161" s="92" t="s">
        <v>19</v>
      </c>
      <c r="AA161" s="293" t="s">
        <v>89</v>
      </c>
      <c r="AB161" s="293"/>
      <c r="AC161" s="293"/>
      <c r="AD161" s="293"/>
      <c r="AE161" s="293"/>
      <c r="AF161" s="88" t="s">
        <v>11</v>
      </c>
      <c r="AG161" s="88" t="s">
        <v>12</v>
      </c>
      <c r="AH161" s="88" t="s">
        <v>81</v>
      </c>
      <c r="AI161" s="88" t="s">
        <v>80</v>
      </c>
      <c r="AJ161" s="7"/>
      <c r="AK161" s="31"/>
      <c r="AL161" s="31"/>
      <c r="AM161" s="31"/>
      <c r="AN161" s="31"/>
      <c r="AO161" s="31"/>
      <c r="AP161" s="9" t="s">
        <v>56</v>
      </c>
      <c r="AQ161" s="32">
        <v>80</v>
      </c>
      <c r="AR161" s="32">
        <v>49.363999999999997</v>
      </c>
      <c r="AS161" s="8">
        <f t="shared" si="29"/>
        <v>0.82299999999999995</v>
      </c>
      <c r="AU161" s="267"/>
      <c r="AV161" s="101" t="s">
        <v>56</v>
      </c>
      <c r="AW161" s="102">
        <f t="shared" si="30"/>
        <v>40</v>
      </c>
      <c r="AX161" s="102">
        <f t="shared" si="31"/>
        <v>80</v>
      </c>
      <c r="AY161" s="101" t="s">
        <v>56</v>
      </c>
      <c r="AZ161" s="102">
        <f t="shared" si="32"/>
        <v>45.398000000000003</v>
      </c>
      <c r="BA161" s="102">
        <f t="shared" si="33"/>
        <v>49.363999999999997</v>
      </c>
    </row>
    <row r="162" spans="2:53" ht="16.5" customHeight="1" x14ac:dyDescent="0.3">
      <c r="B162" s="295"/>
      <c r="C162" s="325"/>
      <c r="D162" s="87" t="s">
        <v>20</v>
      </c>
      <c r="E162" s="86">
        <v>17.71</v>
      </c>
      <c r="F162" s="86">
        <v>9.3960000000000008</v>
      </c>
      <c r="G162" s="86">
        <v>17.986999999999998</v>
      </c>
      <c r="H162" s="86">
        <v>8.9510000000000005</v>
      </c>
      <c r="I162" s="86">
        <v>10.379</v>
      </c>
      <c r="J162" s="87">
        <f>SUM(E162:I162)</f>
        <v>64.423000000000002</v>
      </c>
      <c r="K162" s="26">
        <f>ROUND(AVERAGE(E162:I162),3)</f>
        <v>12.885</v>
      </c>
      <c r="L162" s="87">
        <f>ROUND(MEDIAN(E162:I162), 3)</f>
        <v>10.379</v>
      </c>
      <c r="M162" s="87">
        <f>ROUND(_xlfn.STDEV.S(E162:I162), 3)</f>
        <v>4.5620000000000003</v>
      </c>
      <c r="N162" s="7"/>
      <c r="O162" s="31"/>
      <c r="P162" s="31"/>
      <c r="Q162" s="31"/>
      <c r="R162" s="31"/>
      <c r="S162" s="31"/>
      <c r="T162" s="14" t="s">
        <v>3</v>
      </c>
      <c r="U162" s="44">
        <f>ROUND(AVERAGE(U156:U161), 3)</f>
        <v>43.332999999999998</v>
      </c>
      <c r="V162" s="45">
        <f>ROUND(AVERAGE(V156:V161), 3)</f>
        <v>49.459000000000003</v>
      </c>
      <c r="W162" s="15">
        <f>ROUND(AVERAGE(W156:W161), 3)</f>
        <v>0.82499999999999996</v>
      </c>
      <c r="X162" s="29"/>
      <c r="Y162" s="325"/>
      <c r="Z162" s="87" t="s">
        <v>20</v>
      </c>
      <c r="AA162" s="60">
        <v>8.0820000000000007</v>
      </c>
      <c r="AB162" s="60">
        <v>9.2439999999999998</v>
      </c>
      <c r="AC162" s="60">
        <v>7.3890000000000002</v>
      </c>
      <c r="AD162" s="60">
        <v>10.252000000000001</v>
      </c>
      <c r="AE162" s="60">
        <v>11.06</v>
      </c>
      <c r="AF162" s="87">
        <f>SUM(AA162:AE162)</f>
        <v>46.027000000000001</v>
      </c>
      <c r="AG162" s="26">
        <f>ROUND(AVERAGE(AA162:AE162),3)</f>
        <v>9.2050000000000001</v>
      </c>
      <c r="AH162" s="87">
        <f>ROUND(MEDIAN(AA162:AE162), 3)</f>
        <v>9.2439999999999998</v>
      </c>
      <c r="AI162" s="87">
        <f>ROUND(_xlfn.STDEV.S(AA162:AE162), 3)</f>
        <v>1.508</v>
      </c>
      <c r="AJ162" s="7"/>
      <c r="AK162" s="31"/>
      <c r="AL162" s="31"/>
      <c r="AM162" s="31"/>
      <c r="AN162" s="31"/>
      <c r="AO162" s="31"/>
      <c r="AP162" s="14" t="s">
        <v>3</v>
      </c>
      <c r="AQ162" s="44">
        <f>ROUND(AVERAGE(AQ156:AQ161), 3)</f>
        <v>76.667000000000002</v>
      </c>
      <c r="AR162" s="45">
        <f>ROUND(AVERAGE(AR156:AR161), 3)</f>
        <v>43.28</v>
      </c>
      <c r="AS162" s="15">
        <f>ROUND(AVERAGE(AS156:AS161), 3)</f>
        <v>0.72099999999999997</v>
      </c>
      <c r="AU162" s="267"/>
      <c r="AV162" s="103" t="s">
        <v>3</v>
      </c>
      <c r="AW162" s="104">
        <f t="shared" si="30"/>
        <v>43.332999999999998</v>
      </c>
      <c r="AX162" s="104">
        <f t="shared" si="31"/>
        <v>76.667000000000002</v>
      </c>
      <c r="AY162" s="103" t="s">
        <v>3</v>
      </c>
      <c r="AZ162" s="105">
        <f t="shared" si="32"/>
        <v>49.459000000000003</v>
      </c>
      <c r="BA162" s="105">
        <f t="shared" si="33"/>
        <v>43.28</v>
      </c>
    </row>
    <row r="163" spans="2:53" ht="16.5" customHeight="1" x14ac:dyDescent="0.25">
      <c r="B163" s="295"/>
      <c r="C163" s="325"/>
      <c r="D163" s="87" t="b">
        <v>1</v>
      </c>
      <c r="E163" s="13">
        <v>9</v>
      </c>
      <c r="F163" s="13">
        <v>0</v>
      </c>
      <c r="G163" s="13" t="s">
        <v>135</v>
      </c>
      <c r="H163" s="87" t="s">
        <v>156</v>
      </c>
      <c r="I163" s="13">
        <v>8</v>
      </c>
      <c r="J163" s="281"/>
      <c r="K163" s="282"/>
      <c r="L163" s="282"/>
      <c r="M163" s="283"/>
      <c r="N163" s="7"/>
      <c r="O163" s="7"/>
      <c r="P163" s="7"/>
      <c r="Q163" s="7"/>
      <c r="R163" s="7"/>
      <c r="S163" s="31"/>
      <c r="T163" s="31"/>
      <c r="U163" s="31"/>
      <c r="V163" s="31"/>
      <c r="W163" s="31"/>
      <c r="X163" s="29"/>
      <c r="Y163" s="325"/>
      <c r="Z163" s="87" t="b">
        <v>1</v>
      </c>
      <c r="AA163" s="87" t="s">
        <v>156</v>
      </c>
      <c r="AB163" s="87" t="s">
        <v>146</v>
      </c>
      <c r="AC163" s="87" t="s">
        <v>129</v>
      </c>
      <c r="AD163" s="13" t="s">
        <v>157</v>
      </c>
      <c r="AE163" s="87" t="s">
        <v>160</v>
      </c>
      <c r="AF163" s="281"/>
      <c r="AG163" s="282"/>
      <c r="AH163" s="282"/>
      <c r="AI163" s="283"/>
      <c r="AJ163" s="7"/>
      <c r="AK163" s="7"/>
      <c r="AL163" s="7"/>
      <c r="AM163" s="7"/>
      <c r="AN163" s="7"/>
      <c r="AO163" s="31"/>
      <c r="AP163" s="31"/>
      <c r="AQ163" s="31"/>
      <c r="AR163" s="31"/>
      <c r="AS163" s="31"/>
      <c r="AU163" s="267"/>
      <c r="AY163"/>
      <c r="AZ163"/>
    </row>
    <row r="164" spans="2:53" ht="16.5" customHeight="1" x14ac:dyDescent="0.25">
      <c r="B164" s="295"/>
      <c r="C164" s="325"/>
      <c r="D164" s="87" t="s">
        <v>17</v>
      </c>
      <c r="E164" s="13" t="s">
        <v>44</v>
      </c>
      <c r="F164" s="13" t="s">
        <v>44</v>
      </c>
      <c r="G164" s="13" t="s">
        <v>37</v>
      </c>
      <c r="H164" s="87"/>
      <c r="I164" s="13" t="s">
        <v>31</v>
      </c>
      <c r="J164" s="284"/>
      <c r="K164" s="285"/>
      <c r="L164" s="285"/>
      <c r="M164" s="286"/>
      <c r="N164" s="7"/>
      <c r="O164" s="7"/>
      <c r="P164" s="7"/>
      <c r="Q164" s="7"/>
      <c r="R164" s="7"/>
      <c r="S164" s="31"/>
      <c r="T164" s="31"/>
      <c r="U164" s="31"/>
      <c r="V164" s="31"/>
      <c r="W164" s="31"/>
      <c r="X164" s="29"/>
      <c r="Y164" s="325"/>
      <c r="Z164" s="87" t="s">
        <v>17</v>
      </c>
      <c r="AA164" s="87"/>
      <c r="AB164" s="87"/>
      <c r="AC164" s="87"/>
      <c r="AD164" s="13" t="s">
        <v>31</v>
      </c>
      <c r="AE164" s="87"/>
      <c r="AF164" s="284"/>
      <c r="AG164" s="285"/>
      <c r="AH164" s="285"/>
      <c r="AI164" s="286"/>
      <c r="AJ164" s="7"/>
      <c r="AK164" s="7"/>
      <c r="AL164" s="7"/>
      <c r="AM164" s="7"/>
      <c r="AN164" s="7"/>
      <c r="AO164" s="31"/>
      <c r="AP164" s="31"/>
      <c r="AQ164" s="31"/>
      <c r="AR164" s="31"/>
      <c r="AS164" s="31"/>
      <c r="AU164" s="267"/>
      <c r="AY164"/>
      <c r="AZ164"/>
    </row>
    <row r="165" spans="2:53" ht="16.5" customHeight="1" x14ac:dyDescent="0.25">
      <c r="B165" s="295"/>
      <c r="C165" s="325"/>
      <c r="D165" s="92" t="s">
        <v>21</v>
      </c>
      <c r="E165" s="293" t="s">
        <v>93</v>
      </c>
      <c r="F165" s="293"/>
      <c r="G165" s="293"/>
      <c r="H165" s="293"/>
      <c r="I165" s="293"/>
      <c r="J165" s="88" t="s">
        <v>11</v>
      </c>
      <c r="K165" s="88" t="s">
        <v>12</v>
      </c>
      <c r="L165" s="88" t="s">
        <v>81</v>
      </c>
      <c r="M165" s="88" t="s">
        <v>80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29"/>
      <c r="Y165" s="325"/>
      <c r="Z165" s="92" t="s">
        <v>21</v>
      </c>
      <c r="AA165" s="293" t="s">
        <v>89</v>
      </c>
      <c r="AB165" s="293"/>
      <c r="AC165" s="293"/>
      <c r="AD165" s="293"/>
      <c r="AE165" s="293"/>
      <c r="AF165" s="88" t="s">
        <v>11</v>
      </c>
      <c r="AG165" s="88" t="s">
        <v>12</v>
      </c>
      <c r="AH165" s="88" t="s">
        <v>81</v>
      </c>
      <c r="AI165" s="88" t="s">
        <v>80</v>
      </c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U165" s="267"/>
      <c r="AY165"/>
      <c r="AZ165"/>
    </row>
    <row r="166" spans="2:53" ht="16.5" customHeight="1" x14ac:dyDescent="0.3">
      <c r="B166" s="295"/>
      <c r="C166" s="325"/>
      <c r="D166" s="87" t="s">
        <v>22</v>
      </c>
      <c r="E166" s="83">
        <v>6.9480000000000004</v>
      </c>
      <c r="F166" s="83">
        <v>8.74</v>
      </c>
      <c r="G166" s="83">
        <v>4.8369999999999997</v>
      </c>
      <c r="H166" s="83">
        <v>6.5179999999999998</v>
      </c>
      <c r="I166" s="83">
        <v>7.2350000000000003</v>
      </c>
      <c r="J166" s="87">
        <f>SUM(E166:I166)</f>
        <v>34.277999999999999</v>
      </c>
      <c r="K166" s="26">
        <f>ROUND(AVERAGE(E166:I166),3)</f>
        <v>6.8559999999999999</v>
      </c>
      <c r="L166" s="87">
        <f>ROUND(MEDIAN(E166:I166), 3)</f>
        <v>6.9480000000000004</v>
      </c>
      <c r="M166" s="87">
        <f>ROUND(_xlfn.STDEV.S(E166:I166), 3)</f>
        <v>1.405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29"/>
      <c r="Y166" s="325"/>
      <c r="Z166" s="87" t="s">
        <v>22</v>
      </c>
      <c r="AA166" s="63">
        <v>6.8849999999999998</v>
      </c>
      <c r="AB166" s="63">
        <v>8.8689999999999998</v>
      </c>
      <c r="AC166" s="63">
        <v>6.85</v>
      </c>
      <c r="AD166" s="63">
        <v>6.2560000000000002</v>
      </c>
      <c r="AE166" s="63">
        <v>25.408999999999999</v>
      </c>
      <c r="AF166" s="87">
        <f>SUM(AA166:AE166)</f>
        <v>54.268999999999998</v>
      </c>
      <c r="AG166" s="26">
        <f>ROUND(AVERAGE(AA166:AE166),3)</f>
        <v>10.853999999999999</v>
      </c>
      <c r="AH166" s="87">
        <f>ROUND(MEDIAN(AA166:AE166), 3)</f>
        <v>6.8849999999999998</v>
      </c>
      <c r="AI166" s="87">
        <f>ROUND(_xlfn.STDEV.S(AA166:AE166), 3)</f>
        <v>8.1959999999999997</v>
      </c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U166" s="267"/>
      <c r="AY166" s="332" t="s">
        <v>253</v>
      </c>
      <c r="AZ166" s="266" t="s">
        <v>6</v>
      </c>
      <c r="BA166" s="266"/>
    </row>
    <row r="167" spans="2:53" ht="16.5" customHeight="1" x14ac:dyDescent="0.3">
      <c r="B167" s="295"/>
      <c r="C167" s="325"/>
      <c r="D167" s="87" t="b">
        <v>1</v>
      </c>
      <c r="E167" s="13" t="s">
        <v>163</v>
      </c>
      <c r="F167" s="87" t="s">
        <v>152</v>
      </c>
      <c r="G167" s="87" t="s">
        <v>158</v>
      </c>
      <c r="H167" s="13">
        <v>3</v>
      </c>
      <c r="I167" s="13" t="s">
        <v>130</v>
      </c>
      <c r="J167" s="281"/>
      <c r="K167" s="282"/>
      <c r="L167" s="282"/>
      <c r="M167" s="283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29"/>
      <c r="Y167" s="325"/>
      <c r="Z167" s="87" t="b">
        <v>1</v>
      </c>
      <c r="AA167" s="87">
        <v>5</v>
      </c>
      <c r="AB167" s="13">
        <v>7</v>
      </c>
      <c r="AC167" s="87">
        <v>0</v>
      </c>
      <c r="AD167" s="87" t="s">
        <v>155</v>
      </c>
      <c r="AE167" s="87" t="s">
        <v>138</v>
      </c>
      <c r="AF167" s="281"/>
      <c r="AG167" s="282"/>
      <c r="AH167" s="282"/>
      <c r="AI167" s="283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U167" s="267"/>
      <c r="AY167" s="332"/>
      <c r="AZ167" s="107" t="s">
        <v>246</v>
      </c>
      <c r="BA167" s="107" t="s">
        <v>0</v>
      </c>
    </row>
    <row r="168" spans="2:53" ht="16.5" customHeight="1" x14ac:dyDescent="0.25">
      <c r="B168" s="295"/>
      <c r="C168" s="325"/>
      <c r="D168" s="87" t="s">
        <v>17</v>
      </c>
      <c r="E168" s="13" t="s">
        <v>37</v>
      </c>
      <c r="F168" s="87"/>
      <c r="G168" s="87"/>
      <c r="H168" s="13">
        <v>4</v>
      </c>
      <c r="I168" s="13" t="s">
        <v>45</v>
      </c>
      <c r="J168" s="284"/>
      <c r="K168" s="285"/>
      <c r="L168" s="285"/>
      <c r="M168" s="286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29"/>
      <c r="Y168" s="325"/>
      <c r="Z168" s="87" t="s">
        <v>17</v>
      </c>
      <c r="AA168" s="87"/>
      <c r="AB168" s="13">
        <v>4</v>
      </c>
      <c r="AC168" s="87"/>
      <c r="AD168" s="87"/>
      <c r="AE168" s="87"/>
      <c r="AF168" s="284"/>
      <c r="AG168" s="285"/>
      <c r="AH168" s="285"/>
      <c r="AI168" s="286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U168" s="267"/>
      <c r="AY168" s="131" t="s">
        <v>3</v>
      </c>
      <c r="AZ168" s="132">
        <f>J156</f>
        <v>49.457000000000001</v>
      </c>
      <c r="BA168" s="132">
        <f>AF156</f>
        <v>43.279000000000003</v>
      </c>
    </row>
    <row r="169" spans="2:53" ht="16.5" customHeight="1" x14ac:dyDescent="0.25">
      <c r="B169" s="295"/>
      <c r="C169" s="325"/>
      <c r="D169" s="92" t="s">
        <v>23</v>
      </c>
      <c r="E169" s="293" t="s">
        <v>95</v>
      </c>
      <c r="F169" s="293"/>
      <c r="G169" s="293"/>
      <c r="H169" s="293"/>
      <c r="I169" s="293"/>
      <c r="J169" s="88" t="s">
        <v>11</v>
      </c>
      <c r="K169" s="88" t="s">
        <v>12</v>
      </c>
      <c r="L169" s="88" t="s">
        <v>81</v>
      </c>
      <c r="M169" s="88" t="s">
        <v>80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29"/>
      <c r="Y169" s="325"/>
      <c r="Z169" s="92" t="s">
        <v>23</v>
      </c>
      <c r="AA169" s="293" t="s">
        <v>89</v>
      </c>
      <c r="AB169" s="293"/>
      <c r="AC169" s="293"/>
      <c r="AD169" s="293"/>
      <c r="AE169" s="293"/>
      <c r="AF169" s="88" t="s">
        <v>11</v>
      </c>
      <c r="AG169" s="88" t="s">
        <v>12</v>
      </c>
      <c r="AH169" s="88" t="s">
        <v>81</v>
      </c>
      <c r="AI169" s="88" t="s">
        <v>80</v>
      </c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U169" s="267"/>
      <c r="AY169" s="42" t="s">
        <v>4</v>
      </c>
      <c r="AZ169" s="130">
        <f>K156</f>
        <v>9.8919999999999995</v>
      </c>
      <c r="BA169" s="130">
        <f>AG156</f>
        <v>8.6560000000000006</v>
      </c>
    </row>
    <row r="170" spans="2:53" ht="16.5" customHeight="1" x14ac:dyDescent="0.25">
      <c r="B170" s="295"/>
      <c r="C170" s="325"/>
      <c r="D170" s="87" t="s">
        <v>24</v>
      </c>
      <c r="E170" s="86">
        <v>6.4480000000000004</v>
      </c>
      <c r="F170" s="86">
        <v>18.876000000000001</v>
      </c>
      <c r="G170" s="86">
        <v>5.6079999999999997</v>
      </c>
      <c r="H170" s="86">
        <v>6.3630000000000004</v>
      </c>
      <c r="I170" s="86">
        <v>5.8250000000000002</v>
      </c>
      <c r="J170" s="87">
        <f>SUM(E170:I170)</f>
        <v>43.120000000000005</v>
      </c>
      <c r="K170" s="26">
        <f>ROUND(AVERAGE(E170:I170),3)</f>
        <v>8.6240000000000006</v>
      </c>
      <c r="L170" s="87">
        <f>ROUND(MEDIAN(E170:I170), 3)</f>
        <v>6.3630000000000004</v>
      </c>
      <c r="M170" s="87">
        <f>ROUND(_xlfn.STDEV.S(E170:I170), 3)</f>
        <v>5.742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29"/>
      <c r="Y170" s="325"/>
      <c r="Z170" s="87" t="s">
        <v>24</v>
      </c>
      <c r="AA170" s="63">
        <v>12.346</v>
      </c>
      <c r="AB170" s="63">
        <v>5.6429999999999998</v>
      </c>
      <c r="AC170" s="63">
        <v>5.0179999999999998</v>
      </c>
      <c r="AD170" s="63">
        <v>7.4160000000000004</v>
      </c>
      <c r="AE170" s="63">
        <v>10.224</v>
      </c>
      <c r="AF170" s="87">
        <f>SUM(AA170:AE170)</f>
        <v>40.647000000000006</v>
      </c>
      <c r="AG170" s="26">
        <f>ROUND(AVERAGE(AA170:AE170),3)</f>
        <v>8.1289999999999996</v>
      </c>
      <c r="AH170" s="87">
        <f>ROUND(MEDIAN(AA170:AE170), 3)</f>
        <v>7.4160000000000004</v>
      </c>
      <c r="AI170" s="87">
        <f>ROUND(_xlfn.STDEV.S(AA170:AE170), 3)</f>
        <v>3.1040000000000001</v>
      </c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U170" s="267"/>
      <c r="AY170" s="42" t="s">
        <v>191</v>
      </c>
      <c r="AZ170" s="130">
        <f>L156</f>
        <v>9.3149999999999995</v>
      </c>
      <c r="BA170" s="130">
        <f>AH156</f>
        <v>7.3659999999999997</v>
      </c>
    </row>
    <row r="171" spans="2:53" ht="16.5" customHeight="1" x14ac:dyDescent="0.25">
      <c r="B171" s="295"/>
      <c r="C171" s="325"/>
      <c r="D171" s="87" t="b">
        <v>1</v>
      </c>
      <c r="E171" s="87" t="s">
        <v>135</v>
      </c>
      <c r="F171" s="13" t="s">
        <v>162</v>
      </c>
      <c r="G171" s="87">
        <v>4</v>
      </c>
      <c r="H171" s="87" t="s">
        <v>131</v>
      </c>
      <c r="I171" s="13" t="s">
        <v>147</v>
      </c>
      <c r="J171" s="281"/>
      <c r="K171" s="282"/>
      <c r="L171" s="282"/>
      <c r="M171" s="283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29"/>
      <c r="Y171" s="325"/>
      <c r="Z171" s="87" t="b">
        <v>1</v>
      </c>
      <c r="AA171" s="87" t="s">
        <v>143</v>
      </c>
      <c r="AB171" s="13" t="s">
        <v>144</v>
      </c>
      <c r="AC171" s="87">
        <v>4</v>
      </c>
      <c r="AD171" s="87" t="s">
        <v>132</v>
      </c>
      <c r="AE171" s="87" t="s">
        <v>141</v>
      </c>
      <c r="AF171" s="281"/>
      <c r="AG171" s="282"/>
      <c r="AH171" s="282"/>
      <c r="AI171" s="283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U171" s="267"/>
      <c r="AY171" s="42" t="s">
        <v>192</v>
      </c>
      <c r="AZ171" s="130">
        <f>M156</f>
        <v>3.9319999999999999</v>
      </c>
      <c r="BA171" s="130">
        <f>AI156</f>
        <v>3.7210000000000001</v>
      </c>
    </row>
    <row r="172" spans="2:53" ht="16.5" customHeight="1" x14ac:dyDescent="0.25">
      <c r="B172" s="295"/>
      <c r="C172" s="325"/>
      <c r="D172" s="87" t="s">
        <v>17</v>
      </c>
      <c r="E172" s="87"/>
      <c r="F172" s="13" t="s">
        <v>32</v>
      </c>
      <c r="G172" s="87"/>
      <c r="H172" s="87"/>
      <c r="I172" s="13" t="s">
        <v>29</v>
      </c>
      <c r="J172" s="284"/>
      <c r="K172" s="285"/>
      <c r="L172" s="285"/>
      <c r="M172" s="286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29"/>
      <c r="Y172" s="325"/>
      <c r="Z172" s="87" t="s">
        <v>17</v>
      </c>
      <c r="AA172" s="87"/>
      <c r="AB172" s="13" t="s">
        <v>45</v>
      </c>
      <c r="AC172" s="87"/>
      <c r="AD172" s="87"/>
      <c r="AE172" s="87"/>
      <c r="AF172" s="284"/>
      <c r="AG172" s="285"/>
      <c r="AH172" s="285"/>
      <c r="AI172" s="286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</row>
    <row r="173" spans="2:53" ht="16.5" customHeight="1" x14ac:dyDescent="0.25">
      <c r="B173" s="295"/>
      <c r="C173" s="325"/>
      <c r="D173" s="92" t="s">
        <v>25</v>
      </c>
      <c r="E173" s="293" t="s">
        <v>95</v>
      </c>
      <c r="F173" s="293"/>
      <c r="G173" s="293"/>
      <c r="H173" s="293"/>
      <c r="I173" s="293"/>
      <c r="J173" s="88" t="s">
        <v>11</v>
      </c>
      <c r="K173" s="88" t="s">
        <v>12</v>
      </c>
      <c r="L173" s="88" t="s">
        <v>81</v>
      </c>
      <c r="M173" s="88" t="s">
        <v>80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29"/>
      <c r="Y173" s="325"/>
      <c r="Z173" s="92" t="s">
        <v>25</v>
      </c>
      <c r="AA173" s="293" t="s">
        <v>95</v>
      </c>
      <c r="AB173" s="293"/>
      <c r="AC173" s="293"/>
      <c r="AD173" s="293"/>
      <c r="AE173" s="293"/>
      <c r="AF173" s="88" t="s">
        <v>11</v>
      </c>
      <c r="AG173" s="88" t="s">
        <v>12</v>
      </c>
      <c r="AH173" s="88" t="s">
        <v>81</v>
      </c>
      <c r="AI173" s="88" t="s">
        <v>80</v>
      </c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</row>
    <row r="174" spans="2:53" ht="16.5" customHeight="1" x14ac:dyDescent="0.25">
      <c r="B174" s="295"/>
      <c r="C174" s="325"/>
      <c r="D174" s="87" t="s">
        <v>26</v>
      </c>
      <c r="E174" s="86">
        <v>6.9409999999999998</v>
      </c>
      <c r="F174" s="86">
        <v>9.4309999999999992</v>
      </c>
      <c r="G174" s="86">
        <v>4.8209999999999997</v>
      </c>
      <c r="H174" s="86">
        <v>12.505000000000001</v>
      </c>
      <c r="I174" s="86">
        <v>11.151</v>
      </c>
      <c r="J174" s="87">
        <f>SUM(E174:I174)</f>
        <v>44.849000000000004</v>
      </c>
      <c r="K174" s="26">
        <f>ROUND(AVERAGE(E174:I174),3)</f>
        <v>8.9700000000000006</v>
      </c>
      <c r="L174" s="87">
        <f>ROUND(MEDIAN(E174:I174), 3)</f>
        <v>9.4309999999999992</v>
      </c>
      <c r="M174" s="87">
        <f>ROUND(_xlfn.STDEV.S(E174:I174), 3)</f>
        <v>3.1139999999999999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29"/>
      <c r="Y174" s="325"/>
      <c r="Z174" s="87" t="s">
        <v>26</v>
      </c>
      <c r="AA174" s="63">
        <v>6.8090000000000002</v>
      </c>
      <c r="AB174" s="63">
        <v>6.3929999999999998</v>
      </c>
      <c r="AC174" s="63">
        <v>7.6859999999999999</v>
      </c>
      <c r="AD174" s="63">
        <v>6.9829999999999997</v>
      </c>
      <c r="AE174" s="63">
        <v>5.0149999999999997</v>
      </c>
      <c r="AF174" s="87">
        <f>SUM(AA174:AE174)</f>
        <v>32.885999999999996</v>
      </c>
      <c r="AG174" s="26">
        <f>ROUND(AVERAGE(AA174:AE174),3)</f>
        <v>6.577</v>
      </c>
      <c r="AH174" s="87">
        <f>ROUND(MEDIAN(AA174:AE174), 3)</f>
        <v>6.8090000000000002</v>
      </c>
      <c r="AI174" s="87">
        <f>ROUND(_xlfn.STDEV.S(AA174:AE174), 3)</f>
        <v>0.99</v>
      </c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</row>
    <row r="175" spans="2:53" ht="16.5" customHeight="1" x14ac:dyDescent="0.25">
      <c r="B175" s="295"/>
      <c r="C175" s="325"/>
      <c r="D175" s="87" t="b">
        <v>1</v>
      </c>
      <c r="E175" s="87" t="s">
        <v>156</v>
      </c>
      <c r="F175" s="87" t="s">
        <v>146</v>
      </c>
      <c r="G175" s="13" t="s">
        <v>129</v>
      </c>
      <c r="H175" s="87" t="s">
        <v>157</v>
      </c>
      <c r="I175" s="13" t="s">
        <v>160</v>
      </c>
      <c r="J175" s="281"/>
      <c r="K175" s="282"/>
      <c r="L175" s="282"/>
      <c r="M175" s="283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29"/>
      <c r="Y175" s="325"/>
      <c r="Z175" s="87" t="b">
        <v>1</v>
      </c>
      <c r="AA175" s="87" t="s">
        <v>135</v>
      </c>
      <c r="AB175" s="87" t="s">
        <v>158</v>
      </c>
      <c r="AC175" s="13">
        <v>8</v>
      </c>
      <c r="AD175" s="13" t="s">
        <v>148</v>
      </c>
      <c r="AE175" s="87">
        <v>2</v>
      </c>
      <c r="AF175" s="281"/>
      <c r="AG175" s="282"/>
      <c r="AH175" s="282"/>
      <c r="AI175" s="283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</row>
    <row r="176" spans="2:53" ht="16.5" customHeight="1" x14ac:dyDescent="0.25">
      <c r="B176" s="295"/>
      <c r="C176" s="325"/>
      <c r="D176" s="87" t="s">
        <v>17</v>
      </c>
      <c r="E176" s="87"/>
      <c r="F176" s="87"/>
      <c r="G176" s="13">
        <v>5</v>
      </c>
      <c r="H176" s="87"/>
      <c r="I176" s="13" t="s">
        <v>27</v>
      </c>
      <c r="J176" s="284"/>
      <c r="K176" s="285"/>
      <c r="L176" s="285"/>
      <c r="M176" s="286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29"/>
      <c r="Y176" s="325"/>
      <c r="Z176" s="87" t="s">
        <v>17</v>
      </c>
      <c r="AA176" s="87"/>
      <c r="AB176" s="87"/>
      <c r="AC176" s="13" t="s">
        <v>38</v>
      </c>
      <c r="AD176" s="13" t="s">
        <v>38</v>
      </c>
      <c r="AE176" s="87"/>
      <c r="AF176" s="284"/>
      <c r="AG176" s="285"/>
      <c r="AH176" s="285"/>
      <c r="AI176" s="286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</row>
    <row r="177" spans="2:53" ht="16.5" customHeight="1" x14ac:dyDescent="0.25">
      <c r="B177" s="295"/>
      <c r="C177" s="325"/>
      <c r="D177" s="92" t="s">
        <v>58</v>
      </c>
      <c r="E177" s="293" t="s">
        <v>93</v>
      </c>
      <c r="F177" s="293"/>
      <c r="G177" s="293"/>
      <c r="H177" s="293"/>
      <c r="I177" s="293"/>
      <c r="J177" s="88" t="s">
        <v>11</v>
      </c>
      <c r="K177" s="88" t="s">
        <v>12</v>
      </c>
      <c r="L177" s="88" t="s">
        <v>81</v>
      </c>
      <c r="M177" s="88" t="s">
        <v>80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29"/>
      <c r="Y177" s="325"/>
      <c r="Z177" s="92" t="s">
        <v>58</v>
      </c>
      <c r="AA177" s="293" t="s">
        <v>89</v>
      </c>
      <c r="AB177" s="293"/>
      <c r="AC177" s="293"/>
      <c r="AD177" s="293"/>
      <c r="AE177" s="293"/>
      <c r="AF177" s="88" t="s">
        <v>11</v>
      </c>
      <c r="AG177" s="88" t="s">
        <v>12</v>
      </c>
      <c r="AH177" s="88" t="s">
        <v>81</v>
      </c>
      <c r="AI177" s="88" t="s">
        <v>80</v>
      </c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</row>
    <row r="178" spans="2:53" ht="16.5" customHeight="1" x14ac:dyDescent="0.25">
      <c r="B178" s="295"/>
      <c r="C178" s="325"/>
      <c r="D178" s="87" t="s">
        <v>59</v>
      </c>
      <c r="E178" s="83">
        <v>10.898999999999999</v>
      </c>
      <c r="F178" s="83">
        <v>6.5490000000000004</v>
      </c>
      <c r="G178" s="83">
        <v>11.204000000000001</v>
      </c>
      <c r="H178" s="83">
        <v>7.1890000000000001</v>
      </c>
      <c r="I178" s="83">
        <v>9.5559999999999992</v>
      </c>
      <c r="J178" s="87">
        <f>SUM(E178:I178)</f>
        <v>45.396999999999998</v>
      </c>
      <c r="K178" s="26">
        <f>ROUND(AVERAGE(E178:I178),3)</f>
        <v>9.0790000000000006</v>
      </c>
      <c r="L178" s="87">
        <f>ROUND(MEDIAN(E178:I178), 3)</f>
        <v>9.5559999999999992</v>
      </c>
      <c r="M178" s="87">
        <f>ROUND(_xlfn.STDEV.S(E178:I178), 3)</f>
        <v>2.1230000000000002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29"/>
      <c r="Y178" s="325"/>
      <c r="Z178" s="87" t="s">
        <v>59</v>
      </c>
      <c r="AA178" s="63">
        <v>8.1590000000000007</v>
      </c>
      <c r="AB178" s="63">
        <v>9.2799999999999994</v>
      </c>
      <c r="AC178" s="63">
        <v>17.550999999999998</v>
      </c>
      <c r="AD178" s="63">
        <v>7.52</v>
      </c>
      <c r="AE178" s="63">
        <v>6.8540000000000001</v>
      </c>
      <c r="AF178" s="87">
        <f>SUM(AA178:AE178)</f>
        <v>49.36399999999999</v>
      </c>
      <c r="AG178" s="26">
        <f>ROUND(AVERAGE(AA178:AE178),3)</f>
        <v>9.8729999999999993</v>
      </c>
      <c r="AH178" s="87">
        <f>ROUND(MEDIAN(AA178:AE178), 3)</f>
        <v>8.1590000000000007</v>
      </c>
      <c r="AI178" s="87">
        <f>ROUND(_xlfn.STDEV.S(AA178:AE178), 3)</f>
        <v>4.3840000000000003</v>
      </c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</row>
    <row r="179" spans="2:53" ht="16.5" customHeight="1" x14ac:dyDescent="0.25">
      <c r="B179" s="295"/>
      <c r="C179" s="325"/>
      <c r="D179" s="87" t="b">
        <v>1</v>
      </c>
      <c r="E179" s="13" t="s">
        <v>135</v>
      </c>
      <c r="F179" s="87" t="s">
        <v>158</v>
      </c>
      <c r="G179" s="87">
        <v>8</v>
      </c>
      <c r="H179" s="13" t="s">
        <v>148</v>
      </c>
      <c r="I179" s="13">
        <v>2</v>
      </c>
      <c r="J179" s="281"/>
      <c r="K179" s="282"/>
      <c r="L179" s="282"/>
      <c r="M179" s="283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29"/>
      <c r="Y179" s="325"/>
      <c r="Z179" s="87" t="b">
        <v>1</v>
      </c>
      <c r="AA179" s="87" t="s">
        <v>130</v>
      </c>
      <c r="AB179" s="87" t="s">
        <v>139</v>
      </c>
      <c r="AC179" s="13" t="s">
        <v>162</v>
      </c>
      <c r="AD179" s="87">
        <v>9</v>
      </c>
      <c r="AE179" s="87">
        <v>1</v>
      </c>
      <c r="AF179" s="281"/>
      <c r="AG179" s="282"/>
      <c r="AH179" s="282"/>
      <c r="AI179" s="283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</row>
    <row r="180" spans="2:53" ht="16.5" customHeight="1" x14ac:dyDescent="0.25">
      <c r="B180" s="295"/>
      <c r="C180" s="325"/>
      <c r="D180" s="87" t="s">
        <v>17</v>
      </c>
      <c r="E180" s="13">
        <v>7</v>
      </c>
      <c r="F180" s="87"/>
      <c r="G180" s="87"/>
      <c r="H180" s="13" t="s">
        <v>48</v>
      </c>
      <c r="I180" s="13">
        <v>3</v>
      </c>
      <c r="J180" s="284"/>
      <c r="K180" s="285"/>
      <c r="L180" s="285"/>
      <c r="M180" s="286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29"/>
      <c r="Y180" s="325"/>
      <c r="Z180" s="87" t="s">
        <v>17</v>
      </c>
      <c r="AA180" s="87"/>
      <c r="AB180" s="87"/>
      <c r="AC180" s="13" t="s">
        <v>34</v>
      </c>
      <c r="AD180" s="87"/>
      <c r="AE180" s="87"/>
      <c r="AF180" s="284"/>
      <c r="AG180" s="285"/>
      <c r="AH180" s="285"/>
      <c r="AI180" s="286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</row>
    <row r="181" spans="2:53" ht="16.5" customHeight="1" x14ac:dyDescent="0.25"/>
    <row r="183" spans="2:53" ht="50.1" customHeight="1" x14ac:dyDescent="0.25">
      <c r="B183" s="341" t="s">
        <v>78</v>
      </c>
      <c r="C183" s="278" t="s">
        <v>83</v>
      </c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78"/>
      <c r="U183" s="278"/>
      <c r="V183" s="278"/>
      <c r="W183" s="278"/>
      <c r="X183" s="278"/>
      <c r="Y183" s="278"/>
      <c r="Z183" s="278"/>
      <c r="AA183" s="278"/>
      <c r="AB183" s="278"/>
      <c r="AC183" s="278"/>
      <c r="AD183" s="278"/>
      <c r="AE183" s="278"/>
      <c r="AF183" s="278"/>
      <c r="AG183" s="278"/>
      <c r="AH183" s="278"/>
      <c r="AI183" s="278"/>
      <c r="AJ183" s="278"/>
      <c r="AK183" s="278"/>
      <c r="AL183" s="278"/>
      <c r="AM183" s="278"/>
      <c r="AN183" s="278"/>
      <c r="AO183" s="278"/>
      <c r="AP183" s="278"/>
      <c r="AQ183" s="278"/>
      <c r="AR183" s="278"/>
      <c r="AS183" s="278"/>
      <c r="AT183" s="278"/>
      <c r="AU183" s="278"/>
      <c r="AV183" s="278"/>
      <c r="AW183" s="278"/>
      <c r="AX183" s="278"/>
      <c r="AY183" s="278"/>
      <c r="AZ183" s="278"/>
      <c r="BA183" s="278"/>
    </row>
    <row r="184" spans="2:53" ht="39.950000000000003" customHeight="1" x14ac:dyDescent="0.25">
      <c r="B184" s="341"/>
      <c r="C184" s="296" t="s">
        <v>72</v>
      </c>
      <c r="D184" s="296"/>
      <c r="E184" s="296"/>
      <c r="F184" s="296"/>
      <c r="G184" s="296"/>
      <c r="H184" s="296"/>
      <c r="I184" s="296"/>
      <c r="J184" s="296"/>
      <c r="K184" s="296"/>
      <c r="L184" s="296"/>
      <c r="M184" s="296"/>
      <c r="N184" s="296"/>
      <c r="O184" s="296"/>
      <c r="P184" s="296"/>
      <c r="Q184" s="296"/>
      <c r="R184" s="296"/>
      <c r="S184" s="296"/>
      <c r="T184" s="296"/>
      <c r="U184" s="296"/>
      <c r="V184" s="296"/>
      <c r="W184" s="296"/>
      <c r="X184" s="38"/>
      <c r="Y184" s="297" t="s">
        <v>73</v>
      </c>
      <c r="Z184" s="297"/>
      <c r="AA184" s="297"/>
      <c r="AB184" s="297"/>
      <c r="AC184" s="297"/>
      <c r="AD184" s="297"/>
      <c r="AE184" s="297"/>
      <c r="AF184" s="297"/>
      <c r="AG184" s="297"/>
      <c r="AH184" s="297"/>
      <c r="AI184" s="297"/>
      <c r="AJ184" s="297"/>
      <c r="AK184" s="297"/>
      <c r="AL184" s="297"/>
      <c r="AM184" s="297"/>
      <c r="AN184" s="297"/>
      <c r="AO184" s="297"/>
      <c r="AP184" s="297"/>
      <c r="AQ184" s="297"/>
      <c r="AR184" s="297"/>
      <c r="AS184" s="297"/>
      <c r="AU184" s="276" t="s">
        <v>296</v>
      </c>
      <c r="AV184" s="277"/>
      <c r="AW184" s="277"/>
      <c r="AX184" s="277"/>
      <c r="AY184" s="277"/>
      <c r="AZ184" s="277"/>
      <c r="BA184" s="277"/>
    </row>
    <row r="185" spans="2:53" ht="18.75" customHeight="1" x14ac:dyDescent="0.3">
      <c r="B185" s="341"/>
      <c r="C185" s="265" t="s">
        <v>299</v>
      </c>
      <c r="D185" s="90" t="s">
        <v>71</v>
      </c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327" t="s">
        <v>49</v>
      </c>
      <c r="P185" s="328"/>
      <c r="Q185" s="328"/>
      <c r="R185" s="329"/>
      <c r="S185" s="7"/>
      <c r="T185" s="90" t="s">
        <v>71</v>
      </c>
      <c r="U185" s="232" t="s">
        <v>50</v>
      </c>
      <c r="V185" s="232"/>
      <c r="W185" s="232"/>
      <c r="X185" s="7"/>
      <c r="Y185" s="265" t="s">
        <v>71</v>
      </c>
      <c r="Z185" s="90" t="s">
        <v>71</v>
      </c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327" t="s">
        <v>49</v>
      </c>
      <c r="AL185" s="328"/>
      <c r="AM185" s="328"/>
      <c r="AN185" s="329"/>
      <c r="AO185" s="7"/>
      <c r="AP185" s="90" t="s">
        <v>71</v>
      </c>
      <c r="AQ185" s="232" t="s">
        <v>50</v>
      </c>
      <c r="AR185" s="232"/>
      <c r="AS185" s="232"/>
      <c r="AU185" s="340" t="s">
        <v>294</v>
      </c>
      <c r="AV185" s="265" t="s">
        <v>71</v>
      </c>
      <c r="AW185" s="268" t="s">
        <v>5</v>
      </c>
      <c r="AX185" s="268"/>
      <c r="AY185" s="265" t="s">
        <v>71</v>
      </c>
      <c r="AZ185" s="268" t="s">
        <v>6</v>
      </c>
      <c r="BA185" s="268"/>
    </row>
    <row r="186" spans="2:53" ht="18.75" customHeight="1" x14ac:dyDescent="0.3">
      <c r="B186" s="341"/>
      <c r="C186" s="265"/>
      <c r="D186" s="90" t="s">
        <v>2</v>
      </c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42" t="s">
        <v>3</v>
      </c>
      <c r="P186" s="42" t="s">
        <v>4</v>
      </c>
      <c r="Q186" s="42" t="s">
        <v>191</v>
      </c>
      <c r="R186" s="42" t="s">
        <v>192</v>
      </c>
      <c r="S186" s="7"/>
      <c r="T186" s="90" t="s">
        <v>2</v>
      </c>
      <c r="U186" s="92" t="s">
        <v>5</v>
      </c>
      <c r="V186" s="92" t="s">
        <v>6</v>
      </c>
      <c r="W186" s="8" t="s">
        <v>7</v>
      </c>
      <c r="X186" s="7"/>
      <c r="Y186" s="265"/>
      <c r="Z186" s="90" t="s">
        <v>0</v>
      </c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42" t="s">
        <v>3</v>
      </c>
      <c r="AL186" s="42" t="s">
        <v>4</v>
      </c>
      <c r="AM186" s="42" t="s">
        <v>191</v>
      </c>
      <c r="AN186" s="42" t="s">
        <v>192</v>
      </c>
      <c r="AO186" s="7"/>
      <c r="AP186" s="90" t="s">
        <v>0</v>
      </c>
      <c r="AQ186" s="92" t="s">
        <v>5</v>
      </c>
      <c r="AR186" s="92" t="s">
        <v>6</v>
      </c>
      <c r="AS186" s="8" t="s">
        <v>7</v>
      </c>
      <c r="AU186" s="340"/>
      <c r="AV186" s="265"/>
      <c r="AW186" s="146" t="s">
        <v>2</v>
      </c>
      <c r="AX186" s="146" t="s">
        <v>54</v>
      </c>
      <c r="AY186" s="265"/>
      <c r="AZ186" s="146" t="s">
        <v>2</v>
      </c>
      <c r="BA186" s="146" t="s">
        <v>54</v>
      </c>
    </row>
    <row r="187" spans="2:53" ht="18.75" customHeight="1" x14ac:dyDescent="0.3">
      <c r="B187" s="341"/>
      <c r="C187" s="265"/>
      <c r="D187" s="25" t="s">
        <v>8</v>
      </c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95">
        <f>ROUND(AVERAGE(O189, O193,O197), 3)</f>
        <v>128.024</v>
      </c>
      <c r="P187" s="43">
        <f>ROUND(AVERAGE(P189, P193,P197), 3)</f>
        <v>12.803000000000001</v>
      </c>
      <c r="Q187" s="43">
        <f>ROUND(AVERAGE(Q189, Q193,Q197), 3)</f>
        <v>8.6379999999999999</v>
      </c>
      <c r="R187" s="43">
        <f>ROUND(AVERAGE(R189, R193,R197), 3)</f>
        <v>10.414</v>
      </c>
      <c r="S187" s="216" t="s">
        <v>301</v>
      </c>
      <c r="T187" s="9" t="s">
        <v>9</v>
      </c>
      <c r="U187" s="41">
        <v>90</v>
      </c>
      <c r="V187" s="41">
        <f>O189</f>
        <v>149.39699999999999</v>
      </c>
      <c r="W187" s="8">
        <f>ROUND(V187/60, 3)</f>
        <v>2.4900000000000002</v>
      </c>
      <c r="X187" s="7"/>
      <c r="Y187" s="265"/>
      <c r="Z187" s="25" t="s">
        <v>8</v>
      </c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95">
        <f>ROUND(AVERAGE(AK189, AK193,AK197), 3)</f>
        <v>79.340999999999994</v>
      </c>
      <c r="AL187" s="43">
        <f>ROUND(AVERAGE(AL189, AL193,AL197), 3)</f>
        <v>7.9340000000000002</v>
      </c>
      <c r="AM187" s="43">
        <f>ROUND(AVERAGE(AM189, AM193,AM197), 3)</f>
        <v>6.476</v>
      </c>
      <c r="AN187" s="43">
        <f>ROUND(AVERAGE(AN189, AN193,AN197), 3)</f>
        <v>4.32</v>
      </c>
      <c r="AO187" s="216" t="s">
        <v>303</v>
      </c>
      <c r="AP187" s="9" t="s">
        <v>9</v>
      </c>
      <c r="AQ187" s="41">
        <v>100</v>
      </c>
      <c r="AR187" s="41">
        <f>AK189</f>
        <v>86.062999999999988</v>
      </c>
      <c r="AS187" s="8">
        <f>ROUND(AR187/60, 3)</f>
        <v>1.4339999999999999</v>
      </c>
      <c r="AU187" s="340"/>
      <c r="AV187" s="147" t="s">
        <v>9</v>
      </c>
      <c r="AW187" s="28">
        <f>U187</f>
        <v>90</v>
      </c>
      <c r="AX187" s="28">
        <f>AQ187</f>
        <v>100</v>
      </c>
      <c r="AY187" s="147" t="s">
        <v>9</v>
      </c>
      <c r="AZ187" s="28">
        <f>V187</f>
        <v>149.39699999999999</v>
      </c>
      <c r="BA187" s="28">
        <f>AR187</f>
        <v>86.062999999999988</v>
      </c>
    </row>
    <row r="188" spans="2:53" ht="16.5" customHeight="1" x14ac:dyDescent="0.3">
      <c r="B188" s="341"/>
      <c r="C188" s="265"/>
      <c r="D188" s="92" t="s">
        <v>10</v>
      </c>
      <c r="E188" s="292" t="s">
        <v>90</v>
      </c>
      <c r="F188" s="293"/>
      <c r="G188" s="293"/>
      <c r="H188" s="293"/>
      <c r="I188" s="293"/>
      <c r="J188" s="293"/>
      <c r="K188" s="293"/>
      <c r="L188" s="293"/>
      <c r="M188" s="293"/>
      <c r="N188" s="293"/>
      <c r="O188" s="88" t="s">
        <v>11</v>
      </c>
      <c r="P188" s="88" t="s">
        <v>12</v>
      </c>
      <c r="Q188" s="88" t="s">
        <v>81</v>
      </c>
      <c r="R188" s="88" t="s">
        <v>80</v>
      </c>
      <c r="S188" s="216" t="s">
        <v>300</v>
      </c>
      <c r="T188" s="9" t="s">
        <v>13</v>
      </c>
      <c r="U188" s="41">
        <v>90</v>
      </c>
      <c r="V188" s="41">
        <f>O193</f>
        <v>136.56799999999998</v>
      </c>
      <c r="W188" s="8">
        <f>ROUND(V188/60, 3)</f>
        <v>2.2759999999999998</v>
      </c>
      <c r="X188" s="7"/>
      <c r="Y188" s="265"/>
      <c r="Z188" s="92" t="s">
        <v>10</v>
      </c>
      <c r="AA188" s="292" t="s">
        <v>94</v>
      </c>
      <c r="AB188" s="293"/>
      <c r="AC188" s="293"/>
      <c r="AD188" s="293"/>
      <c r="AE188" s="293"/>
      <c r="AF188" s="293"/>
      <c r="AG188" s="293"/>
      <c r="AH188" s="293"/>
      <c r="AI188" s="293"/>
      <c r="AJ188" s="293"/>
      <c r="AK188" s="157" t="s">
        <v>11</v>
      </c>
      <c r="AL188" s="157" t="s">
        <v>12</v>
      </c>
      <c r="AM188" s="157" t="s">
        <v>81</v>
      </c>
      <c r="AN188" s="157" t="s">
        <v>80</v>
      </c>
      <c r="AO188" s="216" t="s">
        <v>301</v>
      </c>
      <c r="AP188" s="9" t="s">
        <v>13</v>
      </c>
      <c r="AQ188" s="41">
        <v>100</v>
      </c>
      <c r="AR188" s="41">
        <f>AK193</f>
        <v>70.212000000000003</v>
      </c>
      <c r="AS188" s="8">
        <f>ROUND(AR188/60, 3)</f>
        <v>1.17</v>
      </c>
      <c r="AU188" s="340"/>
      <c r="AV188" s="147" t="s">
        <v>13</v>
      </c>
      <c r="AW188" s="28">
        <f t="shared" ref="AW188:AW190" si="34">U188</f>
        <v>90</v>
      </c>
      <c r="AX188" s="28">
        <f t="shared" ref="AX188:AX190" si="35">AQ188</f>
        <v>100</v>
      </c>
      <c r="AY188" s="147" t="s">
        <v>13</v>
      </c>
      <c r="AZ188" s="28">
        <f t="shared" ref="AZ188:AZ190" si="36">V188</f>
        <v>136.56799999999998</v>
      </c>
      <c r="BA188" s="28">
        <f t="shared" ref="BA188:BA190" si="37">AR188</f>
        <v>70.212000000000003</v>
      </c>
    </row>
    <row r="189" spans="2:53" ht="18.75" customHeight="1" x14ac:dyDescent="0.3">
      <c r="B189" s="341"/>
      <c r="C189" s="265"/>
      <c r="D189" s="35" t="s">
        <v>14</v>
      </c>
      <c r="E189" s="196">
        <v>7.5069999999999997</v>
      </c>
      <c r="F189" s="196">
        <v>11.295999999999999</v>
      </c>
      <c r="G189" s="196">
        <v>19.975999999999999</v>
      </c>
      <c r="H189" s="196">
        <v>9.92</v>
      </c>
      <c r="I189" s="196">
        <v>11.888</v>
      </c>
      <c r="J189" s="196">
        <v>8.1669999999999998</v>
      </c>
      <c r="K189" s="196">
        <v>6.641</v>
      </c>
      <c r="L189" s="196">
        <v>54.753</v>
      </c>
      <c r="M189" s="196">
        <v>3.9279999999999999</v>
      </c>
      <c r="N189" s="196">
        <v>15.321</v>
      </c>
      <c r="O189" s="189">
        <f>SUM(E189:N189)</f>
        <v>149.39699999999999</v>
      </c>
      <c r="P189" s="39">
        <f>ROUND(AVERAGE(E189:N189),3)</f>
        <v>14.94</v>
      </c>
      <c r="Q189" s="189">
        <f>ROUND(MEDIAN(E189:N189), 3)</f>
        <v>10.608000000000001</v>
      </c>
      <c r="R189" s="189">
        <f>ROUND(_xlfn.STDEV.S(E189:N189), 3)</f>
        <v>14.718</v>
      </c>
      <c r="S189" s="216" t="s">
        <v>302</v>
      </c>
      <c r="T189" s="9" t="s">
        <v>15</v>
      </c>
      <c r="U189" s="41">
        <v>100</v>
      </c>
      <c r="V189" s="41">
        <f>O197</f>
        <v>98.105999999999995</v>
      </c>
      <c r="W189" s="8">
        <f>ROUND(V189/60, 3)</f>
        <v>1.635</v>
      </c>
      <c r="X189" s="7"/>
      <c r="Y189" s="265"/>
      <c r="Z189" s="35" t="s">
        <v>14</v>
      </c>
      <c r="AA189" s="196">
        <v>5.76</v>
      </c>
      <c r="AB189" s="196">
        <v>7.5030000000000001</v>
      </c>
      <c r="AC189" s="196">
        <v>6.008</v>
      </c>
      <c r="AD189" s="196">
        <v>4.3760000000000003</v>
      </c>
      <c r="AE189" s="196">
        <v>15.904999999999999</v>
      </c>
      <c r="AF189" s="196">
        <v>9.7189999999999994</v>
      </c>
      <c r="AG189" s="196">
        <v>7.5519999999999996</v>
      </c>
      <c r="AH189" s="196">
        <v>5.8550000000000004</v>
      </c>
      <c r="AI189" s="196">
        <v>4.3360000000000003</v>
      </c>
      <c r="AJ189" s="196">
        <v>19.048999999999999</v>
      </c>
      <c r="AK189" s="189">
        <f>SUM(AA189:AJ189)</f>
        <v>86.062999999999988</v>
      </c>
      <c r="AL189" s="189">
        <f>ROUND(AVERAGE(AA189:AJ189),3)</f>
        <v>8.6059999999999999</v>
      </c>
      <c r="AM189" s="189">
        <f>ROUND(MEDIAN(AA189:AJ189), 3)</f>
        <v>6.7560000000000002</v>
      </c>
      <c r="AN189" s="189">
        <f>ROUND(_xlfn.STDEV.S(AA189:AJ189), 3)</f>
        <v>4.9939999999999998</v>
      </c>
      <c r="AO189" s="216" t="s">
        <v>302</v>
      </c>
      <c r="AP189" s="9" t="s">
        <v>15</v>
      </c>
      <c r="AQ189" s="41">
        <v>100</v>
      </c>
      <c r="AR189" s="41">
        <f>AK197</f>
        <v>81.748000000000005</v>
      </c>
      <c r="AS189" s="8">
        <f>ROUND(AR189/60, 3)</f>
        <v>1.3620000000000001</v>
      </c>
      <c r="AU189" s="340"/>
      <c r="AV189" s="147" t="s">
        <v>15</v>
      </c>
      <c r="AW189" s="28">
        <f t="shared" si="34"/>
        <v>100</v>
      </c>
      <c r="AX189" s="28">
        <f t="shared" si="35"/>
        <v>100</v>
      </c>
      <c r="AY189" s="147" t="s">
        <v>15</v>
      </c>
      <c r="AZ189" s="28">
        <f t="shared" si="36"/>
        <v>98.105999999999995</v>
      </c>
      <c r="BA189" s="28">
        <f t="shared" si="37"/>
        <v>81.748000000000005</v>
      </c>
    </row>
    <row r="190" spans="2:53" ht="18.75" customHeight="1" x14ac:dyDescent="0.3">
      <c r="B190" s="341"/>
      <c r="C190" s="265"/>
      <c r="D190" s="35" t="b">
        <v>1</v>
      </c>
      <c r="E190" s="196">
        <v>6</v>
      </c>
      <c r="F190" s="196" t="s">
        <v>152</v>
      </c>
      <c r="G190" s="84" t="s">
        <v>162</v>
      </c>
      <c r="H190" s="196">
        <v>8</v>
      </c>
      <c r="I190" s="196" t="s">
        <v>138</v>
      </c>
      <c r="J190" s="196" t="s">
        <v>143</v>
      </c>
      <c r="K190" s="196" t="s">
        <v>141</v>
      </c>
      <c r="L190" s="196" t="s">
        <v>137</v>
      </c>
      <c r="M190" s="196" t="s">
        <v>146</v>
      </c>
      <c r="N190" s="196" t="s">
        <v>135</v>
      </c>
      <c r="O190" s="303"/>
      <c r="P190" s="304"/>
      <c r="Q190" s="304"/>
      <c r="R190" s="330"/>
      <c r="S190" s="7"/>
      <c r="T190" s="14" t="s">
        <v>3</v>
      </c>
      <c r="U190" s="44">
        <f>ROUND(AVERAGE(U187:U189), 3)</f>
        <v>93.332999999999998</v>
      </c>
      <c r="V190" s="45">
        <f>ROUND(AVERAGE(V187:V189), 3)</f>
        <v>128.024</v>
      </c>
      <c r="W190" s="15">
        <f>ROUND(AVERAGE(W187:W189), 3)</f>
        <v>2.1339999999999999</v>
      </c>
      <c r="X190" s="7"/>
      <c r="Y190" s="265"/>
      <c r="Z190" s="35" t="b">
        <v>1</v>
      </c>
      <c r="AA190" s="196" t="s">
        <v>147</v>
      </c>
      <c r="AB190" s="196">
        <v>7</v>
      </c>
      <c r="AC190" s="196">
        <v>5</v>
      </c>
      <c r="AD190" s="196">
        <v>1</v>
      </c>
      <c r="AE190" s="196" t="s">
        <v>141</v>
      </c>
      <c r="AF190" s="196" t="s">
        <v>161</v>
      </c>
      <c r="AG190" s="196" t="s">
        <v>130</v>
      </c>
      <c r="AH190" s="196" t="s">
        <v>159</v>
      </c>
      <c r="AI190" s="196" t="s">
        <v>163</v>
      </c>
      <c r="AJ190" s="196" t="s">
        <v>138</v>
      </c>
      <c r="AK190" s="235"/>
      <c r="AL190" s="235"/>
      <c r="AM190" s="235"/>
      <c r="AN190" s="235"/>
      <c r="AO190" s="7"/>
      <c r="AP190" s="14" t="s">
        <v>3</v>
      </c>
      <c r="AQ190" s="44">
        <f>ROUND(AVERAGE(AQ187:AQ189), 3)</f>
        <v>100</v>
      </c>
      <c r="AR190" s="45">
        <f>ROUND(AVERAGE(AR187:AR189), 3)</f>
        <v>79.340999999999994</v>
      </c>
      <c r="AS190" s="15">
        <f>ROUND(AVERAGE(AS187:AS189), 3)</f>
        <v>1.3220000000000001</v>
      </c>
      <c r="AU190" s="340"/>
      <c r="AV190" s="148" t="s">
        <v>3</v>
      </c>
      <c r="AW190" s="44">
        <f t="shared" si="34"/>
        <v>93.332999999999998</v>
      </c>
      <c r="AX190" s="44">
        <f t="shared" si="35"/>
        <v>100</v>
      </c>
      <c r="AY190" s="148" t="s">
        <v>3</v>
      </c>
      <c r="AZ190" s="45">
        <f t="shared" si="36"/>
        <v>128.024</v>
      </c>
      <c r="BA190" s="45">
        <f t="shared" si="37"/>
        <v>79.340999999999994</v>
      </c>
    </row>
    <row r="191" spans="2:53" ht="16.5" customHeight="1" x14ac:dyDescent="0.25">
      <c r="B191" s="341"/>
      <c r="C191" s="265"/>
      <c r="D191" s="35" t="s">
        <v>17</v>
      </c>
      <c r="E191" s="189"/>
      <c r="F191" s="189"/>
      <c r="G191" s="13" t="s">
        <v>52</v>
      </c>
      <c r="H191" s="189"/>
      <c r="I191" s="189"/>
      <c r="J191" s="189"/>
      <c r="K191" s="189"/>
      <c r="L191" s="189"/>
      <c r="M191" s="189"/>
      <c r="N191" s="189"/>
      <c r="O191" s="311"/>
      <c r="P191" s="312"/>
      <c r="Q191" s="312"/>
      <c r="R191" s="331"/>
      <c r="S191" s="7"/>
      <c r="T191" s="7"/>
      <c r="U191" s="7"/>
      <c r="V191" s="7"/>
      <c r="W191" s="7"/>
      <c r="X191" s="7"/>
      <c r="Y191" s="265"/>
      <c r="Z191" s="35" t="s">
        <v>17</v>
      </c>
      <c r="AA191" s="189"/>
      <c r="AB191" s="189"/>
      <c r="AC191" s="189"/>
      <c r="AD191" s="189"/>
      <c r="AE191" s="189"/>
      <c r="AF191" s="189"/>
      <c r="AG191" s="189"/>
      <c r="AH191" s="189"/>
      <c r="AI191" s="189"/>
      <c r="AJ191" s="189"/>
      <c r="AK191" s="235"/>
      <c r="AL191" s="235"/>
      <c r="AM191" s="235"/>
      <c r="AN191" s="235"/>
      <c r="AO191" s="7"/>
      <c r="AP191" s="7"/>
      <c r="AQ191" s="7"/>
      <c r="AR191" s="7"/>
      <c r="AS191" s="7"/>
      <c r="AU191" s="340"/>
      <c r="AV191" s="7"/>
      <c r="AW191" s="7"/>
      <c r="AX191" s="7"/>
      <c r="AY191" s="7"/>
      <c r="AZ191" s="7"/>
      <c r="BA191" s="7"/>
    </row>
    <row r="192" spans="2:53" ht="16.5" customHeight="1" x14ac:dyDescent="0.25">
      <c r="B192" s="341"/>
      <c r="C192" s="265"/>
      <c r="D192" s="92" t="s">
        <v>19</v>
      </c>
      <c r="E192" s="292" t="s">
        <v>90</v>
      </c>
      <c r="F192" s="293"/>
      <c r="G192" s="293"/>
      <c r="H192" s="293"/>
      <c r="I192" s="293"/>
      <c r="J192" s="293"/>
      <c r="K192" s="293"/>
      <c r="L192" s="293"/>
      <c r="M192" s="293"/>
      <c r="N192" s="293"/>
      <c r="O192" s="88" t="s">
        <v>11</v>
      </c>
      <c r="P192" s="88" t="s">
        <v>12</v>
      </c>
      <c r="Q192" s="88" t="s">
        <v>81</v>
      </c>
      <c r="R192" s="88" t="s">
        <v>80</v>
      </c>
      <c r="S192" s="7"/>
      <c r="T192" s="31"/>
      <c r="U192" s="31"/>
      <c r="V192" s="31"/>
      <c r="W192" s="31"/>
      <c r="X192" s="7"/>
      <c r="Y192" s="265"/>
      <c r="Z192" s="92" t="s">
        <v>19</v>
      </c>
      <c r="AA192" s="292" t="s">
        <v>94</v>
      </c>
      <c r="AB192" s="293"/>
      <c r="AC192" s="293"/>
      <c r="AD192" s="293"/>
      <c r="AE192" s="293"/>
      <c r="AF192" s="293"/>
      <c r="AG192" s="293"/>
      <c r="AH192" s="293"/>
      <c r="AI192" s="293"/>
      <c r="AJ192" s="293"/>
      <c r="AK192" s="157" t="s">
        <v>11</v>
      </c>
      <c r="AL192" s="157" t="s">
        <v>12</v>
      </c>
      <c r="AM192" s="157" t="s">
        <v>81</v>
      </c>
      <c r="AN192" s="157" t="s">
        <v>80</v>
      </c>
      <c r="AO192" s="7"/>
      <c r="AP192" s="31"/>
      <c r="AQ192" s="31"/>
      <c r="AR192" s="31"/>
      <c r="AS192" s="31"/>
      <c r="AU192" s="340"/>
      <c r="AV192" s="7"/>
      <c r="AW192" s="7"/>
      <c r="AX192" s="7"/>
      <c r="AY192" s="7"/>
      <c r="AZ192" s="7"/>
      <c r="BA192" s="7"/>
    </row>
    <row r="193" spans="2:53" ht="16.5" customHeight="1" x14ac:dyDescent="0.25">
      <c r="B193" s="341"/>
      <c r="C193" s="265"/>
      <c r="D193" s="35" t="s">
        <v>20</v>
      </c>
      <c r="E193" s="196">
        <v>4.673</v>
      </c>
      <c r="F193" s="196">
        <v>5.1509999999999998</v>
      </c>
      <c r="G193" s="196">
        <v>36.000999999999998</v>
      </c>
      <c r="H193" s="196">
        <v>18.905000000000001</v>
      </c>
      <c r="I193" s="196">
        <v>8.1259999999999994</v>
      </c>
      <c r="J193" s="196">
        <v>15.944000000000001</v>
      </c>
      <c r="K193" s="196">
        <v>29.849</v>
      </c>
      <c r="L193" s="196">
        <v>6.1269999999999998</v>
      </c>
      <c r="M193" s="196">
        <v>7.0019999999999998</v>
      </c>
      <c r="N193" s="196">
        <v>4.79</v>
      </c>
      <c r="O193" s="189">
        <f>SUM(E193:N193)</f>
        <v>136.56799999999998</v>
      </c>
      <c r="P193" s="39">
        <f>ROUND(AVERAGE(E193:N193),3)</f>
        <v>13.657</v>
      </c>
      <c r="Q193" s="189">
        <f>ROUND(MEDIAN(E193:N193), 3)</f>
        <v>7.5640000000000001</v>
      </c>
      <c r="R193" s="189">
        <f>ROUND(_xlfn.STDEV.S(E193:N193), 3)</f>
        <v>11.340999999999999</v>
      </c>
      <c r="S193" s="7"/>
      <c r="T193" s="7"/>
      <c r="U193" s="7"/>
      <c r="V193" s="7"/>
      <c r="W193" s="7"/>
      <c r="X193" s="7"/>
      <c r="Y193" s="265"/>
      <c r="Z193" s="35" t="s">
        <v>20</v>
      </c>
      <c r="AA193" s="196">
        <v>8.9920000000000009</v>
      </c>
      <c r="AB193" s="196">
        <v>4.367</v>
      </c>
      <c r="AC193" s="196">
        <v>10.984</v>
      </c>
      <c r="AD193" s="196">
        <v>8.9510000000000005</v>
      </c>
      <c r="AE193" s="196">
        <v>3.464</v>
      </c>
      <c r="AF193" s="196">
        <v>5.7839999999999998</v>
      </c>
      <c r="AG193" s="196">
        <v>6.327</v>
      </c>
      <c r="AH193" s="196">
        <v>7.7210000000000001</v>
      </c>
      <c r="AI193" s="196">
        <v>6.681</v>
      </c>
      <c r="AJ193" s="196">
        <v>6.9409999999999998</v>
      </c>
      <c r="AK193" s="189">
        <f>SUM(AA193:AJ193)</f>
        <v>70.212000000000003</v>
      </c>
      <c r="AL193" s="189">
        <f>ROUND(AVERAGE(AA193:AJ193),3)</f>
        <v>7.0209999999999999</v>
      </c>
      <c r="AM193" s="189">
        <f>ROUND(MEDIAN(AA193:AJ193), 3)</f>
        <v>6.8109999999999999</v>
      </c>
      <c r="AN193" s="189">
        <f>ROUND(_xlfn.STDEV.S(AA193:AJ193), 3)</f>
        <v>2.2519999999999998</v>
      </c>
      <c r="AO193" s="7"/>
      <c r="AP193" s="7"/>
      <c r="AQ193" s="7"/>
      <c r="AR193" s="7"/>
      <c r="AS193" s="7"/>
      <c r="AU193" s="340"/>
      <c r="AV193" s="7"/>
      <c r="AW193" s="7"/>
      <c r="AX193" s="7"/>
      <c r="AY193" s="7"/>
      <c r="AZ193" s="7"/>
      <c r="BA193" s="7"/>
    </row>
    <row r="194" spans="2:53" ht="16.5" customHeight="1" x14ac:dyDescent="0.25">
      <c r="B194" s="341"/>
      <c r="C194" s="265"/>
      <c r="D194" s="35" t="b">
        <v>1</v>
      </c>
      <c r="E194" s="196" t="s">
        <v>161</v>
      </c>
      <c r="F194" s="196" t="s">
        <v>162</v>
      </c>
      <c r="G194" s="84" t="s">
        <v>159</v>
      </c>
      <c r="H194" s="196" t="s">
        <v>141</v>
      </c>
      <c r="I194" s="196" t="s">
        <v>130</v>
      </c>
      <c r="J194" s="196" t="s">
        <v>156</v>
      </c>
      <c r="K194" s="196">
        <v>2</v>
      </c>
      <c r="L194" s="196" t="s">
        <v>163</v>
      </c>
      <c r="M194" s="196" t="s">
        <v>143</v>
      </c>
      <c r="N194" s="196" t="s">
        <v>131</v>
      </c>
      <c r="O194" s="303"/>
      <c r="P194" s="304"/>
      <c r="Q194" s="304"/>
      <c r="R194" s="330"/>
      <c r="S194" s="7"/>
      <c r="T194" s="7"/>
      <c r="U194" s="7"/>
      <c r="V194" s="7"/>
      <c r="W194" s="7"/>
      <c r="X194" s="7"/>
      <c r="Y194" s="265"/>
      <c r="Z194" s="35" t="b">
        <v>1</v>
      </c>
      <c r="AA194" s="196" t="s">
        <v>155</v>
      </c>
      <c r="AB194" s="196" t="s">
        <v>137</v>
      </c>
      <c r="AC194" s="196" t="s">
        <v>160</v>
      </c>
      <c r="AD194" s="196" t="s">
        <v>139</v>
      </c>
      <c r="AE194" s="196">
        <v>2</v>
      </c>
      <c r="AF194" s="196">
        <v>9</v>
      </c>
      <c r="AG194" s="196">
        <v>8</v>
      </c>
      <c r="AH194" s="196" t="s">
        <v>130</v>
      </c>
      <c r="AI194" s="196" t="s">
        <v>132</v>
      </c>
      <c r="AJ194" s="196" t="s">
        <v>159</v>
      </c>
      <c r="AK194" s="235"/>
      <c r="AL194" s="235"/>
      <c r="AM194" s="235"/>
      <c r="AN194" s="235"/>
      <c r="AO194" s="7"/>
      <c r="AP194" s="7"/>
      <c r="AQ194" s="7"/>
      <c r="AR194" s="7"/>
      <c r="AS194" s="7"/>
      <c r="AU194" s="340"/>
      <c r="AV194" s="7"/>
      <c r="AW194" s="7"/>
      <c r="AX194" s="7"/>
      <c r="AY194" s="7"/>
      <c r="AZ194" s="7"/>
      <c r="BA194" s="7"/>
    </row>
    <row r="195" spans="2:53" ht="16.5" customHeight="1" x14ac:dyDescent="0.25">
      <c r="B195" s="341"/>
      <c r="C195" s="265"/>
      <c r="D195" s="35" t="s">
        <v>17</v>
      </c>
      <c r="E195" s="189"/>
      <c r="F195" s="189"/>
      <c r="G195" s="13" t="s">
        <v>52</v>
      </c>
      <c r="H195" s="189"/>
      <c r="I195" s="189"/>
      <c r="J195" s="189"/>
      <c r="K195" s="189"/>
      <c r="L195" s="189"/>
      <c r="M195" s="189"/>
      <c r="N195" s="189"/>
      <c r="O195" s="311"/>
      <c r="P195" s="312"/>
      <c r="Q195" s="312"/>
      <c r="R195" s="331"/>
      <c r="S195" s="7"/>
      <c r="T195" s="7"/>
      <c r="U195" s="7"/>
      <c r="V195" s="7"/>
      <c r="W195" s="7"/>
      <c r="X195" s="7"/>
      <c r="Y195" s="265"/>
      <c r="Z195" s="35" t="s">
        <v>17</v>
      </c>
      <c r="AA195" s="189"/>
      <c r="AB195" s="189"/>
      <c r="AC195" s="189"/>
      <c r="AD195" s="189"/>
      <c r="AE195" s="189"/>
      <c r="AF195" s="189"/>
      <c r="AG195" s="189"/>
      <c r="AH195" s="189"/>
      <c r="AI195" s="189"/>
      <c r="AJ195" s="189"/>
      <c r="AK195" s="235"/>
      <c r="AL195" s="235"/>
      <c r="AM195" s="235"/>
      <c r="AN195" s="235"/>
      <c r="AO195" s="7"/>
      <c r="AP195" s="7"/>
      <c r="AQ195" s="7"/>
      <c r="AR195" s="7"/>
      <c r="AS195" s="7"/>
      <c r="AU195" s="340"/>
      <c r="AV195" s="7"/>
      <c r="AW195" s="7"/>
      <c r="AX195" s="7"/>
      <c r="AY195" s="7"/>
      <c r="AZ195" s="7"/>
      <c r="BA195" s="7"/>
    </row>
    <row r="196" spans="2:53" ht="18.75" customHeight="1" x14ac:dyDescent="0.25">
      <c r="B196" s="341"/>
      <c r="C196" s="265"/>
      <c r="D196" s="92" t="s">
        <v>21</v>
      </c>
      <c r="E196" s="292" t="s">
        <v>94</v>
      </c>
      <c r="F196" s="293"/>
      <c r="G196" s="293"/>
      <c r="H196" s="293"/>
      <c r="I196" s="293"/>
      <c r="J196" s="293"/>
      <c r="K196" s="293"/>
      <c r="L196" s="293"/>
      <c r="M196" s="293"/>
      <c r="N196" s="293"/>
      <c r="O196" s="88" t="s">
        <v>11</v>
      </c>
      <c r="P196" s="88" t="s">
        <v>12</v>
      </c>
      <c r="Q196" s="88" t="s">
        <v>81</v>
      </c>
      <c r="R196" s="88" t="s">
        <v>80</v>
      </c>
      <c r="S196" s="7"/>
      <c r="T196" s="7"/>
      <c r="U196" s="7"/>
      <c r="V196" s="7"/>
      <c r="W196" s="7"/>
      <c r="X196" s="7"/>
      <c r="Y196" s="265"/>
      <c r="Z196" s="92" t="s">
        <v>21</v>
      </c>
      <c r="AA196" s="292" t="s">
        <v>94</v>
      </c>
      <c r="AB196" s="293"/>
      <c r="AC196" s="293"/>
      <c r="AD196" s="293"/>
      <c r="AE196" s="293"/>
      <c r="AF196" s="293"/>
      <c r="AG196" s="293"/>
      <c r="AH196" s="293"/>
      <c r="AI196" s="293"/>
      <c r="AJ196" s="293"/>
      <c r="AK196" s="157" t="s">
        <v>11</v>
      </c>
      <c r="AL196" s="157" t="s">
        <v>12</v>
      </c>
      <c r="AM196" s="157" t="s">
        <v>81</v>
      </c>
      <c r="AN196" s="157" t="s">
        <v>80</v>
      </c>
      <c r="AO196" s="7"/>
      <c r="AP196" s="7"/>
      <c r="AQ196" s="7"/>
      <c r="AR196" s="7"/>
      <c r="AS196" s="7"/>
      <c r="AU196" s="340"/>
      <c r="BA196" s="2"/>
    </row>
    <row r="197" spans="2:53" ht="16.5" customHeight="1" x14ac:dyDescent="0.25">
      <c r="B197" s="341"/>
      <c r="C197" s="265"/>
      <c r="D197" s="35" t="s">
        <v>22</v>
      </c>
      <c r="E197" s="196">
        <v>5.17</v>
      </c>
      <c r="F197" s="196">
        <v>8.4309999999999992</v>
      </c>
      <c r="G197" s="196">
        <v>4.0720000000000001</v>
      </c>
      <c r="H197" s="196">
        <v>5.88</v>
      </c>
      <c r="I197" s="196">
        <v>6.52</v>
      </c>
      <c r="J197" s="196">
        <v>17.079999999999998</v>
      </c>
      <c r="K197" s="196">
        <v>16.962</v>
      </c>
      <c r="L197" s="196">
        <v>7.0549999999999997</v>
      </c>
      <c r="M197" s="196">
        <v>10.247999999999999</v>
      </c>
      <c r="N197" s="196">
        <v>16.687999999999999</v>
      </c>
      <c r="O197" s="189">
        <f>SUM(E197:N197)</f>
        <v>98.105999999999995</v>
      </c>
      <c r="P197" s="39">
        <f>ROUND(AVERAGE(E197:N197),3)</f>
        <v>9.8109999999999999</v>
      </c>
      <c r="Q197" s="189">
        <f>ROUND(MEDIAN(E197:N197), 3)</f>
        <v>7.7430000000000003</v>
      </c>
      <c r="R197" s="189">
        <f>ROUND(_xlfn.STDEV.S(E197:N197), 3)</f>
        <v>5.1820000000000004</v>
      </c>
      <c r="S197" s="7"/>
      <c r="T197" s="7"/>
      <c r="U197" s="7"/>
      <c r="V197" s="7"/>
      <c r="W197" s="7"/>
      <c r="X197" s="7"/>
      <c r="Y197" s="265"/>
      <c r="Z197" s="35" t="s">
        <v>22</v>
      </c>
      <c r="AA197" s="196">
        <v>4.726</v>
      </c>
      <c r="AB197" s="196">
        <v>5.32</v>
      </c>
      <c r="AC197" s="196">
        <v>3.92</v>
      </c>
      <c r="AD197" s="196">
        <v>22.623999999999999</v>
      </c>
      <c r="AE197" s="196">
        <v>11.007999999999999</v>
      </c>
      <c r="AF197" s="196">
        <v>10.6</v>
      </c>
      <c r="AG197" s="196">
        <v>6.4</v>
      </c>
      <c r="AH197" s="196">
        <v>5.2229999999999999</v>
      </c>
      <c r="AI197" s="196">
        <v>8.3520000000000003</v>
      </c>
      <c r="AJ197" s="196">
        <v>3.5750000000000002</v>
      </c>
      <c r="AK197" s="189">
        <f>SUM(AA197:AJ197)</f>
        <v>81.748000000000005</v>
      </c>
      <c r="AL197" s="189">
        <f>ROUND(AVERAGE(AA197:AJ197),3)</f>
        <v>8.1750000000000007</v>
      </c>
      <c r="AM197" s="189">
        <f>ROUND(MEDIAN(AA197:AJ197), 3)</f>
        <v>5.86</v>
      </c>
      <c r="AN197" s="189">
        <f>ROUND(_xlfn.STDEV.S(AA197:AJ197), 3)</f>
        <v>5.7140000000000004</v>
      </c>
      <c r="AO197" s="7"/>
      <c r="AP197" s="7"/>
      <c r="AQ197" s="7"/>
      <c r="AR197" s="7"/>
      <c r="AS197" s="7"/>
      <c r="AU197" s="340"/>
      <c r="BA197" s="2"/>
    </row>
    <row r="198" spans="2:53" ht="16.5" customHeight="1" x14ac:dyDescent="0.25">
      <c r="B198" s="341"/>
      <c r="C198" s="265"/>
      <c r="D198" s="35" t="b">
        <v>1</v>
      </c>
      <c r="E198" s="196" t="s">
        <v>139</v>
      </c>
      <c r="F198" s="196" t="s">
        <v>159</v>
      </c>
      <c r="G198" s="196" t="s">
        <v>144</v>
      </c>
      <c r="H198" s="196" t="s">
        <v>129</v>
      </c>
      <c r="I198" s="196" t="s">
        <v>162</v>
      </c>
      <c r="J198" s="196" t="s">
        <v>135</v>
      </c>
      <c r="K198" s="196">
        <v>7</v>
      </c>
      <c r="L198" s="196">
        <v>6</v>
      </c>
      <c r="M198" s="196" t="s">
        <v>155</v>
      </c>
      <c r="N198" s="196" t="s">
        <v>160</v>
      </c>
      <c r="O198" s="303"/>
      <c r="P198" s="304"/>
      <c r="Q198" s="304"/>
      <c r="R198" s="330"/>
      <c r="S198" s="7"/>
      <c r="T198" s="7"/>
      <c r="U198" s="7"/>
      <c r="V198" s="7"/>
      <c r="W198" s="7"/>
      <c r="X198" s="7"/>
      <c r="Y198" s="265"/>
      <c r="Z198" s="35" t="b">
        <v>1</v>
      </c>
      <c r="AA198" s="196" t="s">
        <v>129</v>
      </c>
      <c r="AB198" s="196">
        <v>2</v>
      </c>
      <c r="AC198" s="196">
        <v>3</v>
      </c>
      <c r="AD198" s="196" t="s">
        <v>131</v>
      </c>
      <c r="AE198" s="196" t="s">
        <v>148</v>
      </c>
      <c r="AF198" s="196" t="s">
        <v>133</v>
      </c>
      <c r="AG198" s="196" t="s">
        <v>132</v>
      </c>
      <c r="AH198" s="196" t="s">
        <v>137</v>
      </c>
      <c r="AI198" s="196" t="s">
        <v>136</v>
      </c>
      <c r="AJ198" s="196">
        <v>1</v>
      </c>
      <c r="AK198" s="303"/>
      <c r="AL198" s="304"/>
      <c r="AM198" s="304"/>
      <c r="AN198" s="330"/>
      <c r="AO198" s="7"/>
      <c r="AP198" s="7"/>
      <c r="AQ198" s="7"/>
      <c r="AR198" s="7"/>
      <c r="AS198" s="7"/>
      <c r="AU198" s="340"/>
      <c r="BA198" s="2"/>
    </row>
    <row r="199" spans="2:53" ht="16.5" customHeight="1" x14ac:dyDescent="0.25">
      <c r="B199" s="341"/>
      <c r="C199" s="265"/>
      <c r="D199" s="35" t="s">
        <v>17</v>
      </c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311"/>
      <c r="P199" s="312"/>
      <c r="Q199" s="312"/>
      <c r="R199" s="331"/>
      <c r="S199" s="7"/>
      <c r="T199" s="7"/>
      <c r="U199" s="7"/>
      <c r="V199" s="7"/>
      <c r="W199" s="7"/>
      <c r="X199" s="7"/>
      <c r="Y199" s="265"/>
      <c r="Z199" s="35" t="s">
        <v>17</v>
      </c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11"/>
      <c r="AL199" s="312"/>
      <c r="AM199" s="312"/>
      <c r="AN199" s="331"/>
      <c r="AO199" s="7"/>
      <c r="AP199" s="7"/>
      <c r="AQ199" s="7"/>
      <c r="AR199" s="7"/>
      <c r="AS199" s="7"/>
      <c r="AU199" s="340"/>
      <c r="BA199" s="2"/>
    </row>
    <row r="200" spans="2:53" ht="16.5" customHeight="1" x14ac:dyDescent="0.25">
      <c r="B200" s="341"/>
      <c r="AU200" s="340"/>
      <c r="BA200" s="2"/>
    </row>
    <row r="201" spans="2:53" ht="16.5" customHeight="1" x14ac:dyDescent="0.25">
      <c r="B201" s="341"/>
      <c r="AU201" s="340"/>
      <c r="BA201" s="2"/>
    </row>
    <row r="202" spans="2:53" ht="18.75" customHeight="1" x14ac:dyDescent="0.3">
      <c r="B202" s="341"/>
      <c r="C202" s="265" t="s">
        <v>74</v>
      </c>
      <c r="D202" s="90" t="s">
        <v>74</v>
      </c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327" t="s">
        <v>49</v>
      </c>
      <c r="P202" s="328"/>
      <c r="Q202" s="328"/>
      <c r="R202" s="329"/>
      <c r="S202" s="7"/>
      <c r="T202" s="90" t="s">
        <v>74</v>
      </c>
      <c r="U202" s="232" t="s">
        <v>50</v>
      </c>
      <c r="V202" s="232"/>
      <c r="W202" s="232"/>
      <c r="Y202" s="265" t="s">
        <v>74</v>
      </c>
      <c r="Z202" s="90" t="s">
        <v>74</v>
      </c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327" t="s">
        <v>49</v>
      </c>
      <c r="AL202" s="328"/>
      <c r="AM202" s="328"/>
      <c r="AN202" s="329"/>
      <c r="AO202" s="7"/>
      <c r="AP202" s="90" t="s">
        <v>74</v>
      </c>
      <c r="AQ202" s="232" t="s">
        <v>50</v>
      </c>
      <c r="AR202" s="232"/>
      <c r="AS202" s="232"/>
      <c r="AU202" s="340"/>
      <c r="AV202" s="265" t="s">
        <v>270</v>
      </c>
      <c r="AW202" s="268" t="s">
        <v>5</v>
      </c>
      <c r="AX202" s="268"/>
      <c r="AY202" s="265" t="s">
        <v>270</v>
      </c>
      <c r="AZ202" s="268" t="s">
        <v>6</v>
      </c>
      <c r="BA202" s="268"/>
    </row>
    <row r="203" spans="2:53" ht="18.75" customHeight="1" x14ac:dyDescent="0.3">
      <c r="B203" s="341"/>
      <c r="C203" s="265"/>
      <c r="D203" s="90" t="s">
        <v>2</v>
      </c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42" t="s">
        <v>3</v>
      </c>
      <c r="P203" s="42" t="s">
        <v>4</v>
      </c>
      <c r="Q203" s="42" t="s">
        <v>191</v>
      </c>
      <c r="R203" s="42" t="s">
        <v>192</v>
      </c>
      <c r="S203" s="7"/>
      <c r="T203" s="90" t="s">
        <v>2</v>
      </c>
      <c r="U203" s="92" t="s">
        <v>5</v>
      </c>
      <c r="V203" s="92" t="s">
        <v>6</v>
      </c>
      <c r="W203" s="8" t="s">
        <v>7</v>
      </c>
      <c r="Y203" s="265"/>
      <c r="Z203" s="90" t="s">
        <v>0</v>
      </c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42" t="s">
        <v>3</v>
      </c>
      <c r="AL203" s="42" t="s">
        <v>4</v>
      </c>
      <c r="AM203" s="42" t="s">
        <v>191</v>
      </c>
      <c r="AN203" s="42" t="s">
        <v>192</v>
      </c>
      <c r="AO203" s="7"/>
      <c r="AP203" s="90" t="s">
        <v>0</v>
      </c>
      <c r="AQ203" s="92" t="s">
        <v>5</v>
      </c>
      <c r="AR203" s="92" t="s">
        <v>6</v>
      </c>
      <c r="AS203" s="8" t="s">
        <v>7</v>
      </c>
      <c r="AU203" s="340"/>
      <c r="AV203" s="265"/>
      <c r="AW203" s="146" t="s">
        <v>2</v>
      </c>
      <c r="AX203" s="146" t="s">
        <v>54</v>
      </c>
      <c r="AY203" s="265"/>
      <c r="AZ203" s="146" t="s">
        <v>2</v>
      </c>
      <c r="BA203" s="146" t="s">
        <v>54</v>
      </c>
    </row>
    <row r="204" spans="2:53" ht="18.75" customHeight="1" x14ac:dyDescent="0.3">
      <c r="B204" s="341"/>
      <c r="C204" s="265"/>
      <c r="D204" s="25" t="s">
        <v>8</v>
      </c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95">
        <f>ROUND(AVERAGE(O206, O210,O214), 3)</f>
        <v>106.86499999999999</v>
      </c>
      <c r="P204" s="43">
        <f>ROUND(AVERAGE(P206, P210,P214), 3)</f>
        <v>10.686</v>
      </c>
      <c r="Q204" s="43">
        <f>ROUND(AVERAGE(Q206, Q210,Q214), 3)</f>
        <v>8.8699999999999992</v>
      </c>
      <c r="R204" s="43">
        <f>ROUND(AVERAGE(R206, R210,R214), 3)</f>
        <v>6.2030000000000003</v>
      </c>
      <c r="S204" s="7"/>
      <c r="T204" s="9" t="s">
        <v>9</v>
      </c>
      <c r="U204" s="32">
        <v>70</v>
      </c>
      <c r="V204" s="32">
        <v>103.956</v>
      </c>
      <c r="W204" s="8">
        <f>ROUND(V204/60, 3)</f>
        <v>1.7330000000000001</v>
      </c>
      <c r="Y204" s="265"/>
      <c r="Z204" s="25" t="s">
        <v>8</v>
      </c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95">
        <f>ROUND(AVERAGE(AK206, AK210,AK214), 3)</f>
        <v>99.936000000000007</v>
      </c>
      <c r="AL204" s="43">
        <f>ROUND(AVERAGE(AL206, AL210,AL214), 3)</f>
        <v>9.9939999999999998</v>
      </c>
      <c r="AM204" s="43">
        <f>ROUND(AVERAGE(AM206, AM210,AM214), 3)</f>
        <v>9.5229999999999997</v>
      </c>
      <c r="AN204" s="43">
        <f>ROUND(AVERAGE(AN206, AN210,AN214), 3)</f>
        <v>3.7469999999999999</v>
      </c>
      <c r="AO204" s="7"/>
      <c r="AP204" s="9" t="s">
        <v>9</v>
      </c>
      <c r="AQ204" s="32">
        <v>90</v>
      </c>
      <c r="AR204" s="32">
        <v>98.91</v>
      </c>
      <c r="AS204" s="8">
        <f>ROUND(AR204/60, 3)</f>
        <v>1.649</v>
      </c>
      <c r="AU204" s="340"/>
      <c r="AV204" s="147" t="s">
        <v>9</v>
      </c>
      <c r="AW204" s="28">
        <f>U204</f>
        <v>70</v>
      </c>
      <c r="AX204" s="28">
        <f>AQ204</f>
        <v>90</v>
      </c>
      <c r="AY204" s="147" t="s">
        <v>9</v>
      </c>
      <c r="AZ204" s="28">
        <f>V204</f>
        <v>103.956</v>
      </c>
      <c r="BA204" s="28">
        <f>AR204</f>
        <v>98.91</v>
      </c>
    </row>
    <row r="205" spans="2:53" ht="16.5" customHeight="1" x14ac:dyDescent="0.3">
      <c r="B205" s="341"/>
      <c r="C205" s="265"/>
      <c r="D205" s="92" t="s">
        <v>10</v>
      </c>
      <c r="E205" s="292" t="s">
        <v>88</v>
      </c>
      <c r="F205" s="293"/>
      <c r="G205" s="293"/>
      <c r="H205" s="293"/>
      <c r="I205" s="293"/>
      <c r="J205" s="293"/>
      <c r="K205" s="293"/>
      <c r="L205" s="293"/>
      <c r="M205" s="293"/>
      <c r="N205" s="293"/>
      <c r="O205" s="88" t="s">
        <v>11</v>
      </c>
      <c r="P205" s="88" t="s">
        <v>12</v>
      </c>
      <c r="Q205" s="88" t="s">
        <v>81</v>
      </c>
      <c r="R205" s="88" t="s">
        <v>80</v>
      </c>
      <c r="S205" s="7"/>
      <c r="T205" s="9" t="s">
        <v>13</v>
      </c>
      <c r="U205" s="32">
        <v>90</v>
      </c>
      <c r="V205" s="32">
        <v>87.058000000000007</v>
      </c>
      <c r="W205" s="8">
        <f>ROUND(V205/60, 3)</f>
        <v>1.4510000000000001</v>
      </c>
      <c r="Y205" s="265"/>
      <c r="Z205" s="92" t="s">
        <v>10</v>
      </c>
      <c r="AA205" s="292" t="s">
        <v>90</v>
      </c>
      <c r="AB205" s="293"/>
      <c r="AC205" s="293"/>
      <c r="AD205" s="293"/>
      <c r="AE205" s="293"/>
      <c r="AF205" s="293"/>
      <c r="AG205" s="293"/>
      <c r="AH205" s="293"/>
      <c r="AI205" s="293"/>
      <c r="AJ205" s="293"/>
      <c r="AK205" s="88" t="s">
        <v>11</v>
      </c>
      <c r="AL205" s="88" t="s">
        <v>12</v>
      </c>
      <c r="AM205" s="88" t="s">
        <v>81</v>
      </c>
      <c r="AN205" s="88" t="s">
        <v>80</v>
      </c>
      <c r="AO205" s="7"/>
      <c r="AP205" s="9" t="s">
        <v>13</v>
      </c>
      <c r="AQ205" s="32">
        <v>80</v>
      </c>
      <c r="AR205" s="32">
        <v>99.504000000000005</v>
      </c>
      <c r="AS205" s="8">
        <f>ROUND(AR205/60, 3)</f>
        <v>1.6579999999999999</v>
      </c>
      <c r="AU205" s="340"/>
      <c r="AV205" s="147" t="s">
        <v>13</v>
      </c>
      <c r="AW205" s="28">
        <f t="shared" ref="AW205:AW207" si="38">U205</f>
        <v>90</v>
      </c>
      <c r="AX205" s="28">
        <f t="shared" ref="AX205:AX207" si="39">AQ205</f>
        <v>80</v>
      </c>
      <c r="AY205" s="147" t="s">
        <v>13</v>
      </c>
      <c r="AZ205" s="28">
        <f t="shared" ref="AZ205:AZ207" si="40">V205</f>
        <v>87.058000000000007</v>
      </c>
      <c r="BA205" s="28">
        <f t="shared" ref="BA205:BA207" si="41">AR205</f>
        <v>99.504000000000005</v>
      </c>
    </row>
    <row r="206" spans="2:53" ht="18.75" customHeight="1" x14ac:dyDescent="0.3">
      <c r="B206" s="341"/>
      <c r="C206" s="265"/>
      <c r="D206" s="87" t="s">
        <v>14</v>
      </c>
      <c r="E206" s="87">
        <v>8.5960000000000001</v>
      </c>
      <c r="F206" s="87">
        <v>6.6340000000000003</v>
      </c>
      <c r="G206" s="87">
        <v>24.094000000000001</v>
      </c>
      <c r="H206" s="87">
        <v>13.287000000000001</v>
      </c>
      <c r="I206" s="87">
        <v>4.5860000000000003</v>
      </c>
      <c r="J206" s="87">
        <v>5.851</v>
      </c>
      <c r="K206" s="87">
        <v>8.6929999999999996</v>
      </c>
      <c r="L206" s="87">
        <v>17.404</v>
      </c>
      <c r="M206" s="87">
        <v>8.09</v>
      </c>
      <c r="N206" s="26">
        <v>6.7190000000000003</v>
      </c>
      <c r="O206" s="87">
        <f>SUM(E206:N206)</f>
        <v>103.95399999999999</v>
      </c>
      <c r="P206" s="26">
        <f>ROUND(AVERAGE(E206:N206),3)</f>
        <v>10.395</v>
      </c>
      <c r="Q206" s="87">
        <f>ROUND(MEDIAN(E206:N206), 3)</f>
        <v>8.343</v>
      </c>
      <c r="R206" s="87">
        <f>ROUND(_xlfn.STDEV.S(E206:N206), 3)</f>
        <v>6.1340000000000003</v>
      </c>
      <c r="S206" s="7"/>
      <c r="T206" s="9" t="s">
        <v>15</v>
      </c>
      <c r="U206" s="32">
        <v>90</v>
      </c>
      <c r="V206" s="32">
        <v>129.58600000000001</v>
      </c>
      <c r="W206" s="8">
        <f>ROUND(V206/60, 3)</f>
        <v>2.16</v>
      </c>
      <c r="Y206" s="265"/>
      <c r="Z206" s="87" t="s">
        <v>14</v>
      </c>
      <c r="AA206" s="87">
        <v>9.3819999999999997</v>
      </c>
      <c r="AB206" s="87">
        <v>8.8789999999999996</v>
      </c>
      <c r="AC206" s="87">
        <v>19.870999999999999</v>
      </c>
      <c r="AD206" s="87">
        <v>9.9320000000000004</v>
      </c>
      <c r="AE206" s="87">
        <v>10.083</v>
      </c>
      <c r="AF206" s="87">
        <v>5.7610000000000001</v>
      </c>
      <c r="AG206" s="87">
        <v>13.534000000000001</v>
      </c>
      <c r="AH206" s="87">
        <v>5.2619999999999996</v>
      </c>
      <c r="AI206" s="87">
        <v>4.8840000000000003</v>
      </c>
      <c r="AJ206" s="26">
        <v>11.319000000000001</v>
      </c>
      <c r="AK206" s="87">
        <f>SUM(AA206:AJ206)</f>
        <v>98.907000000000011</v>
      </c>
      <c r="AL206" s="26">
        <f>ROUND(AVERAGE(AA206:AJ206),3)</f>
        <v>9.891</v>
      </c>
      <c r="AM206" s="87">
        <f>ROUND(MEDIAN(AA206:AJ206), 3)</f>
        <v>9.657</v>
      </c>
      <c r="AN206" s="87">
        <f>ROUND(_xlfn.STDEV.S(AA206:AJ206), 3)</f>
        <v>4.4690000000000003</v>
      </c>
      <c r="AO206" s="7"/>
      <c r="AP206" s="9" t="s">
        <v>15</v>
      </c>
      <c r="AQ206" s="32">
        <v>100</v>
      </c>
      <c r="AR206" s="32">
        <v>101.401</v>
      </c>
      <c r="AS206" s="8">
        <f>ROUND(AR206/60, 3)</f>
        <v>1.69</v>
      </c>
      <c r="AU206" s="340"/>
      <c r="AV206" s="147" t="s">
        <v>15</v>
      </c>
      <c r="AW206" s="28">
        <f t="shared" si="38"/>
        <v>90</v>
      </c>
      <c r="AX206" s="28">
        <f t="shared" si="39"/>
        <v>100</v>
      </c>
      <c r="AY206" s="147" t="s">
        <v>15</v>
      </c>
      <c r="AZ206" s="28">
        <f t="shared" si="40"/>
        <v>129.58600000000001</v>
      </c>
      <c r="BA206" s="28">
        <f t="shared" si="41"/>
        <v>101.401</v>
      </c>
    </row>
    <row r="207" spans="2:53" ht="18.75" customHeight="1" x14ac:dyDescent="0.3">
      <c r="B207" s="341"/>
      <c r="C207" s="265"/>
      <c r="D207" s="87" t="b">
        <v>1</v>
      </c>
      <c r="E207" s="13">
        <v>7</v>
      </c>
      <c r="F207" s="87" t="s">
        <v>144</v>
      </c>
      <c r="G207" s="13" t="s">
        <v>163</v>
      </c>
      <c r="H207" s="87" t="s">
        <v>129</v>
      </c>
      <c r="I207" s="87" t="s">
        <v>132</v>
      </c>
      <c r="J207" s="87" t="s">
        <v>139</v>
      </c>
      <c r="K207" s="87" t="s">
        <v>155</v>
      </c>
      <c r="L207" s="13" t="s">
        <v>135</v>
      </c>
      <c r="M207" s="87">
        <v>6</v>
      </c>
      <c r="N207" s="26">
        <v>9</v>
      </c>
      <c r="O207" s="281"/>
      <c r="P207" s="282"/>
      <c r="Q207" s="282"/>
      <c r="R207" s="283"/>
      <c r="S207" s="7"/>
      <c r="T207" s="14" t="s">
        <v>3</v>
      </c>
      <c r="U207" s="44">
        <f>ROUND(AVERAGE(U204:U206), 3)</f>
        <v>83.332999999999998</v>
      </c>
      <c r="V207" s="45">
        <f>ROUND(AVERAGE(V204:V206), 3)</f>
        <v>106.867</v>
      </c>
      <c r="W207" s="15">
        <f>ROUND(AVERAGE(W204:W206), 3)</f>
        <v>1.7809999999999999</v>
      </c>
      <c r="Y207" s="265"/>
      <c r="Z207" s="87" t="b">
        <v>1</v>
      </c>
      <c r="AA207" s="87" t="s">
        <v>137</v>
      </c>
      <c r="AB207" s="87">
        <v>0</v>
      </c>
      <c r="AC207" s="87">
        <v>1</v>
      </c>
      <c r="AD207" s="87" t="s">
        <v>136</v>
      </c>
      <c r="AE207" s="13" t="s">
        <v>130</v>
      </c>
      <c r="AF207" s="87" t="s">
        <v>133</v>
      </c>
      <c r="AG207" s="87" t="s">
        <v>135</v>
      </c>
      <c r="AH207" s="87" t="s">
        <v>163</v>
      </c>
      <c r="AI207" s="87">
        <v>3</v>
      </c>
      <c r="AJ207" s="26" t="s">
        <v>141</v>
      </c>
      <c r="AK207" s="281"/>
      <c r="AL207" s="282"/>
      <c r="AM207" s="282"/>
      <c r="AN207" s="283"/>
      <c r="AO207" s="7"/>
      <c r="AP207" s="14" t="s">
        <v>3</v>
      </c>
      <c r="AQ207" s="44">
        <f>ROUND(AVERAGE(AQ204:AQ206), 3)</f>
        <v>90</v>
      </c>
      <c r="AR207" s="45">
        <f>ROUND(AVERAGE(AR204:AR206), 3)</f>
        <v>99.938000000000002</v>
      </c>
      <c r="AS207" s="15">
        <f>ROUND(AVERAGE(AS204:AS206), 3)</f>
        <v>1.6659999999999999</v>
      </c>
      <c r="AU207" s="340"/>
      <c r="AV207" s="148" t="s">
        <v>3</v>
      </c>
      <c r="AW207" s="44">
        <f t="shared" si="38"/>
        <v>83.332999999999998</v>
      </c>
      <c r="AX207" s="44">
        <f t="shared" si="39"/>
        <v>90</v>
      </c>
      <c r="AY207" s="148" t="s">
        <v>3</v>
      </c>
      <c r="AZ207" s="45">
        <f t="shared" si="40"/>
        <v>106.867</v>
      </c>
      <c r="BA207" s="45">
        <f t="shared" si="41"/>
        <v>99.938000000000002</v>
      </c>
    </row>
    <row r="208" spans="2:53" ht="16.5" customHeight="1" x14ac:dyDescent="0.25">
      <c r="B208" s="341"/>
      <c r="C208" s="265"/>
      <c r="D208" s="87" t="s">
        <v>17</v>
      </c>
      <c r="E208" s="13">
        <v>8</v>
      </c>
      <c r="F208" s="87"/>
      <c r="G208" s="13" t="s">
        <v>52</v>
      </c>
      <c r="H208" s="87"/>
      <c r="I208" s="87"/>
      <c r="J208" s="87"/>
      <c r="K208" s="87"/>
      <c r="L208" s="13" t="s">
        <v>35</v>
      </c>
      <c r="M208" s="87"/>
      <c r="N208" s="26"/>
      <c r="O208" s="284"/>
      <c r="P208" s="285"/>
      <c r="Q208" s="285"/>
      <c r="R208" s="286"/>
      <c r="S208" s="7"/>
      <c r="T208" s="7"/>
      <c r="U208" s="7"/>
      <c r="V208" s="7"/>
      <c r="W208" s="7"/>
      <c r="Y208" s="265"/>
      <c r="Z208" s="87" t="s">
        <v>17</v>
      </c>
      <c r="AA208" s="87"/>
      <c r="AB208" s="87"/>
      <c r="AC208" s="87"/>
      <c r="AD208" s="87"/>
      <c r="AE208" s="13" t="s">
        <v>86</v>
      </c>
      <c r="AF208" s="87"/>
      <c r="AG208" s="87"/>
      <c r="AH208" s="87"/>
      <c r="AI208" s="87"/>
      <c r="AJ208" s="26"/>
      <c r="AK208" s="284"/>
      <c r="AL208" s="285"/>
      <c r="AM208" s="285"/>
      <c r="AN208" s="286"/>
      <c r="AO208" s="7"/>
      <c r="AP208" s="7"/>
      <c r="AQ208" s="7"/>
      <c r="AR208" s="7"/>
      <c r="AS208" s="7"/>
      <c r="AU208" s="340"/>
      <c r="BA208" s="2"/>
    </row>
    <row r="209" spans="2:53" ht="16.5" customHeight="1" x14ac:dyDescent="0.25">
      <c r="B209" s="341"/>
      <c r="C209" s="265"/>
      <c r="D209" s="92" t="s">
        <v>19</v>
      </c>
      <c r="E209" s="292" t="s">
        <v>90</v>
      </c>
      <c r="F209" s="293"/>
      <c r="G209" s="293"/>
      <c r="H209" s="293"/>
      <c r="I209" s="293"/>
      <c r="J209" s="293"/>
      <c r="K209" s="293"/>
      <c r="L209" s="293"/>
      <c r="M209" s="293"/>
      <c r="N209" s="293"/>
      <c r="O209" s="88" t="s">
        <v>11</v>
      </c>
      <c r="P209" s="88" t="s">
        <v>12</v>
      </c>
      <c r="Q209" s="88" t="s">
        <v>81</v>
      </c>
      <c r="R209" s="88" t="s">
        <v>80</v>
      </c>
      <c r="S209" s="7"/>
      <c r="T209" s="31"/>
      <c r="U209" s="31"/>
      <c r="V209" s="31"/>
      <c r="W209" s="31"/>
      <c r="Y209" s="265"/>
      <c r="Z209" s="92" t="s">
        <v>19</v>
      </c>
      <c r="AA209" s="292" t="s">
        <v>89</v>
      </c>
      <c r="AB209" s="293"/>
      <c r="AC209" s="293"/>
      <c r="AD209" s="293"/>
      <c r="AE209" s="293"/>
      <c r="AF209" s="293"/>
      <c r="AG209" s="293"/>
      <c r="AH209" s="293"/>
      <c r="AI209" s="293"/>
      <c r="AJ209" s="293"/>
      <c r="AK209" s="88" t="s">
        <v>11</v>
      </c>
      <c r="AL209" s="88" t="s">
        <v>12</v>
      </c>
      <c r="AM209" s="88" t="s">
        <v>81</v>
      </c>
      <c r="AN209" s="88" t="s">
        <v>80</v>
      </c>
      <c r="AO209" s="7"/>
      <c r="AP209" s="31"/>
      <c r="AQ209" s="31"/>
      <c r="AR209" s="31"/>
      <c r="AS209" s="31"/>
      <c r="AU209" s="340"/>
      <c r="BA209" s="2"/>
    </row>
    <row r="210" spans="2:53" ht="16.5" customHeight="1" x14ac:dyDescent="0.25">
      <c r="B210" s="341"/>
      <c r="C210" s="265"/>
      <c r="D210" s="87" t="s">
        <v>20</v>
      </c>
      <c r="E210" s="87">
        <v>8.6240000000000006</v>
      </c>
      <c r="F210" s="87">
        <v>7.4119999999999999</v>
      </c>
      <c r="G210" s="87">
        <v>5.9779999999999998</v>
      </c>
      <c r="H210" s="87">
        <v>8.8290000000000006</v>
      </c>
      <c r="I210" s="87">
        <v>13.42</v>
      </c>
      <c r="J210" s="87">
        <v>6.0170000000000003</v>
      </c>
      <c r="K210" s="87">
        <v>6.1379999999999999</v>
      </c>
      <c r="L210" s="87">
        <v>12.749000000000001</v>
      </c>
      <c r="M210" s="87">
        <v>9.5679999999999996</v>
      </c>
      <c r="N210" s="26">
        <v>8.3219999999999992</v>
      </c>
      <c r="O210" s="87">
        <f>SUM(E210:N210)</f>
        <v>87.057000000000002</v>
      </c>
      <c r="P210" s="26">
        <f>ROUND(AVERAGE(E210:N210),3)</f>
        <v>8.7059999999999995</v>
      </c>
      <c r="Q210" s="87">
        <f>ROUND(MEDIAN(E210:N210), 3)</f>
        <v>8.4730000000000008</v>
      </c>
      <c r="R210" s="87">
        <f>ROUND(_xlfn.STDEV.S(E210:N210), 3)</f>
        <v>2.6339999999999999</v>
      </c>
      <c r="S210" s="7"/>
      <c r="T210" s="7"/>
      <c r="U210" s="7"/>
      <c r="V210" s="7"/>
      <c r="W210" s="7"/>
      <c r="Y210" s="265"/>
      <c r="Z210" s="87" t="s">
        <v>20</v>
      </c>
      <c r="AA210" s="87">
        <v>6.282</v>
      </c>
      <c r="AB210" s="87">
        <v>6.2679999999999998</v>
      </c>
      <c r="AC210" s="87">
        <v>10.686999999999999</v>
      </c>
      <c r="AD210" s="87">
        <v>9.3040000000000003</v>
      </c>
      <c r="AE210" s="87">
        <v>6.73</v>
      </c>
      <c r="AF210" s="87">
        <v>7.327</v>
      </c>
      <c r="AG210" s="87">
        <v>18.135999999999999</v>
      </c>
      <c r="AH210" s="87">
        <v>13.707000000000001</v>
      </c>
      <c r="AI210" s="87">
        <v>9.3130000000000006</v>
      </c>
      <c r="AJ210" s="26">
        <v>11.747999999999999</v>
      </c>
      <c r="AK210" s="87">
        <f>SUM(AA210:AJ210)</f>
        <v>99.50200000000001</v>
      </c>
      <c r="AL210" s="26">
        <f>ROUND(AVERAGE(AA210:AJ210),3)</f>
        <v>9.9499999999999993</v>
      </c>
      <c r="AM210" s="87">
        <f>ROUND(MEDIAN(AA210:AJ210), 3)</f>
        <v>9.3089999999999993</v>
      </c>
      <c r="AN210" s="87">
        <f>ROUND(_xlfn.STDEV.S(AA210:AJ210), 3)</f>
        <v>3.8</v>
      </c>
      <c r="AO210" s="7"/>
      <c r="AP210" s="7"/>
      <c r="AQ210" s="7"/>
      <c r="AR210" s="7"/>
      <c r="AS210" s="7"/>
      <c r="AU210" s="340"/>
      <c r="BA210" s="2"/>
    </row>
    <row r="211" spans="2:53" ht="16.5" customHeight="1" x14ac:dyDescent="0.25">
      <c r="B211" s="341"/>
      <c r="C211" s="265"/>
      <c r="D211" s="87" t="b">
        <v>1</v>
      </c>
      <c r="E211" s="87">
        <v>3</v>
      </c>
      <c r="F211" s="87">
        <v>0</v>
      </c>
      <c r="G211" s="87" t="s">
        <v>146</v>
      </c>
      <c r="H211" s="87">
        <v>5</v>
      </c>
      <c r="I211" s="87" t="s">
        <v>157</v>
      </c>
      <c r="J211" s="87" t="s">
        <v>138</v>
      </c>
      <c r="K211" s="87">
        <v>1</v>
      </c>
      <c r="L211" s="13" t="s">
        <v>133</v>
      </c>
      <c r="M211" s="87" t="s">
        <v>137</v>
      </c>
      <c r="N211" s="26" t="s">
        <v>136</v>
      </c>
      <c r="O211" s="281"/>
      <c r="P211" s="282"/>
      <c r="Q211" s="282"/>
      <c r="R211" s="283"/>
      <c r="S211" s="7"/>
      <c r="T211" s="7"/>
      <c r="U211" s="7"/>
      <c r="V211" s="7"/>
      <c r="W211" s="7"/>
      <c r="Y211" s="265"/>
      <c r="Z211" s="87" t="b">
        <v>1</v>
      </c>
      <c r="AA211" s="87" t="s">
        <v>132</v>
      </c>
      <c r="AB211" s="87">
        <v>7</v>
      </c>
      <c r="AC211" s="87" t="s">
        <v>148</v>
      </c>
      <c r="AD211" s="13">
        <v>2</v>
      </c>
      <c r="AE211" s="87" t="s">
        <v>144</v>
      </c>
      <c r="AF211" s="87">
        <v>5</v>
      </c>
      <c r="AG211" s="13" t="s">
        <v>160</v>
      </c>
      <c r="AH211" s="87" t="s">
        <v>138</v>
      </c>
      <c r="AI211" s="87" t="s">
        <v>155</v>
      </c>
      <c r="AJ211" s="26" t="s">
        <v>139</v>
      </c>
      <c r="AK211" s="281"/>
      <c r="AL211" s="282"/>
      <c r="AM211" s="282"/>
      <c r="AN211" s="283"/>
      <c r="AO211" s="7"/>
      <c r="AP211" s="7"/>
      <c r="AQ211" s="7"/>
      <c r="AR211" s="7"/>
      <c r="AS211" s="7"/>
      <c r="AU211" s="340"/>
      <c r="BA211" s="2"/>
    </row>
    <row r="212" spans="2:53" ht="16.5" customHeight="1" x14ac:dyDescent="0.25">
      <c r="B212" s="341"/>
      <c r="C212" s="265"/>
      <c r="D212" s="87" t="s">
        <v>17</v>
      </c>
      <c r="E212" s="87"/>
      <c r="F212" s="87"/>
      <c r="G212" s="87"/>
      <c r="H212" s="87"/>
      <c r="I212" s="87"/>
      <c r="J212" s="87"/>
      <c r="K212" s="87"/>
      <c r="L212" s="13" t="s">
        <v>27</v>
      </c>
      <c r="M212" s="87"/>
      <c r="N212" s="26"/>
      <c r="O212" s="284"/>
      <c r="P212" s="285"/>
      <c r="Q212" s="285"/>
      <c r="R212" s="286"/>
      <c r="S212" s="7"/>
      <c r="T212" s="7"/>
      <c r="U212" s="7"/>
      <c r="V212" s="7"/>
      <c r="W212" s="7"/>
      <c r="Y212" s="265"/>
      <c r="Z212" s="87" t="s">
        <v>17</v>
      </c>
      <c r="AA212" s="87"/>
      <c r="AB212" s="87"/>
      <c r="AC212" s="87"/>
      <c r="AD212" s="13" t="s">
        <v>37</v>
      </c>
      <c r="AE212" s="87"/>
      <c r="AF212" s="87"/>
      <c r="AG212" s="13">
        <v>6</v>
      </c>
      <c r="AH212" s="87"/>
      <c r="AI212" s="87"/>
      <c r="AJ212" s="26"/>
      <c r="AK212" s="284"/>
      <c r="AL212" s="285"/>
      <c r="AM212" s="285"/>
      <c r="AN212" s="286"/>
      <c r="AO212" s="7"/>
      <c r="AP212" s="7"/>
      <c r="AQ212" s="7"/>
      <c r="AR212" s="7"/>
      <c r="AS212" s="7"/>
      <c r="AU212" s="340"/>
      <c r="BA212" s="2"/>
    </row>
    <row r="213" spans="2:53" ht="16.5" customHeight="1" x14ac:dyDescent="0.25">
      <c r="B213" s="341"/>
      <c r="C213" s="265"/>
      <c r="D213" s="92" t="s">
        <v>21</v>
      </c>
      <c r="E213" s="292" t="s">
        <v>90</v>
      </c>
      <c r="F213" s="293"/>
      <c r="G213" s="293"/>
      <c r="H213" s="293"/>
      <c r="I213" s="293"/>
      <c r="J213" s="293"/>
      <c r="K213" s="293"/>
      <c r="L213" s="293"/>
      <c r="M213" s="293"/>
      <c r="N213" s="293"/>
      <c r="O213" s="88" t="s">
        <v>11</v>
      </c>
      <c r="P213" s="88" t="s">
        <v>12</v>
      </c>
      <c r="Q213" s="88" t="s">
        <v>81</v>
      </c>
      <c r="R213" s="88" t="s">
        <v>80</v>
      </c>
      <c r="S213" s="7"/>
      <c r="T213" s="7"/>
      <c r="U213" s="7"/>
      <c r="V213" s="7"/>
      <c r="W213" s="7"/>
      <c r="Y213" s="265"/>
      <c r="Z213" s="92" t="s">
        <v>21</v>
      </c>
      <c r="AA213" s="292" t="s">
        <v>94</v>
      </c>
      <c r="AB213" s="293"/>
      <c r="AC213" s="293"/>
      <c r="AD213" s="293"/>
      <c r="AE213" s="293"/>
      <c r="AF213" s="293"/>
      <c r="AG213" s="293"/>
      <c r="AH213" s="293"/>
      <c r="AI213" s="293"/>
      <c r="AJ213" s="293"/>
      <c r="AK213" s="88" t="s">
        <v>11</v>
      </c>
      <c r="AL213" s="88" t="s">
        <v>12</v>
      </c>
      <c r="AM213" s="88" t="s">
        <v>81</v>
      </c>
      <c r="AN213" s="88" t="s">
        <v>80</v>
      </c>
      <c r="AO213" s="7"/>
      <c r="AP213" s="7"/>
      <c r="AQ213" s="7"/>
      <c r="AR213" s="7"/>
      <c r="AS213" s="7"/>
      <c r="AU213" s="340"/>
      <c r="BA213" s="2"/>
    </row>
    <row r="214" spans="2:53" ht="16.5" x14ac:dyDescent="0.25">
      <c r="B214" s="341"/>
      <c r="C214" s="265"/>
      <c r="D214" s="87" t="s">
        <v>22</v>
      </c>
      <c r="E214" s="87">
        <v>7.6989999999999998</v>
      </c>
      <c r="F214" s="87">
        <v>10.763</v>
      </c>
      <c r="G214" s="87">
        <v>21.994</v>
      </c>
      <c r="H214" s="87">
        <v>9.3330000000000002</v>
      </c>
      <c r="I214" s="87">
        <v>5.3860000000000001</v>
      </c>
      <c r="J214" s="87">
        <v>5.524</v>
      </c>
      <c r="K214" s="87">
        <v>5.242</v>
      </c>
      <c r="L214" s="87">
        <v>17.004999999999999</v>
      </c>
      <c r="M214" s="87">
        <v>10.257</v>
      </c>
      <c r="N214" s="26">
        <v>36.381</v>
      </c>
      <c r="O214" s="87">
        <f>SUM(E214:N214)</f>
        <v>129.584</v>
      </c>
      <c r="P214" s="26">
        <f>ROUND(AVERAGE(E214:N214),3)</f>
        <v>12.958</v>
      </c>
      <c r="Q214" s="87">
        <f>ROUND(MEDIAN(E214:N214), 3)</f>
        <v>9.7949999999999999</v>
      </c>
      <c r="R214" s="87">
        <f>ROUND(_xlfn.STDEV.S(E214:N214), 3)</f>
        <v>9.8420000000000005</v>
      </c>
      <c r="S214" s="7"/>
      <c r="T214" s="7"/>
      <c r="U214" s="7"/>
      <c r="V214" s="7"/>
      <c r="W214" s="7"/>
      <c r="Y214" s="265"/>
      <c r="Z214" s="87" t="s">
        <v>22</v>
      </c>
      <c r="AA214" s="87">
        <v>9.9469999999999992</v>
      </c>
      <c r="AB214" s="87">
        <v>11.465999999999999</v>
      </c>
      <c r="AC214" s="87">
        <v>12.079000000000001</v>
      </c>
      <c r="AD214" s="87">
        <v>6.1059999999999999</v>
      </c>
      <c r="AE214" s="87">
        <v>9.2590000000000003</v>
      </c>
      <c r="AF214" s="87">
        <v>7.133</v>
      </c>
      <c r="AG214" s="87">
        <v>9.234</v>
      </c>
      <c r="AH214" s="87">
        <v>13.858000000000001</v>
      </c>
      <c r="AI214" s="87">
        <v>15.099</v>
      </c>
      <c r="AJ214" s="26">
        <v>7.218</v>
      </c>
      <c r="AK214" s="87">
        <f>SUM(AA214:AJ214)</f>
        <v>101.39900000000002</v>
      </c>
      <c r="AL214" s="26">
        <f>ROUND(AVERAGE(AA214:AJ214),3)</f>
        <v>10.14</v>
      </c>
      <c r="AM214" s="87">
        <f>ROUND(MEDIAN(AA214:AJ214), 3)</f>
        <v>9.6029999999999998</v>
      </c>
      <c r="AN214" s="87">
        <f>ROUND(_xlfn.STDEV.S(AA214:AJ214), 3)</f>
        <v>2.9710000000000001</v>
      </c>
      <c r="AO214" s="7"/>
      <c r="AP214" s="7"/>
      <c r="AQ214" s="7"/>
      <c r="AR214" s="7"/>
      <c r="AS214" s="7"/>
      <c r="AU214" s="340"/>
      <c r="BA214" s="2"/>
    </row>
    <row r="215" spans="2:53" ht="16.5" x14ac:dyDescent="0.25">
      <c r="B215" s="341"/>
      <c r="C215" s="265"/>
      <c r="D215" s="87" t="b">
        <v>1</v>
      </c>
      <c r="E215" s="87" t="s">
        <v>130</v>
      </c>
      <c r="F215" s="87">
        <v>8</v>
      </c>
      <c r="G215" s="87" t="s">
        <v>156</v>
      </c>
      <c r="H215" s="87" t="s">
        <v>143</v>
      </c>
      <c r="I215" s="87" t="s">
        <v>131</v>
      </c>
      <c r="J215" s="87" t="s">
        <v>148</v>
      </c>
      <c r="K215" s="87">
        <v>4</v>
      </c>
      <c r="L215" s="87" t="s">
        <v>141</v>
      </c>
      <c r="M215" s="87" t="s">
        <v>160</v>
      </c>
      <c r="N215" s="96" t="s">
        <v>152</v>
      </c>
      <c r="O215" s="281"/>
      <c r="P215" s="282"/>
      <c r="Q215" s="282"/>
      <c r="R215" s="283"/>
      <c r="S215" s="7"/>
      <c r="T215" s="7"/>
      <c r="U215" s="7"/>
      <c r="V215" s="7"/>
      <c r="W215" s="7"/>
      <c r="Y215" s="265"/>
      <c r="Z215" s="87" t="b">
        <v>1</v>
      </c>
      <c r="AA215" s="87" t="s">
        <v>143</v>
      </c>
      <c r="AB215" s="87" t="s">
        <v>156</v>
      </c>
      <c r="AC215" s="87" t="s">
        <v>146</v>
      </c>
      <c r="AD215" s="87" t="s">
        <v>158</v>
      </c>
      <c r="AE215" s="87">
        <v>4</v>
      </c>
      <c r="AF215" s="87">
        <v>8</v>
      </c>
      <c r="AG215" s="87" t="s">
        <v>152</v>
      </c>
      <c r="AH215" s="87" t="s">
        <v>157</v>
      </c>
      <c r="AI215" s="87" t="s">
        <v>162</v>
      </c>
      <c r="AJ215" s="26" t="s">
        <v>129</v>
      </c>
      <c r="AK215" s="281"/>
      <c r="AL215" s="282"/>
      <c r="AM215" s="282"/>
      <c r="AN215" s="283"/>
      <c r="AO215" s="7"/>
      <c r="AP215" s="7"/>
      <c r="AQ215" s="7"/>
      <c r="AR215" s="7"/>
      <c r="AS215" s="7"/>
      <c r="AU215" s="340"/>
      <c r="BA215" s="2"/>
    </row>
    <row r="216" spans="2:53" ht="16.5" x14ac:dyDescent="0.25">
      <c r="B216" s="341"/>
      <c r="C216" s="265"/>
      <c r="D216" s="87" t="s">
        <v>17</v>
      </c>
      <c r="E216" s="87"/>
      <c r="F216" s="87"/>
      <c r="G216" s="87"/>
      <c r="H216" s="87"/>
      <c r="I216" s="87"/>
      <c r="J216" s="87"/>
      <c r="K216" s="87"/>
      <c r="L216" s="87"/>
      <c r="M216" s="87"/>
      <c r="N216" s="13" t="s">
        <v>46</v>
      </c>
      <c r="O216" s="284"/>
      <c r="P216" s="285"/>
      <c r="Q216" s="285"/>
      <c r="R216" s="286"/>
      <c r="S216" s="7"/>
      <c r="T216" s="7"/>
      <c r="U216" s="7"/>
      <c r="V216" s="7"/>
      <c r="W216" s="7"/>
      <c r="Y216" s="265"/>
      <c r="Z216" s="87" t="s">
        <v>17</v>
      </c>
      <c r="AA216" s="87"/>
      <c r="AB216" s="87"/>
      <c r="AC216" s="87"/>
      <c r="AD216" s="87"/>
      <c r="AE216" s="87"/>
      <c r="AF216" s="87"/>
      <c r="AG216" s="87"/>
      <c r="AH216" s="87"/>
      <c r="AI216" s="87"/>
      <c r="AJ216" s="87"/>
      <c r="AK216" s="284"/>
      <c r="AL216" s="285"/>
      <c r="AM216" s="285"/>
      <c r="AN216" s="286"/>
      <c r="AO216" s="7"/>
      <c r="AP216" s="7"/>
      <c r="AQ216" s="7"/>
      <c r="AR216" s="7"/>
      <c r="AS216" s="7"/>
      <c r="AU216" s="340"/>
      <c r="BA216" s="2"/>
    </row>
    <row r="217" spans="2:53" ht="16.5" x14ac:dyDescent="0.25">
      <c r="B217" s="341"/>
      <c r="AU217" s="340"/>
      <c r="BA217" s="2"/>
    </row>
    <row r="218" spans="2:53" ht="16.5" customHeight="1" x14ac:dyDescent="0.25">
      <c r="B218" s="341"/>
      <c r="AU218" s="340"/>
      <c r="BA218" s="2"/>
    </row>
    <row r="219" spans="2:53" ht="16.5" x14ac:dyDescent="0.3">
      <c r="B219" s="341"/>
      <c r="C219" s="265" t="s">
        <v>76</v>
      </c>
      <c r="D219" s="90" t="s">
        <v>76</v>
      </c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327" t="s">
        <v>49</v>
      </c>
      <c r="P219" s="328"/>
      <c r="Q219" s="328"/>
      <c r="R219" s="329"/>
      <c r="S219" s="7"/>
      <c r="T219" s="90" t="s">
        <v>75</v>
      </c>
      <c r="U219" s="232" t="s">
        <v>50</v>
      </c>
      <c r="V219" s="232"/>
      <c r="W219" s="232"/>
      <c r="Y219" s="265" t="s">
        <v>76</v>
      </c>
      <c r="Z219" s="90" t="s">
        <v>75</v>
      </c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327" t="s">
        <v>49</v>
      </c>
      <c r="AL219" s="328"/>
      <c r="AM219" s="328"/>
      <c r="AN219" s="329"/>
      <c r="AO219" s="7"/>
      <c r="AP219" s="90" t="s">
        <v>75</v>
      </c>
      <c r="AQ219" s="232" t="s">
        <v>50</v>
      </c>
      <c r="AR219" s="232"/>
      <c r="AS219" s="232"/>
      <c r="AU219" s="340"/>
      <c r="AV219" s="265" t="s">
        <v>75</v>
      </c>
      <c r="AW219" s="268" t="s">
        <v>5</v>
      </c>
      <c r="AX219" s="268"/>
      <c r="AY219" s="265" t="s">
        <v>75</v>
      </c>
      <c r="AZ219" s="268" t="s">
        <v>6</v>
      </c>
      <c r="BA219" s="268"/>
    </row>
    <row r="220" spans="2:53" ht="16.5" x14ac:dyDescent="0.3">
      <c r="B220" s="341"/>
      <c r="C220" s="265"/>
      <c r="D220" s="90" t="s">
        <v>2</v>
      </c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42" t="s">
        <v>3</v>
      </c>
      <c r="P220" s="42" t="s">
        <v>4</v>
      </c>
      <c r="Q220" s="42" t="s">
        <v>191</v>
      </c>
      <c r="R220" s="42" t="s">
        <v>192</v>
      </c>
      <c r="S220" s="7"/>
      <c r="T220" s="90" t="s">
        <v>2</v>
      </c>
      <c r="U220" s="92" t="s">
        <v>5</v>
      </c>
      <c r="V220" s="92" t="s">
        <v>6</v>
      </c>
      <c r="W220" s="8" t="s">
        <v>7</v>
      </c>
      <c r="Y220" s="265"/>
      <c r="Z220" s="90" t="s">
        <v>0</v>
      </c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42" t="s">
        <v>3</v>
      </c>
      <c r="AL220" s="42" t="s">
        <v>4</v>
      </c>
      <c r="AM220" s="42" t="s">
        <v>191</v>
      </c>
      <c r="AN220" s="42" t="s">
        <v>192</v>
      </c>
      <c r="AO220" s="7"/>
      <c r="AP220" s="90" t="s">
        <v>0</v>
      </c>
      <c r="AQ220" s="92" t="s">
        <v>5</v>
      </c>
      <c r="AR220" s="92" t="s">
        <v>6</v>
      </c>
      <c r="AS220" s="8" t="s">
        <v>7</v>
      </c>
      <c r="AU220" s="340"/>
      <c r="AV220" s="265"/>
      <c r="AW220" s="146" t="s">
        <v>2</v>
      </c>
      <c r="AX220" s="146" t="s">
        <v>54</v>
      </c>
      <c r="AY220" s="265"/>
      <c r="AZ220" s="146" t="s">
        <v>2</v>
      </c>
      <c r="BA220" s="146" t="s">
        <v>54</v>
      </c>
    </row>
    <row r="221" spans="2:53" ht="16.5" x14ac:dyDescent="0.3">
      <c r="B221" s="341"/>
      <c r="C221" s="265"/>
      <c r="D221" s="25" t="s">
        <v>8</v>
      </c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95">
        <f>ROUND(AVERAGE(O223, O227,O231), 3)</f>
        <v>96.361000000000004</v>
      </c>
      <c r="P221" s="43">
        <f>ROUND(AVERAGE(P223, P227,P231), 3)</f>
        <v>9.6359999999999992</v>
      </c>
      <c r="Q221" s="43">
        <f>ROUND(AVERAGE(Q223, Q227,Q231), 3)</f>
        <v>8.2330000000000005</v>
      </c>
      <c r="R221" s="43">
        <f>ROUND(AVERAGE(R223, R227,R231), 3)</f>
        <v>5.0030000000000001</v>
      </c>
      <c r="S221" s="7"/>
      <c r="T221" s="9" t="s">
        <v>9</v>
      </c>
      <c r="U221" s="32">
        <v>80</v>
      </c>
      <c r="V221" s="32">
        <v>138.19499999999999</v>
      </c>
      <c r="W221" s="8">
        <f>ROUND(V221/60, 3)</f>
        <v>2.3029999999999999</v>
      </c>
      <c r="Y221" s="265"/>
      <c r="Z221" s="25" t="s">
        <v>8</v>
      </c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95">
        <f>ROUND(AVERAGE(AK223, AK227,AK231), 3)</f>
        <v>91.058999999999997</v>
      </c>
      <c r="AL221" s="43">
        <f>ROUND(AVERAGE(AL223, AL227,AL231), 3)</f>
        <v>9.1059999999999999</v>
      </c>
      <c r="AM221" s="43">
        <f>ROUND(AVERAGE(AM223, AM227,AM231), 3)</f>
        <v>8.7970000000000006</v>
      </c>
      <c r="AN221" s="43">
        <f>ROUND(AVERAGE(AN223, AN227,AN231), 3)</f>
        <v>3.5979999999999999</v>
      </c>
      <c r="AO221" s="7"/>
      <c r="AP221" s="9" t="s">
        <v>9</v>
      </c>
      <c r="AQ221" s="32">
        <v>100</v>
      </c>
      <c r="AR221" s="32">
        <v>78.548000000000002</v>
      </c>
      <c r="AS221" s="8">
        <f>ROUND(AR221/60, 3)</f>
        <v>1.3089999999999999</v>
      </c>
      <c r="AU221" s="340"/>
      <c r="AV221" s="147" t="s">
        <v>9</v>
      </c>
      <c r="AW221" s="28">
        <f>U221</f>
        <v>80</v>
      </c>
      <c r="AX221" s="28">
        <f>AQ221</f>
        <v>100</v>
      </c>
      <c r="AY221" s="147" t="s">
        <v>9</v>
      </c>
      <c r="AZ221" s="28">
        <f>V221</f>
        <v>138.19499999999999</v>
      </c>
      <c r="BA221" s="28">
        <f>AR221</f>
        <v>78.548000000000002</v>
      </c>
    </row>
    <row r="222" spans="2:53" ht="16.5" customHeight="1" x14ac:dyDescent="0.3">
      <c r="B222" s="341"/>
      <c r="C222" s="265"/>
      <c r="D222" s="92" t="s">
        <v>10</v>
      </c>
      <c r="E222" s="292" t="s">
        <v>89</v>
      </c>
      <c r="F222" s="293"/>
      <c r="G222" s="293"/>
      <c r="H222" s="293"/>
      <c r="I222" s="293"/>
      <c r="J222" s="293"/>
      <c r="K222" s="293"/>
      <c r="L222" s="293"/>
      <c r="M222" s="293"/>
      <c r="N222" s="293"/>
      <c r="O222" s="88" t="s">
        <v>11</v>
      </c>
      <c r="P222" s="88" t="s">
        <v>12</v>
      </c>
      <c r="Q222" s="88" t="s">
        <v>81</v>
      </c>
      <c r="R222" s="88" t="s">
        <v>80</v>
      </c>
      <c r="S222" s="7"/>
      <c r="T222" s="9" t="s">
        <v>13</v>
      </c>
      <c r="U222" s="32">
        <v>90</v>
      </c>
      <c r="V222" s="32">
        <v>62.764000000000003</v>
      </c>
      <c r="W222" s="8">
        <f>ROUND(V222/60, 3)</f>
        <v>1.046</v>
      </c>
      <c r="Y222" s="265"/>
      <c r="Z222" s="92" t="s">
        <v>10</v>
      </c>
      <c r="AA222" s="292" t="s">
        <v>94</v>
      </c>
      <c r="AB222" s="293"/>
      <c r="AC222" s="293"/>
      <c r="AD222" s="293"/>
      <c r="AE222" s="293"/>
      <c r="AF222" s="293"/>
      <c r="AG222" s="293"/>
      <c r="AH222" s="293"/>
      <c r="AI222" s="293"/>
      <c r="AJ222" s="293"/>
      <c r="AK222" s="88" t="s">
        <v>11</v>
      </c>
      <c r="AL222" s="88" t="s">
        <v>12</v>
      </c>
      <c r="AM222" s="88" t="s">
        <v>81</v>
      </c>
      <c r="AN222" s="88" t="s">
        <v>80</v>
      </c>
      <c r="AO222" s="7"/>
      <c r="AP222" s="9" t="s">
        <v>13</v>
      </c>
      <c r="AQ222" s="32">
        <v>90</v>
      </c>
      <c r="AR222" s="32">
        <v>95.234999999999999</v>
      </c>
      <c r="AS222" s="8">
        <f>ROUND(AR222/60, 3)</f>
        <v>1.587</v>
      </c>
      <c r="AU222" s="340"/>
      <c r="AV222" s="147" t="s">
        <v>13</v>
      </c>
      <c r="AW222" s="28">
        <f t="shared" ref="AW222:AW224" si="42">U222</f>
        <v>90</v>
      </c>
      <c r="AX222" s="28">
        <f t="shared" ref="AX222:AX224" si="43">AQ222</f>
        <v>90</v>
      </c>
      <c r="AY222" s="147" t="s">
        <v>13</v>
      </c>
      <c r="AZ222" s="28">
        <f t="shared" ref="AZ222:AZ224" si="44">V222</f>
        <v>62.764000000000003</v>
      </c>
      <c r="BA222" s="28">
        <f t="shared" ref="BA222:BA224" si="45">AR222</f>
        <v>95.234999999999999</v>
      </c>
    </row>
    <row r="223" spans="2:53" ht="16.5" x14ac:dyDescent="0.3">
      <c r="B223" s="341"/>
      <c r="C223" s="265"/>
      <c r="D223" s="87" t="s">
        <v>14</v>
      </c>
      <c r="E223" s="87">
        <v>15.022</v>
      </c>
      <c r="F223" s="87">
        <v>11.638999999999999</v>
      </c>
      <c r="G223" s="87">
        <v>4.3630000000000004</v>
      </c>
      <c r="H223" s="87">
        <v>17.059000000000001</v>
      </c>
      <c r="I223" s="87">
        <v>30.462</v>
      </c>
      <c r="J223" s="87">
        <v>7.4580000000000002</v>
      </c>
      <c r="K223" s="87">
        <v>6.6509999999999998</v>
      </c>
      <c r="L223" s="87">
        <v>5.5570000000000004</v>
      </c>
      <c r="M223" s="87">
        <v>9.6720000000000006</v>
      </c>
      <c r="N223" s="26">
        <v>30.309000000000001</v>
      </c>
      <c r="O223" s="87">
        <f>SUM(E223:N223)</f>
        <v>138.19200000000001</v>
      </c>
      <c r="P223" s="26">
        <f>ROUND(AVERAGE(E223:N223),3)</f>
        <v>13.819000000000001</v>
      </c>
      <c r="Q223" s="87">
        <f>ROUND(MEDIAN(E223:N223), 3)</f>
        <v>10.656000000000001</v>
      </c>
      <c r="R223" s="87">
        <f>ROUND(_xlfn.STDEV.S(E223:N223), 3)</f>
        <v>9.6170000000000009</v>
      </c>
      <c r="S223" s="7"/>
      <c r="T223" s="9" t="s">
        <v>15</v>
      </c>
      <c r="U223" s="32">
        <v>100</v>
      </c>
      <c r="V223" s="32">
        <v>88.132000000000005</v>
      </c>
      <c r="W223" s="8">
        <f>ROUND(V223/60, 3)</f>
        <v>1.4690000000000001</v>
      </c>
      <c r="Y223" s="265"/>
      <c r="Z223" s="87" t="s">
        <v>14</v>
      </c>
      <c r="AA223" s="87">
        <v>6.8630000000000004</v>
      </c>
      <c r="AB223" s="87">
        <v>7.9820000000000002</v>
      </c>
      <c r="AC223" s="87">
        <v>13.103</v>
      </c>
      <c r="AD223" s="87">
        <v>7.1230000000000002</v>
      </c>
      <c r="AE223" s="87">
        <v>5.0430000000000001</v>
      </c>
      <c r="AF223" s="87">
        <v>8.1329999999999991</v>
      </c>
      <c r="AG223" s="87">
        <v>8.02</v>
      </c>
      <c r="AH223" s="87">
        <v>9.3260000000000005</v>
      </c>
      <c r="AI223" s="87">
        <v>7.431</v>
      </c>
      <c r="AJ223" s="26">
        <v>5.5190000000000001</v>
      </c>
      <c r="AK223" s="87">
        <f>SUM(AA223:AJ223)</f>
        <v>78.542999999999992</v>
      </c>
      <c r="AL223" s="26">
        <f>ROUND(AVERAGE(AA223:AJ223),3)</f>
        <v>7.8540000000000001</v>
      </c>
      <c r="AM223" s="87">
        <f>ROUND(MEDIAN(AA223:AJ223), 3)</f>
        <v>7.7069999999999999</v>
      </c>
      <c r="AN223" s="87">
        <f>ROUND(_xlfn.STDEV.S(AA223:AJ223), 3)</f>
        <v>2.2330000000000001</v>
      </c>
      <c r="AO223" s="7"/>
      <c r="AP223" s="9" t="s">
        <v>15</v>
      </c>
      <c r="AQ223" s="32">
        <v>80</v>
      </c>
      <c r="AR223" s="32">
        <v>99.400999999999996</v>
      </c>
      <c r="AS223" s="8">
        <f>ROUND(AR223/60, 3)</f>
        <v>1.657</v>
      </c>
      <c r="AU223" s="340"/>
      <c r="AV223" s="147" t="s">
        <v>15</v>
      </c>
      <c r="AW223" s="28">
        <f t="shared" si="42"/>
        <v>100</v>
      </c>
      <c r="AX223" s="28">
        <f t="shared" si="43"/>
        <v>80</v>
      </c>
      <c r="AY223" s="147" t="s">
        <v>15</v>
      </c>
      <c r="AZ223" s="28">
        <f t="shared" si="44"/>
        <v>88.132000000000005</v>
      </c>
      <c r="BA223" s="28">
        <f t="shared" si="45"/>
        <v>99.400999999999996</v>
      </c>
    </row>
    <row r="224" spans="2:53" ht="16.5" x14ac:dyDescent="0.3">
      <c r="B224" s="341"/>
      <c r="C224" s="265"/>
      <c r="D224" s="87" t="b">
        <v>1</v>
      </c>
      <c r="E224" s="87" t="s">
        <v>143</v>
      </c>
      <c r="F224" s="13" t="s">
        <v>159</v>
      </c>
      <c r="G224" s="87" t="s">
        <v>158</v>
      </c>
      <c r="H224" s="87" t="s">
        <v>135</v>
      </c>
      <c r="I224" s="87" t="s">
        <v>132</v>
      </c>
      <c r="J224" s="87" t="s">
        <v>155</v>
      </c>
      <c r="K224" s="87" t="s">
        <v>156</v>
      </c>
      <c r="L224" s="87">
        <v>3</v>
      </c>
      <c r="M224" s="87">
        <v>8</v>
      </c>
      <c r="N224" s="96" t="s">
        <v>160</v>
      </c>
      <c r="O224" s="281"/>
      <c r="P224" s="282"/>
      <c r="Q224" s="282"/>
      <c r="R224" s="283"/>
      <c r="S224" s="7"/>
      <c r="T224" s="14" t="s">
        <v>3</v>
      </c>
      <c r="U224" s="44">
        <f>ROUND(AVERAGE(U221:U223), 3)</f>
        <v>90</v>
      </c>
      <c r="V224" s="45">
        <f>ROUND(AVERAGE(V221:V223), 3)</f>
        <v>96.364000000000004</v>
      </c>
      <c r="W224" s="15">
        <f>ROUND(AVERAGE(W221:W223), 3)</f>
        <v>1.6060000000000001</v>
      </c>
      <c r="Y224" s="265"/>
      <c r="Z224" s="87" t="b">
        <v>1</v>
      </c>
      <c r="AA224" s="87">
        <v>6</v>
      </c>
      <c r="AB224" s="87">
        <v>0</v>
      </c>
      <c r="AC224" s="87" t="s">
        <v>161</v>
      </c>
      <c r="AD224" s="87" t="s">
        <v>163</v>
      </c>
      <c r="AE224" s="87">
        <v>2</v>
      </c>
      <c r="AF224" s="87" t="s">
        <v>144</v>
      </c>
      <c r="AG224" s="87" t="s">
        <v>159</v>
      </c>
      <c r="AH224" s="87" t="s">
        <v>146</v>
      </c>
      <c r="AI224" s="87" t="s">
        <v>136</v>
      </c>
      <c r="AJ224" s="26" t="s">
        <v>162</v>
      </c>
      <c r="AK224" s="281"/>
      <c r="AL224" s="282"/>
      <c r="AM224" s="282"/>
      <c r="AN224" s="283"/>
      <c r="AO224" s="7"/>
      <c r="AP224" s="14" t="s">
        <v>3</v>
      </c>
      <c r="AQ224" s="44">
        <f>ROUND(AVERAGE(AQ221:AQ223), 3)</f>
        <v>90</v>
      </c>
      <c r="AR224" s="45">
        <f>ROUND(AVERAGE(AR221:AR223), 3)</f>
        <v>91.061000000000007</v>
      </c>
      <c r="AS224" s="15">
        <f>ROUND(AVERAGE(AS221:AS223), 3)</f>
        <v>1.518</v>
      </c>
      <c r="AU224" s="340"/>
      <c r="AV224" s="148" t="s">
        <v>3</v>
      </c>
      <c r="AW224" s="44">
        <f t="shared" si="42"/>
        <v>90</v>
      </c>
      <c r="AX224" s="44">
        <f t="shared" si="43"/>
        <v>90</v>
      </c>
      <c r="AY224" s="148" t="s">
        <v>3</v>
      </c>
      <c r="AZ224" s="45">
        <f t="shared" si="44"/>
        <v>96.364000000000004</v>
      </c>
      <c r="BA224" s="45">
        <f t="shared" si="45"/>
        <v>91.061000000000007</v>
      </c>
    </row>
    <row r="225" spans="2:53" ht="16.5" x14ac:dyDescent="0.25">
      <c r="B225" s="341"/>
      <c r="C225" s="265"/>
      <c r="D225" s="87" t="s">
        <v>17</v>
      </c>
      <c r="E225" s="87"/>
      <c r="F225" s="13" t="s">
        <v>45</v>
      </c>
      <c r="G225" s="87"/>
      <c r="H225" s="87"/>
      <c r="I225" s="87"/>
      <c r="J225" s="87"/>
      <c r="K225" s="87"/>
      <c r="L225" s="87"/>
      <c r="M225" s="87"/>
      <c r="N225" s="96" t="s">
        <v>48</v>
      </c>
      <c r="O225" s="284"/>
      <c r="P225" s="285"/>
      <c r="Q225" s="285"/>
      <c r="R225" s="286"/>
      <c r="S225" s="7"/>
      <c r="T225" s="7"/>
      <c r="U225" s="7"/>
      <c r="V225" s="7"/>
      <c r="W225" s="7"/>
      <c r="Y225" s="265"/>
      <c r="Z225" s="87" t="s">
        <v>17</v>
      </c>
      <c r="AA225" s="87"/>
      <c r="AB225" s="87"/>
      <c r="AC225" s="87"/>
      <c r="AD225" s="87"/>
      <c r="AE225" s="87"/>
      <c r="AF225" s="87"/>
      <c r="AG225" s="87"/>
      <c r="AH225" s="87"/>
      <c r="AI225" s="87"/>
      <c r="AJ225" s="26"/>
      <c r="AK225" s="284"/>
      <c r="AL225" s="285"/>
      <c r="AM225" s="285"/>
      <c r="AN225" s="286"/>
      <c r="AO225" s="7"/>
      <c r="AP225" s="7"/>
      <c r="AQ225" s="7"/>
      <c r="AR225" s="7"/>
      <c r="AS225" s="7"/>
    </row>
    <row r="226" spans="2:53" ht="16.5" customHeight="1" x14ac:dyDescent="0.25">
      <c r="B226" s="341"/>
      <c r="C226" s="265"/>
      <c r="D226" s="92" t="s">
        <v>19</v>
      </c>
      <c r="E226" s="292" t="s">
        <v>90</v>
      </c>
      <c r="F226" s="293"/>
      <c r="G226" s="293"/>
      <c r="H226" s="293"/>
      <c r="I226" s="293"/>
      <c r="J226" s="293"/>
      <c r="K226" s="293"/>
      <c r="L226" s="293"/>
      <c r="M226" s="293"/>
      <c r="N226" s="293"/>
      <c r="O226" s="88" t="s">
        <v>11</v>
      </c>
      <c r="P226" s="88" t="s">
        <v>12</v>
      </c>
      <c r="Q226" s="88" t="s">
        <v>81</v>
      </c>
      <c r="R226" s="88" t="s">
        <v>80</v>
      </c>
      <c r="S226" s="7"/>
      <c r="T226" s="31"/>
      <c r="U226" s="31"/>
      <c r="V226" s="31"/>
      <c r="W226" s="31"/>
      <c r="Y226" s="265"/>
      <c r="Z226" s="92" t="s">
        <v>19</v>
      </c>
      <c r="AA226" s="292" t="s">
        <v>90</v>
      </c>
      <c r="AB226" s="293"/>
      <c r="AC226" s="293"/>
      <c r="AD226" s="293"/>
      <c r="AE226" s="293"/>
      <c r="AF226" s="293"/>
      <c r="AG226" s="293"/>
      <c r="AH226" s="293"/>
      <c r="AI226" s="293"/>
      <c r="AJ226" s="293"/>
      <c r="AK226" s="88" t="s">
        <v>11</v>
      </c>
      <c r="AL226" s="88" t="s">
        <v>12</v>
      </c>
      <c r="AM226" s="88" t="s">
        <v>81</v>
      </c>
      <c r="AN226" s="88" t="s">
        <v>80</v>
      </c>
      <c r="AO226" s="7"/>
      <c r="AP226" s="31"/>
      <c r="AQ226" s="31"/>
      <c r="AR226" s="31"/>
      <c r="AS226" s="31"/>
    </row>
    <row r="227" spans="2:53" ht="16.5" x14ac:dyDescent="0.25">
      <c r="B227" s="341"/>
      <c r="C227" s="265"/>
      <c r="D227" s="87" t="s">
        <v>20</v>
      </c>
      <c r="E227" s="87">
        <v>5.6429999999999998</v>
      </c>
      <c r="F227" s="87">
        <v>6.9169999999999998</v>
      </c>
      <c r="G227" s="87">
        <v>4.9109999999999996</v>
      </c>
      <c r="H227" s="87">
        <v>8.8719999999999999</v>
      </c>
      <c r="I227" s="87">
        <v>8.2100000000000009</v>
      </c>
      <c r="J227" s="87">
        <v>7.5439999999999996</v>
      </c>
      <c r="K227" s="87">
        <v>5.1040000000000001</v>
      </c>
      <c r="L227" s="87">
        <v>5.81</v>
      </c>
      <c r="M227" s="87">
        <v>4.4029999999999996</v>
      </c>
      <c r="N227" s="26">
        <v>5.3479999999999999</v>
      </c>
      <c r="O227" s="87">
        <f>SUM(E227:N227)</f>
        <v>62.761999999999993</v>
      </c>
      <c r="P227" s="26">
        <f>ROUND(AVERAGE(E227:N227),3)</f>
        <v>6.2759999999999998</v>
      </c>
      <c r="Q227" s="87">
        <f>ROUND(MEDIAN(E227:N227), 3)</f>
        <v>5.7270000000000003</v>
      </c>
      <c r="R227" s="87">
        <f>ROUND(_xlfn.STDEV.S(E227:N227), 3)</f>
        <v>1.5169999999999999</v>
      </c>
      <c r="S227" s="7"/>
      <c r="T227" s="7"/>
      <c r="U227" s="7"/>
      <c r="V227" s="7"/>
      <c r="W227" s="7"/>
      <c r="Y227" s="265"/>
      <c r="Z227" s="87" t="s">
        <v>20</v>
      </c>
      <c r="AA227" s="87">
        <v>6.851</v>
      </c>
      <c r="AB227" s="87">
        <v>10.28</v>
      </c>
      <c r="AC227" s="87">
        <v>9.6539999999999999</v>
      </c>
      <c r="AD227" s="87">
        <v>13.946</v>
      </c>
      <c r="AE227" s="87">
        <v>8.1859999999999999</v>
      </c>
      <c r="AF227" s="87">
        <v>4.5579999999999998</v>
      </c>
      <c r="AG227" s="87">
        <v>11.282999999999999</v>
      </c>
      <c r="AH227" s="87">
        <v>10.936</v>
      </c>
      <c r="AI227" s="87">
        <v>14.098000000000001</v>
      </c>
      <c r="AJ227" s="26">
        <v>5.4420000000000002</v>
      </c>
      <c r="AK227" s="87">
        <f>SUM(AA227:AJ227)</f>
        <v>95.23399999999998</v>
      </c>
      <c r="AL227" s="26">
        <f>ROUND(AVERAGE(AA227:AJ227),3)</f>
        <v>9.5229999999999997</v>
      </c>
      <c r="AM227" s="87">
        <f>ROUND(MEDIAN(AA227:AJ227), 3)</f>
        <v>9.9670000000000005</v>
      </c>
      <c r="AN227" s="87">
        <f>ROUND(_xlfn.STDEV.S(AA227:AJ227), 3)</f>
        <v>3.2730000000000001</v>
      </c>
      <c r="AO227" s="7"/>
      <c r="AP227" s="7"/>
      <c r="AQ227" s="7"/>
      <c r="AR227" s="7"/>
      <c r="AS227" s="7"/>
    </row>
    <row r="228" spans="2:53" ht="16.5" x14ac:dyDescent="0.25">
      <c r="B228" s="341"/>
      <c r="C228" s="265"/>
      <c r="D228" s="87" t="b">
        <v>1</v>
      </c>
      <c r="E228" s="87" t="s">
        <v>163</v>
      </c>
      <c r="F228" s="87" t="s">
        <v>161</v>
      </c>
      <c r="G228" s="87" t="s">
        <v>136</v>
      </c>
      <c r="H228" s="87">
        <v>7</v>
      </c>
      <c r="I228" s="87">
        <v>0</v>
      </c>
      <c r="J228" s="87" t="s">
        <v>148</v>
      </c>
      <c r="K228" s="87">
        <v>4</v>
      </c>
      <c r="L228" s="87">
        <v>1</v>
      </c>
      <c r="M228" s="13" t="s">
        <v>162</v>
      </c>
      <c r="N228" s="26" t="s">
        <v>139</v>
      </c>
      <c r="O228" s="281"/>
      <c r="P228" s="282"/>
      <c r="Q228" s="282"/>
      <c r="R228" s="283"/>
      <c r="S228" s="7"/>
      <c r="T228" s="7"/>
      <c r="U228" s="7"/>
      <c r="V228" s="7"/>
      <c r="W228" s="7"/>
      <c r="Y228" s="265"/>
      <c r="Z228" s="87" t="b">
        <v>1</v>
      </c>
      <c r="AA228" s="87">
        <v>9</v>
      </c>
      <c r="AB228" s="87" t="s">
        <v>152</v>
      </c>
      <c r="AC228" s="13" t="s">
        <v>130</v>
      </c>
      <c r="AD228" s="87" t="s">
        <v>143</v>
      </c>
      <c r="AE228" s="87" t="s">
        <v>139</v>
      </c>
      <c r="AF228" s="87">
        <v>3</v>
      </c>
      <c r="AG228" s="87" t="s">
        <v>141</v>
      </c>
      <c r="AH228" s="87" t="s">
        <v>135</v>
      </c>
      <c r="AI228" s="87" t="s">
        <v>131</v>
      </c>
      <c r="AJ228" s="26">
        <v>1</v>
      </c>
      <c r="AK228" s="281"/>
      <c r="AL228" s="282"/>
      <c r="AM228" s="282"/>
      <c r="AN228" s="283"/>
      <c r="AO228" s="7"/>
      <c r="AP228" s="7"/>
      <c r="AQ228" s="7"/>
      <c r="AR228" s="7"/>
      <c r="AS228" s="7"/>
    </row>
    <row r="229" spans="2:53" ht="16.5" x14ac:dyDescent="0.25">
      <c r="B229" s="341"/>
      <c r="C229" s="265"/>
      <c r="D229" s="87" t="s">
        <v>17</v>
      </c>
      <c r="E229" s="87"/>
      <c r="F229" s="87"/>
      <c r="G229" s="87"/>
      <c r="H229" s="87"/>
      <c r="I229" s="87"/>
      <c r="J229" s="87"/>
      <c r="K229" s="87"/>
      <c r="L229" s="87"/>
      <c r="M229" s="13" t="s">
        <v>34</v>
      </c>
      <c r="N229" s="26"/>
      <c r="O229" s="284"/>
      <c r="P229" s="285"/>
      <c r="Q229" s="285"/>
      <c r="R229" s="286"/>
      <c r="S229" s="7"/>
      <c r="T229" s="7"/>
      <c r="U229" s="7"/>
      <c r="V229" s="7"/>
      <c r="W229" s="7"/>
      <c r="Y229" s="265"/>
      <c r="Z229" s="87" t="s">
        <v>17</v>
      </c>
      <c r="AA229" s="87"/>
      <c r="AB229" s="87"/>
      <c r="AC229" s="13" t="s">
        <v>86</v>
      </c>
      <c r="AD229" s="87"/>
      <c r="AE229" s="87"/>
      <c r="AF229" s="87"/>
      <c r="AG229" s="87"/>
      <c r="AH229" s="87"/>
      <c r="AI229" s="87"/>
      <c r="AJ229" s="26"/>
      <c r="AK229" s="284"/>
      <c r="AL229" s="285"/>
      <c r="AM229" s="285"/>
      <c r="AN229" s="286"/>
      <c r="AO229" s="7"/>
      <c r="AP229" s="7"/>
      <c r="AQ229" s="7"/>
      <c r="AR229" s="7"/>
      <c r="AS229" s="7"/>
    </row>
    <row r="230" spans="2:53" ht="16.5" customHeight="1" x14ac:dyDescent="0.25">
      <c r="B230" s="341"/>
      <c r="C230" s="265"/>
      <c r="D230" s="92" t="s">
        <v>21</v>
      </c>
      <c r="E230" s="292" t="s">
        <v>94</v>
      </c>
      <c r="F230" s="293"/>
      <c r="G230" s="293"/>
      <c r="H230" s="293"/>
      <c r="I230" s="293"/>
      <c r="J230" s="293"/>
      <c r="K230" s="293"/>
      <c r="L230" s="293"/>
      <c r="M230" s="293"/>
      <c r="N230" s="293"/>
      <c r="O230" s="88" t="s">
        <v>11</v>
      </c>
      <c r="P230" s="88" t="s">
        <v>12</v>
      </c>
      <c r="Q230" s="88" t="s">
        <v>81</v>
      </c>
      <c r="R230" s="88" t="s">
        <v>80</v>
      </c>
      <c r="S230" s="7"/>
      <c r="T230" s="7"/>
      <c r="U230" s="7"/>
      <c r="V230" s="7"/>
      <c r="W230" s="7"/>
      <c r="Y230" s="265"/>
      <c r="Z230" s="92" t="s">
        <v>21</v>
      </c>
      <c r="AA230" s="292" t="s">
        <v>89</v>
      </c>
      <c r="AB230" s="293"/>
      <c r="AC230" s="293"/>
      <c r="AD230" s="293"/>
      <c r="AE230" s="293"/>
      <c r="AF230" s="293"/>
      <c r="AG230" s="293"/>
      <c r="AH230" s="293"/>
      <c r="AI230" s="293"/>
      <c r="AJ230" s="293"/>
      <c r="AK230" s="88" t="s">
        <v>11</v>
      </c>
      <c r="AL230" s="88" t="s">
        <v>12</v>
      </c>
      <c r="AM230" s="88" t="s">
        <v>81</v>
      </c>
      <c r="AN230" s="88" t="s">
        <v>80</v>
      </c>
      <c r="AO230" s="7"/>
      <c r="AP230" s="7"/>
      <c r="AQ230" s="7"/>
      <c r="AR230" s="7"/>
      <c r="AS230" s="7"/>
    </row>
    <row r="231" spans="2:53" ht="16.5" x14ac:dyDescent="0.25">
      <c r="B231" s="341"/>
      <c r="C231" s="265"/>
      <c r="D231" s="87" t="s">
        <v>22</v>
      </c>
      <c r="E231" s="87">
        <v>7.569</v>
      </c>
      <c r="F231" s="87">
        <v>4.0970000000000004</v>
      </c>
      <c r="G231" s="87">
        <v>4.5819999999999999</v>
      </c>
      <c r="H231" s="87">
        <v>6.61</v>
      </c>
      <c r="I231" s="87">
        <v>12.728</v>
      </c>
      <c r="J231" s="87">
        <v>9.0619999999999994</v>
      </c>
      <c r="K231" s="87">
        <v>10.631</v>
      </c>
      <c r="L231" s="87">
        <v>15.37</v>
      </c>
      <c r="M231" s="87">
        <v>5.0739999999999998</v>
      </c>
      <c r="N231" s="26">
        <v>12.407</v>
      </c>
      <c r="O231" s="87">
        <f>SUM(E231:N231)</f>
        <v>88.13</v>
      </c>
      <c r="P231" s="26">
        <f>ROUND(AVERAGE(E231:N231),3)</f>
        <v>8.8130000000000006</v>
      </c>
      <c r="Q231" s="87">
        <f>ROUND(MEDIAN(E231:N231), 3)</f>
        <v>8.3160000000000007</v>
      </c>
      <c r="R231" s="87">
        <f>ROUND(_xlfn.STDEV.S(E231:N231), 3)</f>
        <v>3.875</v>
      </c>
      <c r="S231" s="7"/>
      <c r="T231" s="7"/>
      <c r="U231" s="7"/>
      <c r="V231" s="7"/>
      <c r="W231" s="7"/>
      <c r="Y231" s="265"/>
      <c r="Z231" s="87" t="s">
        <v>22</v>
      </c>
      <c r="AA231" s="87">
        <v>8.7759999999999998</v>
      </c>
      <c r="AB231" s="87">
        <v>16.004999999999999</v>
      </c>
      <c r="AC231" s="87">
        <v>7.9189999999999996</v>
      </c>
      <c r="AD231" s="87">
        <v>10.371</v>
      </c>
      <c r="AE231" s="87">
        <v>4.7809999999999997</v>
      </c>
      <c r="AF231" s="87">
        <v>21.934999999999999</v>
      </c>
      <c r="AG231" s="87">
        <v>8.657</v>
      </c>
      <c r="AH231" s="87">
        <v>6.524</v>
      </c>
      <c r="AI231" s="87">
        <v>9.5289999999999999</v>
      </c>
      <c r="AJ231" s="26">
        <v>4.9029999999999996</v>
      </c>
      <c r="AK231" s="87">
        <f>SUM(AA231:AJ231)</f>
        <v>99.399999999999991</v>
      </c>
      <c r="AL231" s="26">
        <f>ROUND(AVERAGE(AA231:AJ231),3)</f>
        <v>9.94</v>
      </c>
      <c r="AM231" s="87">
        <f>ROUND(MEDIAN(AA231:AJ231), 3)</f>
        <v>8.7170000000000005</v>
      </c>
      <c r="AN231" s="87">
        <f>ROUND(_xlfn.STDEV.S(AA231:AJ231), 3)</f>
        <v>5.2889999999999997</v>
      </c>
      <c r="AO231" s="7"/>
      <c r="AP231" s="7"/>
      <c r="AQ231" s="7"/>
      <c r="AR231" s="7"/>
      <c r="AS231" s="7"/>
    </row>
    <row r="232" spans="2:53" ht="16.5" x14ac:dyDescent="0.25">
      <c r="B232" s="341"/>
      <c r="C232" s="265"/>
      <c r="D232" s="87" t="b">
        <v>1</v>
      </c>
      <c r="E232" s="87" t="s">
        <v>146</v>
      </c>
      <c r="F232" s="87" t="s">
        <v>147</v>
      </c>
      <c r="G232" s="87">
        <v>2</v>
      </c>
      <c r="H232" s="87">
        <v>9</v>
      </c>
      <c r="I232" s="87" t="s">
        <v>141</v>
      </c>
      <c r="J232" s="87">
        <v>6</v>
      </c>
      <c r="K232" s="87" t="s">
        <v>157</v>
      </c>
      <c r="L232" s="87" t="s">
        <v>138</v>
      </c>
      <c r="M232" s="87" t="s">
        <v>144</v>
      </c>
      <c r="N232" s="26" t="s">
        <v>129</v>
      </c>
      <c r="O232" s="281"/>
      <c r="P232" s="282"/>
      <c r="Q232" s="282"/>
      <c r="R232" s="283"/>
      <c r="S232" s="7"/>
      <c r="T232" s="7"/>
      <c r="U232" s="7"/>
      <c r="V232" s="7"/>
      <c r="W232" s="7"/>
      <c r="Y232" s="265"/>
      <c r="Z232" s="87" t="b">
        <v>1</v>
      </c>
      <c r="AA232" s="87" t="s">
        <v>156</v>
      </c>
      <c r="AB232" s="13" t="s">
        <v>148</v>
      </c>
      <c r="AC232" s="87" t="s">
        <v>133</v>
      </c>
      <c r="AD232" s="87" t="s">
        <v>132</v>
      </c>
      <c r="AE232" s="87">
        <v>4</v>
      </c>
      <c r="AF232" s="13" t="s">
        <v>160</v>
      </c>
      <c r="AG232" s="87" t="s">
        <v>155</v>
      </c>
      <c r="AH232" s="87" t="s">
        <v>137</v>
      </c>
      <c r="AI232" s="87" t="s">
        <v>157</v>
      </c>
      <c r="AJ232" s="26" t="s">
        <v>147</v>
      </c>
      <c r="AK232" s="281"/>
      <c r="AL232" s="282"/>
      <c r="AM232" s="282"/>
      <c r="AN232" s="283"/>
      <c r="AO232" s="7"/>
      <c r="AP232" s="7"/>
      <c r="AQ232" s="7"/>
      <c r="AR232" s="7"/>
      <c r="AS232" s="7"/>
    </row>
    <row r="233" spans="2:53" ht="16.5" x14ac:dyDescent="0.25">
      <c r="B233" s="341"/>
      <c r="C233" s="265"/>
      <c r="D233" s="87" t="s">
        <v>17</v>
      </c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284"/>
      <c r="P233" s="285"/>
      <c r="Q233" s="285"/>
      <c r="R233" s="286"/>
      <c r="S233" s="7"/>
      <c r="T233" s="7"/>
      <c r="U233" s="7"/>
      <c r="V233" s="7"/>
      <c r="W233" s="7"/>
      <c r="Y233" s="265"/>
      <c r="Z233" s="87" t="s">
        <v>17</v>
      </c>
      <c r="AA233" s="87"/>
      <c r="AB233" s="13" t="s">
        <v>38</v>
      </c>
      <c r="AC233" s="87"/>
      <c r="AD233" s="87"/>
      <c r="AE233" s="87"/>
      <c r="AF233" s="13" t="s">
        <v>36</v>
      </c>
      <c r="AG233" s="87"/>
      <c r="AH233" s="87"/>
      <c r="AI233" s="87"/>
      <c r="AJ233" s="87"/>
      <c r="AK233" s="284"/>
      <c r="AL233" s="285"/>
      <c r="AM233" s="285"/>
      <c r="AN233" s="286"/>
      <c r="AO233" s="7"/>
      <c r="AP233" s="7"/>
      <c r="AQ233" s="7"/>
      <c r="AR233" s="7"/>
      <c r="AS233" s="7"/>
    </row>
    <row r="236" spans="2:53" x14ac:dyDescent="0.25">
      <c r="AV236" s="3"/>
      <c r="AW236" s="3"/>
      <c r="AX236" s="3"/>
      <c r="AY236" s="3"/>
      <c r="AZ236" s="3"/>
      <c r="BA236" s="3"/>
    </row>
    <row r="237" spans="2:53" x14ac:dyDescent="0.25">
      <c r="AV237" s="3"/>
      <c r="AW237" s="3"/>
      <c r="AX237" s="3"/>
      <c r="AY237" s="3"/>
      <c r="AZ237" s="3"/>
      <c r="BA237" s="3"/>
    </row>
    <row r="238" spans="2:53" x14ac:dyDescent="0.25">
      <c r="AV238" s="3"/>
      <c r="AW238" s="3"/>
      <c r="AX238" s="3"/>
      <c r="AY238" s="3"/>
      <c r="AZ238" s="3"/>
      <c r="BA238" s="3"/>
    </row>
    <row r="239" spans="2:53" x14ac:dyDescent="0.25">
      <c r="AV239" s="3"/>
      <c r="AW239" s="3"/>
      <c r="AX239" s="3"/>
      <c r="AY239" s="3"/>
      <c r="AZ239" s="3"/>
      <c r="BA239" s="3"/>
    </row>
    <row r="240" spans="2:53" x14ac:dyDescent="0.25">
      <c r="AV240" s="3"/>
      <c r="AW240" s="3"/>
      <c r="AX240" s="3"/>
      <c r="AY240" s="3"/>
      <c r="AZ240" s="3"/>
      <c r="BA240" s="3"/>
    </row>
  </sheetData>
  <mergeCells count="309">
    <mergeCell ref="B3:BA3"/>
    <mergeCell ref="C4:BA4"/>
    <mergeCell ref="C65:BA65"/>
    <mergeCell ref="C183:BA183"/>
    <mergeCell ref="AA226:AJ226"/>
    <mergeCell ref="AA230:AJ230"/>
    <mergeCell ref="E222:N222"/>
    <mergeCell ref="E226:N226"/>
    <mergeCell ref="E230:N230"/>
    <mergeCell ref="AA188:AJ188"/>
    <mergeCell ref="AA192:AJ192"/>
    <mergeCell ref="AA196:AJ196"/>
    <mergeCell ref="AA205:AJ205"/>
    <mergeCell ref="AA209:AJ209"/>
    <mergeCell ref="AA213:AJ213"/>
    <mergeCell ref="AA222:AJ222"/>
    <mergeCell ref="E188:N188"/>
    <mergeCell ref="E192:N192"/>
    <mergeCell ref="E196:N196"/>
    <mergeCell ref="E205:N205"/>
    <mergeCell ref="E209:N209"/>
    <mergeCell ref="E213:N213"/>
    <mergeCell ref="O194:R195"/>
    <mergeCell ref="O198:R199"/>
    <mergeCell ref="AK224:AN225"/>
    <mergeCell ref="AK228:AN229"/>
    <mergeCell ref="AK232:AN233"/>
    <mergeCell ref="AK185:AN185"/>
    <mergeCell ref="AK190:AN191"/>
    <mergeCell ref="AK194:AN195"/>
    <mergeCell ref="AK198:AN199"/>
    <mergeCell ref="AK202:AN202"/>
    <mergeCell ref="AK207:AN208"/>
    <mergeCell ref="U202:W202"/>
    <mergeCell ref="Y202:Y216"/>
    <mergeCell ref="AQ202:AS202"/>
    <mergeCell ref="O185:R185"/>
    <mergeCell ref="O190:R191"/>
    <mergeCell ref="AK211:AN212"/>
    <mergeCell ref="AK215:AN216"/>
    <mergeCell ref="AK219:AN219"/>
    <mergeCell ref="O202:R202"/>
    <mergeCell ref="O207:R208"/>
    <mergeCell ref="O211:R212"/>
    <mergeCell ref="O215:R216"/>
    <mergeCell ref="E169:I169"/>
    <mergeCell ref="AA169:AE169"/>
    <mergeCell ref="J171:M172"/>
    <mergeCell ref="AF171:AI172"/>
    <mergeCell ref="J179:M180"/>
    <mergeCell ref="AF179:AI180"/>
    <mergeCell ref="B183:B233"/>
    <mergeCell ref="C184:W184"/>
    <mergeCell ref="Y184:AS184"/>
    <mergeCell ref="C185:C199"/>
    <mergeCell ref="U185:W185"/>
    <mergeCell ref="Y185:Y199"/>
    <mergeCell ref="C154:C180"/>
    <mergeCell ref="C219:C233"/>
    <mergeCell ref="U219:W219"/>
    <mergeCell ref="Y219:Y233"/>
    <mergeCell ref="AQ219:AS219"/>
    <mergeCell ref="O219:R219"/>
    <mergeCell ref="O224:R225"/>
    <mergeCell ref="O228:R229"/>
    <mergeCell ref="O232:R233"/>
    <mergeCell ref="AQ185:AS185"/>
    <mergeCell ref="AQ154:AS154"/>
    <mergeCell ref="C202:C216"/>
    <mergeCell ref="E157:I157"/>
    <mergeCell ref="AA157:AE157"/>
    <mergeCell ref="J159:M160"/>
    <mergeCell ref="AF159:AI160"/>
    <mergeCell ref="E161:I161"/>
    <mergeCell ref="AA161:AE161"/>
    <mergeCell ref="J150:M151"/>
    <mergeCell ref="AF150:AI151"/>
    <mergeCell ref="J154:M154"/>
    <mergeCell ref="U154:W154"/>
    <mergeCell ref="Y154:Y180"/>
    <mergeCell ref="AF154:AI154"/>
    <mergeCell ref="J163:M164"/>
    <mergeCell ref="AF163:AI164"/>
    <mergeCell ref="E165:I165"/>
    <mergeCell ref="E173:I173"/>
    <mergeCell ref="AA173:AE173"/>
    <mergeCell ref="J175:M176"/>
    <mergeCell ref="AF175:AI176"/>
    <mergeCell ref="E177:I177"/>
    <mergeCell ref="AA177:AE177"/>
    <mergeCell ref="AA165:AE165"/>
    <mergeCell ref="J167:M168"/>
    <mergeCell ref="AF167:AI168"/>
    <mergeCell ref="J146:M147"/>
    <mergeCell ref="AF146:AI147"/>
    <mergeCell ref="E148:I148"/>
    <mergeCell ref="AA148:AE148"/>
    <mergeCell ref="AA136:AE136"/>
    <mergeCell ref="J138:M139"/>
    <mergeCell ref="AF138:AI139"/>
    <mergeCell ref="E140:I140"/>
    <mergeCell ref="AA140:AE140"/>
    <mergeCell ref="J142:M143"/>
    <mergeCell ref="AF142:AI143"/>
    <mergeCell ref="C125:C151"/>
    <mergeCell ref="J125:M125"/>
    <mergeCell ref="U125:W125"/>
    <mergeCell ref="Y125:Y151"/>
    <mergeCell ref="AF125:AI125"/>
    <mergeCell ref="J134:M135"/>
    <mergeCell ref="AF134:AI135"/>
    <mergeCell ref="E136:I136"/>
    <mergeCell ref="E115:I115"/>
    <mergeCell ref="AA115:AE115"/>
    <mergeCell ref="J117:M118"/>
    <mergeCell ref="AF117:AI118"/>
    <mergeCell ref="E119:I119"/>
    <mergeCell ref="AA119:AE119"/>
    <mergeCell ref="E128:I128"/>
    <mergeCell ref="AA128:AE128"/>
    <mergeCell ref="J130:M131"/>
    <mergeCell ref="AF130:AI131"/>
    <mergeCell ref="E132:I132"/>
    <mergeCell ref="AA132:AE132"/>
    <mergeCell ref="J121:M122"/>
    <mergeCell ref="AF121:AI122"/>
    <mergeCell ref="E144:I144"/>
    <mergeCell ref="AA144:AE144"/>
    <mergeCell ref="C96:C122"/>
    <mergeCell ref="J96:M96"/>
    <mergeCell ref="U96:W96"/>
    <mergeCell ref="Y96:Y122"/>
    <mergeCell ref="AF96:AI96"/>
    <mergeCell ref="J105:M106"/>
    <mergeCell ref="AF105:AI106"/>
    <mergeCell ref="E107:I107"/>
    <mergeCell ref="AA107:AE107"/>
    <mergeCell ref="J109:M110"/>
    <mergeCell ref="AF109:AI110"/>
    <mergeCell ref="E111:I111"/>
    <mergeCell ref="AA111:AE111"/>
    <mergeCell ref="J113:M114"/>
    <mergeCell ref="AF113:AI114"/>
    <mergeCell ref="E99:I99"/>
    <mergeCell ref="AA99:AE99"/>
    <mergeCell ref="J101:M102"/>
    <mergeCell ref="AF101:AI102"/>
    <mergeCell ref="E103:I103"/>
    <mergeCell ref="AA103:AE103"/>
    <mergeCell ref="J80:M81"/>
    <mergeCell ref="AF80:AI81"/>
    <mergeCell ref="J84:M85"/>
    <mergeCell ref="AF84:AI85"/>
    <mergeCell ref="J88:M89"/>
    <mergeCell ref="AF88:AI89"/>
    <mergeCell ref="C67:C93"/>
    <mergeCell ref="J67:M67"/>
    <mergeCell ref="U67:W67"/>
    <mergeCell ref="Y67:Y93"/>
    <mergeCell ref="AF67:AI67"/>
    <mergeCell ref="J92:M93"/>
    <mergeCell ref="AF92:AI93"/>
    <mergeCell ref="J76:M77"/>
    <mergeCell ref="AF76:AI77"/>
    <mergeCell ref="E74:I74"/>
    <mergeCell ref="AA74:AE74"/>
    <mergeCell ref="E78:I78"/>
    <mergeCell ref="AA78:AE78"/>
    <mergeCell ref="E82:I82"/>
    <mergeCell ref="AA82:AE82"/>
    <mergeCell ref="E86:I86"/>
    <mergeCell ref="AA86:AE86"/>
    <mergeCell ref="E90:I90"/>
    <mergeCell ref="E59:N59"/>
    <mergeCell ref="AA59:AJ59"/>
    <mergeCell ref="O61:R62"/>
    <mergeCell ref="AK61:AN62"/>
    <mergeCell ref="C66:W66"/>
    <mergeCell ref="Y66:AS66"/>
    <mergeCell ref="E47:N47"/>
    <mergeCell ref="AA47:AJ47"/>
    <mergeCell ref="O49:R50"/>
    <mergeCell ref="AK49:AN50"/>
    <mergeCell ref="E51:N51"/>
    <mergeCell ref="AA51:AJ51"/>
    <mergeCell ref="AA55:AJ55"/>
    <mergeCell ref="O57:R58"/>
    <mergeCell ref="AK57:AN58"/>
    <mergeCell ref="AQ67:AS67"/>
    <mergeCell ref="J72:M73"/>
    <mergeCell ref="AF72:AI73"/>
    <mergeCell ref="C32:C62"/>
    <mergeCell ref="O32:R32"/>
    <mergeCell ref="U32:W32"/>
    <mergeCell ref="Y32:Y62"/>
    <mergeCell ref="AK32:AN32"/>
    <mergeCell ref="AQ32:AS32"/>
    <mergeCell ref="O41:R42"/>
    <mergeCell ref="AK41:AN42"/>
    <mergeCell ref="E43:N43"/>
    <mergeCell ref="AA43:AJ43"/>
    <mergeCell ref="O45:R46"/>
    <mergeCell ref="AK45:AN46"/>
    <mergeCell ref="E35:N35"/>
    <mergeCell ref="AA35:AJ35"/>
    <mergeCell ref="O37:R38"/>
    <mergeCell ref="AK37:AN38"/>
    <mergeCell ref="E39:N39"/>
    <mergeCell ref="AA39:AJ39"/>
    <mergeCell ref="O53:R54"/>
    <mergeCell ref="AK53:AN54"/>
    <mergeCell ref="E55:N55"/>
    <mergeCell ref="AK15:AN16"/>
    <mergeCell ref="E17:N17"/>
    <mergeCell ref="AA17:AJ17"/>
    <mergeCell ref="O19:R20"/>
    <mergeCell ref="AK19:AN20"/>
    <mergeCell ref="O27:R28"/>
    <mergeCell ref="AK27:AN28"/>
    <mergeCell ref="C31:W31"/>
    <mergeCell ref="Y31:AS31"/>
    <mergeCell ref="E9:N9"/>
    <mergeCell ref="AA9:AJ9"/>
    <mergeCell ref="O11:R12"/>
    <mergeCell ref="AK11:AN12"/>
    <mergeCell ref="E13:N13"/>
    <mergeCell ref="AA13:AJ13"/>
    <mergeCell ref="B4:B180"/>
    <mergeCell ref="C5:W5"/>
    <mergeCell ref="Y5:AS5"/>
    <mergeCell ref="C6:C28"/>
    <mergeCell ref="O6:R6"/>
    <mergeCell ref="U6:W6"/>
    <mergeCell ref="Y6:Y28"/>
    <mergeCell ref="AK6:AN6"/>
    <mergeCell ref="AQ6:AS6"/>
    <mergeCell ref="E21:N21"/>
    <mergeCell ref="AA21:AJ21"/>
    <mergeCell ref="O23:R24"/>
    <mergeCell ref="AK23:AN24"/>
    <mergeCell ref="E25:N25"/>
    <mergeCell ref="AA25:AJ25"/>
    <mergeCell ref="O15:R16"/>
    <mergeCell ref="E70:I70"/>
    <mergeCell ref="AA70:AE70"/>
    <mergeCell ref="AU5:BA5"/>
    <mergeCell ref="AU6:AU53"/>
    <mergeCell ref="AV6:AV7"/>
    <mergeCell ref="AW6:AX6"/>
    <mergeCell ref="AY6:AY7"/>
    <mergeCell ref="AZ6:BA6"/>
    <mergeCell ref="AY17:AY18"/>
    <mergeCell ref="AZ17:BA17"/>
    <mergeCell ref="AV32:AV33"/>
    <mergeCell ref="AW32:AX32"/>
    <mergeCell ref="AY32:AY33"/>
    <mergeCell ref="AZ32:BA32"/>
    <mergeCell ref="AW41:AX43"/>
    <mergeCell ref="AY48:AY49"/>
    <mergeCell ref="AZ48:BA48"/>
    <mergeCell ref="AU185:AU224"/>
    <mergeCell ref="AU184:BA184"/>
    <mergeCell ref="AU66:BA66"/>
    <mergeCell ref="AU67:AU171"/>
    <mergeCell ref="AV67:AV68"/>
    <mergeCell ref="AW67:AX67"/>
    <mergeCell ref="AY67:AY68"/>
    <mergeCell ref="AZ67:BA67"/>
    <mergeCell ref="AY79:AY80"/>
    <mergeCell ref="AZ79:BA79"/>
    <mergeCell ref="AV96:AV97"/>
    <mergeCell ref="AW96:AX96"/>
    <mergeCell ref="AY96:AY97"/>
    <mergeCell ref="AZ96:BA96"/>
    <mergeCell ref="AY108:AY109"/>
    <mergeCell ref="AZ108:BA108"/>
    <mergeCell ref="AV125:AV126"/>
    <mergeCell ref="AW125:AX125"/>
    <mergeCell ref="AY125:AY126"/>
    <mergeCell ref="AZ125:BA125"/>
    <mergeCell ref="AY137:AY138"/>
    <mergeCell ref="AZ137:BA137"/>
    <mergeCell ref="AV154:AV155"/>
    <mergeCell ref="AW154:AX154"/>
    <mergeCell ref="AV185:AV186"/>
    <mergeCell ref="AW185:AX185"/>
    <mergeCell ref="AY185:AY186"/>
    <mergeCell ref="AZ185:BA185"/>
    <mergeCell ref="AV202:AV203"/>
    <mergeCell ref="AW202:AX202"/>
    <mergeCell ref="AY202:AY203"/>
    <mergeCell ref="AZ202:BA202"/>
    <mergeCell ref="AV219:AV220"/>
    <mergeCell ref="AW219:AX219"/>
    <mergeCell ref="AY219:AY220"/>
    <mergeCell ref="AZ219:BA219"/>
    <mergeCell ref="AA90:AE90"/>
    <mergeCell ref="S69:S70"/>
    <mergeCell ref="S71:S72"/>
    <mergeCell ref="S73:S74"/>
    <mergeCell ref="AO69:AO70"/>
    <mergeCell ref="AO71:AO72"/>
    <mergeCell ref="AO73:AO74"/>
    <mergeCell ref="AY166:AY167"/>
    <mergeCell ref="AZ166:BA166"/>
    <mergeCell ref="AY154:AY155"/>
    <mergeCell ref="AZ154:BA154"/>
    <mergeCell ref="AQ96:AS96"/>
    <mergeCell ref="AQ125:AS125"/>
  </mergeCells>
  <phoneticPr fontId="1" type="noConversion"/>
  <pageMargins left="0.25" right="0.25" top="0.75" bottom="0.75" header="0.3" footer="0.3"/>
  <pageSetup paperSize="9" scale="2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78FC-11E6-4452-AD9C-59BA029ED288}">
  <sheetPr>
    <pageSetUpPr fitToPage="1"/>
  </sheetPr>
  <dimension ref="B3:BB237"/>
  <sheetViews>
    <sheetView topLeftCell="A162" zoomScale="40" zoomScaleNormal="40" workbookViewId="0">
      <selection activeCell="AN85" sqref="AN85"/>
    </sheetView>
  </sheetViews>
  <sheetFormatPr defaultRowHeight="16.5" x14ac:dyDescent="0.25"/>
  <cols>
    <col min="2" max="2" width="30.625" style="2" customWidth="1"/>
    <col min="3" max="3" width="9" style="2"/>
    <col min="4" max="4" width="13.625" style="2" customWidth="1"/>
    <col min="5" max="14" width="9.125" style="1" customWidth="1"/>
    <col min="15" max="18" width="9.125" style="2" customWidth="1"/>
    <col min="19" max="19" width="9" style="2"/>
    <col min="20" max="20" width="13.625" style="2" customWidth="1"/>
    <col min="21" max="23" width="11.625" style="2" customWidth="1"/>
    <col min="24" max="25" width="9" style="2"/>
    <col min="26" max="26" width="13.625" style="2" customWidth="1"/>
    <col min="27" max="36" width="9.125" style="1" customWidth="1"/>
    <col min="37" max="40" width="9.125" style="2" customWidth="1"/>
    <col min="41" max="41" width="9" style="2"/>
    <col min="42" max="42" width="13.625" style="2" customWidth="1"/>
    <col min="43" max="45" width="11.625" style="2" customWidth="1"/>
    <col min="46" max="47" width="9" style="24"/>
    <col min="48" max="48" width="11.625" style="24" customWidth="1"/>
    <col min="49" max="50" width="13.625" style="24" customWidth="1"/>
    <col min="51" max="51" width="11.625" style="24" customWidth="1"/>
    <col min="52" max="52" width="13.625" style="24" customWidth="1"/>
    <col min="53" max="53" width="13.625" customWidth="1"/>
  </cols>
  <sheetData>
    <row r="3" spans="2:53" ht="120" customHeight="1" x14ac:dyDescent="0.25">
      <c r="B3" s="294" t="s">
        <v>240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4"/>
    </row>
    <row r="4" spans="2:53" ht="50.1" customHeight="1" x14ac:dyDescent="0.25">
      <c r="B4" s="295" t="s">
        <v>77</v>
      </c>
      <c r="C4" s="278" t="s">
        <v>82</v>
      </c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  <c r="AY4" s="278"/>
      <c r="AZ4" s="278"/>
      <c r="BA4" s="278"/>
    </row>
    <row r="5" spans="2:53" ht="39.950000000000003" customHeight="1" x14ac:dyDescent="0.25">
      <c r="B5" s="295"/>
      <c r="C5" s="296" t="s">
        <v>79</v>
      </c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5"/>
      <c r="Y5" s="297" t="s">
        <v>53</v>
      </c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U5" s="276" t="s">
        <v>257</v>
      </c>
      <c r="AV5" s="276"/>
      <c r="AW5" s="276"/>
      <c r="AX5" s="276"/>
      <c r="AY5" s="276"/>
      <c r="AZ5" s="276"/>
      <c r="BA5" s="276"/>
    </row>
    <row r="6" spans="2:53" ht="16.5" customHeight="1" x14ac:dyDescent="0.3">
      <c r="B6" s="295"/>
      <c r="C6" s="265" t="s">
        <v>1</v>
      </c>
      <c r="D6" s="90" t="s">
        <v>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327" t="s">
        <v>49</v>
      </c>
      <c r="P6" s="328"/>
      <c r="Q6" s="328"/>
      <c r="R6" s="329"/>
      <c r="S6" s="7"/>
      <c r="T6" s="90" t="s">
        <v>1</v>
      </c>
      <c r="U6" s="232" t="s">
        <v>50</v>
      </c>
      <c r="V6" s="232"/>
      <c r="W6" s="232"/>
      <c r="X6" s="4"/>
      <c r="Y6" s="265" t="s">
        <v>1</v>
      </c>
      <c r="Z6" s="90" t="s">
        <v>1</v>
      </c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327" t="s">
        <v>49</v>
      </c>
      <c r="AL6" s="328"/>
      <c r="AM6" s="328"/>
      <c r="AN6" s="329"/>
      <c r="AO6" s="7"/>
      <c r="AP6" s="90" t="s">
        <v>1</v>
      </c>
      <c r="AQ6" s="232" t="s">
        <v>50</v>
      </c>
      <c r="AR6" s="232"/>
      <c r="AS6" s="232"/>
      <c r="AU6" s="267" t="s">
        <v>255</v>
      </c>
      <c r="AV6" s="269" t="s">
        <v>1</v>
      </c>
      <c r="AW6" s="266" t="s">
        <v>5</v>
      </c>
      <c r="AX6" s="266"/>
      <c r="AY6" s="269" t="s">
        <v>1</v>
      </c>
      <c r="AZ6" s="266" t="s">
        <v>6</v>
      </c>
      <c r="BA6" s="266"/>
    </row>
    <row r="7" spans="2:53" ht="16.5" customHeight="1" x14ac:dyDescent="0.3">
      <c r="B7" s="295"/>
      <c r="C7" s="265"/>
      <c r="D7" s="90" t="s">
        <v>2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42" t="s">
        <v>3</v>
      </c>
      <c r="P7" s="42" t="s">
        <v>4</v>
      </c>
      <c r="Q7" s="42" t="s">
        <v>191</v>
      </c>
      <c r="R7" s="42" t="s">
        <v>192</v>
      </c>
      <c r="S7" s="7"/>
      <c r="T7" s="90" t="s">
        <v>2</v>
      </c>
      <c r="U7" s="92" t="s">
        <v>5</v>
      </c>
      <c r="V7" s="92" t="s">
        <v>6</v>
      </c>
      <c r="W7" s="8" t="s">
        <v>7</v>
      </c>
      <c r="X7" s="4"/>
      <c r="Y7" s="265"/>
      <c r="Z7" s="90" t="s">
        <v>0</v>
      </c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42" t="s">
        <v>3</v>
      </c>
      <c r="AL7" s="42" t="s">
        <v>4</v>
      </c>
      <c r="AM7" s="42" t="s">
        <v>191</v>
      </c>
      <c r="AN7" s="42" t="s">
        <v>192</v>
      </c>
      <c r="AO7" s="7"/>
      <c r="AP7" s="90" t="s">
        <v>54</v>
      </c>
      <c r="AQ7" s="92" t="s">
        <v>5</v>
      </c>
      <c r="AR7" s="92" t="s">
        <v>6</v>
      </c>
      <c r="AS7" s="8" t="s">
        <v>7</v>
      </c>
      <c r="AU7" s="267"/>
      <c r="AV7" s="269"/>
      <c r="AW7" s="107" t="s">
        <v>246</v>
      </c>
      <c r="AX7" s="107" t="s">
        <v>0</v>
      </c>
      <c r="AY7" s="269"/>
      <c r="AZ7" s="107" t="s">
        <v>2</v>
      </c>
      <c r="BA7" s="107" t="s">
        <v>54</v>
      </c>
    </row>
    <row r="8" spans="2:53" ht="16.5" customHeight="1" x14ac:dyDescent="0.3">
      <c r="B8" s="295"/>
      <c r="C8" s="265"/>
      <c r="D8" s="9" t="s">
        <v>8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57">
        <f>ROUND(AVERAGE(O10, O14,O18,O22,O26), 3)</f>
        <v>68.852999999999994</v>
      </c>
      <c r="P8" s="43">
        <f>ROUND(AVERAGE(P10, P14,P18,P22,P26), 3)</f>
        <v>8.9930000000000003</v>
      </c>
      <c r="Q8" s="43">
        <f>ROUND(AVERAGE(Q10, Q14,Q18,Q22,Q26), 3)</f>
        <v>6.2969999999999997</v>
      </c>
      <c r="R8" s="43">
        <f>ROUND(AVERAGE(R10, R14,R18,R22,R26), 3)</f>
        <v>2.7</v>
      </c>
      <c r="S8" s="7"/>
      <c r="T8" s="9" t="s">
        <v>9</v>
      </c>
      <c r="U8" s="8">
        <v>100</v>
      </c>
      <c r="V8" s="8">
        <v>75.135999999999996</v>
      </c>
      <c r="W8" s="8">
        <f>ROUND(V8/60, 3)</f>
        <v>1.252</v>
      </c>
      <c r="X8" s="4"/>
      <c r="Y8" s="265"/>
      <c r="Z8" s="25" t="s">
        <v>8</v>
      </c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57">
        <f>ROUND(AVERAGE(AK10, AK14,AK18,AK22,AK26), 3)</f>
        <v>67.626000000000005</v>
      </c>
      <c r="AL8" s="43">
        <f>ROUND(AVERAGE(AL10, AL14,AL18,AL22,AL26), 3)</f>
        <v>8.8529999999999998</v>
      </c>
      <c r="AM8" s="43">
        <f>ROUND(AVERAGE(AM10, AM14,AM18,AM22,AM26), 3)</f>
        <v>6.3360000000000003</v>
      </c>
      <c r="AN8" s="43">
        <f>ROUND(AVERAGE(AN10, AN14,AN18,AN22,AN26), 3)</f>
        <v>1.9259999999999999</v>
      </c>
      <c r="AO8" s="7"/>
      <c r="AP8" s="9" t="s">
        <v>9</v>
      </c>
      <c r="AQ8" s="8">
        <v>100</v>
      </c>
      <c r="AR8" s="8">
        <v>68.128</v>
      </c>
      <c r="AS8" s="8">
        <f>ROUND(AR8/60, 3)</f>
        <v>1.135</v>
      </c>
      <c r="AU8" s="267"/>
      <c r="AV8" s="108" t="s">
        <v>9</v>
      </c>
      <c r="AW8" s="109">
        <f t="shared" ref="AW8:AW13" si="0">U8</f>
        <v>100</v>
      </c>
      <c r="AX8" s="109">
        <f t="shared" ref="AX8:AX13" si="1">AQ8</f>
        <v>100</v>
      </c>
      <c r="AY8" s="108" t="s">
        <v>9</v>
      </c>
      <c r="AZ8" s="109">
        <f t="shared" ref="AZ8:AZ13" si="2">V8</f>
        <v>75.135999999999996</v>
      </c>
      <c r="BA8" s="109">
        <f t="shared" ref="BA8:BA13" si="3">AR8</f>
        <v>68.128</v>
      </c>
    </row>
    <row r="9" spans="2:53" ht="16.5" customHeight="1" x14ac:dyDescent="0.3">
      <c r="B9" s="295"/>
      <c r="C9" s="265"/>
      <c r="D9" s="92" t="s">
        <v>10</v>
      </c>
      <c r="E9" s="292" t="s">
        <v>94</v>
      </c>
      <c r="F9" s="293"/>
      <c r="G9" s="293"/>
      <c r="H9" s="293"/>
      <c r="I9" s="293"/>
      <c r="J9" s="293"/>
      <c r="K9" s="293"/>
      <c r="L9" s="293"/>
      <c r="M9" s="293"/>
      <c r="N9" s="293"/>
      <c r="O9" s="88" t="s">
        <v>11</v>
      </c>
      <c r="P9" s="91" t="s">
        <v>12</v>
      </c>
      <c r="Q9" s="88" t="s">
        <v>81</v>
      </c>
      <c r="R9" s="88" t="s">
        <v>80</v>
      </c>
      <c r="S9" s="7"/>
      <c r="T9" s="9" t="s">
        <v>13</v>
      </c>
      <c r="U9" s="8">
        <v>80</v>
      </c>
      <c r="V9" s="8">
        <v>57.874000000000002</v>
      </c>
      <c r="W9" s="8">
        <f>ROUND(V9/60, 3)</f>
        <v>0.96499999999999997</v>
      </c>
      <c r="X9" s="4"/>
      <c r="Y9" s="265"/>
      <c r="Z9" s="88" t="s">
        <v>10</v>
      </c>
      <c r="AA9" s="292" t="s">
        <v>94</v>
      </c>
      <c r="AB9" s="293"/>
      <c r="AC9" s="293"/>
      <c r="AD9" s="293"/>
      <c r="AE9" s="293"/>
      <c r="AF9" s="293"/>
      <c r="AG9" s="293"/>
      <c r="AH9" s="293"/>
      <c r="AI9" s="293"/>
      <c r="AJ9" s="293"/>
      <c r="AK9" s="88" t="s">
        <v>11</v>
      </c>
      <c r="AL9" s="91" t="s">
        <v>12</v>
      </c>
      <c r="AM9" s="88" t="s">
        <v>81</v>
      </c>
      <c r="AN9" s="88" t="s">
        <v>80</v>
      </c>
      <c r="AO9" s="7"/>
      <c r="AP9" s="9" t="s">
        <v>13</v>
      </c>
      <c r="AQ9" s="8">
        <v>100</v>
      </c>
      <c r="AR9" s="8">
        <v>74.944000000000003</v>
      </c>
      <c r="AS9" s="8">
        <f>ROUND(AR9/60, 3)</f>
        <v>1.2490000000000001</v>
      </c>
      <c r="AU9" s="267"/>
      <c r="AV9" s="108" t="s">
        <v>13</v>
      </c>
      <c r="AW9" s="109">
        <f t="shared" si="0"/>
        <v>80</v>
      </c>
      <c r="AX9" s="109">
        <f t="shared" si="1"/>
        <v>100</v>
      </c>
      <c r="AY9" s="108" t="s">
        <v>13</v>
      </c>
      <c r="AZ9" s="109">
        <f t="shared" si="2"/>
        <v>57.874000000000002</v>
      </c>
      <c r="BA9" s="109">
        <f t="shared" si="3"/>
        <v>74.944000000000003</v>
      </c>
    </row>
    <row r="10" spans="2:53" ht="16.5" customHeight="1" x14ac:dyDescent="0.3">
      <c r="B10" s="295"/>
      <c r="C10" s="265"/>
      <c r="D10" s="87" t="s">
        <v>14</v>
      </c>
      <c r="E10" s="86">
        <v>10.625999999999999</v>
      </c>
      <c r="F10" s="86">
        <v>5.2480000000000002</v>
      </c>
      <c r="G10" s="86">
        <v>3.8220000000000001</v>
      </c>
      <c r="H10" s="86">
        <v>12.56</v>
      </c>
      <c r="I10" s="86">
        <v>10.537000000000001</v>
      </c>
      <c r="J10" s="86">
        <v>6.7430000000000003</v>
      </c>
      <c r="K10" s="86">
        <v>6.16</v>
      </c>
      <c r="L10" s="86">
        <v>8.4719999999999995</v>
      </c>
      <c r="M10" s="86">
        <v>4.8890000000000002</v>
      </c>
      <c r="N10" s="86">
        <v>6.0780000000000003</v>
      </c>
      <c r="O10" s="87">
        <f>SUM(E10:N10)</f>
        <v>75.134999999999991</v>
      </c>
      <c r="P10" s="26">
        <f>ROUND(AVERAGE(E10:N10),3)</f>
        <v>7.5140000000000002</v>
      </c>
      <c r="Q10" s="87">
        <f>ROUND(MEDIAN(E10:N10), 3)</f>
        <v>6.452</v>
      </c>
      <c r="R10" s="87">
        <f>ROUND(_xlfn.STDEV.S(E10:N10), 3)</f>
        <v>2.8929999999999998</v>
      </c>
      <c r="S10" s="7"/>
      <c r="T10" s="9" t="s">
        <v>15</v>
      </c>
      <c r="U10" s="8">
        <v>90</v>
      </c>
      <c r="V10" s="8">
        <v>69.447000000000003</v>
      </c>
      <c r="W10" s="8">
        <f>ROUND(V10/60, 3)</f>
        <v>1.157</v>
      </c>
      <c r="X10" s="4"/>
      <c r="Y10" s="265"/>
      <c r="Z10" s="89" t="s">
        <v>14</v>
      </c>
      <c r="AA10" s="78">
        <v>9.8390000000000004</v>
      </c>
      <c r="AB10" s="78">
        <v>7.4720000000000004</v>
      </c>
      <c r="AC10" s="78">
        <v>8.1029999999999998</v>
      </c>
      <c r="AD10" s="78">
        <v>9.3510000000000009</v>
      </c>
      <c r="AE10" s="78">
        <v>6.28</v>
      </c>
      <c r="AF10" s="78">
        <v>4.8559999999999999</v>
      </c>
      <c r="AG10" s="78">
        <v>6.7370000000000001</v>
      </c>
      <c r="AH10" s="78">
        <v>5.2080000000000002</v>
      </c>
      <c r="AI10" s="78">
        <v>5.0060000000000002</v>
      </c>
      <c r="AJ10" s="78">
        <v>5.2720000000000002</v>
      </c>
      <c r="AK10" s="87">
        <f>SUM(AA10:AJ10)</f>
        <v>68.124000000000009</v>
      </c>
      <c r="AL10" s="26">
        <f>ROUND(AVERAGE(AA10:AJ10),3)</f>
        <v>6.8120000000000003</v>
      </c>
      <c r="AM10" s="87">
        <f>ROUND(MEDIAN(AA10:AJ10), 3)</f>
        <v>6.5090000000000003</v>
      </c>
      <c r="AN10" s="87">
        <f>ROUND(_xlfn.STDEV.S(AA10:AJ10), 3)</f>
        <v>1.827</v>
      </c>
      <c r="AO10" s="7"/>
      <c r="AP10" s="9" t="s">
        <v>15</v>
      </c>
      <c r="AQ10" s="8">
        <v>100</v>
      </c>
      <c r="AR10" s="8">
        <v>62.2</v>
      </c>
      <c r="AS10" s="8">
        <f>ROUND(AR10/60, 3)</f>
        <v>1.0369999999999999</v>
      </c>
      <c r="AU10" s="267"/>
      <c r="AV10" s="108" t="s">
        <v>15</v>
      </c>
      <c r="AW10" s="109">
        <f t="shared" si="0"/>
        <v>90</v>
      </c>
      <c r="AX10" s="109">
        <f t="shared" si="1"/>
        <v>100</v>
      </c>
      <c r="AY10" s="108" t="s">
        <v>15</v>
      </c>
      <c r="AZ10" s="109">
        <f t="shared" si="2"/>
        <v>69.447000000000003</v>
      </c>
      <c r="BA10" s="109">
        <f t="shared" si="3"/>
        <v>62.2</v>
      </c>
    </row>
    <row r="11" spans="2:53" ht="16.5" customHeight="1" x14ac:dyDescent="0.3">
      <c r="B11" s="295"/>
      <c r="C11" s="265"/>
      <c r="D11" s="87" t="b">
        <v>1</v>
      </c>
      <c r="E11" s="86" t="s">
        <v>157</v>
      </c>
      <c r="F11" s="86">
        <v>0</v>
      </c>
      <c r="G11" s="86" t="s">
        <v>147</v>
      </c>
      <c r="H11" s="86" t="s">
        <v>152</v>
      </c>
      <c r="I11" s="86">
        <v>3</v>
      </c>
      <c r="J11" s="86">
        <v>7</v>
      </c>
      <c r="K11" s="86" t="s">
        <v>139</v>
      </c>
      <c r="L11" s="86" t="s">
        <v>157</v>
      </c>
      <c r="M11" s="86" t="s">
        <v>155</v>
      </c>
      <c r="N11" s="86">
        <v>7</v>
      </c>
      <c r="O11" s="281"/>
      <c r="P11" s="282"/>
      <c r="Q11" s="282"/>
      <c r="R11" s="283"/>
      <c r="S11" s="7"/>
      <c r="T11" s="9" t="s">
        <v>16</v>
      </c>
      <c r="U11" s="8">
        <v>100</v>
      </c>
      <c r="V11" s="8">
        <v>57.406999999999996</v>
      </c>
      <c r="W11" s="8">
        <f>ROUND(V11/60, 3)</f>
        <v>0.95699999999999996</v>
      </c>
      <c r="X11" s="4"/>
      <c r="Y11" s="265"/>
      <c r="Z11" s="89" t="b">
        <v>1</v>
      </c>
      <c r="AA11" s="78">
        <v>8</v>
      </c>
      <c r="AB11" s="78" t="s">
        <v>129</v>
      </c>
      <c r="AC11" s="78" t="s">
        <v>130</v>
      </c>
      <c r="AD11" s="78" t="s">
        <v>131</v>
      </c>
      <c r="AE11" s="78" t="s">
        <v>132</v>
      </c>
      <c r="AF11" s="78" t="s">
        <v>133</v>
      </c>
      <c r="AG11" s="78">
        <v>3</v>
      </c>
      <c r="AH11" s="78" t="s">
        <v>135</v>
      </c>
      <c r="AI11" s="78" t="s">
        <v>130</v>
      </c>
      <c r="AJ11" s="78" t="s">
        <v>137</v>
      </c>
      <c r="AK11" s="281"/>
      <c r="AL11" s="282"/>
      <c r="AM11" s="282"/>
      <c r="AN11" s="283"/>
      <c r="AO11" s="7"/>
      <c r="AP11" s="9" t="s">
        <v>16</v>
      </c>
      <c r="AQ11" s="8">
        <v>100</v>
      </c>
      <c r="AR11" s="8">
        <v>69.478999999999999</v>
      </c>
      <c r="AS11" s="8">
        <f>ROUND(AR11/60, 3)</f>
        <v>1.1579999999999999</v>
      </c>
      <c r="AU11" s="267"/>
      <c r="AV11" s="108" t="s">
        <v>16</v>
      </c>
      <c r="AW11" s="109">
        <f t="shared" si="0"/>
        <v>100</v>
      </c>
      <c r="AX11" s="109">
        <f t="shared" si="1"/>
        <v>100</v>
      </c>
      <c r="AY11" s="108" t="s">
        <v>16</v>
      </c>
      <c r="AZ11" s="109">
        <f t="shared" si="2"/>
        <v>57.406999999999996</v>
      </c>
      <c r="BA11" s="109">
        <f t="shared" si="3"/>
        <v>69.478999999999999</v>
      </c>
    </row>
    <row r="12" spans="2:53" ht="16.5" customHeight="1" x14ac:dyDescent="0.3">
      <c r="B12" s="295"/>
      <c r="C12" s="265"/>
      <c r="D12" s="87" t="s">
        <v>17</v>
      </c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284"/>
      <c r="P12" s="285"/>
      <c r="Q12" s="285"/>
      <c r="R12" s="286"/>
      <c r="S12" s="7"/>
      <c r="T12" s="9" t="s">
        <v>18</v>
      </c>
      <c r="U12" s="8">
        <v>80</v>
      </c>
      <c r="V12" s="8">
        <v>84.408000000000001</v>
      </c>
      <c r="W12" s="8">
        <f>ROUND(V12/60, 3)</f>
        <v>1.407</v>
      </c>
      <c r="X12" s="4"/>
      <c r="Y12" s="265"/>
      <c r="Z12" s="89" t="s">
        <v>17</v>
      </c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284"/>
      <c r="AL12" s="285"/>
      <c r="AM12" s="285"/>
      <c r="AN12" s="286"/>
      <c r="AO12" s="7"/>
      <c r="AP12" s="9" t="s">
        <v>18</v>
      </c>
      <c r="AQ12" s="8">
        <v>100</v>
      </c>
      <c r="AR12" s="8">
        <v>63.384999999999998</v>
      </c>
      <c r="AS12" s="8">
        <f>ROUND(AR12/60, 3)</f>
        <v>1.056</v>
      </c>
      <c r="AU12" s="267"/>
      <c r="AV12" s="108" t="s">
        <v>18</v>
      </c>
      <c r="AW12" s="109">
        <f t="shared" si="0"/>
        <v>80</v>
      </c>
      <c r="AX12" s="109">
        <f t="shared" si="1"/>
        <v>100</v>
      </c>
      <c r="AY12" s="108" t="s">
        <v>18</v>
      </c>
      <c r="AZ12" s="109">
        <f t="shared" si="2"/>
        <v>84.408000000000001</v>
      </c>
      <c r="BA12" s="109">
        <f t="shared" si="3"/>
        <v>63.384999999999998</v>
      </c>
    </row>
    <row r="13" spans="2:53" ht="16.5" customHeight="1" x14ac:dyDescent="0.3">
      <c r="B13" s="295"/>
      <c r="C13" s="265"/>
      <c r="D13" s="92" t="s">
        <v>19</v>
      </c>
      <c r="E13" s="292" t="s">
        <v>89</v>
      </c>
      <c r="F13" s="293"/>
      <c r="G13" s="293"/>
      <c r="H13" s="293"/>
      <c r="I13" s="293"/>
      <c r="J13" s="293"/>
      <c r="K13" s="293"/>
      <c r="L13" s="293"/>
      <c r="M13" s="293"/>
      <c r="N13" s="293"/>
      <c r="O13" s="88" t="s">
        <v>11</v>
      </c>
      <c r="P13" s="91" t="s">
        <v>12</v>
      </c>
      <c r="Q13" s="88" t="s">
        <v>81</v>
      </c>
      <c r="R13" s="88" t="s">
        <v>80</v>
      </c>
      <c r="S13" s="7"/>
      <c r="T13" s="14" t="s">
        <v>3</v>
      </c>
      <c r="U13" s="44">
        <f>ROUND(AVERAGE(U8:U12), 3)</f>
        <v>90</v>
      </c>
      <c r="V13" s="45">
        <f>ROUND(AVERAGE(V8:V12), 3)</f>
        <v>68.853999999999999</v>
      </c>
      <c r="W13" s="15">
        <f>ROUND(AVERAGE(W8:W12), 3)</f>
        <v>1.1479999999999999</v>
      </c>
      <c r="X13" s="4"/>
      <c r="Y13" s="265"/>
      <c r="Z13" s="92" t="s">
        <v>19</v>
      </c>
      <c r="AA13" s="292" t="s">
        <v>94</v>
      </c>
      <c r="AB13" s="293"/>
      <c r="AC13" s="293"/>
      <c r="AD13" s="293"/>
      <c r="AE13" s="293"/>
      <c r="AF13" s="293"/>
      <c r="AG13" s="293"/>
      <c r="AH13" s="293"/>
      <c r="AI13" s="293"/>
      <c r="AJ13" s="293"/>
      <c r="AK13" s="88" t="s">
        <v>11</v>
      </c>
      <c r="AL13" s="91" t="s">
        <v>12</v>
      </c>
      <c r="AM13" s="88" t="s">
        <v>81</v>
      </c>
      <c r="AN13" s="88" t="s">
        <v>80</v>
      </c>
      <c r="AO13" s="7"/>
      <c r="AP13" s="14" t="s">
        <v>3</v>
      </c>
      <c r="AQ13" s="44">
        <f>ROUND(AVERAGE(AQ8:AQ12), 3)</f>
        <v>100</v>
      </c>
      <c r="AR13" s="45">
        <f>ROUND(AVERAGE(AR8:AR12), 3)</f>
        <v>67.626999999999995</v>
      </c>
      <c r="AS13" s="15">
        <f>ROUND(AVERAGE(AS8:AS12), 3)</f>
        <v>1.127</v>
      </c>
      <c r="AU13" s="267"/>
      <c r="AV13" s="110" t="s">
        <v>3</v>
      </c>
      <c r="AW13" s="111">
        <f t="shared" si="0"/>
        <v>90</v>
      </c>
      <c r="AX13" s="111">
        <f t="shared" si="1"/>
        <v>100</v>
      </c>
      <c r="AY13" s="110" t="s">
        <v>3</v>
      </c>
      <c r="AZ13" s="112">
        <f t="shared" si="2"/>
        <v>68.853999999999999</v>
      </c>
      <c r="BA13" s="112">
        <f t="shared" si="3"/>
        <v>67.626999999999995</v>
      </c>
    </row>
    <row r="14" spans="2:53" ht="16.5" customHeight="1" x14ac:dyDescent="0.25">
      <c r="B14" s="295"/>
      <c r="C14" s="265"/>
      <c r="D14" s="89" t="s">
        <v>20</v>
      </c>
      <c r="E14" s="83">
        <v>6.2649999999999997</v>
      </c>
      <c r="F14" s="83">
        <v>5.72</v>
      </c>
      <c r="G14" s="83">
        <v>10.391999999999999</v>
      </c>
      <c r="H14" s="83">
        <v>5.4470000000000001</v>
      </c>
      <c r="I14" s="83">
        <v>3.1850000000000001</v>
      </c>
      <c r="J14" s="83">
        <v>5.944</v>
      </c>
      <c r="K14" s="83">
        <v>4.1769999999999996</v>
      </c>
      <c r="L14" s="83">
        <v>5.3049999999999997</v>
      </c>
      <c r="M14" s="83">
        <v>5.9669999999999996</v>
      </c>
      <c r="N14" s="83">
        <v>5.4720000000000004</v>
      </c>
      <c r="O14" s="87">
        <f>SUM(E14:N14)</f>
        <v>57.873999999999995</v>
      </c>
      <c r="P14" s="49">
        <v>10.290900000000001</v>
      </c>
      <c r="Q14" s="87">
        <f>ROUND(MEDIAN(E14:N14), 3)</f>
        <v>5.5960000000000001</v>
      </c>
      <c r="R14" s="87">
        <f>ROUND(_xlfn.STDEV.S(E14:N14), 3)</f>
        <v>1.865</v>
      </c>
      <c r="S14" s="7"/>
      <c r="T14" s="7"/>
      <c r="U14" s="7"/>
      <c r="V14" s="7"/>
      <c r="W14" s="7"/>
      <c r="X14" s="4"/>
      <c r="Y14" s="265"/>
      <c r="Z14" s="89" t="s">
        <v>20</v>
      </c>
      <c r="AA14" s="85">
        <v>16.183</v>
      </c>
      <c r="AB14" s="85">
        <v>6.0330000000000004</v>
      </c>
      <c r="AC14" s="85">
        <v>6.8479999999999999</v>
      </c>
      <c r="AD14" s="85">
        <v>5.8879999999999999</v>
      </c>
      <c r="AE14" s="85">
        <v>7.3680000000000003</v>
      </c>
      <c r="AF14" s="85">
        <v>8.0559999999999992</v>
      </c>
      <c r="AG14" s="85">
        <v>7.976</v>
      </c>
      <c r="AH14" s="85">
        <v>4.9770000000000003</v>
      </c>
      <c r="AI14" s="85">
        <v>6.9829999999999997</v>
      </c>
      <c r="AJ14" s="85">
        <v>4.6319999999999997</v>
      </c>
      <c r="AK14" s="87">
        <f>SUM(AA14:AJ14)</f>
        <v>74.944000000000003</v>
      </c>
      <c r="AL14" s="49">
        <v>10.290900000000001</v>
      </c>
      <c r="AM14" s="87">
        <f>ROUND(MEDIAN(AA14:AJ14), 3)</f>
        <v>6.9160000000000004</v>
      </c>
      <c r="AN14" s="87">
        <f>ROUND(_xlfn.STDEV.S(AA14:AJ14), 3)</f>
        <v>3.266</v>
      </c>
      <c r="AO14" s="7"/>
      <c r="AP14" s="7"/>
      <c r="AQ14" s="7"/>
      <c r="AR14" s="7"/>
      <c r="AS14" s="7"/>
      <c r="AU14" s="267"/>
      <c r="AY14" s="113"/>
      <c r="AZ14" s="113"/>
      <c r="BA14" s="113"/>
    </row>
    <row r="15" spans="2:53" ht="16.5" customHeight="1" x14ac:dyDescent="0.25">
      <c r="B15" s="295"/>
      <c r="C15" s="265"/>
      <c r="D15" s="87" t="b">
        <v>1</v>
      </c>
      <c r="E15" s="84" t="s">
        <v>143</v>
      </c>
      <c r="F15" s="83" t="s">
        <v>155</v>
      </c>
      <c r="G15" s="83" t="s">
        <v>156</v>
      </c>
      <c r="H15" s="83">
        <v>2</v>
      </c>
      <c r="I15" s="83" t="s">
        <v>146</v>
      </c>
      <c r="J15" s="84">
        <v>1</v>
      </c>
      <c r="K15" s="86" t="s">
        <v>155</v>
      </c>
      <c r="L15" s="83">
        <v>6</v>
      </c>
      <c r="M15" s="83" t="s">
        <v>156</v>
      </c>
      <c r="N15" s="83" t="s">
        <v>148</v>
      </c>
      <c r="O15" s="281"/>
      <c r="P15" s="282"/>
      <c r="Q15" s="282"/>
      <c r="R15" s="283"/>
      <c r="S15" s="7"/>
      <c r="T15" s="7"/>
      <c r="U15" s="7"/>
      <c r="V15" s="7"/>
      <c r="W15" s="7"/>
      <c r="X15" s="4"/>
      <c r="Y15" s="265"/>
      <c r="Z15" s="89" t="b">
        <v>1</v>
      </c>
      <c r="AA15" s="85" t="s">
        <v>138</v>
      </c>
      <c r="AB15" s="85" t="s">
        <v>139</v>
      </c>
      <c r="AC15" s="85">
        <v>7</v>
      </c>
      <c r="AD15" s="85" t="s">
        <v>141</v>
      </c>
      <c r="AE15" s="85">
        <v>6</v>
      </c>
      <c r="AF15" s="85" t="s">
        <v>143</v>
      </c>
      <c r="AG15" s="85" t="s">
        <v>144</v>
      </c>
      <c r="AH15" s="85">
        <v>1</v>
      </c>
      <c r="AI15" s="85" t="s">
        <v>146</v>
      </c>
      <c r="AJ15" s="85" t="s">
        <v>147</v>
      </c>
      <c r="AK15" s="281"/>
      <c r="AL15" s="282"/>
      <c r="AM15" s="282"/>
      <c r="AN15" s="283"/>
      <c r="AO15" s="7"/>
      <c r="AP15" s="7"/>
      <c r="AQ15" s="7"/>
      <c r="AR15" s="7"/>
      <c r="AS15" s="7"/>
      <c r="AU15" s="267"/>
      <c r="AY15" s="113"/>
      <c r="AZ15" s="113"/>
      <c r="BA15" s="113"/>
    </row>
    <row r="16" spans="2:53" ht="16.5" customHeight="1" x14ac:dyDescent="0.25">
      <c r="B16" s="295"/>
      <c r="C16" s="265"/>
      <c r="D16" s="87" t="s">
        <v>17</v>
      </c>
      <c r="E16" s="13" t="s">
        <v>86</v>
      </c>
      <c r="F16" s="87"/>
      <c r="G16" s="87"/>
      <c r="H16" s="87"/>
      <c r="I16" s="87"/>
      <c r="J16" s="13">
        <v>5</v>
      </c>
      <c r="K16" s="87"/>
      <c r="L16" s="87"/>
      <c r="M16" s="87"/>
      <c r="N16" s="87"/>
      <c r="O16" s="284"/>
      <c r="P16" s="285"/>
      <c r="Q16" s="285"/>
      <c r="R16" s="286"/>
      <c r="S16" s="7"/>
      <c r="T16" s="52"/>
      <c r="U16" s="21"/>
      <c r="V16" s="21"/>
      <c r="W16" s="21"/>
      <c r="X16" s="4"/>
      <c r="Y16" s="265"/>
      <c r="Z16" s="89" t="s">
        <v>17</v>
      </c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284"/>
      <c r="AL16" s="285"/>
      <c r="AM16" s="285"/>
      <c r="AN16" s="286"/>
      <c r="AO16" s="7"/>
      <c r="AP16" s="7"/>
      <c r="AQ16" s="7"/>
      <c r="AR16" s="7"/>
      <c r="AS16" s="7"/>
      <c r="AU16" s="267"/>
      <c r="AY16" s="113"/>
      <c r="AZ16" s="113"/>
      <c r="BA16" s="113"/>
    </row>
    <row r="17" spans="2:53" ht="16.5" customHeight="1" x14ac:dyDescent="0.3">
      <c r="B17" s="295"/>
      <c r="C17" s="265"/>
      <c r="D17" s="92" t="s">
        <v>21</v>
      </c>
      <c r="E17" s="292" t="s">
        <v>90</v>
      </c>
      <c r="F17" s="293"/>
      <c r="G17" s="293"/>
      <c r="H17" s="293"/>
      <c r="I17" s="293"/>
      <c r="J17" s="293"/>
      <c r="K17" s="293"/>
      <c r="L17" s="293"/>
      <c r="M17" s="293"/>
      <c r="N17" s="293"/>
      <c r="O17" s="88" t="s">
        <v>11</v>
      </c>
      <c r="P17" s="91" t="s">
        <v>12</v>
      </c>
      <c r="Q17" s="88" t="s">
        <v>81</v>
      </c>
      <c r="R17" s="88" t="s">
        <v>80</v>
      </c>
      <c r="S17" s="7"/>
      <c r="T17" s="52"/>
      <c r="U17" s="21"/>
      <c r="V17" s="21"/>
      <c r="W17" s="21"/>
      <c r="X17" s="4"/>
      <c r="Y17" s="265"/>
      <c r="Z17" s="92" t="s">
        <v>21</v>
      </c>
      <c r="AA17" s="292" t="s">
        <v>94</v>
      </c>
      <c r="AB17" s="293"/>
      <c r="AC17" s="293"/>
      <c r="AD17" s="293"/>
      <c r="AE17" s="293"/>
      <c r="AF17" s="293"/>
      <c r="AG17" s="293"/>
      <c r="AH17" s="293"/>
      <c r="AI17" s="293"/>
      <c r="AJ17" s="293"/>
      <c r="AK17" s="88" t="s">
        <v>11</v>
      </c>
      <c r="AL17" s="91" t="s">
        <v>12</v>
      </c>
      <c r="AM17" s="88" t="s">
        <v>81</v>
      </c>
      <c r="AN17" s="88" t="s">
        <v>80</v>
      </c>
      <c r="AO17" s="7"/>
      <c r="AP17" s="7"/>
      <c r="AQ17" s="7"/>
      <c r="AR17" s="7"/>
      <c r="AS17" s="7"/>
      <c r="AU17" s="267"/>
      <c r="AY17" s="269" t="s">
        <v>1</v>
      </c>
      <c r="AZ17" s="266" t="s">
        <v>6</v>
      </c>
      <c r="BA17" s="266"/>
    </row>
    <row r="18" spans="2:53" ht="16.5" customHeight="1" x14ac:dyDescent="0.3">
      <c r="B18" s="295"/>
      <c r="C18" s="265"/>
      <c r="D18" s="89" t="s">
        <v>22</v>
      </c>
      <c r="E18" s="86">
        <v>5.2949999999999999</v>
      </c>
      <c r="F18" s="86">
        <v>4.8639999999999999</v>
      </c>
      <c r="G18" s="86">
        <v>5.5350000000000001</v>
      </c>
      <c r="H18" s="86">
        <v>5.056</v>
      </c>
      <c r="I18" s="86">
        <v>11.273</v>
      </c>
      <c r="J18" s="86">
        <v>4.407</v>
      </c>
      <c r="K18" s="86">
        <v>7.3819999999999997</v>
      </c>
      <c r="L18" s="86">
        <v>8.7200000000000006</v>
      </c>
      <c r="M18" s="86">
        <v>9.3849999999999998</v>
      </c>
      <c r="N18" s="86">
        <v>7.5270000000000001</v>
      </c>
      <c r="O18" s="87">
        <f>SUM(E18:N18)</f>
        <v>69.443999999999988</v>
      </c>
      <c r="P18" s="50">
        <v>8.5540000000000003</v>
      </c>
      <c r="Q18" s="87">
        <f>ROUND(MEDIAN(E18:N18), 3)</f>
        <v>6.4589999999999996</v>
      </c>
      <c r="R18" s="87">
        <f>ROUND(_xlfn.STDEV.S(E18:N18), 3)</f>
        <v>2.2949999999999999</v>
      </c>
      <c r="S18" s="7"/>
      <c r="T18" s="52"/>
      <c r="U18" s="21"/>
      <c r="V18" s="21"/>
      <c r="W18" s="21"/>
      <c r="X18" s="4"/>
      <c r="Y18" s="265"/>
      <c r="Z18" s="89" t="s">
        <v>22</v>
      </c>
      <c r="AA18" s="78">
        <v>6.0490000000000004</v>
      </c>
      <c r="AB18" s="78">
        <v>6.5419999999999998</v>
      </c>
      <c r="AC18" s="78">
        <v>5.28</v>
      </c>
      <c r="AD18" s="78">
        <v>5.5519999999999996</v>
      </c>
      <c r="AE18" s="78">
        <v>6.9119999999999999</v>
      </c>
      <c r="AF18" s="78">
        <v>8.7029999999999994</v>
      </c>
      <c r="AG18" s="78">
        <v>6.4569999999999999</v>
      </c>
      <c r="AH18" s="78">
        <v>5.2240000000000002</v>
      </c>
      <c r="AI18" s="78">
        <v>5.2069999999999999</v>
      </c>
      <c r="AJ18" s="78">
        <v>6.2720000000000002</v>
      </c>
      <c r="AK18" s="87">
        <f>SUM(AA18:AJ18)</f>
        <v>62.197999999999993</v>
      </c>
      <c r="AL18" s="50">
        <v>8.5540000000000003</v>
      </c>
      <c r="AM18" s="87">
        <f>ROUND(MEDIAN(AA18:AJ18), 3)</f>
        <v>6.1609999999999996</v>
      </c>
      <c r="AN18" s="87">
        <f>ROUND(_xlfn.STDEV.S(AA18:AJ18), 3)</f>
        <v>1.0640000000000001</v>
      </c>
      <c r="AO18" s="7"/>
      <c r="AP18" s="7"/>
      <c r="AQ18" s="7"/>
      <c r="AR18" s="7"/>
      <c r="AS18" s="7"/>
      <c r="AU18" s="267"/>
      <c r="AY18" s="269"/>
      <c r="AZ18" s="107" t="s">
        <v>246</v>
      </c>
      <c r="BA18" s="107" t="s">
        <v>0</v>
      </c>
    </row>
    <row r="19" spans="2:53" ht="16.5" customHeight="1" x14ac:dyDescent="0.25">
      <c r="B19" s="295"/>
      <c r="C19" s="265"/>
      <c r="D19" s="89" t="b">
        <v>1</v>
      </c>
      <c r="E19" s="86">
        <v>8</v>
      </c>
      <c r="F19" s="86">
        <v>8</v>
      </c>
      <c r="G19" s="86" t="s">
        <v>158</v>
      </c>
      <c r="H19" s="86" t="s">
        <v>132</v>
      </c>
      <c r="I19" s="84" t="s">
        <v>163</v>
      </c>
      <c r="J19" s="86">
        <v>5</v>
      </c>
      <c r="K19" s="86" t="s">
        <v>137</v>
      </c>
      <c r="L19" s="86" t="s">
        <v>160</v>
      </c>
      <c r="M19" s="86" t="s">
        <v>152</v>
      </c>
      <c r="N19" s="86" t="s">
        <v>144</v>
      </c>
      <c r="O19" s="281"/>
      <c r="P19" s="282"/>
      <c r="Q19" s="282"/>
      <c r="R19" s="283"/>
      <c r="S19" s="7"/>
      <c r="T19" s="52"/>
      <c r="U19" s="21"/>
      <c r="V19" s="21"/>
      <c r="W19" s="21"/>
      <c r="X19" s="4"/>
      <c r="Y19" s="265"/>
      <c r="Z19" s="89" t="b">
        <v>1</v>
      </c>
      <c r="AA19" s="78">
        <v>7</v>
      </c>
      <c r="AB19" s="78" t="s">
        <v>141</v>
      </c>
      <c r="AC19" s="78" t="s">
        <v>148</v>
      </c>
      <c r="AD19" s="78">
        <v>4</v>
      </c>
      <c r="AE19" s="78">
        <v>9</v>
      </c>
      <c r="AF19" s="78" t="s">
        <v>144</v>
      </c>
      <c r="AG19" s="78">
        <v>5</v>
      </c>
      <c r="AH19" s="78" t="s">
        <v>152</v>
      </c>
      <c r="AI19" s="78" t="s">
        <v>136</v>
      </c>
      <c r="AJ19" s="78" t="s">
        <v>139</v>
      </c>
      <c r="AK19" s="281"/>
      <c r="AL19" s="282"/>
      <c r="AM19" s="282"/>
      <c r="AN19" s="283"/>
      <c r="AO19" s="7"/>
      <c r="AP19" s="7"/>
      <c r="AQ19" s="7"/>
      <c r="AR19" s="7"/>
      <c r="AS19" s="7"/>
      <c r="AU19" s="267"/>
      <c r="AY19" s="131" t="s">
        <v>3</v>
      </c>
      <c r="AZ19" s="132">
        <f>O8</f>
        <v>68.852999999999994</v>
      </c>
      <c r="BA19" s="132">
        <f>AK8</f>
        <v>67.626000000000005</v>
      </c>
    </row>
    <row r="20" spans="2:53" ht="16.5" customHeight="1" x14ac:dyDescent="0.25">
      <c r="B20" s="295"/>
      <c r="C20" s="265"/>
      <c r="D20" s="89" t="s">
        <v>17</v>
      </c>
      <c r="E20" s="87"/>
      <c r="F20" s="87"/>
      <c r="G20" s="87"/>
      <c r="H20" s="87"/>
      <c r="I20" s="13" t="s">
        <v>86</v>
      </c>
      <c r="J20" s="87"/>
      <c r="K20" s="87"/>
      <c r="L20" s="87"/>
      <c r="M20" s="87"/>
      <c r="N20" s="87"/>
      <c r="O20" s="284"/>
      <c r="P20" s="285"/>
      <c r="Q20" s="285"/>
      <c r="R20" s="286"/>
      <c r="S20" s="7"/>
      <c r="T20" s="52"/>
      <c r="U20" s="21"/>
      <c r="V20" s="21"/>
      <c r="W20" s="21"/>
      <c r="X20" s="4"/>
      <c r="Y20" s="265"/>
      <c r="Z20" s="89" t="s">
        <v>17</v>
      </c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284"/>
      <c r="AL20" s="285"/>
      <c r="AM20" s="285"/>
      <c r="AN20" s="286"/>
      <c r="AO20" s="7"/>
      <c r="AP20" s="7"/>
      <c r="AQ20" s="7"/>
      <c r="AR20" s="7"/>
      <c r="AS20" s="7"/>
      <c r="AU20" s="267"/>
      <c r="AY20" s="42" t="s">
        <v>4</v>
      </c>
      <c r="AZ20" s="130">
        <f>P8</f>
        <v>8.9930000000000003</v>
      </c>
      <c r="BA20" s="130">
        <f>AL8</f>
        <v>8.8529999999999998</v>
      </c>
    </row>
    <row r="21" spans="2:53" ht="16.5" customHeight="1" x14ac:dyDescent="0.25">
      <c r="B21" s="295"/>
      <c r="C21" s="265"/>
      <c r="D21" s="92" t="s">
        <v>23</v>
      </c>
      <c r="E21" s="292" t="s">
        <v>94</v>
      </c>
      <c r="F21" s="293"/>
      <c r="G21" s="293"/>
      <c r="H21" s="293"/>
      <c r="I21" s="293"/>
      <c r="J21" s="293"/>
      <c r="K21" s="293"/>
      <c r="L21" s="293"/>
      <c r="M21" s="293"/>
      <c r="N21" s="293"/>
      <c r="O21" s="88" t="s">
        <v>11</v>
      </c>
      <c r="P21" s="91" t="s">
        <v>12</v>
      </c>
      <c r="Q21" s="88" t="s">
        <v>81</v>
      </c>
      <c r="R21" s="88" t="s">
        <v>80</v>
      </c>
      <c r="S21" s="7"/>
      <c r="T21" s="52"/>
      <c r="U21" s="21"/>
      <c r="V21" s="21"/>
      <c r="W21" s="21"/>
      <c r="X21" s="4"/>
      <c r="Y21" s="265"/>
      <c r="Z21" s="92" t="s">
        <v>23</v>
      </c>
      <c r="AA21" s="292" t="s">
        <v>94</v>
      </c>
      <c r="AB21" s="293"/>
      <c r="AC21" s="293"/>
      <c r="AD21" s="293"/>
      <c r="AE21" s="293"/>
      <c r="AF21" s="293"/>
      <c r="AG21" s="293"/>
      <c r="AH21" s="293"/>
      <c r="AI21" s="293"/>
      <c r="AJ21" s="293"/>
      <c r="AK21" s="88" t="s">
        <v>11</v>
      </c>
      <c r="AL21" s="91" t="s">
        <v>12</v>
      </c>
      <c r="AM21" s="88" t="s">
        <v>81</v>
      </c>
      <c r="AN21" s="88" t="s">
        <v>80</v>
      </c>
      <c r="AO21" s="7"/>
      <c r="AP21" s="7"/>
      <c r="AQ21" s="7"/>
      <c r="AR21" s="7"/>
      <c r="AS21" s="7"/>
      <c r="AU21" s="267"/>
      <c r="AY21" s="42" t="s">
        <v>191</v>
      </c>
      <c r="AZ21" s="130">
        <f>Q8</f>
        <v>6.2969999999999997</v>
      </c>
      <c r="BA21" s="130">
        <f>AM8</f>
        <v>6.3360000000000003</v>
      </c>
    </row>
    <row r="22" spans="2:53" ht="16.5" customHeight="1" x14ac:dyDescent="0.25">
      <c r="B22" s="295"/>
      <c r="C22" s="265"/>
      <c r="D22" s="87" t="s">
        <v>24</v>
      </c>
      <c r="E22" s="86">
        <v>6.9669999999999996</v>
      </c>
      <c r="F22" s="86">
        <v>3.665</v>
      </c>
      <c r="G22" s="86">
        <v>7.5190000000000001</v>
      </c>
      <c r="H22" s="86">
        <v>8.0150000000000006</v>
      </c>
      <c r="I22" s="86">
        <v>3.48</v>
      </c>
      <c r="J22" s="86">
        <v>7.944</v>
      </c>
      <c r="K22" s="86">
        <v>3.0150000000000001</v>
      </c>
      <c r="L22" s="86">
        <v>7.5759999999999996</v>
      </c>
      <c r="M22" s="86">
        <v>4.8650000000000002</v>
      </c>
      <c r="N22" s="86">
        <v>4.359</v>
      </c>
      <c r="O22" s="87">
        <f>SUM(E22:N22)</f>
        <v>57.405000000000008</v>
      </c>
      <c r="P22" s="26">
        <v>8.6963000000000008</v>
      </c>
      <c r="Q22" s="87">
        <f>ROUND(MEDIAN(E22:N22), 3)</f>
        <v>5.9160000000000004</v>
      </c>
      <c r="R22" s="87">
        <f>ROUND(_xlfn.STDEV.S(E22:N22), 3)</f>
        <v>2.044</v>
      </c>
      <c r="S22" s="7"/>
      <c r="T22" s="52"/>
      <c r="U22" s="21"/>
      <c r="V22" s="21"/>
      <c r="W22" s="21"/>
      <c r="X22" s="4"/>
      <c r="Y22" s="265"/>
      <c r="Z22" s="89" t="s">
        <v>24</v>
      </c>
      <c r="AA22" s="78">
        <v>9.4169999999999998</v>
      </c>
      <c r="AB22" s="78">
        <v>5.5030000000000001</v>
      </c>
      <c r="AC22" s="78">
        <v>4.8319999999999999</v>
      </c>
      <c r="AD22" s="78">
        <v>6.1760000000000002</v>
      </c>
      <c r="AE22" s="78">
        <v>8.3290000000000006</v>
      </c>
      <c r="AF22" s="78">
        <v>5.5819999999999999</v>
      </c>
      <c r="AG22" s="78">
        <v>7.2960000000000003</v>
      </c>
      <c r="AH22" s="78">
        <v>5.8079999999999998</v>
      </c>
      <c r="AI22" s="78">
        <v>10.215999999999999</v>
      </c>
      <c r="AJ22" s="78">
        <v>6.319</v>
      </c>
      <c r="AK22" s="87">
        <f>SUM(AA22:AJ22)</f>
        <v>69.477999999999994</v>
      </c>
      <c r="AL22" s="26">
        <v>8.6963000000000008</v>
      </c>
      <c r="AM22" s="87">
        <f>ROUND(MEDIAN(AA22:AJ22), 3)</f>
        <v>6.2480000000000002</v>
      </c>
      <c r="AN22" s="87">
        <f>ROUND(_xlfn.STDEV.S(AA22:AJ22), 3)</f>
        <v>1.8109999999999999</v>
      </c>
      <c r="AO22" s="7"/>
      <c r="AP22" s="7"/>
      <c r="AQ22" s="7"/>
      <c r="AR22" s="7"/>
      <c r="AS22" s="7"/>
      <c r="AU22" s="267"/>
      <c r="AY22" s="42" t="s">
        <v>192</v>
      </c>
      <c r="AZ22" s="130">
        <f>R8</f>
        <v>2.7</v>
      </c>
      <c r="BA22" s="130">
        <f>AN8</f>
        <v>1.9259999999999999</v>
      </c>
    </row>
    <row r="23" spans="2:53" ht="16.5" customHeight="1" x14ac:dyDescent="0.25">
      <c r="B23" s="295"/>
      <c r="C23" s="265"/>
      <c r="D23" s="87" t="b">
        <v>1</v>
      </c>
      <c r="E23" s="86">
        <v>3</v>
      </c>
      <c r="F23" s="86" t="s">
        <v>131</v>
      </c>
      <c r="G23" s="86" t="s">
        <v>159</v>
      </c>
      <c r="H23" s="86">
        <v>4</v>
      </c>
      <c r="I23" s="86" t="s">
        <v>146</v>
      </c>
      <c r="J23" s="86" t="s">
        <v>157</v>
      </c>
      <c r="K23" s="86" t="s">
        <v>146</v>
      </c>
      <c r="L23" s="86">
        <v>9</v>
      </c>
      <c r="M23" s="86" t="s">
        <v>138</v>
      </c>
      <c r="N23" s="86">
        <v>5</v>
      </c>
      <c r="O23" s="281"/>
      <c r="P23" s="282"/>
      <c r="Q23" s="282"/>
      <c r="R23" s="283"/>
      <c r="S23" s="7"/>
      <c r="T23" s="52"/>
      <c r="U23" s="21"/>
      <c r="V23" s="21"/>
      <c r="W23" s="21"/>
      <c r="X23" s="4"/>
      <c r="Y23" s="265"/>
      <c r="Z23" s="89" t="b">
        <v>1</v>
      </c>
      <c r="AA23" s="78">
        <v>0</v>
      </c>
      <c r="AB23" s="78" t="s">
        <v>146</v>
      </c>
      <c r="AC23" s="78">
        <v>2</v>
      </c>
      <c r="AD23" s="78" t="s">
        <v>155</v>
      </c>
      <c r="AE23" s="78" t="s">
        <v>156</v>
      </c>
      <c r="AF23" s="78" t="s">
        <v>157</v>
      </c>
      <c r="AG23" s="78" t="s">
        <v>158</v>
      </c>
      <c r="AH23" s="78" t="s">
        <v>159</v>
      </c>
      <c r="AI23" s="78" t="s">
        <v>160</v>
      </c>
      <c r="AJ23" s="78" t="s">
        <v>138</v>
      </c>
      <c r="AK23" s="281"/>
      <c r="AL23" s="282"/>
      <c r="AM23" s="282"/>
      <c r="AN23" s="283"/>
      <c r="AO23" s="7"/>
      <c r="AP23" s="7"/>
      <c r="AQ23" s="7"/>
      <c r="AR23" s="7"/>
      <c r="AS23" s="7"/>
      <c r="AU23" s="267"/>
      <c r="AY23" s="113"/>
      <c r="AZ23" s="113"/>
      <c r="BA23" s="113"/>
    </row>
    <row r="24" spans="2:53" ht="16.5" customHeight="1" x14ac:dyDescent="0.25">
      <c r="B24" s="295"/>
      <c r="C24" s="265"/>
      <c r="D24" s="87" t="s">
        <v>17</v>
      </c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284"/>
      <c r="P24" s="285"/>
      <c r="Q24" s="285"/>
      <c r="R24" s="286"/>
      <c r="S24" s="7"/>
      <c r="T24" s="21"/>
      <c r="U24" s="21"/>
      <c r="V24" s="21"/>
      <c r="W24" s="21"/>
      <c r="X24" s="4"/>
      <c r="Y24" s="265"/>
      <c r="Z24" s="89" t="s">
        <v>17</v>
      </c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284"/>
      <c r="AL24" s="285"/>
      <c r="AM24" s="285"/>
      <c r="AN24" s="286"/>
      <c r="AO24" s="7"/>
      <c r="AP24" s="7"/>
      <c r="AQ24" s="7"/>
      <c r="AR24" s="7"/>
      <c r="AS24" s="7"/>
      <c r="AU24" s="267"/>
      <c r="AY24" s="113"/>
      <c r="AZ24" s="113"/>
      <c r="BA24" s="113"/>
    </row>
    <row r="25" spans="2:53" ht="16.5" customHeight="1" x14ac:dyDescent="0.25">
      <c r="B25" s="295"/>
      <c r="C25" s="265"/>
      <c r="D25" s="92" t="s">
        <v>25</v>
      </c>
      <c r="E25" s="292" t="s">
        <v>89</v>
      </c>
      <c r="F25" s="293"/>
      <c r="G25" s="293"/>
      <c r="H25" s="293"/>
      <c r="I25" s="293"/>
      <c r="J25" s="293"/>
      <c r="K25" s="293"/>
      <c r="L25" s="293"/>
      <c r="M25" s="293"/>
      <c r="N25" s="293"/>
      <c r="O25" s="88" t="s">
        <v>11</v>
      </c>
      <c r="P25" s="91" t="s">
        <v>12</v>
      </c>
      <c r="Q25" s="88" t="s">
        <v>81</v>
      </c>
      <c r="R25" s="88" t="s">
        <v>80</v>
      </c>
      <c r="S25" s="7"/>
      <c r="T25" s="7"/>
      <c r="U25" s="7"/>
      <c r="V25" s="7"/>
      <c r="W25" s="7"/>
      <c r="X25" s="4"/>
      <c r="Y25" s="265"/>
      <c r="Z25" s="92" t="s">
        <v>25</v>
      </c>
      <c r="AA25" s="292" t="s">
        <v>94</v>
      </c>
      <c r="AB25" s="293"/>
      <c r="AC25" s="293"/>
      <c r="AD25" s="293"/>
      <c r="AE25" s="293"/>
      <c r="AF25" s="293"/>
      <c r="AG25" s="293"/>
      <c r="AH25" s="293"/>
      <c r="AI25" s="293"/>
      <c r="AJ25" s="293"/>
      <c r="AK25" s="88" t="s">
        <v>11</v>
      </c>
      <c r="AL25" s="91" t="s">
        <v>12</v>
      </c>
      <c r="AM25" s="88" t="s">
        <v>81</v>
      </c>
      <c r="AN25" s="88" t="s">
        <v>80</v>
      </c>
      <c r="AO25" s="7"/>
      <c r="AP25" s="7"/>
      <c r="AQ25" s="7"/>
      <c r="AR25" s="7"/>
      <c r="AS25" s="7"/>
      <c r="AU25" s="267"/>
      <c r="AY25" s="113"/>
      <c r="AZ25" s="113"/>
      <c r="BA25" s="113"/>
    </row>
    <row r="26" spans="2:53" ht="16.5" customHeight="1" x14ac:dyDescent="0.25">
      <c r="B26" s="295"/>
      <c r="C26" s="265"/>
      <c r="D26" s="87" t="s">
        <v>26</v>
      </c>
      <c r="E26" s="83">
        <v>5.8470000000000004</v>
      </c>
      <c r="F26" s="83">
        <v>4.6239999999999997</v>
      </c>
      <c r="G26" s="83">
        <v>7.7690000000000001</v>
      </c>
      <c r="H26" s="83">
        <v>10.952</v>
      </c>
      <c r="I26" s="83">
        <v>11.271000000000001</v>
      </c>
      <c r="J26" s="83">
        <v>5.7350000000000003</v>
      </c>
      <c r="K26" s="83">
        <v>4.0570000000000004</v>
      </c>
      <c r="L26" s="83">
        <v>9.0079999999999991</v>
      </c>
      <c r="M26" s="83">
        <v>18.792999999999999</v>
      </c>
      <c r="N26" s="83">
        <v>6.351</v>
      </c>
      <c r="O26" s="87">
        <f>SUM(E26:N26)</f>
        <v>84.407000000000011</v>
      </c>
      <c r="P26" s="87">
        <v>9.9117999999999995</v>
      </c>
      <c r="Q26" s="87">
        <f>ROUND(MEDIAN(E26:N26), 3)</f>
        <v>7.06</v>
      </c>
      <c r="R26" s="87">
        <f>ROUND(_xlfn.STDEV.S(E26:N26), 3)</f>
        <v>4.4029999999999996</v>
      </c>
      <c r="S26" s="7"/>
      <c r="T26" s="7"/>
      <c r="U26" s="7"/>
      <c r="V26" s="7"/>
      <c r="W26" s="7"/>
      <c r="X26" s="4"/>
      <c r="Y26" s="265"/>
      <c r="Z26" s="89" t="s">
        <v>26</v>
      </c>
      <c r="AA26" s="78">
        <v>7.952</v>
      </c>
      <c r="AB26" s="78">
        <v>5.6479999999999997</v>
      </c>
      <c r="AC26" s="78">
        <v>7.6</v>
      </c>
      <c r="AD26" s="78">
        <v>6.0469999999999997</v>
      </c>
      <c r="AE26" s="78">
        <v>4.601</v>
      </c>
      <c r="AF26" s="78">
        <v>8.9760000000000009</v>
      </c>
      <c r="AG26" s="78">
        <v>8.1120000000000001</v>
      </c>
      <c r="AH26" s="78">
        <v>4.88</v>
      </c>
      <c r="AI26" s="78">
        <v>4.9119999999999999</v>
      </c>
      <c r="AJ26" s="78">
        <v>4.6559999999999997</v>
      </c>
      <c r="AK26" s="87">
        <f>SUM(AA26:AJ26)</f>
        <v>63.384</v>
      </c>
      <c r="AL26" s="87">
        <v>9.9117999999999995</v>
      </c>
      <c r="AM26" s="87">
        <f>ROUND(MEDIAN(AA26:AJ26), 3)</f>
        <v>5.8479999999999999</v>
      </c>
      <c r="AN26" s="87">
        <f>ROUND(_xlfn.STDEV.S(AA26:AJ26), 3)</f>
        <v>1.6619999999999999</v>
      </c>
      <c r="AO26" s="21"/>
      <c r="AP26" s="7"/>
      <c r="AQ26" s="7"/>
      <c r="AR26" s="7"/>
      <c r="AS26" s="7"/>
      <c r="AU26" s="267"/>
      <c r="AY26" s="113"/>
      <c r="AZ26" s="113"/>
      <c r="BA26" s="113"/>
    </row>
    <row r="27" spans="2:53" ht="16.5" customHeight="1" x14ac:dyDescent="0.25">
      <c r="B27" s="295"/>
      <c r="C27" s="265"/>
      <c r="D27" s="87" t="b">
        <v>1</v>
      </c>
      <c r="E27" s="83" t="s">
        <v>133</v>
      </c>
      <c r="F27" s="83" t="s">
        <v>162</v>
      </c>
      <c r="G27" s="83" t="s">
        <v>141</v>
      </c>
      <c r="H27" s="84" t="s">
        <v>129</v>
      </c>
      <c r="I27" s="84" t="s">
        <v>161</v>
      </c>
      <c r="J27" s="83" t="s">
        <v>136</v>
      </c>
      <c r="K27" s="83" t="s">
        <v>130</v>
      </c>
      <c r="L27" s="83" t="s">
        <v>159</v>
      </c>
      <c r="M27" s="83" t="s">
        <v>135</v>
      </c>
      <c r="N27" s="83" t="s">
        <v>160</v>
      </c>
      <c r="O27" s="298"/>
      <c r="P27" s="298"/>
      <c r="Q27" s="298"/>
      <c r="R27" s="298"/>
      <c r="S27" s="7"/>
      <c r="T27" s="7"/>
      <c r="U27" s="7"/>
      <c r="V27" s="7"/>
      <c r="W27" s="7"/>
      <c r="X27" s="4"/>
      <c r="Y27" s="265"/>
      <c r="Z27" s="89" t="b">
        <v>1</v>
      </c>
      <c r="AA27" s="78">
        <v>1</v>
      </c>
      <c r="AB27" s="78" t="s">
        <v>155</v>
      </c>
      <c r="AC27" s="78" t="s">
        <v>148</v>
      </c>
      <c r="AD27" s="78" t="s">
        <v>161</v>
      </c>
      <c r="AE27" s="78" t="s">
        <v>136</v>
      </c>
      <c r="AF27" s="78">
        <v>2</v>
      </c>
      <c r="AG27" s="78">
        <v>6</v>
      </c>
      <c r="AH27" s="78" t="s">
        <v>133</v>
      </c>
      <c r="AI27" s="78" t="s">
        <v>147</v>
      </c>
      <c r="AJ27" s="78" t="s">
        <v>137</v>
      </c>
      <c r="AK27" s="298"/>
      <c r="AL27" s="298"/>
      <c r="AM27" s="298"/>
      <c r="AN27" s="298"/>
      <c r="AO27" s="21"/>
      <c r="AP27" s="7"/>
      <c r="AQ27" s="7"/>
      <c r="AR27" s="7"/>
      <c r="AS27" s="7"/>
      <c r="AU27" s="267"/>
      <c r="AY27" s="113"/>
      <c r="AZ27" s="113"/>
      <c r="BA27" s="113"/>
    </row>
    <row r="28" spans="2:53" ht="16.5" customHeight="1" x14ac:dyDescent="0.25">
      <c r="B28" s="295"/>
      <c r="C28" s="265"/>
      <c r="D28" s="87" t="s">
        <v>17</v>
      </c>
      <c r="E28" s="87"/>
      <c r="F28" s="87"/>
      <c r="G28" s="87"/>
      <c r="H28" s="13" t="s">
        <v>33</v>
      </c>
      <c r="I28" s="13" t="s">
        <v>46</v>
      </c>
      <c r="J28" s="87"/>
      <c r="K28" s="87"/>
      <c r="L28" s="87"/>
      <c r="M28" s="87"/>
      <c r="N28" s="87"/>
      <c r="O28" s="298"/>
      <c r="P28" s="298"/>
      <c r="Q28" s="298"/>
      <c r="R28" s="298"/>
      <c r="S28" s="7"/>
      <c r="T28" s="7"/>
      <c r="U28" s="7"/>
      <c r="V28" s="7"/>
      <c r="W28" s="7"/>
      <c r="X28" s="4"/>
      <c r="Y28" s="265"/>
      <c r="Z28" s="89" t="s">
        <v>17</v>
      </c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298"/>
      <c r="AL28" s="298"/>
      <c r="AM28" s="298"/>
      <c r="AN28" s="298"/>
      <c r="AO28" s="21"/>
      <c r="AP28" s="7"/>
      <c r="AQ28" s="7"/>
      <c r="AR28" s="7"/>
      <c r="AS28" s="7"/>
      <c r="AU28" s="267"/>
      <c r="AY28" s="113"/>
      <c r="AZ28" s="113"/>
      <c r="BA28" s="113"/>
    </row>
    <row r="29" spans="2:53" ht="16.5" customHeight="1" x14ac:dyDescent="0.25">
      <c r="B29" s="295"/>
      <c r="AU29" s="267"/>
      <c r="AY29" s="113"/>
      <c r="AZ29" s="113"/>
      <c r="BA29" s="113"/>
    </row>
    <row r="30" spans="2:53" ht="16.5" customHeight="1" x14ac:dyDescent="0.25">
      <c r="B30" s="295"/>
      <c r="AU30" s="267"/>
      <c r="AY30" s="113"/>
      <c r="AZ30" s="113"/>
      <c r="BA30" s="113"/>
    </row>
    <row r="31" spans="2:53" ht="39.950000000000003" customHeight="1" x14ac:dyDescent="0.25">
      <c r="B31" s="295"/>
      <c r="C31" s="296" t="s">
        <v>63</v>
      </c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  <c r="S31" s="296"/>
      <c r="T31" s="296"/>
      <c r="U31" s="296"/>
      <c r="V31" s="296"/>
      <c r="W31" s="296"/>
      <c r="X31" s="30"/>
      <c r="Y31" s="297" t="s">
        <v>64</v>
      </c>
      <c r="Z31" s="297"/>
      <c r="AA31" s="297"/>
      <c r="AB31" s="297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97"/>
      <c r="AO31" s="297"/>
      <c r="AP31" s="297"/>
      <c r="AQ31" s="297"/>
      <c r="AR31" s="297"/>
      <c r="AS31" s="297"/>
      <c r="AU31" s="267"/>
      <c r="AY31" s="113"/>
      <c r="AZ31" s="113"/>
      <c r="BA31" s="113"/>
    </row>
    <row r="32" spans="2:53" ht="16.5" customHeight="1" x14ac:dyDescent="0.3">
      <c r="B32" s="295"/>
      <c r="C32" s="265" t="s">
        <v>55</v>
      </c>
      <c r="D32" s="90" t="s">
        <v>55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326" t="s">
        <v>49</v>
      </c>
      <c r="P32" s="326"/>
      <c r="Q32" s="326"/>
      <c r="R32" s="326"/>
      <c r="S32" s="7"/>
      <c r="T32" s="90" t="s">
        <v>55</v>
      </c>
      <c r="U32" s="232" t="s">
        <v>50</v>
      </c>
      <c r="V32" s="232"/>
      <c r="W32" s="232"/>
      <c r="X32" s="3"/>
      <c r="Y32" s="265" t="s">
        <v>55</v>
      </c>
      <c r="Z32" s="90" t="s">
        <v>55</v>
      </c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326" t="s">
        <v>49</v>
      </c>
      <c r="AL32" s="326"/>
      <c r="AM32" s="326"/>
      <c r="AN32" s="326"/>
      <c r="AO32" s="7"/>
      <c r="AP32" s="90" t="s">
        <v>55</v>
      </c>
      <c r="AQ32" s="232" t="s">
        <v>50</v>
      </c>
      <c r="AR32" s="232"/>
      <c r="AS32" s="232"/>
      <c r="AU32" s="267"/>
      <c r="AV32" s="279" t="s">
        <v>264</v>
      </c>
      <c r="AW32" s="280" t="s">
        <v>5</v>
      </c>
      <c r="AX32" s="280"/>
      <c r="AY32" s="279" t="s">
        <v>55</v>
      </c>
      <c r="AZ32" s="280" t="s">
        <v>6</v>
      </c>
      <c r="BA32" s="280"/>
    </row>
    <row r="33" spans="2:53" ht="16.5" customHeight="1" thickBot="1" x14ac:dyDescent="0.35">
      <c r="B33" s="295"/>
      <c r="C33" s="265"/>
      <c r="D33" s="90" t="s">
        <v>2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 t="s">
        <v>3</v>
      </c>
      <c r="P33" s="42" t="s">
        <v>4</v>
      </c>
      <c r="Q33" s="42" t="s">
        <v>191</v>
      </c>
      <c r="R33" s="42" t="s">
        <v>192</v>
      </c>
      <c r="S33" s="7"/>
      <c r="T33" s="90" t="s">
        <v>2</v>
      </c>
      <c r="U33" s="92" t="s">
        <v>5</v>
      </c>
      <c r="V33" s="92" t="s">
        <v>6</v>
      </c>
      <c r="W33" s="8" t="s">
        <v>7</v>
      </c>
      <c r="X33" s="3"/>
      <c r="Y33" s="265"/>
      <c r="Z33" s="90" t="s">
        <v>0</v>
      </c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42" t="s">
        <v>3</v>
      </c>
      <c r="AL33" s="42" t="s">
        <v>4</v>
      </c>
      <c r="AM33" s="42" t="s">
        <v>191</v>
      </c>
      <c r="AN33" s="42" t="s">
        <v>192</v>
      </c>
      <c r="AO33" s="7"/>
      <c r="AP33" s="209" t="s">
        <v>0</v>
      </c>
      <c r="AQ33" s="210" t="s">
        <v>5</v>
      </c>
      <c r="AR33" s="210" t="s">
        <v>6</v>
      </c>
      <c r="AS33" s="8" t="s">
        <v>7</v>
      </c>
      <c r="AU33" s="267"/>
      <c r="AV33" s="279"/>
      <c r="AW33" s="114" t="s">
        <v>2</v>
      </c>
      <c r="AX33" s="114" t="s">
        <v>54</v>
      </c>
      <c r="AY33" s="279"/>
      <c r="AZ33" s="114" t="s">
        <v>2</v>
      </c>
      <c r="BA33" s="114" t="s">
        <v>54</v>
      </c>
    </row>
    <row r="34" spans="2:53" ht="16.5" customHeight="1" thickBot="1" x14ac:dyDescent="0.35">
      <c r="B34" s="295"/>
      <c r="C34" s="265"/>
      <c r="D34" s="25" t="s">
        <v>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57">
        <f>ROUND(AVERAGE(O36, O40,O44,O48,O52,O56,O60), 3)</f>
        <v>87.450999999999993</v>
      </c>
      <c r="P34" s="43">
        <f>ROUND(AVERAGE(P36, P40,P44,P48,P52,P56,P60), 3)</f>
        <v>8.7449999999999992</v>
      </c>
      <c r="Q34" s="43">
        <f>ROUND(AVERAGE(Q36, Q40,Q44,Q48,Q52,Q56,Q60), 3)</f>
        <v>7.52</v>
      </c>
      <c r="R34" s="43">
        <f>ROUND(AVERAGE(R36, R40,R44,R48,R52,R56,R60), 3)</f>
        <v>4.5609999999999999</v>
      </c>
      <c r="S34" s="7"/>
      <c r="T34" s="9" t="s">
        <v>9</v>
      </c>
      <c r="U34" s="8">
        <v>20</v>
      </c>
      <c r="V34" s="8">
        <v>83.641000000000005</v>
      </c>
      <c r="W34" s="8">
        <f t="shared" ref="W34:W40" si="4">ROUND(V34/60, 3)</f>
        <v>1.3939999999999999</v>
      </c>
      <c r="X34" s="3"/>
      <c r="Y34" s="265"/>
      <c r="Z34" s="25" t="s">
        <v>8</v>
      </c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212">
        <f>ROUND(AVERAGE(AK36, AK40,AK44,AK48,AK52,AK56,AK60), 3)</f>
        <v>89.787000000000006</v>
      </c>
      <c r="AL34" s="213">
        <f>ROUND(AVERAGE(AL36, AL40,AL44,AL48,AL52,AL56,AL60), 3)</f>
        <v>8.9789999999999992</v>
      </c>
      <c r="AM34" s="213">
        <f>ROUND(AVERAGE(AM36, AM40,AM44,AM48,AM52,AM56,AM60), 3)</f>
        <v>7.7949999999999999</v>
      </c>
      <c r="AN34" s="213">
        <f>ROUND(AVERAGE(AN36, AN40,AN44,AN48,AN52,AN56,AN60), 3)</f>
        <v>4.41</v>
      </c>
      <c r="AO34" s="7"/>
      <c r="AP34" s="206" t="s">
        <v>9</v>
      </c>
      <c r="AQ34" s="207">
        <v>100</v>
      </c>
      <c r="AR34" s="208">
        <v>90.481999999999999</v>
      </c>
      <c r="AS34" s="171">
        <f t="shared" ref="AS34:AS40" si="5">ROUND(AR34/60, 3)</f>
        <v>1.508</v>
      </c>
      <c r="AU34" s="267"/>
      <c r="AV34" s="115" t="s">
        <v>9</v>
      </c>
      <c r="AW34" s="116">
        <f>U34</f>
        <v>20</v>
      </c>
      <c r="AX34" s="116">
        <f>AQ34</f>
        <v>100</v>
      </c>
      <c r="AY34" s="115" t="s">
        <v>9</v>
      </c>
      <c r="AZ34" s="116">
        <f t="shared" ref="AZ34:AZ40" si="6">V34</f>
        <v>83.641000000000005</v>
      </c>
      <c r="BA34" s="116">
        <f>AR34</f>
        <v>90.481999999999999</v>
      </c>
    </row>
    <row r="35" spans="2:53" ht="16.5" customHeight="1" x14ac:dyDescent="0.3">
      <c r="B35" s="295"/>
      <c r="C35" s="265"/>
      <c r="D35" s="92" t="s">
        <v>10</v>
      </c>
      <c r="E35" s="292" t="s">
        <v>92</v>
      </c>
      <c r="F35" s="293"/>
      <c r="G35" s="293"/>
      <c r="H35" s="293"/>
      <c r="I35" s="293"/>
      <c r="J35" s="293"/>
      <c r="K35" s="293"/>
      <c r="L35" s="293"/>
      <c r="M35" s="293"/>
      <c r="N35" s="293"/>
      <c r="O35" s="88" t="s">
        <v>11</v>
      </c>
      <c r="P35" s="88" t="s">
        <v>12</v>
      </c>
      <c r="Q35" s="88" t="s">
        <v>81</v>
      </c>
      <c r="R35" s="88" t="s">
        <v>80</v>
      </c>
      <c r="S35" s="7"/>
      <c r="T35" s="9" t="s">
        <v>13</v>
      </c>
      <c r="U35" s="8">
        <v>40</v>
      </c>
      <c r="V35" s="8">
        <v>77.97</v>
      </c>
      <c r="W35" s="8">
        <f t="shared" si="4"/>
        <v>1.3</v>
      </c>
      <c r="X35" s="3"/>
      <c r="Y35" s="299"/>
      <c r="Z35" s="164" t="s">
        <v>10</v>
      </c>
      <c r="AA35" s="319" t="s">
        <v>94</v>
      </c>
      <c r="AB35" s="310"/>
      <c r="AC35" s="310"/>
      <c r="AD35" s="310"/>
      <c r="AE35" s="310"/>
      <c r="AF35" s="310"/>
      <c r="AG35" s="310"/>
      <c r="AH35" s="310"/>
      <c r="AI35" s="310"/>
      <c r="AJ35" s="310"/>
      <c r="AK35" s="165" t="s">
        <v>11</v>
      </c>
      <c r="AL35" s="165" t="s">
        <v>12</v>
      </c>
      <c r="AM35" s="165" t="s">
        <v>81</v>
      </c>
      <c r="AN35" s="166" t="s">
        <v>80</v>
      </c>
      <c r="AO35" s="7"/>
      <c r="AP35" s="202" t="s">
        <v>13</v>
      </c>
      <c r="AQ35" s="211">
        <v>100</v>
      </c>
      <c r="AR35" s="211">
        <v>111.256</v>
      </c>
      <c r="AS35" s="8">
        <f t="shared" si="5"/>
        <v>1.8540000000000001</v>
      </c>
      <c r="AU35" s="267"/>
      <c r="AV35" s="115" t="s">
        <v>13</v>
      </c>
      <c r="AW35" s="116">
        <f t="shared" ref="AW35:AW40" si="7">U35</f>
        <v>40</v>
      </c>
      <c r="AX35" s="116">
        <f t="shared" ref="AX35:AX40" si="8">AQ35</f>
        <v>100</v>
      </c>
      <c r="AY35" s="115" t="s">
        <v>13</v>
      </c>
      <c r="AZ35" s="116">
        <f t="shared" si="6"/>
        <v>77.97</v>
      </c>
      <c r="BA35" s="116">
        <f t="shared" ref="BA35:BA40" si="9">AR35</f>
        <v>111.256</v>
      </c>
    </row>
    <row r="36" spans="2:53" ht="16.5" customHeight="1" thickBot="1" x14ac:dyDescent="0.35">
      <c r="B36" s="295"/>
      <c r="C36" s="265"/>
      <c r="D36" s="89" t="s">
        <v>14</v>
      </c>
      <c r="E36" s="86">
        <v>6.5430000000000001</v>
      </c>
      <c r="F36" s="86">
        <v>12.201000000000001</v>
      </c>
      <c r="G36" s="86">
        <v>9.2240000000000002</v>
      </c>
      <c r="H36" s="86">
        <v>8.8149999999999995</v>
      </c>
      <c r="I36" s="86">
        <v>10.497</v>
      </c>
      <c r="J36" s="86">
        <v>7.6150000000000002</v>
      </c>
      <c r="K36" s="86">
        <v>7.3680000000000003</v>
      </c>
      <c r="L36" s="86">
        <v>5.3280000000000003</v>
      </c>
      <c r="M36" s="86">
        <v>7.24</v>
      </c>
      <c r="N36" s="86">
        <v>8.8079999999999998</v>
      </c>
      <c r="O36" s="87">
        <f>SUM(E40:N40)</f>
        <v>77.966999999999999</v>
      </c>
      <c r="P36" s="26">
        <f>ROUND(AVERAGE(E40:N40),3)</f>
        <v>7.7969999999999997</v>
      </c>
      <c r="Q36" s="87">
        <f>ROUND(MEDIAN(E40:N40), 3)</f>
        <v>8.0280000000000005</v>
      </c>
      <c r="R36" s="87">
        <f>ROUND(_xlfn.STDEV.S(E40:N40), 3)</f>
        <v>2.9020000000000001</v>
      </c>
      <c r="S36" s="7"/>
      <c r="T36" s="9" t="s">
        <v>15</v>
      </c>
      <c r="U36" s="8">
        <v>40</v>
      </c>
      <c r="V36" s="32">
        <v>76.632000000000005</v>
      </c>
      <c r="W36" s="8">
        <f t="shared" si="4"/>
        <v>1.2769999999999999</v>
      </c>
      <c r="X36" s="3"/>
      <c r="Y36" s="299"/>
      <c r="Z36" s="195" t="s">
        <v>14</v>
      </c>
      <c r="AA36" s="196">
        <v>24.52</v>
      </c>
      <c r="AB36" s="196">
        <v>5.6890000000000001</v>
      </c>
      <c r="AC36" s="196">
        <v>5.4960000000000004</v>
      </c>
      <c r="AD36" s="196">
        <v>7.4470000000000001</v>
      </c>
      <c r="AE36" s="196">
        <v>9.7609999999999992</v>
      </c>
      <c r="AF36" s="196">
        <v>5.8860000000000001</v>
      </c>
      <c r="AG36" s="196">
        <v>6.9429999999999996</v>
      </c>
      <c r="AH36" s="196">
        <v>7.2249999999999996</v>
      </c>
      <c r="AI36" s="196">
        <v>5.7690000000000001</v>
      </c>
      <c r="AJ36" s="196">
        <v>11.742000000000001</v>
      </c>
      <c r="AK36" s="189">
        <f>SUM(AA40:AJ40)</f>
        <v>111.255</v>
      </c>
      <c r="AL36" s="39">
        <f>ROUND(AVERAGE(AA40:AJ40),3)</f>
        <v>11.125999999999999</v>
      </c>
      <c r="AM36" s="189">
        <f>ROUND(MEDIAN(AA40:AJ40), 3)</f>
        <v>9.2650000000000006</v>
      </c>
      <c r="AN36" s="169">
        <f>ROUND(_xlfn.STDEV.S(AA40:AJ40), 3)</f>
        <v>5.4130000000000003</v>
      </c>
      <c r="AO36" s="7"/>
      <c r="AP36" s="25" t="s">
        <v>15</v>
      </c>
      <c r="AQ36" s="172">
        <v>90</v>
      </c>
      <c r="AR36" s="172">
        <v>124.25700000000001</v>
      </c>
      <c r="AS36" s="8">
        <f t="shared" si="5"/>
        <v>2.0710000000000002</v>
      </c>
      <c r="AU36" s="267"/>
      <c r="AV36" s="115" t="s">
        <v>15</v>
      </c>
      <c r="AW36" s="116">
        <f t="shared" si="7"/>
        <v>40</v>
      </c>
      <c r="AX36" s="116">
        <f t="shared" si="8"/>
        <v>90</v>
      </c>
      <c r="AY36" s="115" t="s">
        <v>15</v>
      </c>
      <c r="AZ36" s="116">
        <f t="shared" si="6"/>
        <v>76.632000000000005</v>
      </c>
      <c r="BA36" s="116">
        <f t="shared" si="9"/>
        <v>124.25700000000001</v>
      </c>
    </row>
    <row r="37" spans="2:53" ht="16.5" customHeight="1" thickBot="1" x14ac:dyDescent="0.35">
      <c r="B37" s="295"/>
      <c r="C37" s="265"/>
      <c r="D37" s="89" t="b">
        <v>1</v>
      </c>
      <c r="E37" s="86" t="s">
        <v>146</v>
      </c>
      <c r="F37" s="84" t="s">
        <v>157</v>
      </c>
      <c r="G37" s="84" t="s">
        <v>158</v>
      </c>
      <c r="H37" s="84" t="s">
        <v>163</v>
      </c>
      <c r="I37" s="84">
        <v>1</v>
      </c>
      <c r="J37" s="86" t="s">
        <v>148</v>
      </c>
      <c r="K37" s="84" t="s">
        <v>144</v>
      </c>
      <c r="L37" s="84" t="s">
        <v>143</v>
      </c>
      <c r="M37" s="84" t="s">
        <v>137</v>
      </c>
      <c r="N37" s="84" t="s">
        <v>156</v>
      </c>
      <c r="O37" s="281"/>
      <c r="P37" s="282"/>
      <c r="Q37" s="282"/>
      <c r="R37" s="283"/>
      <c r="S37" s="7"/>
      <c r="T37" s="25" t="s">
        <v>16</v>
      </c>
      <c r="U37" s="199">
        <v>70</v>
      </c>
      <c r="V37" s="172">
        <v>103.85899999999999</v>
      </c>
      <c r="W37" s="8">
        <f t="shared" si="4"/>
        <v>1.7310000000000001</v>
      </c>
      <c r="X37" s="3"/>
      <c r="Y37" s="299"/>
      <c r="Z37" s="195" t="b">
        <v>1</v>
      </c>
      <c r="AA37" s="196" t="s">
        <v>162</v>
      </c>
      <c r="AB37" s="196">
        <v>5</v>
      </c>
      <c r="AC37" s="196" t="s">
        <v>129</v>
      </c>
      <c r="AD37" s="196">
        <v>7</v>
      </c>
      <c r="AE37" s="196" t="s">
        <v>144</v>
      </c>
      <c r="AF37" s="196">
        <v>6</v>
      </c>
      <c r="AG37" s="196" t="s">
        <v>158</v>
      </c>
      <c r="AH37" s="196" t="s">
        <v>163</v>
      </c>
      <c r="AI37" s="196" t="s">
        <v>144</v>
      </c>
      <c r="AJ37" s="196" t="s">
        <v>160</v>
      </c>
      <c r="AK37" s="303"/>
      <c r="AL37" s="304"/>
      <c r="AM37" s="304"/>
      <c r="AN37" s="305"/>
      <c r="AO37" s="7"/>
      <c r="AP37" s="175" t="s">
        <v>16</v>
      </c>
      <c r="AQ37" s="176">
        <v>100</v>
      </c>
      <c r="AR37" s="177">
        <v>85.905000000000001</v>
      </c>
      <c r="AS37" s="171">
        <f t="shared" si="5"/>
        <v>1.4319999999999999</v>
      </c>
      <c r="AU37" s="267"/>
      <c r="AV37" s="115" t="s">
        <v>16</v>
      </c>
      <c r="AW37" s="116">
        <f t="shared" si="7"/>
        <v>70</v>
      </c>
      <c r="AX37" s="116">
        <f t="shared" si="8"/>
        <v>100</v>
      </c>
      <c r="AY37" s="115" t="s">
        <v>16</v>
      </c>
      <c r="AZ37" s="116">
        <f t="shared" si="6"/>
        <v>103.85899999999999</v>
      </c>
      <c r="BA37" s="116">
        <f t="shared" si="9"/>
        <v>85.905000000000001</v>
      </c>
    </row>
    <row r="38" spans="2:53" ht="16.5" customHeight="1" thickBot="1" x14ac:dyDescent="0.35">
      <c r="B38" s="295"/>
      <c r="C38" s="265"/>
      <c r="D38" s="89" t="s">
        <v>17</v>
      </c>
      <c r="E38" s="87"/>
      <c r="F38" s="13" t="s">
        <v>32</v>
      </c>
      <c r="G38" s="13" t="s">
        <v>35</v>
      </c>
      <c r="H38" s="13" t="s">
        <v>32</v>
      </c>
      <c r="I38" s="13" t="s">
        <v>43</v>
      </c>
      <c r="J38" s="87"/>
      <c r="K38" s="13" t="s">
        <v>42</v>
      </c>
      <c r="L38" s="13" t="s">
        <v>45</v>
      </c>
      <c r="M38" s="13" t="s">
        <v>28</v>
      </c>
      <c r="N38" s="13" t="s">
        <v>38</v>
      </c>
      <c r="O38" s="284"/>
      <c r="P38" s="285"/>
      <c r="Q38" s="285"/>
      <c r="R38" s="286"/>
      <c r="S38" s="7"/>
      <c r="T38" s="175" t="s">
        <v>18</v>
      </c>
      <c r="U38" s="176">
        <v>80</v>
      </c>
      <c r="V38" s="177">
        <v>117.97</v>
      </c>
      <c r="W38" s="171">
        <f t="shared" si="4"/>
        <v>1.966</v>
      </c>
      <c r="X38" s="3"/>
      <c r="Y38" s="299"/>
      <c r="Z38" s="197" t="s">
        <v>17</v>
      </c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320"/>
      <c r="AL38" s="321"/>
      <c r="AM38" s="321"/>
      <c r="AN38" s="322"/>
      <c r="AO38" s="7"/>
      <c r="AP38" s="180" t="s">
        <v>18</v>
      </c>
      <c r="AQ38" s="181">
        <v>100</v>
      </c>
      <c r="AR38" s="182">
        <v>70.097999999999999</v>
      </c>
      <c r="AS38" s="171">
        <f t="shared" si="5"/>
        <v>1.1679999999999999</v>
      </c>
      <c r="AU38" s="267"/>
      <c r="AV38" s="115" t="s">
        <v>18</v>
      </c>
      <c r="AW38" s="116">
        <f t="shared" si="7"/>
        <v>80</v>
      </c>
      <c r="AX38" s="116">
        <f t="shared" si="8"/>
        <v>100</v>
      </c>
      <c r="AY38" s="115" t="s">
        <v>18</v>
      </c>
      <c r="AZ38" s="116">
        <f t="shared" si="6"/>
        <v>117.97</v>
      </c>
      <c r="BA38" s="116">
        <f t="shared" si="9"/>
        <v>70.097999999999999</v>
      </c>
    </row>
    <row r="39" spans="2:53" ht="16.5" customHeight="1" x14ac:dyDescent="0.3">
      <c r="B39" s="295"/>
      <c r="C39" s="265"/>
      <c r="D39" s="92" t="s">
        <v>19</v>
      </c>
      <c r="E39" s="292" t="s">
        <v>93</v>
      </c>
      <c r="F39" s="293"/>
      <c r="G39" s="293"/>
      <c r="H39" s="293"/>
      <c r="I39" s="293"/>
      <c r="J39" s="293"/>
      <c r="K39" s="293"/>
      <c r="L39" s="293"/>
      <c r="M39" s="293"/>
      <c r="N39" s="293"/>
      <c r="O39" s="88" t="s">
        <v>11</v>
      </c>
      <c r="P39" s="88" t="s">
        <v>12</v>
      </c>
      <c r="Q39" s="88" t="s">
        <v>81</v>
      </c>
      <c r="R39" s="88" t="s">
        <v>80</v>
      </c>
      <c r="S39" s="7"/>
      <c r="T39" s="178" t="s">
        <v>56</v>
      </c>
      <c r="U39" s="41">
        <v>100</v>
      </c>
      <c r="V39" s="179">
        <v>78.522000000000006</v>
      </c>
      <c r="W39" s="171">
        <f t="shared" si="4"/>
        <v>1.3089999999999999</v>
      </c>
      <c r="X39" s="3"/>
      <c r="Y39" s="265"/>
      <c r="Z39" s="200" t="s">
        <v>19</v>
      </c>
      <c r="AA39" s="317" t="s">
        <v>94</v>
      </c>
      <c r="AB39" s="318"/>
      <c r="AC39" s="318"/>
      <c r="AD39" s="318"/>
      <c r="AE39" s="318"/>
      <c r="AF39" s="318"/>
      <c r="AG39" s="318"/>
      <c r="AH39" s="318"/>
      <c r="AI39" s="318"/>
      <c r="AJ39" s="318"/>
      <c r="AK39" s="201" t="s">
        <v>11</v>
      </c>
      <c r="AL39" s="201" t="s">
        <v>12</v>
      </c>
      <c r="AM39" s="201" t="s">
        <v>81</v>
      </c>
      <c r="AN39" s="201" t="s">
        <v>80</v>
      </c>
      <c r="AO39" s="7"/>
      <c r="AP39" s="202" t="s">
        <v>56</v>
      </c>
      <c r="AQ39" s="203">
        <v>90</v>
      </c>
      <c r="AR39" s="203">
        <v>74.478999999999999</v>
      </c>
      <c r="AS39" s="8">
        <f t="shared" si="5"/>
        <v>1.2410000000000001</v>
      </c>
      <c r="AU39" s="267"/>
      <c r="AV39" s="115" t="s">
        <v>56</v>
      </c>
      <c r="AW39" s="116">
        <f t="shared" si="7"/>
        <v>100</v>
      </c>
      <c r="AX39" s="116">
        <f t="shared" si="8"/>
        <v>90</v>
      </c>
      <c r="AY39" s="115" t="s">
        <v>56</v>
      </c>
      <c r="AZ39" s="116">
        <f t="shared" si="6"/>
        <v>78.522000000000006</v>
      </c>
      <c r="BA39" s="116">
        <f t="shared" si="9"/>
        <v>74.478999999999999</v>
      </c>
    </row>
    <row r="40" spans="2:53" ht="16.5" customHeight="1" thickBot="1" x14ac:dyDescent="0.35">
      <c r="B40" s="295"/>
      <c r="C40" s="265"/>
      <c r="D40" s="89" t="s">
        <v>20</v>
      </c>
      <c r="E40" s="86">
        <v>8.3279999999999994</v>
      </c>
      <c r="F40" s="86">
        <v>12.887</v>
      </c>
      <c r="G40" s="86">
        <v>10.407999999999999</v>
      </c>
      <c r="H40" s="86">
        <v>3.8479999999999999</v>
      </c>
      <c r="I40" s="86">
        <v>10.432</v>
      </c>
      <c r="J40" s="86">
        <v>5.016</v>
      </c>
      <c r="K40" s="86">
        <v>4.585</v>
      </c>
      <c r="L40" s="86">
        <v>8.3030000000000008</v>
      </c>
      <c r="M40" s="86">
        <v>6.4080000000000004</v>
      </c>
      <c r="N40" s="86">
        <v>7.7519999999999998</v>
      </c>
      <c r="O40" s="87">
        <f>SUM(E36:N36)</f>
        <v>83.63900000000001</v>
      </c>
      <c r="P40" s="26">
        <f>ROUND(AVERAGE(E36:N36),3)</f>
        <v>8.3640000000000008</v>
      </c>
      <c r="Q40" s="87">
        <f>ROUND(MEDIAN(E36:N36), 3)</f>
        <v>8.2119999999999997</v>
      </c>
      <c r="R40" s="87">
        <f>ROUND(_xlfn.STDEV.S(E36:N36), 3)</f>
        <v>1.9930000000000001</v>
      </c>
      <c r="S40" s="7"/>
      <c r="T40" s="180" t="s">
        <v>57</v>
      </c>
      <c r="U40" s="181">
        <v>100</v>
      </c>
      <c r="V40" s="182">
        <v>73.585999999999999</v>
      </c>
      <c r="W40" s="171">
        <f t="shared" si="4"/>
        <v>1.226</v>
      </c>
      <c r="X40" s="3"/>
      <c r="Y40" s="265"/>
      <c r="Z40" s="89" t="s">
        <v>20</v>
      </c>
      <c r="AA40" s="83">
        <v>14.552</v>
      </c>
      <c r="AB40" s="83">
        <v>9.1760000000000002</v>
      </c>
      <c r="AC40" s="83">
        <v>4.9279999999999999</v>
      </c>
      <c r="AD40" s="83">
        <v>24.216000000000001</v>
      </c>
      <c r="AE40" s="83">
        <v>8.7289999999999992</v>
      </c>
      <c r="AF40" s="83">
        <v>6.8710000000000004</v>
      </c>
      <c r="AG40" s="83">
        <v>9.3529999999999998</v>
      </c>
      <c r="AH40" s="83">
        <v>11.135</v>
      </c>
      <c r="AI40" s="83">
        <v>8.7609999999999992</v>
      </c>
      <c r="AJ40" s="83">
        <v>13.534000000000001</v>
      </c>
      <c r="AK40" s="87">
        <f>SUM(AA36:AJ36)</f>
        <v>90.478000000000009</v>
      </c>
      <c r="AL40" s="26">
        <f>ROUND(AVERAGE(AA36:AJ36),3)</f>
        <v>9.048</v>
      </c>
      <c r="AM40" s="87">
        <f>ROUND(MEDIAN(AA36:AJ36), 3)</f>
        <v>7.0839999999999996</v>
      </c>
      <c r="AN40" s="87">
        <f>ROUND(_xlfn.STDEV.S(AA36:AJ36), 3)</f>
        <v>5.7939999999999996</v>
      </c>
      <c r="AO40" s="7"/>
      <c r="AP40" s="9" t="s">
        <v>57</v>
      </c>
      <c r="AQ40" s="32">
        <v>90</v>
      </c>
      <c r="AR40" s="32">
        <v>72.054000000000002</v>
      </c>
      <c r="AS40" s="8">
        <f t="shared" si="5"/>
        <v>1.2010000000000001</v>
      </c>
      <c r="AU40" s="267"/>
      <c r="AV40" s="115" t="s">
        <v>57</v>
      </c>
      <c r="AW40" s="116">
        <f t="shared" si="7"/>
        <v>100</v>
      </c>
      <c r="AX40" s="116">
        <f t="shared" si="8"/>
        <v>90</v>
      </c>
      <c r="AY40" s="115" t="s">
        <v>57</v>
      </c>
      <c r="AZ40" s="116">
        <f t="shared" si="6"/>
        <v>73.585999999999999</v>
      </c>
      <c r="BA40" s="116">
        <f t="shared" si="9"/>
        <v>72.054000000000002</v>
      </c>
    </row>
    <row r="41" spans="2:53" ht="16.5" customHeight="1" x14ac:dyDescent="0.3">
      <c r="B41" s="295"/>
      <c r="C41" s="265"/>
      <c r="D41" s="89" t="b">
        <v>1</v>
      </c>
      <c r="E41" s="84">
        <v>2</v>
      </c>
      <c r="F41" s="86" t="s">
        <v>131</v>
      </c>
      <c r="G41" s="84" t="s">
        <v>156</v>
      </c>
      <c r="H41" s="84" t="s">
        <v>132</v>
      </c>
      <c r="I41" s="86">
        <v>6</v>
      </c>
      <c r="J41" s="84" t="s">
        <v>135</v>
      </c>
      <c r="K41" s="84" t="s">
        <v>160</v>
      </c>
      <c r="L41" s="86" t="s">
        <v>139</v>
      </c>
      <c r="M41" s="86">
        <v>8</v>
      </c>
      <c r="N41" s="84" t="s">
        <v>129</v>
      </c>
      <c r="O41" s="281"/>
      <c r="P41" s="282"/>
      <c r="Q41" s="282"/>
      <c r="R41" s="283"/>
      <c r="S41" s="7"/>
      <c r="T41" s="151" t="s">
        <v>3</v>
      </c>
      <c r="U41" s="173">
        <f>ROUND(AVERAGE(U34:U40), 3)</f>
        <v>64.286000000000001</v>
      </c>
      <c r="V41" s="174">
        <f>ROUND(AVERAGE(V34:V40), 3)</f>
        <v>87.453999999999994</v>
      </c>
      <c r="W41" s="15">
        <f>ROUND(AVERAGE(W34:W40), 3)</f>
        <v>1.458</v>
      </c>
      <c r="X41" s="3"/>
      <c r="Y41" s="265"/>
      <c r="Z41" s="89" t="b">
        <v>1</v>
      </c>
      <c r="AA41" s="83" t="s">
        <v>156</v>
      </c>
      <c r="AB41" s="83" t="s">
        <v>157</v>
      </c>
      <c r="AC41" s="83">
        <v>4</v>
      </c>
      <c r="AD41" s="83" t="s">
        <v>138</v>
      </c>
      <c r="AE41" s="83">
        <v>0</v>
      </c>
      <c r="AF41" s="83" t="s">
        <v>146</v>
      </c>
      <c r="AG41" s="83">
        <v>9</v>
      </c>
      <c r="AH41" s="83" t="s">
        <v>131</v>
      </c>
      <c r="AI41" s="83" t="s">
        <v>156</v>
      </c>
      <c r="AJ41" s="83" t="s">
        <v>148</v>
      </c>
      <c r="AK41" s="281"/>
      <c r="AL41" s="282"/>
      <c r="AM41" s="282"/>
      <c r="AN41" s="283"/>
      <c r="AO41" s="7"/>
      <c r="AP41" s="14" t="s">
        <v>3</v>
      </c>
      <c r="AQ41" s="44">
        <f>ROUND(AVERAGE(AQ34:AQ40), 3)</f>
        <v>95.713999999999999</v>
      </c>
      <c r="AR41" s="45">
        <f>ROUND(AVERAGE(AR34:AR40), 3)</f>
        <v>89.79</v>
      </c>
      <c r="AS41" s="15">
        <f>ROUND(AVERAGE(AS34:AS40), 3)</f>
        <v>1.496</v>
      </c>
      <c r="AU41" s="267"/>
      <c r="AV41" s="115" t="s">
        <v>247</v>
      </c>
      <c r="AW41" s="270" t="s">
        <v>248</v>
      </c>
      <c r="AX41" s="271"/>
      <c r="AY41" s="117"/>
      <c r="AZ41" s="127"/>
      <c r="BA41" s="128"/>
    </row>
    <row r="42" spans="2:53" ht="16.5" customHeight="1" x14ac:dyDescent="0.3">
      <c r="B42" s="295"/>
      <c r="C42" s="265"/>
      <c r="D42" s="89" t="s">
        <v>17</v>
      </c>
      <c r="E42" s="13" t="s">
        <v>85</v>
      </c>
      <c r="F42" s="87"/>
      <c r="G42" s="13" t="s">
        <v>33</v>
      </c>
      <c r="H42" s="13" t="s">
        <v>29</v>
      </c>
      <c r="I42" s="87"/>
      <c r="J42" s="13" t="s">
        <v>27</v>
      </c>
      <c r="K42" s="13" t="s">
        <v>42</v>
      </c>
      <c r="L42" s="87"/>
      <c r="M42" s="87"/>
      <c r="N42" s="13" t="s">
        <v>42</v>
      </c>
      <c r="O42" s="284"/>
      <c r="P42" s="285"/>
      <c r="Q42" s="285"/>
      <c r="R42" s="286"/>
      <c r="S42" s="7"/>
      <c r="T42" s="31"/>
      <c r="U42" s="31"/>
      <c r="V42" s="31"/>
      <c r="W42" s="31"/>
      <c r="X42" s="3"/>
      <c r="Y42" s="265"/>
      <c r="Z42" s="89" t="s">
        <v>17</v>
      </c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284"/>
      <c r="AL42" s="285"/>
      <c r="AM42" s="285"/>
      <c r="AN42" s="286"/>
      <c r="AO42" s="7"/>
      <c r="AP42" s="31"/>
      <c r="AQ42" s="31"/>
      <c r="AR42" s="31"/>
      <c r="AS42" s="31"/>
      <c r="AU42" s="267"/>
      <c r="AV42" s="115" t="s">
        <v>249</v>
      </c>
      <c r="AW42" s="272"/>
      <c r="AX42" s="273"/>
      <c r="AY42" s="117"/>
      <c r="AZ42" s="118"/>
      <c r="BA42" s="128"/>
    </row>
    <row r="43" spans="2:53" ht="16.5" customHeight="1" x14ac:dyDescent="0.3">
      <c r="B43" s="295"/>
      <c r="C43" s="265"/>
      <c r="D43" s="92" t="s">
        <v>21</v>
      </c>
      <c r="E43" s="292" t="s">
        <v>93</v>
      </c>
      <c r="F43" s="293"/>
      <c r="G43" s="293"/>
      <c r="H43" s="293"/>
      <c r="I43" s="293"/>
      <c r="J43" s="293"/>
      <c r="K43" s="293"/>
      <c r="L43" s="293"/>
      <c r="M43" s="293"/>
      <c r="N43" s="293"/>
      <c r="O43" s="88" t="s">
        <v>11</v>
      </c>
      <c r="P43" s="88" t="s">
        <v>12</v>
      </c>
      <c r="Q43" s="88" t="s">
        <v>81</v>
      </c>
      <c r="R43" s="88" t="s">
        <v>80</v>
      </c>
      <c r="S43" s="7"/>
      <c r="T43" s="7"/>
      <c r="U43" s="7"/>
      <c r="V43" s="7"/>
      <c r="W43" s="7"/>
      <c r="X43" s="3"/>
      <c r="Y43" s="265"/>
      <c r="Z43" s="92" t="s">
        <v>21</v>
      </c>
      <c r="AA43" s="292" t="s">
        <v>90</v>
      </c>
      <c r="AB43" s="293"/>
      <c r="AC43" s="293"/>
      <c r="AD43" s="293"/>
      <c r="AE43" s="293"/>
      <c r="AF43" s="293"/>
      <c r="AG43" s="293"/>
      <c r="AH43" s="293"/>
      <c r="AI43" s="293"/>
      <c r="AJ43" s="293"/>
      <c r="AK43" s="88" t="s">
        <v>11</v>
      </c>
      <c r="AL43" s="88" t="s">
        <v>12</v>
      </c>
      <c r="AM43" s="88" t="s">
        <v>81</v>
      </c>
      <c r="AN43" s="88" t="s">
        <v>80</v>
      </c>
      <c r="AO43" s="7"/>
      <c r="AP43" s="7"/>
      <c r="AQ43" s="7"/>
      <c r="AR43" s="7"/>
      <c r="AS43" s="7"/>
      <c r="AU43" s="267"/>
      <c r="AV43" s="115" t="s">
        <v>250</v>
      </c>
      <c r="AW43" s="274"/>
      <c r="AX43" s="275"/>
      <c r="AY43" s="117"/>
      <c r="AZ43" s="118"/>
      <c r="BA43" s="128"/>
    </row>
    <row r="44" spans="2:53" ht="16.5" customHeight="1" x14ac:dyDescent="0.3">
      <c r="B44" s="295"/>
      <c r="C44" s="265"/>
      <c r="D44" s="89" t="s">
        <v>22</v>
      </c>
      <c r="E44" s="86">
        <v>5.601</v>
      </c>
      <c r="F44" s="86">
        <v>11.904999999999999</v>
      </c>
      <c r="G44" s="86">
        <v>6.383</v>
      </c>
      <c r="H44" s="86">
        <v>3.4649999999999999</v>
      </c>
      <c r="I44" s="86">
        <v>6.8630000000000004</v>
      </c>
      <c r="J44" s="86">
        <v>16.087</v>
      </c>
      <c r="K44" s="86">
        <v>5.431</v>
      </c>
      <c r="L44" s="86">
        <v>8.7200000000000006</v>
      </c>
      <c r="M44" s="86">
        <v>5.7279999999999998</v>
      </c>
      <c r="N44" s="86">
        <v>6.4459999999999997</v>
      </c>
      <c r="O44" s="87">
        <f>SUM(E44:N44)</f>
        <v>76.628999999999991</v>
      </c>
      <c r="P44" s="26">
        <f>ROUND(AVERAGE(E44:N44),3)</f>
        <v>7.6630000000000003</v>
      </c>
      <c r="Q44" s="87">
        <f>ROUND(MEDIAN(E44:N44), 3)</f>
        <v>6.415</v>
      </c>
      <c r="R44" s="87">
        <f>ROUND(_xlfn.STDEV.S(E44:N44), 3)</f>
        <v>3.718</v>
      </c>
      <c r="S44" s="7"/>
      <c r="T44" s="7"/>
      <c r="U44" s="7"/>
      <c r="V44" s="7"/>
      <c r="W44" s="7"/>
      <c r="X44" s="3"/>
      <c r="Y44" s="265"/>
      <c r="Z44" s="89" t="s">
        <v>22</v>
      </c>
      <c r="AA44" s="86">
        <v>8.16</v>
      </c>
      <c r="AB44" s="86">
        <v>10.926</v>
      </c>
      <c r="AC44" s="86">
        <v>11.223000000000001</v>
      </c>
      <c r="AD44" s="86">
        <v>8.6310000000000002</v>
      </c>
      <c r="AE44" s="86">
        <v>13.76</v>
      </c>
      <c r="AF44" s="86">
        <v>29.622</v>
      </c>
      <c r="AG44" s="86">
        <v>10.231999999999999</v>
      </c>
      <c r="AH44" s="86">
        <v>10.426</v>
      </c>
      <c r="AI44" s="86">
        <v>5.2709999999999999</v>
      </c>
      <c r="AJ44" s="86">
        <v>16</v>
      </c>
      <c r="AK44" s="87">
        <f>SUM(AA44:AJ44)</f>
        <v>124.251</v>
      </c>
      <c r="AL44" s="26">
        <f>ROUND(AVERAGE(AA44:AJ44),3)</f>
        <v>12.425000000000001</v>
      </c>
      <c r="AM44" s="87">
        <f>ROUND(MEDIAN(AA44:AJ44), 3)</f>
        <v>10.676</v>
      </c>
      <c r="AN44" s="87">
        <f>ROUND(_xlfn.STDEV.S(AA44:AJ44), 3)</f>
        <v>6.7210000000000001</v>
      </c>
      <c r="AO44" s="7"/>
      <c r="AP44" s="7"/>
      <c r="AQ44" s="7"/>
      <c r="AR44" s="7"/>
      <c r="AS44" s="7"/>
      <c r="AU44" s="267"/>
      <c r="AV44" s="119" t="s">
        <v>3</v>
      </c>
      <c r="AW44" s="120">
        <f>U41</f>
        <v>64.286000000000001</v>
      </c>
      <c r="AX44" s="120">
        <f>AQ41</f>
        <v>95.713999999999999</v>
      </c>
      <c r="AY44" s="119" t="s">
        <v>3</v>
      </c>
      <c r="AZ44" s="121">
        <f>V41</f>
        <v>87.453999999999994</v>
      </c>
      <c r="BA44" s="121">
        <f>AR41</f>
        <v>89.79</v>
      </c>
    </row>
    <row r="45" spans="2:53" ht="16.5" customHeight="1" x14ac:dyDescent="0.25">
      <c r="B45" s="295"/>
      <c r="C45" s="265"/>
      <c r="D45" s="89" t="b">
        <v>1</v>
      </c>
      <c r="E45" s="84" t="s">
        <v>136</v>
      </c>
      <c r="F45" s="84" t="s">
        <v>152</v>
      </c>
      <c r="G45" s="86">
        <v>8</v>
      </c>
      <c r="H45" s="86" t="s">
        <v>159</v>
      </c>
      <c r="I45" s="86" t="s">
        <v>138</v>
      </c>
      <c r="J45" s="86" t="s">
        <v>162</v>
      </c>
      <c r="K45" s="84" t="s">
        <v>160</v>
      </c>
      <c r="L45" s="84" t="s">
        <v>133</v>
      </c>
      <c r="M45" s="84" t="s">
        <v>141</v>
      </c>
      <c r="N45" s="84">
        <v>5</v>
      </c>
      <c r="O45" s="281"/>
      <c r="P45" s="282"/>
      <c r="Q45" s="282"/>
      <c r="R45" s="283"/>
      <c r="S45" s="7"/>
      <c r="T45" s="7"/>
      <c r="U45" s="7"/>
      <c r="V45" s="7"/>
      <c r="W45" s="7"/>
      <c r="X45" s="3"/>
      <c r="Y45" s="265"/>
      <c r="Z45" s="89" t="b">
        <v>1</v>
      </c>
      <c r="AA45" s="86" t="s">
        <v>157</v>
      </c>
      <c r="AB45" s="86" t="s">
        <v>152</v>
      </c>
      <c r="AC45" s="86">
        <v>4</v>
      </c>
      <c r="AD45" s="86">
        <v>0</v>
      </c>
      <c r="AE45" s="86" t="s">
        <v>155</v>
      </c>
      <c r="AF45" s="84">
        <v>8</v>
      </c>
      <c r="AG45" s="86" t="s">
        <v>143</v>
      </c>
      <c r="AH45" s="86" t="s">
        <v>158</v>
      </c>
      <c r="AI45" s="86">
        <v>6</v>
      </c>
      <c r="AJ45" s="86" t="s">
        <v>141</v>
      </c>
      <c r="AK45" s="281"/>
      <c r="AL45" s="282"/>
      <c r="AM45" s="282"/>
      <c r="AN45" s="283"/>
      <c r="AO45" s="7"/>
      <c r="AP45" s="7"/>
      <c r="AQ45" s="7"/>
      <c r="AR45" s="7"/>
      <c r="AS45" s="7"/>
      <c r="AU45" s="267"/>
      <c r="AY45" s="113"/>
      <c r="AZ45" s="113"/>
      <c r="BA45" s="113"/>
    </row>
    <row r="46" spans="2:53" ht="16.5" customHeight="1" thickBot="1" x14ac:dyDescent="0.3">
      <c r="B46" s="295"/>
      <c r="C46" s="265"/>
      <c r="D46" s="89" t="s">
        <v>17</v>
      </c>
      <c r="E46" s="13" t="s">
        <v>38</v>
      </c>
      <c r="F46" s="13" t="s">
        <v>35</v>
      </c>
      <c r="G46" s="87"/>
      <c r="H46" s="87"/>
      <c r="I46" s="87"/>
      <c r="J46" s="87"/>
      <c r="K46" s="13" t="s">
        <v>85</v>
      </c>
      <c r="L46" s="13" t="s">
        <v>41</v>
      </c>
      <c r="M46" s="13" t="s">
        <v>43</v>
      </c>
      <c r="N46" s="13">
        <v>1</v>
      </c>
      <c r="O46" s="284"/>
      <c r="P46" s="285"/>
      <c r="Q46" s="285"/>
      <c r="R46" s="286"/>
      <c r="S46" s="7"/>
      <c r="T46" s="7"/>
      <c r="U46" s="7"/>
      <c r="V46" s="7"/>
      <c r="W46" s="7"/>
      <c r="X46" s="3"/>
      <c r="Y46" s="265"/>
      <c r="Z46" s="153" t="s">
        <v>17</v>
      </c>
      <c r="AA46" s="162"/>
      <c r="AB46" s="162"/>
      <c r="AC46" s="162"/>
      <c r="AD46" s="162"/>
      <c r="AE46" s="162"/>
      <c r="AF46" s="163" t="s">
        <v>39</v>
      </c>
      <c r="AG46" s="162"/>
      <c r="AH46" s="162"/>
      <c r="AI46" s="162"/>
      <c r="AJ46" s="162"/>
      <c r="AK46" s="300"/>
      <c r="AL46" s="301"/>
      <c r="AM46" s="301"/>
      <c r="AN46" s="302"/>
      <c r="AO46" s="7"/>
      <c r="AP46" s="7"/>
      <c r="AQ46" s="7"/>
      <c r="AR46" s="7"/>
      <c r="AS46" s="7"/>
      <c r="AU46" s="267"/>
      <c r="AY46" s="113"/>
      <c r="AZ46" s="113"/>
      <c r="BA46" s="113"/>
    </row>
    <row r="47" spans="2:53" ht="16.5" customHeight="1" x14ac:dyDescent="0.25">
      <c r="B47" s="295"/>
      <c r="C47" s="265"/>
      <c r="D47" s="92" t="s">
        <v>23</v>
      </c>
      <c r="E47" s="292" t="s">
        <v>88</v>
      </c>
      <c r="F47" s="293"/>
      <c r="G47" s="293"/>
      <c r="H47" s="293"/>
      <c r="I47" s="293"/>
      <c r="J47" s="293"/>
      <c r="K47" s="293"/>
      <c r="L47" s="293"/>
      <c r="M47" s="293"/>
      <c r="N47" s="293"/>
      <c r="O47" s="88" t="s">
        <v>11</v>
      </c>
      <c r="P47" s="88" t="s">
        <v>12</v>
      </c>
      <c r="Q47" s="88" t="s">
        <v>81</v>
      </c>
      <c r="R47" s="88" t="s">
        <v>80</v>
      </c>
      <c r="S47" s="7"/>
      <c r="T47" s="7"/>
      <c r="U47" s="7"/>
      <c r="V47" s="7"/>
      <c r="W47" s="7"/>
      <c r="X47" s="3"/>
      <c r="Y47" s="299"/>
      <c r="Z47" s="164" t="s">
        <v>23</v>
      </c>
      <c r="AA47" s="319" t="s">
        <v>94</v>
      </c>
      <c r="AB47" s="310"/>
      <c r="AC47" s="310"/>
      <c r="AD47" s="310"/>
      <c r="AE47" s="310"/>
      <c r="AF47" s="310"/>
      <c r="AG47" s="310"/>
      <c r="AH47" s="310"/>
      <c r="AI47" s="310"/>
      <c r="AJ47" s="310"/>
      <c r="AK47" s="165" t="s">
        <v>11</v>
      </c>
      <c r="AL47" s="165" t="s">
        <v>12</v>
      </c>
      <c r="AM47" s="165" t="s">
        <v>81</v>
      </c>
      <c r="AN47" s="166" t="s">
        <v>80</v>
      </c>
      <c r="AO47" s="7"/>
      <c r="AP47" s="7"/>
      <c r="AQ47" s="7"/>
      <c r="AR47" s="7"/>
      <c r="AS47" s="7"/>
      <c r="AU47" s="267"/>
      <c r="AY47" s="113"/>
      <c r="AZ47" s="113"/>
      <c r="BA47" s="113"/>
    </row>
    <row r="48" spans="2:53" ht="16.5" customHeight="1" x14ac:dyDescent="0.3">
      <c r="B48" s="295"/>
      <c r="C48" s="265"/>
      <c r="D48" s="87" t="s">
        <v>24</v>
      </c>
      <c r="E48" s="86">
        <v>6.9290000000000003</v>
      </c>
      <c r="F48" s="86">
        <v>31.399000000000001</v>
      </c>
      <c r="G48" s="86">
        <v>5.032</v>
      </c>
      <c r="H48" s="86">
        <v>6.1589999999999998</v>
      </c>
      <c r="I48" s="86">
        <v>6.08</v>
      </c>
      <c r="J48" s="86">
        <v>5.1520000000000001</v>
      </c>
      <c r="K48" s="86">
        <v>6.6559999999999997</v>
      </c>
      <c r="L48" s="86">
        <v>25.72</v>
      </c>
      <c r="M48" s="86">
        <v>6.0389999999999997</v>
      </c>
      <c r="N48" s="86">
        <v>4.6890000000000001</v>
      </c>
      <c r="O48" s="87">
        <f>SUM(E48:N48)</f>
        <v>103.85499999999999</v>
      </c>
      <c r="P48" s="26">
        <f>ROUND(AVERAGE(E48:N48),3)</f>
        <v>10.385999999999999</v>
      </c>
      <c r="Q48" s="87">
        <f>ROUND(MEDIAN(E48:N48), 3)</f>
        <v>6.12</v>
      </c>
      <c r="R48" s="87">
        <f>ROUND(_xlfn.STDEV.S(E48:N48), 3)</f>
        <v>9.6969999999999992</v>
      </c>
      <c r="S48" s="7"/>
      <c r="T48" s="7"/>
      <c r="U48" s="7"/>
      <c r="V48" s="7"/>
      <c r="W48" s="7"/>
      <c r="X48" s="3"/>
      <c r="Y48" s="299"/>
      <c r="Z48" s="195" t="s">
        <v>24</v>
      </c>
      <c r="AA48" s="196">
        <v>4.6559999999999997</v>
      </c>
      <c r="AB48" s="196">
        <v>6.7919999999999998</v>
      </c>
      <c r="AC48" s="196">
        <v>6.1040000000000001</v>
      </c>
      <c r="AD48" s="196">
        <v>4.7279999999999998</v>
      </c>
      <c r="AE48" s="196">
        <v>10.728</v>
      </c>
      <c r="AF48" s="196">
        <v>10.641</v>
      </c>
      <c r="AG48" s="196">
        <v>7.8310000000000004</v>
      </c>
      <c r="AH48" s="196">
        <v>7.5510000000000002</v>
      </c>
      <c r="AI48" s="196">
        <v>4.7990000000000004</v>
      </c>
      <c r="AJ48" s="196">
        <v>22.071999999999999</v>
      </c>
      <c r="AK48" s="189">
        <f>SUM(AA48:AJ48)</f>
        <v>85.902000000000001</v>
      </c>
      <c r="AL48" s="39">
        <f>ROUND(AVERAGE(AA48:AJ48),3)</f>
        <v>8.59</v>
      </c>
      <c r="AM48" s="189">
        <f>ROUND(MEDIAN(AA48:AJ48), 3)</f>
        <v>7.1719999999999997</v>
      </c>
      <c r="AN48" s="169">
        <f>ROUND(_xlfn.STDEV.S(AA48:AJ48), 3)</f>
        <v>5.2320000000000002</v>
      </c>
      <c r="AO48" s="7"/>
      <c r="AP48" s="7"/>
      <c r="AQ48" s="7"/>
      <c r="AR48" s="7"/>
      <c r="AS48" s="7"/>
      <c r="AU48" s="267"/>
      <c r="AY48" s="279" t="s">
        <v>55</v>
      </c>
      <c r="AZ48" s="266" t="s">
        <v>6</v>
      </c>
      <c r="BA48" s="266"/>
    </row>
    <row r="49" spans="2:53" ht="16.5" customHeight="1" x14ac:dyDescent="0.3">
      <c r="B49" s="295"/>
      <c r="C49" s="265"/>
      <c r="D49" s="87" t="b">
        <v>1</v>
      </c>
      <c r="E49" s="86">
        <v>3</v>
      </c>
      <c r="F49" s="86">
        <v>5</v>
      </c>
      <c r="G49" s="84" t="s">
        <v>143</v>
      </c>
      <c r="H49" s="84" t="s">
        <v>155</v>
      </c>
      <c r="I49" s="86">
        <v>7</v>
      </c>
      <c r="J49" s="86" t="s">
        <v>161</v>
      </c>
      <c r="K49" s="86" t="s">
        <v>144</v>
      </c>
      <c r="L49" s="86" t="s">
        <v>147</v>
      </c>
      <c r="M49" s="86" t="s">
        <v>129</v>
      </c>
      <c r="N49" s="84" t="s">
        <v>163</v>
      </c>
      <c r="O49" s="281"/>
      <c r="P49" s="282"/>
      <c r="Q49" s="282"/>
      <c r="R49" s="283"/>
      <c r="S49" s="7"/>
      <c r="T49" s="7"/>
      <c r="U49" s="7"/>
      <c r="V49" s="7"/>
      <c r="W49" s="7"/>
      <c r="X49" s="3"/>
      <c r="Y49" s="299"/>
      <c r="Z49" s="195" t="b">
        <v>1</v>
      </c>
      <c r="AA49" s="196" t="s">
        <v>147</v>
      </c>
      <c r="AB49" s="196">
        <v>7</v>
      </c>
      <c r="AC49" s="196">
        <v>5</v>
      </c>
      <c r="AD49" s="196">
        <v>1</v>
      </c>
      <c r="AE49" s="196" t="s">
        <v>141</v>
      </c>
      <c r="AF49" s="196" t="s">
        <v>161</v>
      </c>
      <c r="AG49" s="196" t="s">
        <v>130</v>
      </c>
      <c r="AH49" s="196" t="s">
        <v>159</v>
      </c>
      <c r="AI49" s="196" t="s">
        <v>163</v>
      </c>
      <c r="AJ49" s="196" t="s">
        <v>138</v>
      </c>
      <c r="AK49" s="303"/>
      <c r="AL49" s="304"/>
      <c r="AM49" s="304"/>
      <c r="AN49" s="305"/>
      <c r="AO49" s="7"/>
      <c r="AP49" s="7"/>
      <c r="AQ49" s="7"/>
      <c r="AR49" s="7"/>
      <c r="AS49" s="7"/>
      <c r="AU49" s="267"/>
      <c r="AY49" s="279"/>
      <c r="AZ49" s="107" t="s">
        <v>246</v>
      </c>
      <c r="BA49" s="107" t="s">
        <v>0</v>
      </c>
    </row>
    <row r="50" spans="2:53" ht="16.5" customHeight="1" thickBot="1" x14ac:dyDescent="0.3">
      <c r="B50" s="295"/>
      <c r="C50" s="265"/>
      <c r="D50" s="162" t="s">
        <v>17</v>
      </c>
      <c r="E50" s="162"/>
      <c r="F50" s="162"/>
      <c r="G50" s="163" t="s">
        <v>43</v>
      </c>
      <c r="H50" s="163" t="s">
        <v>43</v>
      </c>
      <c r="I50" s="162"/>
      <c r="J50" s="162"/>
      <c r="K50" s="162"/>
      <c r="L50" s="162"/>
      <c r="M50" s="162"/>
      <c r="N50" s="163" t="s">
        <v>37</v>
      </c>
      <c r="O50" s="300"/>
      <c r="P50" s="301"/>
      <c r="Q50" s="301"/>
      <c r="R50" s="302"/>
      <c r="S50" s="7"/>
      <c r="T50" s="7"/>
      <c r="U50" s="7"/>
      <c r="V50" s="7"/>
      <c r="W50" s="7"/>
      <c r="X50" s="3"/>
      <c r="Y50" s="299"/>
      <c r="Z50" s="195" t="s">
        <v>17</v>
      </c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311"/>
      <c r="AL50" s="312"/>
      <c r="AM50" s="312"/>
      <c r="AN50" s="313"/>
      <c r="AO50" s="7"/>
      <c r="AP50" s="7"/>
      <c r="AQ50" s="7"/>
      <c r="AR50" s="7"/>
      <c r="AS50" s="7"/>
      <c r="AU50" s="267"/>
      <c r="AY50" s="131" t="s">
        <v>3</v>
      </c>
      <c r="AZ50" s="132">
        <f>O34</f>
        <v>87.450999999999993</v>
      </c>
      <c r="BA50" s="132">
        <f>AK34</f>
        <v>89.787000000000006</v>
      </c>
    </row>
    <row r="51" spans="2:53" ht="16.5" customHeight="1" x14ac:dyDescent="0.25">
      <c r="B51" s="295"/>
      <c r="C51" s="299"/>
      <c r="D51" s="164" t="s">
        <v>25</v>
      </c>
      <c r="E51" s="319" t="s">
        <v>89</v>
      </c>
      <c r="F51" s="310"/>
      <c r="G51" s="310"/>
      <c r="H51" s="310"/>
      <c r="I51" s="310"/>
      <c r="J51" s="310"/>
      <c r="K51" s="310"/>
      <c r="L51" s="310"/>
      <c r="M51" s="310"/>
      <c r="N51" s="310"/>
      <c r="O51" s="165" t="s">
        <v>11</v>
      </c>
      <c r="P51" s="165" t="s">
        <v>12</v>
      </c>
      <c r="Q51" s="165" t="s">
        <v>81</v>
      </c>
      <c r="R51" s="166" t="s">
        <v>80</v>
      </c>
      <c r="S51" s="7"/>
      <c r="T51" s="7"/>
      <c r="U51" s="7"/>
      <c r="V51" s="7"/>
      <c r="W51" s="7"/>
      <c r="X51" s="3"/>
      <c r="Y51" s="299"/>
      <c r="Z51" s="167" t="s">
        <v>25</v>
      </c>
      <c r="AA51" s="292" t="s">
        <v>94</v>
      </c>
      <c r="AB51" s="293"/>
      <c r="AC51" s="293"/>
      <c r="AD51" s="293"/>
      <c r="AE51" s="293"/>
      <c r="AF51" s="293"/>
      <c r="AG51" s="293"/>
      <c r="AH51" s="293"/>
      <c r="AI51" s="293"/>
      <c r="AJ51" s="293"/>
      <c r="AK51" s="157" t="s">
        <v>11</v>
      </c>
      <c r="AL51" s="157" t="s">
        <v>12</v>
      </c>
      <c r="AM51" s="157" t="s">
        <v>81</v>
      </c>
      <c r="AN51" s="168" t="s">
        <v>80</v>
      </c>
      <c r="AO51" s="7"/>
      <c r="AP51" s="7"/>
      <c r="AQ51" s="7"/>
      <c r="AR51" s="7"/>
      <c r="AS51" s="7"/>
      <c r="AU51" s="267"/>
      <c r="AY51" s="42" t="s">
        <v>4</v>
      </c>
      <c r="AZ51" s="130">
        <f>P34</f>
        <v>8.7449999999999992</v>
      </c>
      <c r="BA51" s="130">
        <f>AL34</f>
        <v>8.9789999999999992</v>
      </c>
    </row>
    <row r="52" spans="2:53" ht="16.5" customHeight="1" x14ac:dyDescent="0.25">
      <c r="B52" s="295"/>
      <c r="C52" s="299"/>
      <c r="D52" s="195" t="s">
        <v>26</v>
      </c>
      <c r="E52" s="196">
        <v>5.4889999999999999</v>
      </c>
      <c r="F52" s="196">
        <v>15.984</v>
      </c>
      <c r="G52" s="196">
        <v>24.408999999999999</v>
      </c>
      <c r="H52" s="196">
        <v>17.838999999999999</v>
      </c>
      <c r="I52" s="196">
        <v>4.2469999999999999</v>
      </c>
      <c r="J52" s="196">
        <v>8.1999999999999993</v>
      </c>
      <c r="K52" s="196">
        <v>17.736000000000001</v>
      </c>
      <c r="L52" s="196">
        <v>6.9349999999999996</v>
      </c>
      <c r="M52" s="196">
        <v>6.01</v>
      </c>
      <c r="N52" s="196">
        <v>11.119</v>
      </c>
      <c r="O52" s="189">
        <f>SUM(E52:N52)</f>
        <v>117.968</v>
      </c>
      <c r="P52" s="39">
        <f>ROUND(AVERAGE(E52:N52),3)</f>
        <v>11.797000000000001</v>
      </c>
      <c r="Q52" s="189">
        <f>ROUND(MEDIAN(E52:N52), 3)</f>
        <v>9.66</v>
      </c>
      <c r="R52" s="169">
        <f>ROUND(_xlfn.STDEV.S(E52:N52), 3)</f>
        <v>6.7960000000000003</v>
      </c>
      <c r="S52" s="7"/>
      <c r="T52" s="7"/>
      <c r="U52" s="7"/>
      <c r="V52" s="7"/>
      <c r="W52" s="7"/>
      <c r="X52" s="3"/>
      <c r="Y52" s="299"/>
      <c r="Z52" s="195" t="s">
        <v>26</v>
      </c>
      <c r="AA52" s="196">
        <v>7.8230000000000004</v>
      </c>
      <c r="AB52" s="196">
        <v>4.88</v>
      </c>
      <c r="AC52" s="196">
        <v>13.951000000000001</v>
      </c>
      <c r="AD52" s="196">
        <v>8.0410000000000004</v>
      </c>
      <c r="AE52" s="196">
        <v>4.0380000000000003</v>
      </c>
      <c r="AF52" s="196">
        <v>5.5439999999999996</v>
      </c>
      <c r="AG52" s="196">
        <v>6.2309999999999999</v>
      </c>
      <c r="AH52" s="196">
        <v>6.64</v>
      </c>
      <c r="AI52" s="196">
        <v>6.5869999999999997</v>
      </c>
      <c r="AJ52" s="196">
        <v>6.3579999999999997</v>
      </c>
      <c r="AK52" s="189">
        <f>SUM(AA52:AJ52)</f>
        <v>70.093000000000004</v>
      </c>
      <c r="AL52" s="39">
        <f>ROUND(AVERAGE(AA52:AJ52),3)</f>
        <v>7.0090000000000003</v>
      </c>
      <c r="AM52" s="189">
        <f>ROUND(MEDIAN(AA52:AJ52), 3)</f>
        <v>6.4729999999999999</v>
      </c>
      <c r="AN52" s="169">
        <f>ROUND(_xlfn.STDEV.S(AA52:AJ52), 3)</f>
        <v>2.7240000000000002</v>
      </c>
      <c r="AO52" s="7"/>
      <c r="AP52" s="7"/>
      <c r="AQ52" s="7"/>
      <c r="AR52" s="7"/>
      <c r="AS52" s="7"/>
      <c r="AU52" s="267"/>
      <c r="AY52" s="42" t="s">
        <v>191</v>
      </c>
      <c r="AZ52" s="130">
        <f>Q34</f>
        <v>7.52</v>
      </c>
      <c r="BA52" s="130">
        <f>AM34</f>
        <v>7.7949999999999999</v>
      </c>
    </row>
    <row r="53" spans="2:53" ht="16.5" customHeight="1" x14ac:dyDescent="0.25">
      <c r="B53" s="295"/>
      <c r="C53" s="299"/>
      <c r="D53" s="195" t="b">
        <v>1</v>
      </c>
      <c r="E53" s="196">
        <v>0</v>
      </c>
      <c r="F53" s="196">
        <v>9</v>
      </c>
      <c r="G53" s="196">
        <v>4</v>
      </c>
      <c r="H53" s="196" t="s">
        <v>147</v>
      </c>
      <c r="I53" s="196" t="s">
        <v>130</v>
      </c>
      <c r="J53" s="196" t="s">
        <v>159</v>
      </c>
      <c r="K53" s="196" t="s">
        <v>152</v>
      </c>
      <c r="L53" s="84" t="s">
        <v>41</v>
      </c>
      <c r="M53" s="196" t="s">
        <v>156</v>
      </c>
      <c r="N53" s="84">
        <v>4</v>
      </c>
      <c r="O53" s="303"/>
      <c r="P53" s="304"/>
      <c r="Q53" s="304"/>
      <c r="R53" s="305"/>
      <c r="S53" s="7"/>
      <c r="T53" s="7"/>
      <c r="U53" s="7"/>
      <c r="V53" s="7"/>
      <c r="W53" s="7"/>
      <c r="X53" s="3"/>
      <c r="Y53" s="299"/>
      <c r="Z53" s="195" t="b">
        <v>1</v>
      </c>
      <c r="AA53" s="196" t="s">
        <v>155</v>
      </c>
      <c r="AB53" s="196" t="s">
        <v>137</v>
      </c>
      <c r="AC53" s="196" t="s">
        <v>160</v>
      </c>
      <c r="AD53" s="196" t="s">
        <v>139</v>
      </c>
      <c r="AE53" s="196">
        <v>2</v>
      </c>
      <c r="AF53" s="196">
        <v>9</v>
      </c>
      <c r="AG53" s="196">
        <v>8</v>
      </c>
      <c r="AH53" s="196" t="s">
        <v>139</v>
      </c>
      <c r="AI53" s="196" t="s">
        <v>132</v>
      </c>
      <c r="AJ53" s="196" t="s">
        <v>159</v>
      </c>
      <c r="AK53" s="303"/>
      <c r="AL53" s="304"/>
      <c r="AM53" s="304"/>
      <c r="AN53" s="305"/>
      <c r="AO53" s="7"/>
      <c r="AP53" s="7"/>
      <c r="AQ53" s="7"/>
      <c r="AR53" s="7"/>
      <c r="AS53" s="7"/>
      <c r="AU53" s="267"/>
      <c r="AY53" s="42" t="s">
        <v>192</v>
      </c>
      <c r="AZ53" s="130">
        <f>R34</f>
        <v>4.5609999999999999</v>
      </c>
      <c r="BA53" s="130">
        <f>AN34</f>
        <v>4.41</v>
      </c>
    </row>
    <row r="54" spans="2:53" ht="16.5" customHeight="1" thickBot="1" x14ac:dyDescent="0.3">
      <c r="B54" s="295"/>
      <c r="C54" s="299"/>
      <c r="D54" s="195" t="s">
        <v>17</v>
      </c>
      <c r="E54" s="189"/>
      <c r="F54" s="189"/>
      <c r="G54" s="189"/>
      <c r="H54" s="189"/>
      <c r="I54" s="189"/>
      <c r="J54" s="189"/>
      <c r="K54" s="189"/>
      <c r="L54" s="13" t="s">
        <v>44</v>
      </c>
      <c r="M54" s="189"/>
      <c r="N54" s="13" t="s">
        <v>39</v>
      </c>
      <c r="O54" s="311"/>
      <c r="P54" s="312"/>
      <c r="Q54" s="312"/>
      <c r="R54" s="313"/>
      <c r="S54" s="7"/>
      <c r="T54" s="7"/>
      <c r="U54" s="7"/>
      <c r="V54" s="7"/>
      <c r="W54" s="7"/>
      <c r="X54" s="3"/>
      <c r="Y54" s="299"/>
      <c r="Z54" s="197" t="s">
        <v>17</v>
      </c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320"/>
      <c r="AL54" s="321"/>
      <c r="AM54" s="321"/>
      <c r="AN54" s="322"/>
      <c r="AO54" s="7"/>
      <c r="AP54" s="7"/>
      <c r="AQ54" s="7"/>
      <c r="AR54" s="7"/>
      <c r="AS54" s="7"/>
    </row>
    <row r="55" spans="2:53" ht="16.5" customHeight="1" x14ac:dyDescent="0.25">
      <c r="B55" s="295"/>
      <c r="C55" s="299"/>
      <c r="D55" s="167" t="s">
        <v>58</v>
      </c>
      <c r="E55" s="292" t="s">
        <v>94</v>
      </c>
      <c r="F55" s="293"/>
      <c r="G55" s="293"/>
      <c r="H55" s="293"/>
      <c r="I55" s="293"/>
      <c r="J55" s="293"/>
      <c r="K55" s="293"/>
      <c r="L55" s="293"/>
      <c r="M55" s="293"/>
      <c r="N55" s="293"/>
      <c r="O55" s="157" t="s">
        <v>11</v>
      </c>
      <c r="P55" s="157" t="s">
        <v>12</v>
      </c>
      <c r="Q55" s="157" t="s">
        <v>81</v>
      </c>
      <c r="R55" s="168" t="s">
        <v>80</v>
      </c>
      <c r="S55" s="7"/>
      <c r="T55" s="7"/>
      <c r="U55" s="7"/>
      <c r="V55" s="7"/>
      <c r="W55" s="7"/>
      <c r="X55" s="3"/>
      <c r="Y55" s="265"/>
      <c r="Z55" s="200" t="s">
        <v>58</v>
      </c>
      <c r="AA55" s="317" t="s">
        <v>90</v>
      </c>
      <c r="AB55" s="318"/>
      <c r="AC55" s="318"/>
      <c r="AD55" s="318"/>
      <c r="AE55" s="318"/>
      <c r="AF55" s="318"/>
      <c r="AG55" s="318"/>
      <c r="AH55" s="318"/>
      <c r="AI55" s="318"/>
      <c r="AJ55" s="318"/>
      <c r="AK55" s="201" t="s">
        <v>11</v>
      </c>
      <c r="AL55" s="201" t="s">
        <v>12</v>
      </c>
      <c r="AM55" s="201" t="s">
        <v>81</v>
      </c>
      <c r="AN55" s="201" t="s">
        <v>80</v>
      </c>
      <c r="AO55" s="7"/>
      <c r="AP55" s="7"/>
      <c r="AQ55" s="7"/>
      <c r="AR55" s="7"/>
      <c r="AS55" s="7"/>
    </row>
    <row r="56" spans="2:53" ht="16.5" customHeight="1" x14ac:dyDescent="0.25">
      <c r="B56" s="295"/>
      <c r="C56" s="299"/>
      <c r="D56" s="195" t="s">
        <v>59</v>
      </c>
      <c r="E56" s="196">
        <v>12.161</v>
      </c>
      <c r="F56" s="196">
        <v>6.5519999999999996</v>
      </c>
      <c r="G56" s="196">
        <v>4.4790000000000001</v>
      </c>
      <c r="H56" s="196">
        <v>7.1769999999999996</v>
      </c>
      <c r="I56" s="196">
        <v>6.3520000000000003</v>
      </c>
      <c r="J56" s="196">
        <v>15.151</v>
      </c>
      <c r="K56" s="196">
        <v>9.4559999999999995</v>
      </c>
      <c r="L56" s="196">
        <v>5.12</v>
      </c>
      <c r="M56" s="196">
        <v>7.1429999999999998</v>
      </c>
      <c r="N56" s="196">
        <v>4.9279999999999999</v>
      </c>
      <c r="O56" s="189">
        <f>SUM(E56:N56)</f>
        <v>78.519000000000005</v>
      </c>
      <c r="P56" s="39">
        <f>ROUND(AVERAGE(E56:N56),3)</f>
        <v>7.8520000000000003</v>
      </c>
      <c r="Q56" s="189">
        <f>ROUND(MEDIAN(E56:N56), 3)</f>
        <v>6.8479999999999999</v>
      </c>
      <c r="R56" s="169">
        <f>ROUND(_xlfn.STDEV.S(E56:N56), 3)</f>
        <v>3.4430000000000001</v>
      </c>
      <c r="S56" s="7"/>
      <c r="T56" s="7"/>
      <c r="U56" s="7"/>
      <c r="V56" s="7"/>
      <c r="W56" s="7"/>
      <c r="X56" s="3"/>
      <c r="Y56" s="265"/>
      <c r="Z56" s="87" t="s">
        <v>59</v>
      </c>
      <c r="AA56" s="86">
        <v>6.4690000000000003</v>
      </c>
      <c r="AB56" s="86">
        <v>8.1850000000000005</v>
      </c>
      <c r="AC56" s="86">
        <v>4.0629999999999997</v>
      </c>
      <c r="AD56" s="86">
        <v>8.3439999999999994</v>
      </c>
      <c r="AE56" s="86">
        <v>7.68</v>
      </c>
      <c r="AF56" s="86">
        <v>8.0500000000000007</v>
      </c>
      <c r="AG56" s="86">
        <v>11.606999999999999</v>
      </c>
      <c r="AH56" s="86">
        <v>5.6239999999999997</v>
      </c>
      <c r="AI56" s="86">
        <v>8.0790000000000006</v>
      </c>
      <c r="AJ56" s="86">
        <v>6.3769999999999998</v>
      </c>
      <c r="AK56" s="87">
        <f>SUM(AA56:AJ56)</f>
        <v>74.477999999999994</v>
      </c>
      <c r="AL56" s="26">
        <f>ROUND(AVERAGE(AA56:AJ56),3)</f>
        <v>7.4480000000000004</v>
      </c>
      <c r="AM56" s="87">
        <f>ROUND(MEDIAN(AA56:AJ56), 3)</f>
        <v>7.8650000000000002</v>
      </c>
      <c r="AN56" s="87">
        <f>ROUND(_xlfn.STDEV.S(AA56:AJ56), 3)</f>
        <v>2.0099999999999998</v>
      </c>
      <c r="AO56" s="7"/>
      <c r="AP56" s="7"/>
      <c r="AQ56" s="7"/>
      <c r="AR56" s="7"/>
      <c r="AS56" s="7"/>
    </row>
    <row r="57" spans="2:53" ht="16.5" customHeight="1" x14ac:dyDescent="0.25">
      <c r="B57" s="295"/>
      <c r="C57" s="299"/>
      <c r="D57" s="195" t="b">
        <v>1</v>
      </c>
      <c r="E57" s="196" t="s">
        <v>155</v>
      </c>
      <c r="F57" s="196" t="s">
        <v>129</v>
      </c>
      <c r="G57" s="196" t="s">
        <v>160</v>
      </c>
      <c r="H57" s="196" t="s">
        <v>159</v>
      </c>
      <c r="I57" s="196" t="s">
        <v>132</v>
      </c>
      <c r="J57" s="196" t="s">
        <v>135</v>
      </c>
      <c r="K57" s="196">
        <v>6</v>
      </c>
      <c r="L57" s="196" t="s">
        <v>138</v>
      </c>
      <c r="M57" s="196" t="s">
        <v>162</v>
      </c>
      <c r="N57" s="196">
        <v>7</v>
      </c>
      <c r="O57" s="303"/>
      <c r="P57" s="304"/>
      <c r="Q57" s="304"/>
      <c r="R57" s="305"/>
      <c r="S57" s="7"/>
      <c r="T57" s="7"/>
      <c r="U57" s="7"/>
      <c r="V57" s="7"/>
      <c r="W57" s="7"/>
      <c r="X57" s="3"/>
      <c r="Y57" s="265"/>
      <c r="Z57" s="87" t="b">
        <v>1</v>
      </c>
      <c r="AA57" s="84" t="s">
        <v>135</v>
      </c>
      <c r="AB57" s="86" t="s">
        <v>143</v>
      </c>
      <c r="AC57" s="86" t="s">
        <v>147</v>
      </c>
      <c r="AD57" s="86" t="s">
        <v>146</v>
      </c>
      <c r="AE57" s="86" t="s">
        <v>162</v>
      </c>
      <c r="AF57" s="86" t="s">
        <v>130</v>
      </c>
      <c r="AG57" s="86" t="s">
        <v>161</v>
      </c>
      <c r="AH57" s="86" t="s">
        <v>133</v>
      </c>
      <c r="AI57" s="86" t="s">
        <v>135</v>
      </c>
      <c r="AJ57" s="86" t="s">
        <v>152</v>
      </c>
      <c r="AK57" s="281"/>
      <c r="AL57" s="282"/>
      <c r="AM57" s="282"/>
      <c r="AN57" s="283"/>
      <c r="AO57" s="7"/>
      <c r="AP57" s="7"/>
      <c r="AQ57" s="7"/>
      <c r="AR57" s="7"/>
      <c r="AS57" s="7"/>
    </row>
    <row r="58" spans="2:53" ht="16.5" customHeight="1" x14ac:dyDescent="0.25">
      <c r="B58" s="295"/>
      <c r="C58" s="299"/>
      <c r="D58" s="195" t="s">
        <v>17</v>
      </c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311"/>
      <c r="P58" s="312"/>
      <c r="Q58" s="312"/>
      <c r="R58" s="313"/>
      <c r="S58" s="7"/>
      <c r="T58" s="7"/>
      <c r="U58" s="7"/>
      <c r="V58" s="7"/>
      <c r="W58" s="7"/>
      <c r="X58" s="3"/>
      <c r="Y58" s="265"/>
      <c r="Z58" s="87" t="s">
        <v>17</v>
      </c>
      <c r="AA58" s="13" t="s">
        <v>34</v>
      </c>
      <c r="AB58" s="87"/>
      <c r="AC58" s="87"/>
      <c r="AD58" s="87"/>
      <c r="AE58" s="87"/>
      <c r="AF58" s="87"/>
      <c r="AG58" s="87"/>
      <c r="AH58" s="87"/>
      <c r="AI58" s="87"/>
      <c r="AJ58" s="87"/>
      <c r="AK58" s="284"/>
      <c r="AL58" s="285"/>
      <c r="AM58" s="285"/>
      <c r="AN58" s="286"/>
      <c r="AO58" s="7"/>
      <c r="AP58" s="7"/>
      <c r="AQ58" s="7"/>
      <c r="AR58" s="7"/>
      <c r="AS58" s="7"/>
    </row>
    <row r="59" spans="2:53" ht="16.5" customHeight="1" x14ac:dyDescent="0.25">
      <c r="B59" s="295"/>
      <c r="C59" s="299"/>
      <c r="D59" s="167" t="s">
        <v>60</v>
      </c>
      <c r="E59" s="292" t="s">
        <v>94</v>
      </c>
      <c r="F59" s="293"/>
      <c r="G59" s="293"/>
      <c r="H59" s="293"/>
      <c r="I59" s="293"/>
      <c r="J59" s="293"/>
      <c r="K59" s="293"/>
      <c r="L59" s="293"/>
      <c r="M59" s="293"/>
      <c r="N59" s="293"/>
      <c r="O59" s="157" t="s">
        <v>11</v>
      </c>
      <c r="P59" s="157" t="s">
        <v>12</v>
      </c>
      <c r="Q59" s="157" t="s">
        <v>81</v>
      </c>
      <c r="R59" s="168" t="s">
        <v>80</v>
      </c>
      <c r="S59" s="7"/>
      <c r="T59" s="7"/>
      <c r="U59" s="7"/>
      <c r="V59" s="7"/>
      <c r="W59" s="7"/>
      <c r="X59" s="3"/>
      <c r="Y59" s="265"/>
      <c r="Z59" s="92" t="s">
        <v>60</v>
      </c>
      <c r="AA59" s="292" t="s">
        <v>90</v>
      </c>
      <c r="AB59" s="293"/>
      <c r="AC59" s="293"/>
      <c r="AD59" s="293"/>
      <c r="AE59" s="293"/>
      <c r="AF59" s="293"/>
      <c r="AG59" s="293"/>
      <c r="AH59" s="293"/>
      <c r="AI59" s="293"/>
      <c r="AJ59" s="293"/>
      <c r="AK59" s="88" t="s">
        <v>11</v>
      </c>
      <c r="AL59" s="88" t="s">
        <v>12</v>
      </c>
      <c r="AM59" s="88" t="s">
        <v>81</v>
      </c>
      <c r="AN59" s="88" t="s">
        <v>80</v>
      </c>
      <c r="AO59" s="7"/>
      <c r="AP59" s="7"/>
      <c r="AQ59" s="7"/>
      <c r="AR59" s="7"/>
      <c r="AS59" s="7"/>
    </row>
    <row r="60" spans="2:53" ht="16.5" customHeight="1" x14ac:dyDescent="0.25">
      <c r="B60" s="295"/>
      <c r="C60" s="299"/>
      <c r="D60" s="195" t="s">
        <v>61</v>
      </c>
      <c r="E60" s="196">
        <v>11.025</v>
      </c>
      <c r="F60" s="196">
        <v>3.2610000000000001</v>
      </c>
      <c r="G60" s="196">
        <v>7.52</v>
      </c>
      <c r="H60" s="196">
        <v>7.2</v>
      </c>
      <c r="I60" s="196">
        <v>13.496</v>
      </c>
      <c r="J60" s="196">
        <v>8.0399999999999991</v>
      </c>
      <c r="K60" s="196">
        <v>9.8249999999999993</v>
      </c>
      <c r="L60" s="196">
        <v>3.3180000000000001</v>
      </c>
      <c r="M60" s="196">
        <v>5.3529999999999998</v>
      </c>
      <c r="N60" s="196">
        <v>4.5439999999999996</v>
      </c>
      <c r="O60" s="189">
        <f>SUM(E60:N60)</f>
        <v>73.581999999999994</v>
      </c>
      <c r="P60" s="39">
        <f>ROUND(AVERAGE(E60:N60),3)</f>
        <v>7.3579999999999997</v>
      </c>
      <c r="Q60" s="189">
        <f>ROUND(MEDIAN(E60:N60), 3)</f>
        <v>7.36</v>
      </c>
      <c r="R60" s="169">
        <f>ROUND(_xlfn.STDEV.S(E60:N60), 3)</f>
        <v>3.379</v>
      </c>
      <c r="S60" s="7"/>
      <c r="T60" s="7"/>
      <c r="U60" s="7"/>
      <c r="V60" s="7"/>
      <c r="W60" s="7"/>
      <c r="X60" s="3"/>
      <c r="Y60" s="265"/>
      <c r="Z60" s="87" t="s">
        <v>61</v>
      </c>
      <c r="AA60" s="83">
        <v>4.3890000000000002</v>
      </c>
      <c r="AB60" s="83">
        <v>5.48</v>
      </c>
      <c r="AC60" s="83">
        <v>4.7279999999999998</v>
      </c>
      <c r="AD60" s="83">
        <v>10.856</v>
      </c>
      <c r="AE60" s="83">
        <v>13.255000000000001</v>
      </c>
      <c r="AF60" s="83">
        <v>5.56</v>
      </c>
      <c r="AG60" s="83">
        <v>8.7669999999999995</v>
      </c>
      <c r="AH60" s="83">
        <v>6.5039999999999996</v>
      </c>
      <c r="AI60" s="83">
        <v>7.8730000000000002</v>
      </c>
      <c r="AJ60" s="83">
        <v>4.6390000000000002</v>
      </c>
      <c r="AK60" s="87">
        <f>SUM(AA60:AJ60)</f>
        <v>72.050999999999988</v>
      </c>
      <c r="AL60" s="26">
        <f>ROUND(AVERAGE(AA60:AJ60),3)</f>
        <v>7.2050000000000001</v>
      </c>
      <c r="AM60" s="87">
        <f>ROUND(MEDIAN(AA60:AJ60), 3)</f>
        <v>6.032</v>
      </c>
      <c r="AN60" s="87">
        <f>ROUND(_xlfn.STDEV.S(AA60:AJ60), 3)</f>
        <v>2.9750000000000001</v>
      </c>
      <c r="AO60" s="7"/>
      <c r="AP60" s="7"/>
      <c r="AQ60" s="7"/>
      <c r="AR60" s="7"/>
      <c r="AS60" s="7"/>
    </row>
    <row r="61" spans="2:53" ht="16.5" customHeight="1" x14ac:dyDescent="0.25">
      <c r="B61" s="295"/>
      <c r="C61" s="299"/>
      <c r="D61" s="195" t="b">
        <v>1</v>
      </c>
      <c r="E61" s="196" t="s">
        <v>136</v>
      </c>
      <c r="F61" s="196" t="s">
        <v>146</v>
      </c>
      <c r="G61" s="196">
        <v>4</v>
      </c>
      <c r="H61" s="196">
        <v>5</v>
      </c>
      <c r="I61" s="196" t="s">
        <v>135</v>
      </c>
      <c r="J61" s="196">
        <v>9</v>
      </c>
      <c r="K61" s="196" t="s">
        <v>144</v>
      </c>
      <c r="L61" s="196" t="s">
        <v>131</v>
      </c>
      <c r="M61" s="196">
        <v>0</v>
      </c>
      <c r="N61" s="196" t="s">
        <v>139</v>
      </c>
      <c r="O61" s="303"/>
      <c r="P61" s="304"/>
      <c r="Q61" s="304"/>
      <c r="R61" s="305"/>
      <c r="S61" s="7"/>
      <c r="T61" s="7"/>
      <c r="U61" s="7"/>
      <c r="V61" s="7"/>
      <c r="W61" s="7"/>
      <c r="X61" s="3"/>
      <c r="Y61" s="265"/>
      <c r="Z61" s="87" t="b">
        <v>1</v>
      </c>
      <c r="AA61" s="83" t="s">
        <v>129</v>
      </c>
      <c r="AB61" s="83">
        <v>2</v>
      </c>
      <c r="AC61" s="83">
        <v>3</v>
      </c>
      <c r="AD61" s="83" t="s">
        <v>131</v>
      </c>
      <c r="AE61" s="83" t="s">
        <v>148</v>
      </c>
      <c r="AF61" s="83" t="s">
        <v>133</v>
      </c>
      <c r="AG61" s="83" t="s">
        <v>132</v>
      </c>
      <c r="AH61" s="83" t="s">
        <v>137</v>
      </c>
      <c r="AI61" s="83" t="s">
        <v>136</v>
      </c>
      <c r="AJ61" s="83">
        <v>1</v>
      </c>
      <c r="AK61" s="281"/>
      <c r="AL61" s="282"/>
      <c r="AM61" s="282"/>
      <c r="AN61" s="283"/>
      <c r="AO61" s="7"/>
      <c r="AP61" s="7"/>
      <c r="AQ61" s="7"/>
      <c r="AR61" s="7"/>
      <c r="AS61" s="7"/>
    </row>
    <row r="62" spans="2:53" ht="16.5" customHeight="1" thickBot="1" x14ac:dyDescent="0.3">
      <c r="B62" s="295"/>
      <c r="C62" s="299"/>
      <c r="D62" s="197" t="s">
        <v>17</v>
      </c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320"/>
      <c r="P62" s="321"/>
      <c r="Q62" s="321"/>
      <c r="R62" s="322"/>
      <c r="S62" s="7"/>
      <c r="T62" s="7"/>
      <c r="U62" s="7"/>
      <c r="V62" s="7"/>
      <c r="W62" s="7"/>
      <c r="X62" s="3"/>
      <c r="Y62" s="265"/>
      <c r="Z62" s="87" t="s">
        <v>17</v>
      </c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284"/>
      <c r="AL62" s="285"/>
      <c r="AM62" s="285"/>
      <c r="AN62" s="286"/>
      <c r="AO62" s="7"/>
      <c r="AP62" s="7"/>
      <c r="AQ62" s="7"/>
      <c r="AR62" s="7"/>
      <c r="AS62" s="7"/>
    </row>
    <row r="63" spans="2:53" ht="16.5" customHeight="1" x14ac:dyDescent="0.25">
      <c r="B63" s="295"/>
    </row>
    <row r="64" spans="2:53" ht="16.5" customHeight="1" x14ac:dyDescent="0.25">
      <c r="B64" s="295"/>
    </row>
    <row r="65" spans="2:53" ht="50.1" customHeight="1" x14ac:dyDescent="0.25">
      <c r="B65" s="295"/>
      <c r="C65" s="278" t="s">
        <v>84</v>
      </c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78"/>
      <c r="AB65" s="278"/>
      <c r="AC65" s="278"/>
      <c r="AD65" s="278"/>
      <c r="AE65" s="278"/>
      <c r="AF65" s="278"/>
      <c r="AG65" s="278"/>
      <c r="AH65" s="278"/>
      <c r="AI65" s="278"/>
      <c r="AJ65" s="278"/>
      <c r="AK65" s="278"/>
      <c r="AL65" s="278"/>
      <c r="AM65" s="278"/>
      <c r="AN65" s="278"/>
      <c r="AO65" s="278"/>
      <c r="AP65" s="278"/>
      <c r="AQ65" s="278"/>
      <c r="AR65" s="278"/>
      <c r="AS65" s="278"/>
      <c r="AT65" s="278"/>
      <c r="AU65" s="278"/>
      <c r="AV65" s="278"/>
      <c r="AW65" s="278"/>
      <c r="AX65" s="278"/>
      <c r="AY65" s="278"/>
      <c r="AZ65" s="278"/>
      <c r="BA65" s="278"/>
    </row>
    <row r="66" spans="2:53" ht="39.950000000000003" customHeight="1" x14ac:dyDescent="0.25">
      <c r="B66" s="295"/>
      <c r="C66" s="296" t="s">
        <v>65</v>
      </c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  <c r="S66" s="296"/>
      <c r="T66" s="296"/>
      <c r="U66" s="296"/>
      <c r="V66" s="296"/>
      <c r="W66" s="296"/>
      <c r="X66" s="30"/>
      <c r="Y66" s="297" t="s">
        <v>66</v>
      </c>
      <c r="Z66" s="297"/>
      <c r="AA66" s="297"/>
      <c r="AB66" s="297"/>
      <c r="AC66" s="297"/>
      <c r="AD66" s="297"/>
      <c r="AE66" s="297"/>
      <c r="AF66" s="297"/>
      <c r="AG66" s="297"/>
      <c r="AH66" s="297"/>
      <c r="AI66" s="297"/>
      <c r="AJ66" s="297"/>
      <c r="AK66" s="297"/>
      <c r="AL66" s="297"/>
      <c r="AM66" s="297"/>
      <c r="AN66" s="297"/>
      <c r="AO66" s="297"/>
      <c r="AP66" s="297"/>
      <c r="AQ66" s="297"/>
      <c r="AR66" s="297"/>
      <c r="AS66" s="297"/>
      <c r="AU66" s="276" t="s">
        <v>295</v>
      </c>
      <c r="AV66" s="277"/>
      <c r="AW66" s="277"/>
      <c r="AX66" s="277"/>
      <c r="AY66" s="277"/>
      <c r="AZ66" s="277"/>
      <c r="BA66" s="277"/>
    </row>
    <row r="67" spans="2:53" ht="16.5" customHeight="1" x14ac:dyDescent="0.3">
      <c r="B67" s="295"/>
      <c r="C67" s="265" t="s">
        <v>62</v>
      </c>
      <c r="D67" s="158" t="s">
        <v>62</v>
      </c>
      <c r="E67" s="7"/>
      <c r="F67" s="7"/>
      <c r="G67" s="7"/>
      <c r="H67" s="7"/>
      <c r="I67" s="7"/>
      <c r="J67" s="327" t="s">
        <v>49</v>
      </c>
      <c r="K67" s="328"/>
      <c r="L67" s="328"/>
      <c r="M67" s="329"/>
      <c r="N67" s="7"/>
      <c r="O67" s="7"/>
      <c r="P67" s="7"/>
      <c r="Q67" s="7"/>
      <c r="R67" s="7"/>
      <c r="S67" s="7"/>
      <c r="T67" s="158" t="s">
        <v>62</v>
      </c>
      <c r="U67" s="232" t="s">
        <v>50</v>
      </c>
      <c r="V67" s="232"/>
      <c r="W67" s="232"/>
      <c r="X67" s="3"/>
      <c r="Y67" s="265" t="s">
        <v>62</v>
      </c>
      <c r="Z67" s="158" t="s">
        <v>62</v>
      </c>
      <c r="AA67" s="19"/>
      <c r="AB67" s="19"/>
      <c r="AC67" s="19"/>
      <c r="AD67" s="19"/>
      <c r="AE67" s="19"/>
      <c r="AF67" s="326" t="s">
        <v>49</v>
      </c>
      <c r="AG67" s="326"/>
      <c r="AH67" s="326"/>
      <c r="AI67" s="326"/>
      <c r="AJ67" s="19"/>
      <c r="AK67" s="7"/>
      <c r="AL67" s="7"/>
      <c r="AM67" s="7"/>
      <c r="AN67" s="7"/>
      <c r="AO67" s="7"/>
      <c r="AP67" s="158" t="s">
        <v>62</v>
      </c>
      <c r="AQ67" s="232" t="s">
        <v>50</v>
      </c>
      <c r="AR67" s="232"/>
      <c r="AS67" s="232"/>
      <c r="AU67" s="267" t="s">
        <v>254</v>
      </c>
      <c r="AV67" s="269" t="s">
        <v>62</v>
      </c>
      <c r="AW67" s="266" t="s">
        <v>5</v>
      </c>
      <c r="AX67" s="266"/>
      <c r="AY67" s="269" t="s">
        <v>62</v>
      </c>
      <c r="AZ67" s="266" t="s">
        <v>6</v>
      </c>
      <c r="BA67" s="266"/>
    </row>
    <row r="68" spans="2:53" ht="16.5" customHeight="1" x14ac:dyDescent="0.3">
      <c r="B68" s="295"/>
      <c r="C68" s="265"/>
      <c r="D68" s="158" t="s">
        <v>2</v>
      </c>
      <c r="E68" s="7"/>
      <c r="F68" s="7"/>
      <c r="G68" s="7"/>
      <c r="H68" s="7"/>
      <c r="I68" s="7"/>
      <c r="J68" s="42" t="s">
        <v>3</v>
      </c>
      <c r="K68" s="42" t="s">
        <v>4</v>
      </c>
      <c r="L68" s="42" t="s">
        <v>191</v>
      </c>
      <c r="M68" s="42" t="s">
        <v>192</v>
      </c>
      <c r="N68" s="7"/>
      <c r="O68" s="7"/>
      <c r="P68" s="7"/>
      <c r="Q68" s="7"/>
      <c r="R68" s="7"/>
      <c r="S68" s="31"/>
      <c r="T68" s="158" t="s">
        <v>2</v>
      </c>
      <c r="U68" s="156" t="s">
        <v>5</v>
      </c>
      <c r="V68" s="156" t="s">
        <v>6</v>
      </c>
      <c r="W68" s="8" t="s">
        <v>7</v>
      </c>
      <c r="X68" s="29"/>
      <c r="Y68" s="265"/>
      <c r="Z68" s="158" t="s">
        <v>0</v>
      </c>
      <c r="AA68" s="19"/>
      <c r="AB68" s="19"/>
      <c r="AC68" s="19"/>
      <c r="AD68" s="19"/>
      <c r="AE68" s="19"/>
      <c r="AF68" s="42" t="s">
        <v>3</v>
      </c>
      <c r="AG68" s="42" t="s">
        <v>4</v>
      </c>
      <c r="AH68" s="42" t="s">
        <v>191</v>
      </c>
      <c r="AI68" s="42" t="s">
        <v>192</v>
      </c>
      <c r="AJ68" s="19"/>
      <c r="AK68" s="7"/>
      <c r="AL68" s="7"/>
      <c r="AM68" s="7"/>
      <c r="AN68" s="7"/>
      <c r="AO68" s="31"/>
      <c r="AP68" s="158" t="s">
        <v>0</v>
      </c>
      <c r="AQ68" s="156" t="s">
        <v>5</v>
      </c>
      <c r="AR68" s="156" t="s">
        <v>6</v>
      </c>
      <c r="AS68" s="8" t="s">
        <v>7</v>
      </c>
      <c r="AU68" s="267"/>
      <c r="AV68" s="269"/>
      <c r="AW68" s="107" t="s">
        <v>2</v>
      </c>
      <c r="AX68" s="107" t="s">
        <v>54</v>
      </c>
      <c r="AY68" s="269"/>
      <c r="AZ68" s="107" t="s">
        <v>2</v>
      </c>
      <c r="BA68" s="107" t="s">
        <v>54</v>
      </c>
    </row>
    <row r="69" spans="2:53" ht="16.5" customHeight="1" x14ac:dyDescent="0.3">
      <c r="B69" s="295"/>
      <c r="C69" s="265"/>
      <c r="D69" s="9" t="s">
        <v>8</v>
      </c>
      <c r="E69" s="7"/>
      <c r="F69" s="7"/>
      <c r="G69" s="7"/>
      <c r="H69" s="7"/>
      <c r="I69" s="7"/>
      <c r="J69" s="57">
        <f>ROUND(AVERAGE(J71, J75,J79,J83,J87,J91), 3)</f>
        <v>45.012</v>
      </c>
      <c r="K69" s="43">
        <f>ROUND(AVERAGE(K71, K75,K79,K83,K87,K91), 3)</f>
        <v>9.0020000000000007</v>
      </c>
      <c r="L69" s="43">
        <f>ROUND(AVERAGE(L71, L75,L79,L83,L87,L91), 3)</f>
        <v>8.4589999999999996</v>
      </c>
      <c r="M69" s="43">
        <f>ROUND(AVERAGE(M71, M75,M79,M83,M87,M91), 3)</f>
        <v>4.4950000000000001</v>
      </c>
      <c r="N69" s="7"/>
      <c r="O69" s="7"/>
      <c r="P69" s="7"/>
      <c r="Q69" s="7"/>
      <c r="R69" s="7"/>
      <c r="S69" s="323" t="s">
        <v>301</v>
      </c>
      <c r="T69" s="9" t="s">
        <v>9</v>
      </c>
      <c r="U69" s="33">
        <v>100</v>
      </c>
      <c r="V69" s="33">
        <f>J71</f>
        <v>67.967999999999989</v>
      </c>
      <c r="W69" s="8">
        <f>ROUND(V69/60, 3)</f>
        <v>1.133</v>
      </c>
      <c r="X69" s="29"/>
      <c r="Y69" s="265"/>
      <c r="Z69" s="9" t="s">
        <v>8</v>
      </c>
      <c r="AA69" s="19"/>
      <c r="AB69" s="19"/>
      <c r="AC69" s="19"/>
      <c r="AD69" s="19"/>
      <c r="AE69" s="19"/>
      <c r="AF69" s="57">
        <f>ROUND(AVERAGE(AF71, AF75,AF79,AF83,AF87,AF91), 3)</f>
        <v>41.079000000000001</v>
      </c>
      <c r="AG69" s="43">
        <f>ROUND(AVERAGE(AG71, AG75,AG79,AG83,AG87,AG91), 3)</f>
        <v>8.2159999999999993</v>
      </c>
      <c r="AH69" s="43">
        <f>ROUND(AVERAGE(AH71, AH75,AH79,AH83,AH87,AH91), 3)</f>
        <v>7.0839999999999996</v>
      </c>
      <c r="AI69" s="43">
        <f>ROUND(AVERAGE(AI71, AI75,AI79,AI83,AI87,AI91), 3)</f>
        <v>3.9980000000000002</v>
      </c>
      <c r="AJ69" s="19"/>
      <c r="AK69" s="7"/>
      <c r="AL69" s="7"/>
      <c r="AM69" s="7"/>
      <c r="AN69" s="7"/>
      <c r="AO69" s="323" t="s">
        <v>304</v>
      </c>
      <c r="AP69" s="9" t="s">
        <v>9</v>
      </c>
      <c r="AQ69" s="33">
        <v>100</v>
      </c>
      <c r="AR69" s="33">
        <f>AF71</f>
        <v>52.912999999999997</v>
      </c>
      <c r="AS69" s="8">
        <f>ROUND(AR69/60, 3)</f>
        <v>0.88200000000000001</v>
      </c>
      <c r="AU69" s="267"/>
      <c r="AV69" s="108" t="s">
        <v>9</v>
      </c>
      <c r="AW69" s="109">
        <f>U69</f>
        <v>100</v>
      </c>
      <c r="AX69" s="109">
        <f>AQ69</f>
        <v>100</v>
      </c>
      <c r="AY69" s="108" t="s">
        <v>9</v>
      </c>
      <c r="AZ69" s="109">
        <f>V69</f>
        <v>67.967999999999989</v>
      </c>
      <c r="BA69" s="109">
        <f>AR69</f>
        <v>52.912999999999997</v>
      </c>
    </row>
    <row r="70" spans="2:53" ht="16.5" customHeight="1" x14ac:dyDescent="0.3">
      <c r="B70" s="295"/>
      <c r="C70" s="265"/>
      <c r="D70" s="156" t="s">
        <v>10</v>
      </c>
      <c r="E70" s="293" t="s">
        <v>94</v>
      </c>
      <c r="F70" s="293"/>
      <c r="G70" s="293"/>
      <c r="H70" s="293"/>
      <c r="I70" s="293"/>
      <c r="J70" s="157" t="s">
        <v>11</v>
      </c>
      <c r="K70" s="157" t="s">
        <v>12</v>
      </c>
      <c r="L70" s="157" t="s">
        <v>81</v>
      </c>
      <c r="M70" s="157" t="s">
        <v>80</v>
      </c>
      <c r="N70" s="7"/>
      <c r="O70" s="31"/>
      <c r="P70" s="31"/>
      <c r="Q70" s="31"/>
      <c r="R70" s="31"/>
      <c r="S70" s="323"/>
      <c r="T70" s="9" t="s">
        <v>13</v>
      </c>
      <c r="U70" s="33">
        <v>60</v>
      </c>
      <c r="V70" s="33">
        <f>J75</f>
        <v>50</v>
      </c>
      <c r="W70" s="8">
        <f t="shared" ref="W70:W74" si="10">ROUND(V70/60, 3)</f>
        <v>0.83299999999999996</v>
      </c>
      <c r="X70" s="29"/>
      <c r="Y70" s="265"/>
      <c r="Z70" s="156" t="s">
        <v>10</v>
      </c>
      <c r="AA70" s="293" t="s">
        <v>94</v>
      </c>
      <c r="AB70" s="293"/>
      <c r="AC70" s="293"/>
      <c r="AD70" s="293"/>
      <c r="AE70" s="293"/>
      <c r="AF70" s="157" t="s">
        <v>11</v>
      </c>
      <c r="AG70" s="157" t="s">
        <v>12</v>
      </c>
      <c r="AH70" s="157" t="s">
        <v>81</v>
      </c>
      <c r="AI70" s="157" t="s">
        <v>80</v>
      </c>
      <c r="AJ70" s="19"/>
      <c r="AK70" s="31"/>
      <c r="AL70" s="31"/>
      <c r="AM70" s="31"/>
      <c r="AN70" s="31"/>
      <c r="AO70" s="323"/>
      <c r="AP70" s="9" t="s">
        <v>13</v>
      </c>
      <c r="AQ70" s="33">
        <v>100</v>
      </c>
      <c r="AR70" s="33">
        <f>AF75</f>
        <v>37.564999999999998</v>
      </c>
      <c r="AS70" s="8">
        <f t="shared" ref="AS70:AS74" si="11">ROUND(AR70/60, 3)</f>
        <v>0.626</v>
      </c>
      <c r="AU70" s="267"/>
      <c r="AV70" s="108" t="s">
        <v>13</v>
      </c>
      <c r="AW70" s="109">
        <f t="shared" ref="AW70:AW75" si="12">U70</f>
        <v>60</v>
      </c>
      <c r="AX70" s="109">
        <f t="shared" ref="AX70:AX75" si="13">AQ70</f>
        <v>100</v>
      </c>
      <c r="AY70" s="108" t="s">
        <v>13</v>
      </c>
      <c r="AZ70" s="109">
        <f t="shared" ref="AZ70:AZ75" si="14">V70</f>
        <v>50</v>
      </c>
      <c r="BA70" s="109">
        <f t="shared" ref="BA70:BA75" si="15">AR70</f>
        <v>37.564999999999998</v>
      </c>
    </row>
    <row r="71" spans="2:53" ht="16.5" customHeight="1" x14ac:dyDescent="0.3">
      <c r="B71" s="295"/>
      <c r="C71" s="265"/>
      <c r="D71" s="189" t="s">
        <v>14</v>
      </c>
      <c r="E71" s="196">
        <v>5.4889999999999999</v>
      </c>
      <c r="F71" s="196">
        <v>15.984</v>
      </c>
      <c r="G71" s="196">
        <v>24.408999999999999</v>
      </c>
      <c r="H71" s="196">
        <v>17.838999999999999</v>
      </c>
      <c r="I71" s="196">
        <v>4.2469999999999999</v>
      </c>
      <c r="J71" s="189">
        <f>SUM(E71:I71)</f>
        <v>67.967999999999989</v>
      </c>
      <c r="K71" s="189">
        <f>ROUND(AVERAGE(E71:I71),3)</f>
        <v>13.593999999999999</v>
      </c>
      <c r="L71" s="36">
        <f>ROUND(MEDIAN(E71:I71), 3)</f>
        <v>15.984</v>
      </c>
      <c r="M71" s="36">
        <f>ROUND(_xlfn.STDEV.S(E71:I71), 3)</f>
        <v>8.57</v>
      </c>
      <c r="N71" s="7"/>
      <c r="O71" s="31"/>
      <c r="P71" s="31"/>
      <c r="Q71" s="31"/>
      <c r="R71" s="31"/>
      <c r="S71" s="323" t="s">
        <v>300</v>
      </c>
      <c r="T71" s="9" t="s">
        <v>15</v>
      </c>
      <c r="U71" s="33">
        <v>100</v>
      </c>
      <c r="V71" s="33">
        <f>J79</f>
        <v>36.721000000000004</v>
      </c>
      <c r="W71" s="8">
        <f t="shared" si="10"/>
        <v>0.61199999999999999</v>
      </c>
      <c r="X71" s="29"/>
      <c r="Y71" s="265"/>
      <c r="Z71" s="189" t="s">
        <v>14</v>
      </c>
      <c r="AA71" s="196">
        <v>24.52</v>
      </c>
      <c r="AB71" s="196">
        <v>5.6890000000000001</v>
      </c>
      <c r="AC71" s="196">
        <v>5.4960000000000004</v>
      </c>
      <c r="AD71" s="196">
        <v>7.4470000000000001</v>
      </c>
      <c r="AE71" s="196">
        <v>9.7609999999999992</v>
      </c>
      <c r="AF71" s="189">
        <f>SUM(AA71:AE71)</f>
        <v>52.912999999999997</v>
      </c>
      <c r="AG71" s="189">
        <f>ROUND(AVERAGE(AA71:AE71),3)</f>
        <v>10.583</v>
      </c>
      <c r="AH71" s="36">
        <f>ROUND(MEDIAN(AA71:AE71), 3)</f>
        <v>7.4470000000000001</v>
      </c>
      <c r="AI71" s="36">
        <f>ROUND(_xlfn.STDEV.S(AA71:AE71), 3)</f>
        <v>7.9779999999999998</v>
      </c>
      <c r="AJ71" s="19"/>
      <c r="AK71" s="31"/>
      <c r="AL71" s="31"/>
      <c r="AM71" s="31"/>
      <c r="AN71" s="31"/>
      <c r="AO71" s="323" t="s">
        <v>303</v>
      </c>
      <c r="AP71" s="9" t="s">
        <v>15</v>
      </c>
      <c r="AQ71" s="33">
        <v>100</v>
      </c>
      <c r="AR71" s="33">
        <f>AF79</f>
        <v>33.008000000000003</v>
      </c>
      <c r="AS71" s="8">
        <f t="shared" si="11"/>
        <v>0.55000000000000004</v>
      </c>
      <c r="AU71" s="267"/>
      <c r="AV71" s="108" t="s">
        <v>15</v>
      </c>
      <c r="AW71" s="109">
        <f t="shared" si="12"/>
        <v>100</v>
      </c>
      <c r="AX71" s="109">
        <f t="shared" si="13"/>
        <v>100</v>
      </c>
      <c r="AY71" s="108" t="s">
        <v>15</v>
      </c>
      <c r="AZ71" s="109">
        <f t="shared" si="14"/>
        <v>36.721000000000004</v>
      </c>
      <c r="BA71" s="109">
        <f t="shared" si="15"/>
        <v>33.008000000000003</v>
      </c>
    </row>
    <row r="72" spans="2:53" ht="16.5" customHeight="1" x14ac:dyDescent="0.3">
      <c r="B72" s="295"/>
      <c r="C72" s="265"/>
      <c r="D72" s="189" t="b">
        <v>1</v>
      </c>
      <c r="E72" s="196">
        <v>0</v>
      </c>
      <c r="F72" s="196">
        <v>9</v>
      </c>
      <c r="G72" s="196">
        <v>4</v>
      </c>
      <c r="H72" s="196" t="s">
        <v>147</v>
      </c>
      <c r="I72" s="196" t="s">
        <v>130</v>
      </c>
      <c r="J72" s="303"/>
      <c r="K72" s="304"/>
      <c r="L72" s="304"/>
      <c r="M72" s="330"/>
      <c r="N72" s="7"/>
      <c r="O72" s="31"/>
      <c r="P72" s="31"/>
      <c r="Q72" s="31"/>
      <c r="R72" s="31"/>
      <c r="S72" s="323"/>
      <c r="T72" s="9" t="s">
        <v>16</v>
      </c>
      <c r="U72" s="33">
        <v>100</v>
      </c>
      <c r="V72" s="33">
        <f>J83</f>
        <v>41.797999999999995</v>
      </c>
      <c r="W72" s="8">
        <f t="shared" si="10"/>
        <v>0.69699999999999995</v>
      </c>
      <c r="X72" s="29"/>
      <c r="Y72" s="265"/>
      <c r="Z72" s="189" t="b">
        <v>1</v>
      </c>
      <c r="AA72" s="196" t="s">
        <v>162</v>
      </c>
      <c r="AB72" s="196">
        <v>5</v>
      </c>
      <c r="AC72" s="196" t="s">
        <v>129</v>
      </c>
      <c r="AD72" s="196">
        <v>7</v>
      </c>
      <c r="AE72" s="196" t="s">
        <v>144</v>
      </c>
      <c r="AF72" s="303"/>
      <c r="AG72" s="304"/>
      <c r="AH72" s="304"/>
      <c r="AI72" s="330"/>
      <c r="AJ72" s="19"/>
      <c r="AK72" s="31"/>
      <c r="AL72" s="31"/>
      <c r="AM72" s="31"/>
      <c r="AN72" s="31"/>
      <c r="AO72" s="323"/>
      <c r="AP72" s="9" t="s">
        <v>16</v>
      </c>
      <c r="AQ72" s="33">
        <v>100</v>
      </c>
      <c r="AR72" s="33">
        <f>AF83</f>
        <v>52.894000000000005</v>
      </c>
      <c r="AS72" s="8">
        <f t="shared" si="11"/>
        <v>0.88200000000000001</v>
      </c>
      <c r="AU72" s="267"/>
      <c r="AV72" s="108" t="s">
        <v>16</v>
      </c>
      <c r="AW72" s="109">
        <f>U72</f>
        <v>100</v>
      </c>
      <c r="AX72" s="109">
        <f t="shared" si="13"/>
        <v>100</v>
      </c>
      <c r="AY72" s="108" t="s">
        <v>16</v>
      </c>
      <c r="AZ72" s="109">
        <f>V72</f>
        <v>41.797999999999995</v>
      </c>
      <c r="BA72" s="109">
        <f t="shared" si="15"/>
        <v>52.894000000000005</v>
      </c>
    </row>
    <row r="73" spans="2:53" ht="16.5" customHeight="1" x14ac:dyDescent="0.3">
      <c r="B73" s="295"/>
      <c r="C73" s="265"/>
      <c r="D73" s="189" t="s">
        <v>17</v>
      </c>
      <c r="E73" s="189"/>
      <c r="F73" s="189"/>
      <c r="G73" s="189"/>
      <c r="H73" s="189"/>
      <c r="I73" s="189"/>
      <c r="J73" s="311"/>
      <c r="K73" s="312"/>
      <c r="L73" s="312"/>
      <c r="M73" s="331"/>
      <c r="N73" s="7"/>
      <c r="O73" s="31"/>
      <c r="P73" s="31"/>
      <c r="Q73" s="31"/>
      <c r="R73" s="31"/>
      <c r="S73" s="323" t="s">
        <v>302</v>
      </c>
      <c r="T73" s="9" t="s">
        <v>18</v>
      </c>
      <c r="U73" s="33">
        <v>100</v>
      </c>
      <c r="V73" s="33">
        <f>J87</f>
        <v>42.502000000000002</v>
      </c>
      <c r="W73" s="8">
        <f>ROUND(V73/60, 3)</f>
        <v>0.70799999999999996</v>
      </c>
      <c r="X73" s="29"/>
      <c r="Y73" s="265"/>
      <c r="Z73" s="189" t="s">
        <v>17</v>
      </c>
      <c r="AA73" s="189"/>
      <c r="AB73" s="189"/>
      <c r="AC73" s="189"/>
      <c r="AD73" s="189"/>
      <c r="AE73" s="189"/>
      <c r="AF73" s="311"/>
      <c r="AG73" s="312"/>
      <c r="AH73" s="312"/>
      <c r="AI73" s="331"/>
      <c r="AJ73" s="19"/>
      <c r="AK73" s="31"/>
      <c r="AL73" s="31"/>
      <c r="AM73" s="31"/>
      <c r="AN73" s="31"/>
      <c r="AO73" s="323" t="s">
        <v>301</v>
      </c>
      <c r="AP73" s="9" t="s">
        <v>18</v>
      </c>
      <c r="AQ73" s="33">
        <v>100</v>
      </c>
      <c r="AR73" s="33">
        <f>AF87</f>
        <v>38.733000000000004</v>
      </c>
      <c r="AS73" s="8">
        <f>ROUND(AR73/60, 3)</f>
        <v>0.64600000000000002</v>
      </c>
      <c r="AU73" s="267"/>
      <c r="AV73" s="108" t="s">
        <v>18</v>
      </c>
      <c r="AW73" s="109">
        <f>U73</f>
        <v>100</v>
      </c>
      <c r="AX73" s="109">
        <f t="shared" si="13"/>
        <v>100</v>
      </c>
      <c r="AY73" s="108" t="s">
        <v>18</v>
      </c>
      <c r="AZ73" s="109">
        <f t="shared" si="14"/>
        <v>42.502000000000002</v>
      </c>
      <c r="BA73" s="109">
        <f t="shared" si="15"/>
        <v>38.733000000000004</v>
      </c>
    </row>
    <row r="74" spans="2:53" ht="16.5" customHeight="1" x14ac:dyDescent="0.3">
      <c r="B74" s="295"/>
      <c r="C74" s="265"/>
      <c r="D74" s="156" t="s">
        <v>19</v>
      </c>
      <c r="E74" s="324" t="s">
        <v>95</v>
      </c>
      <c r="F74" s="288"/>
      <c r="G74" s="288"/>
      <c r="H74" s="288"/>
      <c r="I74" s="289"/>
      <c r="J74" s="157" t="s">
        <v>11</v>
      </c>
      <c r="K74" s="157" t="s">
        <v>12</v>
      </c>
      <c r="L74" s="157" t="s">
        <v>81</v>
      </c>
      <c r="M74" s="157" t="s">
        <v>80</v>
      </c>
      <c r="N74" s="7"/>
      <c r="O74" s="31"/>
      <c r="P74" s="31"/>
      <c r="Q74" s="31"/>
      <c r="R74" s="31"/>
      <c r="S74" s="323"/>
      <c r="T74" s="9" t="s">
        <v>56</v>
      </c>
      <c r="U74" s="33">
        <v>100</v>
      </c>
      <c r="V74" s="33">
        <f>J91</f>
        <v>31.080000000000002</v>
      </c>
      <c r="W74" s="8">
        <f t="shared" si="10"/>
        <v>0.51800000000000002</v>
      </c>
      <c r="X74" s="3"/>
      <c r="Y74" s="265"/>
      <c r="Z74" s="156" t="s">
        <v>19</v>
      </c>
      <c r="AA74" s="293" t="s">
        <v>94</v>
      </c>
      <c r="AB74" s="293"/>
      <c r="AC74" s="293"/>
      <c r="AD74" s="293"/>
      <c r="AE74" s="293"/>
      <c r="AF74" s="157" t="s">
        <v>11</v>
      </c>
      <c r="AG74" s="157" t="s">
        <v>12</v>
      </c>
      <c r="AH74" s="157" t="s">
        <v>81</v>
      </c>
      <c r="AI74" s="157" t="s">
        <v>80</v>
      </c>
      <c r="AJ74" s="19"/>
      <c r="AK74" s="31"/>
      <c r="AL74" s="31"/>
      <c r="AM74" s="31"/>
      <c r="AN74" s="31"/>
      <c r="AO74" s="323"/>
      <c r="AP74" s="9" t="s">
        <v>56</v>
      </c>
      <c r="AQ74" s="33">
        <v>100</v>
      </c>
      <c r="AR74" s="33">
        <f>AF91</f>
        <v>31.36</v>
      </c>
      <c r="AS74" s="8">
        <f t="shared" si="11"/>
        <v>0.52300000000000002</v>
      </c>
      <c r="AU74" s="267"/>
      <c r="AV74" s="108" t="s">
        <v>56</v>
      </c>
      <c r="AW74" s="109">
        <f t="shared" si="12"/>
        <v>100</v>
      </c>
      <c r="AX74" s="109">
        <f t="shared" si="13"/>
        <v>100</v>
      </c>
      <c r="AY74" s="108" t="s">
        <v>56</v>
      </c>
      <c r="AZ74" s="109">
        <f t="shared" si="14"/>
        <v>31.080000000000002</v>
      </c>
      <c r="BA74" s="109">
        <f t="shared" si="15"/>
        <v>31.36</v>
      </c>
    </row>
    <row r="75" spans="2:53" ht="16.5" customHeight="1" x14ac:dyDescent="0.3">
      <c r="B75" s="295"/>
      <c r="C75" s="265"/>
      <c r="D75" s="189" t="s">
        <v>20</v>
      </c>
      <c r="E75" s="196">
        <v>8.1999999999999993</v>
      </c>
      <c r="F75" s="196">
        <v>17.736000000000001</v>
      </c>
      <c r="G75" s="196">
        <v>6.9349999999999996</v>
      </c>
      <c r="H75" s="196">
        <v>6.01</v>
      </c>
      <c r="I75" s="196">
        <v>11.119</v>
      </c>
      <c r="J75" s="189">
        <f>SUM(E75:I75)</f>
        <v>50</v>
      </c>
      <c r="K75" s="189">
        <f>ROUND(AVERAGE(E75:I75),3)</f>
        <v>10</v>
      </c>
      <c r="L75" s="36">
        <f>ROUND(MEDIAN(E75:I75), 3)</f>
        <v>8.1999999999999993</v>
      </c>
      <c r="M75" s="36">
        <f>ROUND(_xlfn.STDEV.S(E75:I75), 3)</f>
        <v>4.734</v>
      </c>
      <c r="N75" s="7"/>
      <c r="O75" s="31"/>
      <c r="P75" s="31"/>
      <c r="Q75" s="31"/>
      <c r="R75" s="31"/>
      <c r="S75" s="31"/>
      <c r="T75" s="149" t="s">
        <v>3</v>
      </c>
      <c r="U75" s="44">
        <f>ROUND(AVERAGE(U69:U74), 3)</f>
        <v>93.332999999999998</v>
      </c>
      <c r="V75" s="174">
        <f>ROUND(AVERAGE(V69:V74), 3)</f>
        <v>45.012</v>
      </c>
      <c r="W75" s="28">
        <f>ROUND(AVERAGE(W69:W74), 3)</f>
        <v>0.75</v>
      </c>
      <c r="X75" s="29"/>
      <c r="Y75" s="265"/>
      <c r="Z75" s="189" t="s">
        <v>20</v>
      </c>
      <c r="AA75" s="196">
        <v>5.8860000000000001</v>
      </c>
      <c r="AB75" s="196">
        <v>6.9429999999999996</v>
      </c>
      <c r="AC75" s="196">
        <v>7.2249999999999996</v>
      </c>
      <c r="AD75" s="196">
        <v>5.7690000000000001</v>
      </c>
      <c r="AE75" s="196">
        <v>11.742000000000001</v>
      </c>
      <c r="AF75" s="189">
        <f>SUM(AA75:AE75)</f>
        <v>37.564999999999998</v>
      </c>
      <c r="AG75" s="189">
        <f>ROUND(AVERAGE(AA75:AE75),3)</f>
        <v>7.5129999999999999</v>
      </c>
      <c r="AH75" s="36">
        <f>ROUND(MEDIAN(AA75:AE75), 3)</f>
        <v>6.9429999999999996</v>
      </c>
      <c r="AI75" s="36">
        <f>ROUND(_xlfn.STDEV.S(AA75:AE75), 3)</f>
        <v>2.4489999999999998</v>
      </c>
      <c r="AJ75" s="19"/>
      <c r="AK75" s="31"/>
      <c r="AL75" s="31"/>
      <c r="AM75" s="31"/>
      <c r="AN75" s="31"/>
      <c r="AO75" s="31"/>
      <c r="AP75" s="149" t="s">
        <v>3</v>
      </c>
      <c r="AQ75" s="44">
        <f>ROUND(AVERAGE(AQ69:AQ74), 3)</f>
        <v>100</v>
      </c>
      <c r="AR75" s="174">
        <f>ROUND(AVERAGE(AR69:AR74), 3)</f>
        <v>41.079000000000001</v>
      </c>
      <c r="AS75" s="28">
        <f>ROUND(AVERAGE(AS69:AS74), 3)</f>
        <v>0.68500000000000005</v>
      </c>
      <c r="AU75" s="267"/>
      <c r="AV75" s="110" t="s">
        <v>3</v>
      </c>
      <c r="AW75" s="111">
        <f t="shared" si="12"/>
        <v>93.332999999999998</v>
      </c>
      <c r="AX75" s="111">
        <f t="shared" si="13"/>
        <v>100</v>
      </c>
      <c r="AY75" s="110" t="s">
        <v>3</v>
      </c>
      <c r="AZ75" s="112">
        <f t="shared" si="14"/>
        <v>45.012</v>
      </c>
      <c r="BA75" s="112">
        <f t="shared" si="15"/>
        <v>41.079000000000001</v>
      </c>
    </row>
    <row r="76" spans="2:53" ht="16.5" customHeight="1" x14ac:dyDescent="0.25">
      <c r="B76" s="295"/>
      <c r="C76" s="265"/>
      <c r="D76" s="189" t="b">
        <v>1</v>
      </c>
      <c r="E76" s="196" t="s">
        <v>159</v>
      </c>
      <c r="F76" s="196" t="s">
        <v>152</v>
      </c>
      <c r="G76" s="84" t="s">
        <v>41</v>
      </c>
      <c r="H76" s="196" t="s">
        <v>156</v>
      </c>
      <c r="I76" s="84">
        <v>4</v>
      </c>
      <c r="J76" s="303"/>
      <c r="K76" s="304"/>
      <c r="L76" s="304"/>
      <c r="M76" s="330"/>
      <c r="N76" s="7"/>
      <c r="O76" s="7"/>
      <c r="P76" s="7"/>
      <c r="Q76" s="7"/>
      <c r="R76" s="7"/>
      <c r="S76" s="31"/>
      <c r="T76" s="31"/>
      <c r="U76" s="31"/>
      <c r="V76" s="31"/>
      <c r="W76" s="31"/>
      <c r="X76" s="29"/>
      <c r="Y76" s="265"/>
      <c r="Z76" s="189" t="b">
        <v>1</v>
      </c>
      <c r="AA76" s="196">
        <v>6</v>
      </c>
      <c r="AB76" s="196" t="s">
        <v>158</v>
      </c>
      <c r="AC76" s="196" t="s">
        <v>163</v>
      </c>
      <c r="AD76" s="196" t="s">
        <v>144</v>
      </c>
      <c r="AE76" s="196" t="s">
        <v>160</v>
      </c>
      <c r="AF76" s="303"/>
      <c r="AG76" s="304"/>
      <c r="AH76" s="304"/>
      <c r="AI76" s="330"/>
      <c r="AJ76" s="19"/>
      <c r="AK76" s="7"/>
      <c r="AL76" s="7"/>
      <c r="AM76" s="7"/>
      <c r="AN76" s="7"/>
      <c r="AO76" s="31"/>
      <c r="AP76" s="31"/>
      <c r="AQ76" s="31"/>
      <c r="AR76" s="31"/>
      <c r="AS76" s="31"/>
      <c r="AU76" s="267"/>
      <c r="AV76" s="192"/>
      <c r="AW76" s="192"/>
      <c r="AX76" s="192"/>
      <c r="AY76" s="192"/>
      <c r="AZ76" s="192"/>
      <c r="BA76" s="192"/>
    </row>
    <row r="77" spans="2:53" ht="16.5" customHeight="1" x14ac:dyDescent="0.25">
      <c r="B77" s="295"/>
      <c r="C77" s="265"/>
      <c r="D77" s="189" t="s">
        <v>17</v>
      </c>
      <c r="E77" s="189"/>
      <c r="F77" s="189"/>
      <c r="G77" s="13" t="s">
        <v>44</v>
      </c>
      <c r="H77" s="189"/>
      <c r="I77" s="13" t="s">
        <v>39</v>
      </c>
      <c r="J77" s="311"/>
      <c r="K77" s="312"/>
      <c r="L77" s="312"/>
      <c r="M77" s="331"/>
      <c r="N77" s="7"/>
      <c r="O77" s="7"/>
      <c r="P77" s="7"/>
      <c r="Q77" s="7"/>
      <c r="R77" s="7"/>
      <c r="S77" s="31"/>
      <c r="T77" s="31"/>
      <c r="U77" s="31"/>
      <c r="V77" s="31"/>
      <c r="W77" s="31"/>
      <c r="X77" s="29"/>
      <c r="Y77" s="265"/>
      <c r="Z77" s="189" t="s">
        <v>17</v>
      </c>
      <c r="AA77" s="189"/>
      <c r="AB77" s="189"/>
      <c r="AC77" s="189"/>
      <c r="AD77" s="189"/>
      <c r="AE77" s="189"/>
      <c r="AF77" s="311"/>
      <c r="AG77" s="312"/>
      <c r="AH77" s="312"/>
      <c r="AI77" s="331"/>
      <c r="AJ77" s="19"/>
      <c r="AK77" s="7"/>
      <c r="AL77" s="7"/>
      <c r="AM77" s="7"/>
      <c r="AN77" s="7"/>
      <c r="AO77" s="31"/>
      <c r="AP77" s="31"/>
      <c r="AQ77" s="31"/>
      <c r="AR77" s="31"/>
      <c r="AS77" s="31"/>
      <c r="AU77" s="267"/>
      <c r="AV77" s="193"/>
      <c r="AW77" s="193"/>
      <c r="AX77" s="193"/>
      <c r="AY77" s="193"/>
      <c r="AZ77" s="193"/>
      <c r="BA77" s="193"/>
    </row>
    <row r="78" spans="2:53" ht="16.5" customHeight="1" x14ac:dyDescent="0.25">
      <c r="B78" s="295"/>
      <c r="C78" s="265"/>
      <c r="D78" s="156" t="s">
        <v>21</v>
      </c>
      <c r="E78" s="293" t="s">
        <v>94</v>
      </c>
      <c r="F78" s="293"/>
      <c r="G78" s="293"/>
      <c r="H78" s="293"/>
      <c r="I78" s="293"/>
      <c r="J78" s="157" t="s">
        <v>11</v>
      </c>
      <c r="K78" s="157" t="s">
        <v>12</v>
      </c>
      <c r="L78" s="157" t="s">
        <v>81</v>
      </c>
      <c r="M78" s="157" t="s">
        <v>80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29"/>
      <c r="Y78" s="265"/>
      <c r="Z78" s="156" t="s">
        <v>21</v>
      </c>
      <c r="AA78" s="293" t="s">
        <v>94</v>
      </c>
      <c r="AB78" s="293"/>
      <c r="AC78" s="293"/>
      <c r="AD78" s="293"/>
      <c r="AE78" s="293"/>
      <c r="AF78" s="157" t="s">
        <v>11</v>
      </c>
      <c r="AG78" s="157" t="s">
        <v>12</v>
      </c>
      <c r="AH78" s="157" t="s">
        <v>81</v>
      </c>
      <c r="AI78" s="157" t="s">
        <v>80</v>
      </c>
      <c r="AJ78" s="55"/>
      <c r="AK78" s="31"/>
      <c r="AL78" s="31"/>
      <c r="AM78" s="31"/>
      <c r="AN78" s="31"/>
      <c r="AO78" s="31"/>
      <c r="AP78" s="31"/>
      <c r="AQ78" s="31"/>
      <c r="AR78" s="31"/>
      <c r="AS78" s="31"/>
      <c r="AU78" s="267"/>
      <c r="AV78" s="193"/>
      <c r="AW78" s="193"/>
      <c r="AX78" s="193"/>
      <c r="AY78" s="193"/>
      <c r="AZ78" s="193"/>
      <c r="BA78" s="193"/>
    </row>
    <row r="79" spans="2:53" ht="16.5" customHeight="1" x14ac:dyDescent="0.3">
      <c r="B79" s="295"/>
      <c r="C79" s="265"/>
      <c r="D79" s="189" t="s">
        <v>22</v>
      </c>
      <c r="E79" s="196">
        <v>12.161</v>
      </c>
      <c r="F79" s="196">
        <v>6.5519999999999996</v>
      </c>
      <c r="G79" s="196">
        <v>4.4790000000000001</v>
      </c>
      <c r="H79" s="196">
        <v>7.1769999999999996</v>
      </c>
      <c r="I79" s="196">
        <v>6.3520000000000003</v>
      </c>
      <c r="J79" s="189">
        <f>SUM(E79:I79)</f>
        <v>36.721000000000004</v>
      </c>
      <c r="K79" s="189">
        <f>ROUND(AVERAGE(E79:I79),3)</f>
        <v>7.3440000000000003</v>
      </c>
      <c r="L79" s="36">
        <f>ROUND(MEDIAN(E79:I79), 3)</f>
        <v>6.5519999999999996</v>
      </c>
      <c r="M79" s="36">
        <f>ROUND(_xlfn.STDEV.S(E79:I79), 3)</f>
        <v>2.8740000000000001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29"/>
      <c r="Y79" s="265"/>
      <c r="Z79" s="189" t="s">
        <v>22</v>
      </c>
      <c r="AA79" s="196">
        <v>4.6559999999999997</v>
      </c>
      <c r="AB79" s="196">
        <v>6.7919999999999998</v>
      </c>
      <c r="AC79" s="196">
        <v>6.1040000000000001</v>
      </c>
      <c r="AD79" s="196">
        <v>4.7279999999999998</v>
      </c>
      <c r="AE79" s="196">
        <v>10.728</v>
      </c>
      <c r="AF79" s="189">
        <f>SUM(AA79:AE79)</f>
        <v>33.008000000000003</v>
      </c>
      <c r="AG79" s="189">
        <f>ROUND(AVERAGE(AA79:AE79),3)</f>
        <v>6.6020000000000003</v>
      </c>
      <c r="AH79" s="36">
        <f>ROUND(MEDIAN(AA79:AE79), 3)</f>
        <v>6.1040000000000001</v>
      </c>
      <c r="AI79" s="36">
        <f>ROUND(_xlfn.STDEV.S(AA79:AE79), 3)</f>
        <v>2.48</v>
      </c>
      <c r="AJ79" s="55"/>
      <c r="AK79" s="31"/>
      <c r="AL79" s="31"/>
      <c r="AM79" s="31"/>
      <c r="AN79" s="31"/>
      <c r="AO79" s="31"/>
      <c r="AP79" s="31"/>
      <c r="AQ79" s="31"/>
      <c r="AR79" s="31"/>
      <c r="AS79" s="31"/>
      <c r="AU79" s="267"/>
      <c r="AV79" s="193"/>
      <c r="AW79" s="193"/>
      <c r="AX79" s="193"/>
      <c r="AY79" s="269" t="s">
        <v>62</v>
      </c>
      <c r="AZ79" s="266" t="s">
        <v>6</v>
      </c>
      <c r="BA79" s="266"/>
    </row>
    <row r="80" spans="2:53" ht="16.5" customHeight="1" x14ac:dyDescent="0.3">
      <c r="B80" s="295"/>
      <c r="C80" s="265"/>
      <c r="D80" s="189" t="b">
        <v>1</v>
      </c>
      <c r="E80" s="196" t="s">
        <v>155</v>
      </c>
      <c r="F80" s="196" t="s">
        <v>129</v>
      </c>
      <c r="G80" s="196" t="s">
        <v>160</v>
      </c>
      <c r="H80" s="196" t="s">
        <v>159</v>
      </c>
      <c r="I80" s="196" t="s">
        <v>132</v>
      </c>
      <c r="J80" s="235"/>
      <c r="K80" s="235"/>
      <c r="L80" s="235"/>
      <c r="M80" s="235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29"/>
      <c r="Y80" s="265"/>
      <c r="Z80" s="189" t="b">
        <v>1</v>
      </c>
      <c r="AA80" s="196" t="s">
        <v>147</v>
      </c>
      <c r="AB80" s="196">
        <v>7</v>
      </c>
      <c r="AC80" s="196">
        <v>5</v>
      </c>
      <c r="AD80" s="196">
        <v>1</v>
      </c>
      <c r="AE80" s="196" t="s">
        <v>141</v>
      </c>
      <c r="AF80" s="303"/>
      <c r="AG80" s="304"/>
      <c r="AH80" s="304"/>
      <c r="AI80" s="330"/>
      <c r="AJ80" s="55"/>
      <c r="AK80" s="31"/>
      <c r="AL80" s="31"/>
      <c r="AM80" s="31"/>
      <c r="AN80" s="31"/>
      <c r="AO80" s="31"/>
      <c r="AP80" s="31"/>
      <c r="AQ80" s="31"/>
      <c r="AR80" s="31"/>
      <c r="AS80" s="31"/>
      <c r="AU80" s="267"/>
      <c r="AV80" s="193"/>
      <c r="AW80" s="193"/>
      <c r="AX80" s="193"/>
      <c r="AY80" s="269"/>
      <c r="AZ80" s="107" t="s">
        <v>246</v>
      </c>
      <c r="BA80" s="107" t="s">
        <v>0</v>
      </c>
    </row>
    <row r="81" spans="2:53" ht="16.5" customHeight="1" x14ac:dyDescent="0.25">
      <c r="B81" s="295"/>
      <c r="C81" s="265"/>
      <c r="D81" s="189" t="s">
        <v>17</v>
      </c>
      <c r="E81" s="189"/>
      <c r="F81" s="189"/>
      <c r="G81" s="189"/>
      <c r="H81" s="189"/>
      <c r="I81" s="189"/>
      <c r="J81" s="235"/>
      <c r="K81" s="235"/>
      <c r="L81" s="235"/>
      <c r="M81" s="235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29"/>
      <c r="Y81" s="265"/>
      <c r="Z81" s="189" t="s">
        <v>17</v>
      </c>
      <c r="AA81" s="189"/>
      <c r="AB81" s="189"/>
      <c r="AC81" s="189"/>
      <c r="AD81" s="189"/>
      <c r="AE81" s="189"/>
      <c r="AF81" s="311"/>
      <c r="AG81" s="312"/>
      <c r="AH81" s="312"/>
      <c r="AI81" s="331"/>
      <c r="AJ81" s="55"/>
      <c r="AK81" s="31"/>
      <c r="AL81" s="31"/>
      <c r="AM81" s="31"/>
      <c r="AN81" s="31"/>
      <c r="AO81" s="31"/>
      <c r="AP81" s="31"/>
      <c r="AQ81" s="31"/>
      <c r="AR81" s="31"/>
      <c r="AS81" s="31"/>
      <c r="AU81" s="267"/>
      <c r="AV81" s="193"/>
      <c r="AW81" s="193"/>
      <c r="AX81" s="193"/>
      <c r="AY81" s="131" t="s">
        <v>3</v>
      </c>
      <c r="AZ81" s="132">
        <f>J69</f>
        <v>45.012</v>
      </c>
      <c r="BA81" s="132">
        <f>AF69</f>
        <v>41.079000000000001</v>
      </c>
    </row>
    <row r="82" spans="2:53" ht="16.5" customHeight="1" x14ac:dyDescent="0.25">
      <c r="B82" s="295"/>
      <c r="C82" s="265"/>
      <c r="D82" s="156" t="s">
        <v>23</v>
      </c>
      <c r="E82" s="293" t="s">
        <v>94</v>
      </c>
      <c r="F82" s="293"/>
      <c r="G82" s="293"/>
      <c r="H82" s="293"/>
      <c r="I82" s="293"/>
      <c r="J82" s="157" t="s">
        <v>11</v>
      </c>
      <c r="K82" s="157" t="s">
        <v>12</v>
      </c>
      <c r="L82" s="157" t="s">
        <v>81</v>
      </c>
      <c r="M82" s="157" t="s">
        <v>80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29"/>
      <c r="Y82" s="265"/>
      <c r="Z82" s="156" t="s">
        <v>23</v>
      </c>
      <c r="AA82" s="293" t="s">
        <v>94</v>
      </c>
      <c r="AB82" s="293"/>
      <c r="AC82" s="293"/>
      <c r="AD82" s="293"/>
      <c r="AE82" s="293"/>
      <c r="AF82" s="157" t="s">
        <v>11</v>
      </c>
      <c r="AG82" s="157" t="s">
        <v>12</v>
      </c>
      <c r="AH82" s="157" t="s">
        <v>81</v>
      </c>
      <c r="AI82" s="157" t="s">
        <v>80</v>
      </c>
      <c r="AJ82" s="55"/>
      <c r="AK82" s="31"/>
      <c r="AL82" s="31"/>
      <c r="AM82" s="31"/>
      <c r="AN82" s="31"/>
      <c r="AO82" s="31"/>
      <c r="AP82" s="31"/>
      <c r="AQ82" s="31"/>
      <c r="AR82" s="31"/>
      <c r="AS82" s="31"/>
      <c r="AU82" s="267"/>
      <c r="AV82" s="193"/>
      <c r="AW82" s="193"/>
      <c r="AX82" s="193"/>
      <c r="AY82" s="42" t="s">
        <v>4</v>
      </c>
      <c r="AZ82" s="130">
        <f>K69</f>
        <v>9.0020000000000007</v>
      </c>
      <c r="BA82" s="130">
        <f>AG69</f>
        <v>8.2159999999999993</v>
      </c>
    </row>
    <row r="83" spans="2:53" ht="16.5" customHeight="1" x14ac:dyDescent="0.25">
      <c r="B83" s="295"/>
      <c r="C83" s="265"/>
      <c r="D83" s="189" t="s">
        <v>24</v>
      </c>
      <c r="E83" s="196">
        <v>15.151</v>
      </c>
      <c r="F83" s="196">
        <v>9.4559999999999995</v>
      </c>
      <c r="G83" s="196">
        <v>5.12</v>
      </c>
      <c r="H83" s="196">
        <v>7.1429999999999998</v>
      </c>
      <c r="I83" s="196">
        <v>4.9279999999999999</v>
      </c>
      <c r="J83" s="189">
        <f>SUM(E83:I83)</f>
        <v>41.797999999999995</v>
      </c>
      <c r="K83" s="189">
        <f>ROUND(AVERAGE(E83:I83),3)</f>
        <v>8.36</v>
      </c>
      <c r="L83" s="36">
        <f>ROUND(MEDIAN(E83:I83), 3)</f>
        <v>7.1429999999999998</v>
      </c>
      <c r="M83" s="36">
        <f>ROUND(_xlfn.STDEV.S(E83:I83), 3)</f>
        <v>4.2149999999999999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29"/>
      <c r="Y83" s="265"/>
      <c r="Z83" s="189" t="s">
        <v>24</v>
      </c>
      <c r="AA83" s="196">
        <v>10.641</v>
      </c>
      <c r="AB83" s="196">
        <v>7.8310000000000004</v>
      </c>
      <c r="AC83" s="196">
        <v>7.5510000000000002</v>
      </c>
      <c r="AD83" s="196">
        <v>4.7990000000000004</v>
      </c>
      <c r="AE83" s="196">
        <v>22.071999999999999</v>
      </c>
      <c r="AF83" s="189">
        <f>SUM(AA83:AE83)</f>
        <v>52.894000000000005</v>
      </c>
      <c r="AG83" s="189">
        <f>ROUND(AVERAGE(AA83:AE83),3)</f>
        <v>10.579000000000001</v>
      </c>
      <c r="AH83" s="36">
        <f>ROUND(MEDIAN(AA83:AE83), 3)</f>
        <v>7.8310000000000004</v>
      </c>
      <c r="AI83" s="36">
        <f>ROUND(_xlfn.STDEV.S(AA83:AE83), 3)</f>
        <v>6.7489999999999997</v>
      </c>
      <c r="AJ83" s="55"/>
      <c r="AK83" s="31"/>
      <c r="AL83" s="31"/>
      <c r="AM83" s="31"/>
      <c r="AN83" s="31"/>
      <c r="AO83" s="31"/>
      <c r="AP83" s="31"/>
      <c r="AQ83" s="31"/>
      <c r="AR83" s="31"/>
      <c r="AS83" s="31"/>
      <c r="AU83" s="267"/>
      <c r="AY83" s="42" t="s">
        <v>191</v>
      </c>
      <c r="AZ83" s="130">
        <f>L69</f>
        <v>8.4589999999999996</v>
      </c>
      <c r="BA83" s="130">
        <f>AH69</f>
        <v>7.0839999999999996</v>
      </c>
    </row>
    <row r="84" spans="2:53" ht="16.5" customHeight="1" x14ac:dyDescent="0.25">
      <c r="B84" s="295"/>
      <c r="C84" s="265"/>
      <c r="D84" s="189" t="b">
        <v>1</v>
      </c>
      <c r="E84" s="196" t="s">
        <v>135</v>
      </c>
      <c r="F84" s="196">
        <v>6</v>
      </c>
      <c r="G84" s="196" t="s">
        <v>138</v>
      </c>
      <c r="H84" s="196" t="s">
        <v>162</v>
      </c>
      <c r="I84" s="196">
        <v>7</v>
      </c>
      <c r="J84" s="235"/>
      <c r="K84" s="235"/>
      <c r="L84" s="235"/>
      <c r="M84" s="235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29"/>
      <c r="Y84" s="265"/>
      <c r="Z84" s="189" t="b">
        <v>1</v>
      </c>
      <c r="AA84" s="196" t="s">
        <v>161</v>
      </c>
      <c r="AB84" s="196" t="s">
        <v>130</v>
      </c>
      <c r="AC84" s="196" t="s">
        <v>159</v>
      </c>
      <c r="AD84" s="196" t="s">
        <v>163</v>
      </c>
      <c r="AE84" s="196" t="s">
        <v>138</v>
      </c>
      <c r="AF84" s="303"/>
      <c r="AG84" s="304"/>
      <c r="AH84" s="304"/>
      <c r="AI84" s="330"/>
      <c r="AJ84" s="55"/>
      <c r="AK84" s="31"/>
      <c r="AL84" s="31"/>
      <c r="AM84" s="31"/>
      <c r="AN84" s="31"/>
      <c r="AO84" s="31"/>
      <c r="AP84" s="31"/>
      <c r="AQ84" s="31"/>
      <c r="AR84" s="31"/>
      <c r="AS84" s="31"/>
      <c r="AU84" s="267"/>
      <c r="AY84" s="42" t="s">
        <v>192</v>
      </c>
      <c r="AZ84" s="130">
        <f>M69</f>
        <v>4.4950000000000001</v>
      </c>
      <c r="BA84" s="130">
        <f>AI69</f>
        <v>3.9980000000000002</v>
      </c>
    </row>
    <row r="85" spans="2:53" ht="16.5" customHeight="1" x14ac:dyDescent="0.25">
      <c r="B85" s="295"/>
      <c r="C85" s="265"/>
      <c r="D85" s="189" t="s">
        <v>17</v>
      </c>
      <c r="E85" s="189"/>
      <c r="F85" s="189"/>
      <c r="G85" s="189"/>
      <c r="H85" s="189"/>
      <c r="I85" s="189"/>
      <c r="J85" s="235"/>
      <c r="K85" s="235"/>
      <c r="L85" s="235"/>
      <c r="M85" s="235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29"/>
      <c r="Y85" s="265"/>
      <c r="Z85" s="189" t="s">
        <v>17</v>
      </c>
      <c r="AA85" s="189"/>
      <c r="AB85" s="189"/>
      <c r="AC85" s="189"/>
      <c r="AD85" s="189"/>
      <c r="AE85" s="189"/>
      <c r="AF85" s="311"/>
      <c r="AG85" s="312"/>
      <c r="AH85" s="312"/>
      <c r="AI85" s="331"/>
      <c r="AJ85" s="55"/>
      <c r="AK85" s="31"/>
      <c r="AL85" s="31"/>
      <c r="AM85" s="31"/>
      <c r="AN85" s="31"/>
      <c r="AO85" s="31"/>
      <c r="AP85" s="31"/>
      <c r="AQ85" s="31"/>
      <c r="AR85" s="31"/>
      <c r="AS85" s="31"/>
      <c r="AU85" s="267"/>
      <c r="AY85" s="126"/>
      <c r="AZ85" s="126"/>
      <c r="BA85" s="126"/>
    </row>
    <row r="86" spans="2:53" ht="16.5" customHeight="1" x14ac:dyDescent="0.25">
      <c r="B86" s="295"/>
      <c r="C86" s="265"/>
      <c r="D86" s="156" t="s">
        <v>25</v>
      </c>
      <c r="E86" s="293" t="s">
        <v>94</v>
      </c>
      <c r="F86" s="293"/>
      <c r="G86" s="293"/>
      <c r="H86" s="293"/>
      <c r="I86" s="293"/>
      <c r="J86" s="157" t="s">
        <v>11</v>
      </c>
      <c r="K86" s="157" t="s">
        <v>12</v>
      </c>
      <c r="L86" s="157" t="s">
        <v>81</v>
      </c>
      <c r="M86" s="157" t="s">
        <v>80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29"/>
      <c r="Y86" s="265"/>
      <c r="Z86" s="156" t="s">
        <v>25</v>
      </c>
      <c r="AA86" s="293" t="s">
        <v>94</v>
      </c>
      <c r="AB86" s="293"/>
      <c r="AC86" s="293"/>
      <c r="AD86" s="293"/>
      <c r="AE86" s="293"/>
      <c r="AF86" s="157" t="s">
        <v>11</v>
      </c>
      <c r="AG86" s="157" t="s">
        <v>12</v>
      </c>
      <c r="AH86" s="157" t="s">
        <v>81</v>
      </c>
      <c r="AI86" s="157" t="s">
        <v>80</v>
      </c>
      <c r="AJ86" s="55"/>
      <c r="AK86" s="31"/>
      <c r="AL86" s="31"/>
      <c r="AM86" s="31"/>
      <c r="AN86" s="31"/>
      <c r="AO86" s="31"/>
      <c r="AP86" s="31"/>
      <c r="AQ86" s="31"/>
      <c r="AR86" s="31"/>
      <c r="AS86" s="31"/>
      <c r="AU86" s="267"/>
      <c r="AY86" s="126"/>
      <c r="AZ86" s="126"/>
      <c r="BA86" s="126"/>
    </row>
    <row r="87" spans="2:53" ht="16.5" customHeight="1" x14ac:dyDescent="0.25">
      <c r="B87" s="295"/>
      <c r="C87" s="265"/>
      <c r="D87" s="189" t="s">
        <v>26</v>
      </c>
      <c r="E87" s="196">
        <v>11.025</v>
      </c>
      <c r="F87" s="196">
        <v>3.2610000000000001</v>
      </c>
      <c r="G87" s="196">
        <v>7.52</v>
      </c>
      <c r="H87" s="196">
        <v>7.2</v>
      </c>
      <c r="I87" s="196">
        <v>13.496</v>
      </c>
      <c r="J87" s="189">
        <f>SUM(E87:I87)</f>
        <v>42.502000000000002</v>
      </c>
      <c r="K87" s="189">
        <f>ROUND(AVERAGE(E87:I87),3)</f>
        <v>8.5</v>
      </c>
      <c r="L87" s="36">
        <f>ROUND(MEDIAN(E87:I87), 3)</f>
        <v>7.52</v>
      </c>
      <c r="M87" s="36">
        <f>ROUND(_xlfn.STDEV.S(E87:I87), 3)</f>
        <v>3.919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29"/>
      <c r="Y87" s="265"/>
      <c r="Z87" s="189" t="s">
        <v>26</v>
      </c>
      <c r="AA87" s="196">
        <v>7.8230000000000004</v>
      </c>
      <c r="AB87" s="196">
        <v>4.88</v>
      </c>
      <c r="AC87" s="196">
        <v>13.951000000000001</v>
      </c>
      <c r="AD87" s="196">
        <v>8.0410000000000004</v>
      </c>
      <c r="AE87" s="196">
        <v>4.0380000000000003</v>
      </c>
      <c r="AF87" s="189">
        <f>SUM(AA87:AE87)</f>
        <v>38.733000000000004</v>
      </c>
      <c r="AG87" s="189">
        <f>ROUND(AVERAGE(AA87:AE87),3)</f>
        <v>7.7469999999999999</v>
      </c>
      <c r="AH87" s="36">
        <f>ROUND(MEDIAN(AA87:AE87), 3)</f>
        <v>7.8230000000000004</v>
      </c>
      <c r="AI87" s="36">
        <f>ROUND(_xlfn.STDEV.S(AA87:AE87), 3)</f>
        <v>3.891</v>
      </c>
      <c r="AJ87" s="55"/>
      <c r="AK87" s="31"/>
      <c r="AL87" s="31"/>
      <c r="AM87" s="31"/>
      <c r="AN87" s="31"/>
      <c r="AO87" s="31"/>
      <c r="AP87" s="31"/>
      <c r="AQ87" s="31"/>
      <c r="AR87" s="31"/>
      <c r="AS87" s="31"/>
      <c r="AU87" s="267"/>
      <c r="AY87" s="126"/>
      <c r="AZ87" s="126"/>
      <c r="BA87" s="126"/>
    </row>
    <row r="88" spans="2:53" ht="16.5" customHeight="1" x14ac:dyDescent="0.25">
      <c r="B88" s="295"/>
      <c r="C88" s="265"/>
      <c r="D88" s="189" t="b">
        <v>1</v>
      </c>
      <c r="E88" s="196" t="s">
        <v>136</v>
      </c>
      <c r="F88" s="196" t="s">
        <v>146</v>
      </c>
      <c r="G88" s="196">
        <v>4</v>
      </c>
      <c r="H88" s="196">
        <v>5</v>
      </c>
      <c r="I88" s="196" t="s">
        <v>135</v>
      </c>
      <c r="J88" s="235"/>
      <c r="K88" s="235"/>
      <c r="L88" s="235"/>
      <c r="M88" s="235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29"/>
      <c r="Y88" s="265"/>
      <c r="Z88" s="189" t="b">
        <v>1</v>
      </c>
      <c r="AA88" s="196" t="s">
        <v>155</v>
      </c>
      <c r="AB88" s="196" t="s">
        <v>137</v>
      </c>
      <c r="AC88" s="196" t="s">
        <v>160</v>
      </c>
      <c r="AD88" s="196" t="s">
        <v>139</v>
      </c>
      <c r="AE88" s="196">
        <v>2</v>
      </c>
      <c r="AF88" s="303"/>
      <c r="AG88" s="304"/>
      <c r="AH88" s="304"/>
      <c r="AI88" s="330"/>
      <c r="AJ88" s="55"/>
      <c r="AK88" s="31"/>
      <c r="AL88" s="31"/>
      <c r="AM88" s="31"/>
      <c r="AN88" s="31"/>
      <c r="AO88" s="31"/>
      <c r="AP88" s="31"/>
      <c r="AQ88" s="31"/>
      <c r="AR88" s="31"/>
      <c r="AS88" s="31"/>
      <c r="AU88" s="267"/>
      <c r="AY88" s="126"/>
      <c r="AZ88" s="126"/>
      <c r="BA88" s="126"/>
    </row>
    <row r="89" spans="2:53" ht="16.5" customHeight="1" x14ac:dyDescent="0.25">
      <c r="B89" s="295"/>
      <c r="C89" s="265"/>
      <c r="D89" s="189" t="s">
        <v>17</v>
      </c>
      <c r="E89" s="189"/>
      <c r="F89" s="189"/>
      <c r="G89" s="189"/>
      <c r="H89" s="189"/>
      <c r="I89" s="189"/>
      <c r="J89" s="235"/>
      <c r="K89" s="235"/>
      <c r="L89" s="235"/>
      <c r="M89" s="235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29"/>
      <c r="Y89" s="265"/>
      <c r="Z89" s="189" t="s">
        <v>17</v>
      </c>
      <c r="AA89" s="189"/>
      <c r="AB89" s="189"/>
      <c r="AC89" s="189"/>
      <c r="AD89" s="189"/>
      <c r="AE89" s="189"/>
      <c r="AF89" s="311"/>
      <c r="AG89" s="312"/>
      <c r="AH89" s="312"/>
      <c r="AI89" s="331"/>
      <c r="AJ89" s="55"/>
      <c r="AK89" s="31"/>
      <c r="AL89" s="31"/>
      <c r="AM89" s="31"/>
      <c r="AN89" s="31"/>
      <c r="AO89" s="31"/>
      <c r="AP89" s="31"/>
      <c r="AQ89" s="31"/>
      <c r="AR89" s="31"/>
      <c r="AS89" s="31"/>
      <c r="AU89" s="267"/>
      <c r="AY89" s="126"/>
      <c r="AZ89" s="126"/>
      <c r="BA89" s="126"/>
    </row>
    <row r="90" spans="2:53" ht="16.5" customHeight="1" x14ac:dyDescent="0.25">
      <c r="B90" s="295"/>
      <c r="C90" s="265"/>
      <c r="D90" s="156" t="s">
        <v>58</v>
      </c>
      <c r="E90" s="293" t="s">
        <v>94</v>
      </c>
      <c r="F90" s="293"/>
      <c r="G90" s="293"/>
      <c r="H90" s="293"/>
      <c r="I90" s="293"/>
      <c r="J90" s="157" t="s">
        <v>11</v>
      </c>
      <c r="K90" s="157" t="s">
        <v>12</v>
      </c>
      <c r="L90" s="157" t="s">
        <v>81</v>
      </c>
      <c r="M90" s="157" t="s">
        <v>80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29"/>
      <c r="Y90" s="265"/>
      <c r="Z90" s="156" t="s">
        <v>58</v>
      </c>
      <c r="AA90" s="293" t="s">
        <v>94</v>
      </c>
      <c r="AB90" s="293"/>
      <c r="AC90" s="293"/>
      <c r="AD90" s="293"/>
      <c r="AE90" s="293"/>
      <c r="AF90" s="157" t="s">
        <v>11</v>
      </c>
      <c r="AG90" s="157" t="s">
        <v>12</v>
      </c>
      <c r="AH90" s="157" t="s">
        <v>81</v>
      </c>
      <c r="AI90" s="157" t="s">
        <v>80</v>
      </c>
      <c r="AJ90" s="55"/>
      <c r="AK90" s="31"/>
      <c r="AL90" s="31"/>
      <c r="AM90" s="31"/>
      <c r="AN90" s="31"/>
      <c r="AO90" s="31"/>
      <c r="AP90" s="31"/>
      <c r="AQ90" s="31"/>
      <c r="AR90" s="31"/>
      <c r="AS90" s="31"/>
      <c r="AU90" s="267"/>
      <c r="AY90" s="126"/>
      <c r="AZ90" s="126"/>
      <c r="BA90" s="126"/>
    </row>
    <row r="91" spans="2:53" ht="16.5" customHeight="1" x14ac:dyDescent="0.25">
      <c r="B91" s="295"/>
      <c r="C91" s="265"/>
      <c r="D91" s="189" t="s">
        <v>59</v>
      </c>
      <c r="E91" s="196">
        <v>8.0399999999999991</v>
      </c>
      <c r="F91" s="196">
        <v>9.8249999999999993</v>
      </c>
      <c r="G91" s="196">
        <v>3.3180000000000001</v>
      </c>
      <c r="H91" s="196">
        <v>5.3529999999999998</v>
      </c>
      <c r="I91" s="196">
        <v>4.5439999999999996</v>
      </c>
      <c r="J91" s="189">
        <f>SUM(E91:I91)</f>
        <v>31.080000000000002</v>
      </c>
      <c r="K91" s="189">
        <f>ROUND(AVERAGE(E91:I91),3)</f>
        <v>6.2160000000000002</v>
      </c>
      <c r="L91" s="36">
        <f>ROUND(MEDIAN(E91:I91), 3)</f>
        <v>5.3529999999999998</v>
      </c>
      <c r="M91" s="36">
        <f>ROUND(_xlfn.STDEV.S(E91:I91), 3)</f>
        <v>2.6589999999999998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29"/>
      <c r="Y91" s="265"/>
      <c r="Z91" s="189" t="s">
        <v>59</v>
      </c>
      <c r="AA91" s="196">
        <v>5.5439999999999996</v>
      </c>
      <c r="AB91" s="196">
        <v>6.2309999999999999</v>
      </c>
      <c r="AC91" s="196">
        <v>6.64</v>
      </c>
      <c r="AD91" s="196">
        <v>6.5869999999999997</v>
      </c>
      <c r="AE91" s="196">
        <v>6.3579999999999997</v>
      </c>
      <c r="AF91" s="189">
        <f>SUM(AA91:AE91)</f>
        <v>31.36</v>
      </c>
      <c r="AG91" s="189">
        <f>ROUND(AVERAGE(AA91:AE91),3)</f>
        <v>6.2720000000000002</v>
      </c>
      <c r="AH91" s="36">
        <f>ROUND(MEDIAN(AA91:AE91), 3)</f>
        <v>6.3579999999999997</v>
      </c>
      <c r="AI91" s="36">
        <f>ROUND(_xlfn.STDEV.S(AA91:AE91), 3)</f>
        <v>0.44</v>
      </c>
      <c r="AJ91" s="55"/>
      <c r="AK91" s="31"/>
      <c r="AL91" s="31"/>
      <c r="AM91" s="31"/>
      <c r="AN91" s="31"/>
      <c r="AO91" s="31"/>
      <c r="AP91" s="31"/>
      <c r="AQ91" s="31"/>
      <c r="AR91" s="31"/>
      <c r="AS91" s="31"/>
      <c r="AU91" s="267"/>
      <c r="AY91" s="126"/>
      <c r="AZ91" s="126"/>
      <c r="BA91" s="126"/>
    </row>
    <row r="92" spans="2:53" ht="16.5" customHeight="1" x14ac:dyDescent="0.25">
      <c r="B92" s="295"/>
      <c r="C92" s="265"/>
      <c r="D92" s="189" t="b">
        <v>1</v>
      </c>
      <c r="E92" s="196">
        <v>9</v>
      </c>
      <c r="F92" s="196" t="s">
        <v>144</v>
      </c>
      <c r="G92" s="196" t="s">
        <v>131</v>
      </c>
      <c r="H92" s="196">
        <v>0</v>
      </c>
      <c r="I92" s="196" t="s">
        <v>139</v>
      </c>
      <c r="J92" s="235"/>
      <c r="K92" s="235"/>
      <c r="L92" s="235"/>
      <c r="M92" s="235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29"/>
      <c r="Y92" s="265"/>
      <c r="Z92" s="189" t="b">
        <v>1</v>
      </c>
      <c r="AA92" s="196">
        <v>9</v>
      </c>
      <c r="AB92" s="196">
        <v>8</v>
      </c>
      <c r="AC92" s="196" t="s">
        <v>139</v>
      </c>
      <c r="AD92" s="196" t="s">
        <v>132</v>
      </c>
      <c r="AE92" s="196" t="s">
        <v>159</v>
      </c>
      <c r="AF92" s="303"/>
      <c r="AG92" s="304"/>
      <c r="AH92" s="304"/>
      <c r="AI92" s="330"/>
      <c r="AJ92" s="55"/>
      <c r="AK92" s="31"/>
      <c r="AL92" s="31"/>
      <c r="AM92" s="31"/>
      <c r="AN92" s="31"/>
      <c r="AO92" s="31"/>
      <c r="AP92" s="31"/>
      <c r="AQ92" s="31"/>
      <c r="AR92" s="31"/>
      <c r="AS92" s="31"/>
      <c r="AU92" s="267"/>
      <c r="AV92" s="125"/>
      <c r="AW92" s="125"/>
      <c r="AX92" s="125"/>
      <c r="AY92" s="125"/>
      <c r="AZ92" s="125"/>
      <c r="BA92" s="125"/>
    </row>
    <row r="93" spans="2:53" ht="16.5" customHeight="1" x14ac:dyDescent="0.25">
      <c r="B93" s="295"/>
      <c r="C93" s="265"/>
      <c r="D93" s="189" t="s">
        <v>17</v>
      </c>
      <c r="E93" s="189"/>
      <c r="F93" s="189"/>
      <c r="G93" s="189"/>
      <c r="H93" s="189"/>
      <c r="I93" s="189"/>
      <c r="J93" s="235"/>
      <c r="K93" s="235"/>
      <c r="L93" s="235"/>
      <c r="M93" s="235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29"/>
      <c r="Y93" s="265"/>
      <c r="Z93" s="189" t="s">
        <v>17</v>
      </c>
      <c r="AA93" s="189"/>
      <c r="AB93" s="189"/>
      <c r="AC93" s="189"/>
      <c r="AD93" s="189"/>
      <c r="AE93" s="189"/>
      <c r="AF93" s="311"/>
      <c r="AG93" s="312"/>
      <c r="AH93" s="312"/>
      <c r="AI93" s="331"/>
      <c r="AJ93" s="55"/>
      <c r="AK93" s="31"/>
      <c r="AL93" s="31"/>
      <c r="AM93" s="31"/>
      <c r="AN93" s="31"/>
      <c r="AO93" s="31"/>
      <c r="AP93" s="31"/>
      <c r="AQ93" s="31"/>
      <c r="AR93" s="31"/>
      <c r="AS93" s="31"/>
      <c r="AU93" s="267"/>
      <c r="AV93" s="125"/>
      <c r="AW93" s="125"/>
      <c r="AX93" s="125"/>
      <c r="AY93" s="125"/>
      <c r="AZ93" s="125"/>
      <c r="BA93" s="125"/>
    </row>
    <row r="94" spans="2:53" ht="16.5" customHeight="1" x14ac:dyDescent="0.25">
      <c r="B94" s="295"/>
      <c r="AU94" s="267"/>
      <c r="AV94" s="125"/>
      <c r="AW94" s="125"/>
      <c r="AX94" s="125"/>
      <c r="AY94" s="125"/>
      <c r="AZ94" s="125"/>
      <c r="BA94" s="125"/>
    </row>
    <row r="95" spans="2:53" ht="16.5" customHeight="1" x14ac:dyDescent="0.25">
      <c r="B95" s="295"/>
      <c r="AU95" s="267"/>
      <c r="AV95" s="125"/>
      <c r="AW95" s="125"/>
      <c r="AX95" s="125"/>
      <c r="AY95" s="125"/>
      <c r="AZ95" s="125"/>
      <c r="BA95" s="125"/>
    </row>
    <row r="96" spans="2:53" ht="18.75" x14ac:dyDescent="0.3">
      <c r="B96" s="295"/>
      <c r="C96" s="265" t="s">
        <v>67</v>
      </c>
      <c r="D96" s="90" t="s">
        <v>67</v>
      </c>
      <c r="E96" s="7"/>
      <c r="F96" s="7"/>
      <c r="G96" s="7"/>
      <c r="H96" s="7"/>
      <c r="I96" s="7"/>
      <c r="J96" s="326" t="s">
        <v>49</v>
      </c>
      <c r="K96" s="326"/>
      <c r="L96" s="326"/>
      <c r="M96" s="326"/>
      <c r="N96" s="7"/>
      <c r="O96" s="7"/>
      <c r="P96" s="7"/>
      <c r="Q96" s="7"/>
      <c r="R96" s="7"/>
      <c r="S96" s="7"/>
      <c r="T96" s="90" t="s">
        <v>67</v>
      </c>
      <c r="U96" s="232" t="s">
        <v>50</v>
      </c>
      <c r="V96" s="232"/>
      <c r="W96" s="232"/>
      <c r="X96" s="3"/>
      <c r="Y96" s="325" t="s">
        <v>67</v>
      </c>
      <c r="Z96" s="90" t="s">
        <v>67</v>
      </c>
      <c r="AA96" s="19"/>
      <c r="AB96" s="19"/>
      <c r="AC96" s="19"/>
      <c r="AD96" s="19"/>
      <c r="AE96" s="19"/>
      <c r="AF96" s="326" t="s">
        <v>49</v>
      </c>
      <c r="AG96" s="326"/>
      <c r="AH96" s="326"/>
      <c r="AI96" s="326"/>
      <c r="AJ96" s="19"/>
      <c r="AK96" s="7"/>
      <c r="AL96" s="7"/>
      <c r="AM96" s="7"/>
      <c r="AN96" s="7"/>
      <c r="AO96" s="7"/>
      <c r="AP96" s="90" t="s">
        <v>67</v>
      </c>
      <c r="AQ96" s="232" t="s">
        <v>50</v>
      </c>
      <c r="AR96" s="232"/>
      <c r="AS96" s="232"/>
      <c r="AU96" s="267"/>
      <c r="AV96" s="279" t="s">
        <v>252</v>
      </c>
      <c r="AW96" s="280" t="s">
        <v>5</v>
      </c>
      <c r="AX96" s="280"/>
      <c r="AY96" s="279" t="s">
        <v>252</v>
      </c>
      <c r="AZ96" s="280" t="s">
        <v>6</v>
      </c>
      <c r="BA96" s="280"/>
    </row>
    <row r="97" spans="2:53" ht="18.75" x14ac:dyDescent="0.3">
      <c r="B97" s="295"/>
      <c r="C97" s="265"/>
      <c r="D97" s="90" t="s">
        <v>2</v>
      </c>
      <c r="E97" s="7"/>
      <c r="F97" s="7"/>
      <c r="G97" s="7"/>
      <c r="H97" s="7"/>
      <c r="I97" s="7"/>
      <c r="J97" s="42" t="s">
        <v>3</v>
      </c>
      <c r="K97" s="42" t="s">
        <v>4</v>
      </c>
      <c r="L97" s="42" t="s">
        <v>191</v>
      </c>
      <c r="M97" s="42" t="s">
        <v>192</v>
      </c>
      <c r="N97" s="7"/>
      <c r="O97" s="7"/>
      <c r="P97" s="7"/>
      <c r="Q97" s="7"/>
      <c r="R97" s="7"/>
      <c r="S97" s="31"/>
      <c r="T97" s="90" t="s">
        <v>2</v>
      </c>
      <c r="U97" s="92" t="s">
        <v>5</v>
      </c>
      <c r="V97" s="92" t="s">
        <v>6</v>
      </c>
      <c r="W97" s="8" t="s">
        <v>7</v>
      </c>
      <c r="X97" s="29"/>
      <c r="Y97" s="325"/>
      <c r="Z97" s="90" t="s">
        <v>0</v>
      </c>
      <c r="AA97" s="19"/>
      <c r="AB97" s="19"/>
      <c r="AC97" s="19"/>
      <c r="AD97" s="19"/>
      <c r="AE97" s="19"/>
      <c r="AF97" s="42" t="s">
        <v>3</v>
      </c>
      <c r="AG97" s="42" t="s">
        <v>4</v>
      </c>
      <c r="AH97" s="42" t="s">
        <v>191</v>
      </c>
      <c r="AI97" s="42" t="s">
        <v>192</v>
      </c>
      <c r="AJ97" s="19"/>
      <c r="AK97" s="7"/>
      <c r="AL97" s="7"/>
      <c r="AM97" s="7"/>
      <c r="AN97" s="7"/>
      <c r="AO97" s="31"/>
      <c r="AP97" s="90" t="s">
        <v>0</v>
      </c>
      <c r="AQ97" s="92" t="s">
        <v>5</v>
      </c>
      <c r="AR97" s="92" t="s">
        <v>6</v>
      </c>
      <c r="AS97" s="8" t="s">
        <v>7</v>
      </c>
      <c r="AU97" s="267"/>
      <c r="AV97" s="279"/>
      <c r="AW97" s="114" t="s">
        <v>2</v>
      </c>
      <c r="AX97" s="114" t="s">
        <v>54</v>
      </c>
      <c r="AY97" s="279"/>
      <c r="AZ97" s="114" t="s">
        <v>2</v>
      </c>
      <c r="BA97" s="114" t="s">
        <v>54</v>
      </c>
    </row>
    <row r="98" spans="2:53" ht="18.75" x14ac:dyDescent="0.3">
      <c r="B98" s="295"/>
      <c r="C98" s="265"/>
      <c r="D98" s="9" t="s">
        <v>8</v>
      </c>
      <c r="E98" s="7"/>
      <c r="F98" s="7"/>
      <c r="G98" s="7"/>
      <c r="H98" s="7"/>
      <c r="I98" s="7"/>
      <c r="J98" s="57">
        <f>ROUND(AVERAGE(J100, J104,J108,J112,J116,J120), 3)</f>
        <v>56.588999999999999</v>
      </c>
      <c r="K98" s="43">
        <f>ROUND(AVERAGE(K100, K104,K108,K112,K116,K120), 3)</f>
        <v>11.318</v>
      </c>
      <c r="L98" s="43">
        <f>ROUND(AVERAGE(L100, L104,L108,L112,L116,L120), 3)</f>
        <v>7.7069999999999999</v>
      </c>
      <c r="M98" s="43">
        <f>ROUND(AVERAGE(M100, M104,M108,M112,M116,M120), 3)</f>
        <v>8.4039999999999999</v>
      </c>
      <c r="N98" s="7"/>
      <c r="O98" s="7"/>
      <c r="P98" s="7"/>
      <c r="Q98" s="7"/>
      <c r="R98" s="7"/>
      <c r="S98" s="31"/>
      <c r="T98" s="9" t="s">
        <v>9</v>
      </c>
      <c r="U98" s="32">
        <v>100</v>
      </c>
      <c r="V98" s="32">
        <v>56.09</v>
      </c>
      <c r="W98" s="8">
        <f t="shared" ref="W98:W103" si="16">ROUND(V98/60, 3)</f>
        <v>0.93500000000000005</v>
      </c>
      <c r="X98" s="29"/>
      <c r="Y98" s="325"/>
      <c r="Z98" s="9" t="s">
        <v>8</v>
      </c>
      <c r="AA98" s="19"/>
      <c r="AB98" s="19"/>
      <c r="AC98" s="19"/>
      <c r="AD98" s="19"/>
      <c r="AE98" s="19"/>
      <c r="AF98" s="57">
        <f>ROUND(AVERAGE(AF100, AF104,AF108,AF112,AF116,AF120), 3)</f>
        <v>37.162999999999997</v>
      </c>
      <c r="AG98" s="43">
        <f>ROUND(AVERAGE(AG100, AG104,AG108,AG112,AG116,AG120), 3)</f>
        <v>7.4329999999999998</v>
      </c>
      <c r="AH98" s="43">
        <f>ROUND(AVERAGE(AH100, AH104,AH108,AH112,AH116,AH120), 3)</f>
        <v>6.819</v>
      </c>
      <c r="AI98" s="43">
        <f>ROUND(AVERAGE(AI100, AI104,AI108,AI112,AI116,AI120), 3)</f>
        <v>2.2759999999999998</v>
      </c>
      <c r="AJ98" s="19"/>
      <c r="AK98" s="7"/>
      <c r="AL98" s="7"/>
      <c r="AM98" s="7"/>
      <c r="AN98" s="7"/>
      <c r="AO98" s="31"/>
      <c r="AP98" s="9" t="s">
        <v>9</v>
      </c>
      <c r="AQ98" s="32">
        <v>100</v>
      </c>
      <c r="AR98" s="32">
        <v>31.225999999999999</v>
      </c>
      <c r="AS98" s="8">
        <f t="shared" ref="AS98:AS103" si="17">ROUND(AR98/60, 3)</f>
        <v>0.52</v>
      </c>
      <c r="AU98" s="267"/>
      <c r="AV98" s="115" t="s">
        <v>9</v>
      </c>
      <c r="AW98" s="122">
        <f>U98</f>
        <v>100</v>
      </c>
      <c r="AX98" s="122">
        <f>AQ98</f>
        <v>100</v>
      </c>
      <c r="AY98" s="115" t="s">
        <v>9</v>
      </c>
      <c r="AZ98" s="122">
        <f>V98</f>
        <v>56.09</v>
      </c>
      <c r="BA98" s="122">
        <f>AR98</f>
        <v>31.225999999999999</v>
      </c>
    </row>
    <row r="99" spans="2:53" ht="16.5" customHeight="1" x14ac:dyDescent="0.3">
      <c r="B99" s="295"/>
      <c r="C99" s="265"/>
      <c r="D99" s="92" t="s">
        <v>10</v>
      </c>
      <c r="E99" s="324" t="s">
        <v>94</v>
      </c>
      <c r="F99" s="288"/>
      <c r="G99" s="288"/>
      <c r="H99" s="288"/>
      <c r="I99" s="289"/>
      <c r="J99" s="88" t="s">
        <v>11</v>
      </c>
      <c r="K99" s="88" t="s">
        <v>12</v>
      </c>
      <c r="L99" s="88" t="s">
        <v>81</v>
      </c>
      <c r="M99" s="88" t="s">
        <v>80</v>
      </c>
      <c r="N99" s="7"/>
      <c r="O99" s="31"/>
      <c r="P99" s="31"/>
      <c r="Q99" s="31"/>
      <c r="R99" s="31"/>
      <c r="S99" s="31"/>
      <c r="T99" s="9" t="s">
        <v>13</v>
      </c>
      <c r="U99" s="32">
        <v>100</v>
      </c>
      <c r="V99" s="32">
        <v>33.706000000000003</v>
      </c>
      <c r="W99" s="8">
        <f t="shared" si="16"/>
        <v>0.56200000000000006</v>
      </c>
      <c r="X99" s="29"/>
      <c r="Y99" s="325"/>
      <c r="Z99" s="92" t="s">
        <v>10</v>
      </c>
      <c r="AA99" s="324" t="s">
        <v>94</v>
      </c>
      <c r="AB99" s="288"/>
      <c r="AC99" s="288"/>
      <c r="AD99" s="288"/>
      <c r="AE99" s="289"/>
      <c r="AF99" s="88" t="s">
        <v>11</v>
      </c>
      <c r="AG99" s="88" t="s">
        <v>12</v>
      </c>
      <c r="AH99" s="88" t="s">
        <v>81</v>
      </c>
      <c r="AI99" s="88" t="s">
        <v>80</v>
      </c>
      <c r="AJ99" s="19"/>
      <c r="AK99" s="31"/>
      <c r="AL99" s="31"/>
      <c r="AM99" s="31"/>
      <c r="AN99" s="31"/>
      <c r="AO99" s="31"/>
      <c r="AP99" s="9" t="s">
        <v>13</v>
      </c>
      <c r="AQ99" s="32">
        <v>100</v>
      </c>
      <c r="AR99" s="32">
        <v>39.655999999999999</v>
      </c>
      <c r="AS99" s="8">
        <f t="shared" si="17"/>
        <v>0.66100000000000003</v>
      </c>
      <c r="AU99" s="267"/>
      <c r="AV99" s="115" t="s">
        <v>13</v>
      </c>
      <c r="AW99" s="122">
        <f t="shared" ref="AW99:AW104" si="18">U99</f>
        <v>100</v>
      </c>
      <c r="AX99" s="122">
        <f t="shared" ref="AX99:AX104" si="19">AQ99</f>
        <v>100</v>
      </c>
      <c r="AY99" s="115" t="s">
        <v>13</v>
      </c>
      <c r="AZ99" s="122">
        <f t="shared" ref="AZ99:AZ104" si="20">V99</f>
        <v>33.706000000000003</v>
      </c>
      <c r="BA99" s="122">
        <f t="shared" ref="BA99:BA104" si="21">AR99</f>
        <v>39.655999999999999</v>
      </c>
    </row>
    <row r="100" spans="2:53" ht="16.5" customHeight="1" x14ac:dyDescent="0.3">
      <c r="B100" s="295"/>
      <c r="C100" s="265"/>
      <c r="D100" s="87" t="s">
        <v>14</v>
      </c>
      <c r="E100" s="58">
        <v>13.561</v>
      </c>
      <c r="F100" s="58">
        <v>18.169</v>
      </c>
      <c r="G100" s="58">
        <v>9.1669999999999998</v>
      </c>
      <c r="H100" s="58">
        <v>6.3680000000000003</v>
      </c>
      <c r="I100" s="58">
        <v>8.8239999999999998</v>
      </c>
      <c r="J100" s="87">
        <f>SUM(E100:I100)</f>
        <v>56.088999999999999</v>
      </c>
      <c r="K100" s="26">
        <f>ROUND(AVERAGE(E100:I100),3)</f>
        <v>11.218</v>
      </c>
      <c r="L100" s="87">
        <f>ROUND(MEDIAN(E100:I100), 3)</f>
        <v>9.1669999999999998</v>
      </c>
      <c r="M100" s="87">
        <f>ROUND(_xlfn.STDEV.S(E100:I100), 3)</f>
        <v>4.6710000000000003</v>
      </c>
      <c r="N100" s="7"/>
      <c r="O100" s="31"/>
      <c r="P100" s="31"/>
      <c r="Q100" s="31"/>
      <c r="R100" s="31"/>
      <c r="S100" s="31"/>
      <c r="T100" s="9" t="s">
        <v>15</v>
      </c>
      <c r="U100" s="32">
        <v>60</v>
      </c>
      <c r="V100" s="32">
        <v>128.19399999999999</v>
      </c>
      <c r="W100" s="8">
        <f t="shared" si="16"/>
        <v>2.137</v>
      </c>
      <c r="X100" s="29"/>
      <c r="Y100" s="325"/>
      <c r="Z100" s="87" t="s">
        <v>14</v>
      </c>
      <c r="AA100" s="58">
        <v>4.4240000000000004</v>
      </c>
      <c r="AB100" s="58">
        <v>5.2329999999999997</v>
      </c>
      <c r="AC100" s="58">
        <v>6.6559999999999997</v>
      </c>
      <c r="AD100" s="58">
        <v>5.9580000000000002</v>
      </c>
      <c r="AE100" s="58">
        <v>8.952</v>
      </c>
      <c r="AF100" s="87">
        <f>SUM(AA100:AE100)</f>
        <v>31.222999999999999</v>
      </c>
      <c r="AG100" s="26">
        <f>ROUND(AVERAGE(AA100:AE100),3)</f>
        <v>6.2450000000000001</v>
      </c>
      <c r="AH100" s="87">
        <f>ROUND(MEDIAN(AA100:AE100), 3)</f>
        <v>5.9580000000000002</v>
      </c>
      <c r="AI100" s="87">
        <f>ROUND(_xlfn.STDEV.S(AA100:AE100), 3)</f>
        <v>1.726</v>
      </c>
      <c r="AJ100" s="19"/>
      <c r="AK100" s="31"/>
      <c r="AL100" s="31"/>
      <c r="AM100" s="31"/>
      <c r="AN100" s="31"/>
      <c r="AO100" s="31"/>
      <c r="AP100" s="9" t="s">
        <v>15</v>
      </c>
      <c r="AQ100" s="32">
        <v>100</v>
      </c>
      <c r="AR100" s="32">
        <v>52.84</v>
      </c>
      <c r="AS100" s="8">
        <f t="shared" si="17"/>
        <v>0.88100000000000001</v>
      </c>
      <c r="AU100" s="267"/>
      <c r="AV100" s="115" t="s">
        <v>15</v>
      </c>
      <c r="AW100" s="122">
        <f t="shared" si="18"/>
        <v>60</v>
      </c>
      <c r="AX100" s="122">
        <f t="shared" si="19"/>
        <v>100</v>
      </c>
      <c r="AY100" s="115" t="s">
        <v>15</v>
      </c>
      <c r="AZ100" s="122">
        <f t="shared" si="20"/>
        <v>128.19399999999999</v>
      </c>
      <c r="BA100" s="122">
        <f t="shared" si="21"/>
        <v>52.84</v>
      </c>
    </row>
    <row r="101" spans="2:53" ht="18.75" x14ac:dyDescent="0.3">
      <c r="B101" s="295"/>
      <c r="C101" s="265"/>
      <c r="D101" s="87" t="b">
        <v>1</v>
      </c>
      <c r="E101" s="87" t="s">
        <v>147</v>
      </c>
      <c r="F101" s="87" t="s">
        <v>143</v>
      </c>
      <c r="G101" s="87">
        <v>6</v>
      </c>
      <c r="H101" s="87">
        <v>8</v>
      </c>
      <c r="I101" s="87">
        <v>2</v>
      </c>
      <c r="J101" s="281"/>
      <c r="K101" s="282"/>
      <c r="L101" s="282"/>
      <c r="M101" s="283"/>
      <c r="N101" s="7"/>
      <c r="O101" s="31"/>
      <c r="P101" s="31"/>
      <c r="Q101" s="31"/>
      <c r="R101" s="31"/>
      <c r="S101" s="31"/>
      <c r="T101" s="9" t="s">
        <v>16</v>
      </c>
      <c r="U101" s="32">
        <v>80</v>
      </c>
      <c r="V101" s="32">
        <v>37.585999999999999</v>
      </c>
      <c r="W101" s="8">
        <f t="shared" si="16"/>
        <v>0.626</v>
      </c>
      <c r="X101" s="29"/>
      <c r="Y101" s="325"/>
      <c r="Z101" s="87" t="b">
        <v>1</v>
      </c>
      <c r="AA101" s="87">
        <v>2</v>
      </c>
      <c r="AB101" s="87">
        <v>5</v>
      </c>
      <c r="AC101" s="87" t="s">
        <v>162</v>
      </c>
      <c r="AD101" s="87" t="s">
        <v>158</v>
      </c>
      <c r="AE101" s="87" t="s">
        <v>137</v>
      </c>
      <c r="AF101" s="281"/>
      <c r="AG101" s="282"/>
      <c r="AH101" s="282"/>
      <c r="AI101" s="283"/>
      <c r="AJ101" s="19"/>
      <c r="AK101" s="31"/>
      <c r="AL101" s="31"/>
      <c r="AM101" s="31"/>
      <c r="AN101" s="31"/>
      <c r="AO101" s="31"/>
      <c r="AP101" s="9" t="s">
        <v>16</v>
      </c>
      <c r="AQ101" s="32">
        <v>100</v>
      </c>
      <c r="AR101" s="32">
        <v>27.04</v>
      </c>
      <c r="AS101" s="8">
        <f t="shared" si="17"/>
        <v>0.45100000000000001</v>
      </c>
      <c r="AU101" s="267"/>
      <c r="AV101" s="115" t="s">
        <v>16</v>
      </c>
      <c r="AW101" s="122">
        <f t="shared" si="18"/>
        <v>80</v>
      </c>
      <c r="AX101" s="122">
        <f t="shared" si="19"/>
        <v>100</v>
      </c>
      <c r="AY101" s="115" t="s">
        <v>16</v>
      </c>
      <c r="AZ101" s="122">
        <f t="shared" si="20"/>
        <v>37.585999999999999</v>
      </c>
      <c r="BA101" s="122">
        <f t="shared" si="21"/>
        <v>27.04</v>
      </c>
    </row>
    <row r="102" spans="2:53" ht="18.75" x14ac:dyDescent="0.3">
      <c r="B102" s="295"/>
      <c r="C102" s="265"/>
      <c r="D102" s="87" t="s">
        <v>17</v>
      </c>
      <c r="E102" s="87"/>
      <c r="F102" s="87"/>
      <c r="G102" s="87"/>
      <c r="H102" s="87"/>
      <c r="I102" s="87"/>
      <c r="J102" s="284"/>
      <c r="K102" s="285"/>
      <c r="L102" s="285"/>
      <c r="M102" s="286"/>
      <c r="N102" s="7"/>
      <c r="O102" s="31"/>
      <c r="P102" s="31"/>
      <c r="Q102" s="31"/>
      <c r="R102" s="31"/>
      <c r="S102" s="31"/>
      <c r="T102" s="9" t="s">
        <v>18</v>
      </c>
      <c r="U102" s="32">
        <v>80</v>
      </c>
      <c r="V102" s="32">
        <v>36.713999999999999</v>
      </c>
      <c r="W102" s="8">
        <f t="shared" si="16"/>
        <v>0.61199999999999999</v>
      </c>
      <c r="X102" s="29"/>
      <c r="Y102" s="325"/>
      <c r="Z102" s="87" t="s">
        <v>17</v>
      </c>
      <c r="AA102" s="87"/>
      <c r="AB102" s="87"/>
      <c r="AC102" s="87"/>
      <c r="AD102" s="87"/>
      <c r="AE102" s="87"/>
      <c r="AF102" s="284"/>
      <c r="AG102" s="285"/>
      <c r="AH102" s="285"/>
      <c r="AI102" s="286"/>
      <c r="AJ102" s="19"/>
      <c r="AK102" s="31"/>
      <c r="AL102" s="31"/>
      <c r="AM102" s="31"/>
      <c r="AN102" s="31"/>
      <c r="AO102" s="31"/>
      <c r="AP102" s="9" t="s">
        <v>18</v>
      </c>
      <c r="AQ102" s="32">
        <v>100</v>
      </c>
      <c r="AR102" s="32">
        <v>34.512</v>
      </c>
      <c r="AS102" s="8">
        <f t="shared" si="17"/>
        <v>0.57499999999999996</v>
      </c>
      <c r="AU102" s="267"/>
      <c r="AV102" s="115" t="s">
        <v>18</v>
      </c>
      <c r="AW102" s="122">
        <f t="shared" si="18"/>
        <v>80</v>
      </c>
      <c r="AX102" s="122">
        <f t="shared" si="19"/>
        <v>100</v>
      </c>
      <c r="AY102" s="115" t="s">
        <v>18</v>
      </c>
      <c r="AZ102" s="122">
        <f t="shared" si="20"/>
        <v>36.713999999999999</v>
      </c>
      <c r="BA102" s="122">
        <f t="shared" si="21"/>
        <v>34.512</v>
      </c>
    </row>
    <row r="103" spans="2:53" ht="16.5" customHeight="1" x14ac:dyDescent="0.3">
      <c r="B103" s="295"/>
      <c r="C103" s="265"/>
      <c r="D103" s="92" t="s">
        <v>19</v>
      </c>
      <c r="E103" s="324" t="s">
        <v>94</v>
      </c>
      <c r="F103" s="288"/>
      <c r="G103" s="288"/>
      <c r="H103" s="288"/>
      <c r="I103" s="289"/>
      <c r="J103" s="88" t="s">
        <v>11</v>
      </c>
      <c r="K103" s="88" t="s">
        <v>12</v>
      </c>
      <c r="L103" s="88" t="s">
        <v>81</v>
      </c>
      <c r="M103" s="88" t="s">
        <v>80</v>
      </c>
      <c r="N103" s="7"/>
      <c r="O103" s="31"/>
      <c r="P103" s="31"/>
      <c r="Q103" s="31"/>
      <c r="R103" s="31"/>
      <c r="S103" s="31"/>
      <c r="T103" s="9" t="s">
        <v>56</v>
      </c>
      <c r="U103" s="37">
        <v>100</v>
      </c>
      <c r="V103" s="32">
        <v>47.256</v>
      </c>
      <c r="W103" s="8">
        <f t="shared" si="16"/>
        <v>0.78800000000000003</v>
      </c>
      <c r="X103" s="3"/>
      <c r="Y103" s="325"/>
      <c r="Z103" s="92" t="s">
        <v>19</v>
      </c>
      <c r="AA103" s="324" t="s">
        <v>94</v>
      </c>
      <c r="AB103" s="288"/>
      <c r="AC103" s="288"/>
      <c r="AD103" s="288"/>
      <c r="AE103" s="289"/>
      <c r="AF103" s="88" t="s">
        <v>11</v>
      </c>
      <c r="AG103" s="88" t="s">
        <v>12</v>
      </c>
      <c r="AH103" s="88" t="s">
        <v>81</v>
      </c>
      <c r="AI103" s="88" t="s">
        <v>80</v>
      </c>
      <c r="AJ103" s="19"/>
      <c r="AK103" s="31"/>
      <c r="AL103" s="31"/>
      <c r="AM103" s="31"/>
      <c r="AN103" s="31"/>
      <c r="AO103" s="31"/>
      <c r="AP103" s="9" t="s">
        <v>56</v>
      </c>
      <c r="AQ103" s="32">
        <v>100</v>
      </c>
      <c r="AR103" s="32">
        <v>37.713000000000001</v>
      </c>
      <c r="AS103" s="8">
        <f t="shared" si="17"/>
        <v>0.629</v>
      </c>
      <c r="AU103" s="267"/>
      <c r="AV103" s="115" t="s">
        <v>56</v>
      </c>
      <c r="AW103" s="122">
        <f t="shared" si="18"/>
        <v>100</v>
      </c>
      <c r="AX103" s="122">
        <f t="shared" si="19"/>
        <v>100</v>
      </c>
      <c r="AY103" s="115" t="s">
        <v>56</v>
      </c>
      <c r="AZ103" s="122">
        <f t="shared" si="20"/>
        <v>47.256</v>
      </c>
      <c r="BA103" s="122">
        <f t="shared" si="21"/>
        <v>37.713000000000001</v>
      </c>
    </row>
    <row r="104" spans="2:53" ht="16.5" customHeight="1" x14ac:dyDescent="0.3">
      <c r="B104" s="295"/>
      <c r="C104" s="265"/>
      <c r="D104" s="87" t="s">
        <v>20</v>
      </c>
      <c r="E104" s="58">
        <v>14.065</v>
      </c>
      <c r="F104" s="58">
        <v>4.7030000000000003</v>
      </c>
      <c r="G104" s="58">
        <v>3.3039999999999998</v>
      </c>
      <c r="H104" s="58">
        <v>6.1680000000000001</v>
      </c>
      <c r="I104" s="58">
        <v>5.4649999999999999</v>
      </c>
      <c r="J104" s="87">
        <f>SUM(E104:I104)</f>
        <v>33.704999999999998</v>
      </c>
      <c r="K104" s="26">
        <f>ROUND(AVERAGE(E104:I104),3)</f>
        <v>6.7409999999999997</v>
      </c>
      <c r="L104" s="87">
        <f>ROUND(MEDIAN(E104:I104), 3)</f>
        <v>5.4649999999999999</v>
      </c>
      <c r="M104" s="87">
        <f>ROUND(_xlfn.STDEV.S(E104:I104), 3)</f>
        <v>4.2300000000000004</v>
      </c>
      <c r="N104" s="7"/>
      <c r="O104" s="31"/>
      <c r="P104" s="31"/>
      <c r="Q104" s="31"/>
      <c r="R104" s="31"/>
      <c r="S104" s="31"/>
      <c r="T104" s="14" t="s">
        <v>3</v>
      </c>
      <c r="U104" s="44">
        <f>ROUND(AVERAGE(U98:U103), 3)</f>
        <v>86.667000000000002</v>
      </c>
      <c r="V104" s="45">
        <f>ROUND(AVERAGE(V98:V103), 3)</f>
        <v>56.591000000000001</v>
      </c>
      <c r="W104" s="15">
        <f>ROUND(AVERAGE(W98:W103), 3)</f>
        <v>0.94299999999999995</v>
      </c>
      <c r="X104" s="29"/>
      <c r="Y104" s="325"/>
      <c r="Z104" s="87" t="s">
        <v>20</v>
      </c>
      <c r="AA104" s="58">
        <v>9.08</v>
      </c>
      <c r="AB104" s="58">
        <v>9.2789999999999999</v>
      </c>
      <c r="AC104" s="58">
        <v>7.617</v>
      </c>
      <c r="AD104" s="58">
        <v>8.3840000000000003</v>
      </c>
      <c r="AE104" s="58">
        <v>5.2949999999999999</v>
      </c>
      <c r="AF104" s="87">
        <f>SUM(AA104:AE104)</f>
        <v>39.655000000000001</v>
      </c>
      <c r="AG104" s="26">
        <f>ROUND(AVERAGE(AA104:AE104),3)</f>
        <v>7.931</v>
      </c>
      <c r="AH104" s="87">
        <f>ROUND(MEDIAN(AA104:AE104), 3)</f>
        <v>8.3840000000000003</v>
      </c>
      <c r="AI104" s="87">
        <f>ROUND(_xlfn.STDEV.S(AA104:AE104), 3)</f>
        <v>1.6120000000000001</v>
      </c>
      <c r="AJ104" s="19"/>
      <c r="AK104" s="31"/>
      <c r="AL104" s="31"/>
      <c r="AM104" s="31"/>
      <c r="AN104" s="31"/>
      <c r="AO104" s="31"/>
      <c r="AP104" s="14" t="s">
        <v>3</v>
      </c>
      <c r="AQ104" s="44">
        <f>ROUND(AVERAGE(AQ98:AQ103), 3)</f>
        <v>100</v>
      </c>
      <c r="AR104" s="45">
        <f>ROUND(AVERAGE(AR98:AR103), 3)</f>
        <v>37.164999999999999</v>
      </c>
      <c r="AS104" s="15">
        <f>ROUND(AVERAGE(AS98:AS103), 3)</f>
        <v>0.62</v>
      </c>
      <c r="AU104" s="267"/>
      <c r="AV104" s="119" t="s">
        <v>3</v>
      </c>
      <c r="AW104" s="123">
        <f t="shared" si="18"/>
        <v>86.667000000000002</v>
      </c>
      <c r="AX104" s="123">
        <f t="shared" si="19"/>
        <v>100</v>
      </c>
      <c r="AY104" s="119" t="s">
        <v>3</v>
      </c>
      <c r="AZ104" s="124">
        <f t="shared" si="20"/>
        <v>56.591000000000001</v>
      </c>
      <c r="BA104" s="124">
        <f t="shared" si="21"/>
        <v>37.164999999999999</v>
      </c>
    </row>
    <row r="105" spans="2:53" x14ac:dyDescent="0.25">
      <c r="B105" s="295"/>
      <c r="C105" s="265"/>
      <c r="D105" s="87" t="b">
        <v>1</v>
      </c>
      <c r="E105" s="87" t="s">
        <v>129</v>
      </c>
      <c r="F105" s="87" t="s">
        <v>147</v>
      </c>
      <c r="G105" s="87" t="s">
        <v>137</v>
      </c>
      <c r="H105" s="87">
        <v>9</v>
      </c>
      <c r="I105" s="87">
        <v>1</v>
      </c>
      <c r="J105" s="281"/>
      <c r="K105" s="282"/>
      <c r="L105" s="282"/>
      <c r="M105" s="283"/>
      <c r="N105" s="7"/>
      <c r="O105" s="7"/>
      <c r="P105" s="7"/>
      <c r="Q105" s="7"/>
      <c r="R105" s="7"/>
      <c r="S105" s="31"/>
      <c r="T105" s="31"/>
      <c r="U105" s="31"/>
      <c r="V105" s="31"/>
      <c r="W105" s="31"/>
      <c r="X105" s="29"/>
      <c r="Y105" s="325"/>
      <c r="Z105" s="87" t="b">
        <v>1</v>
      </c>
      <c r="AA105" s="87" t="s">
        <v>130</v>
      </c>
      <c r="AB105" s="87" t="s">
        <v>156</v>
      </c>
      <c r="AC105" s="87" t="s">
        <v>133</v>
      </c>
      <c r="AD105" s="87" t="s">
        <v>139</v>
      </c>
      <c r="AE105" s="87" t="s">
        <v>155</v>
      </c>
      <c r="AF105" s="281"/>
      <c r="AG105" s="282"/>
      <c r="AH105" s="282"/>
      <c r="AI105" s="283"/>
      <c r="AJ105" s="19"/>
      <c r="AK105" s="7"/>
      <c r="AL105" s="7"/>
      <c r="AM105" s="7"/>
      <c r="AN105" s="7"/>
      <c r="AO105" s="31"/>
      <c r="AP105" s="31"/>
      <c r="AQ105" s="31"/>
      <c r="AR105" s="31"/>
      <c r="AS105" s="31"/>
      <c r="AU105" s="267"/>
      <c r="AY105" s="2"/>
      <c r="AZ105" s="2"/>
      <c r="BA105" s="2"/>
    </row>
    <row r="106" spans="2:53" x14ac:dyDescent="0.25">
      <c r="B106" s="295"/>
      <c r="C106" s="265"/>
      <c r="D106" s="87" t="s">
        <v>17</v>
      </c>
      <c r="E106" s="87"/>
      <c r="F106" s="87"/>
      <c r="G106" s="87"/>
      <c r="H106" s="87"/>
      <c r="I106" s="87"/>
      <c r="J106" s="284"/>
      <c r="K106" s="285"/>
      <c r="L106" s="285"/>
      <c r="M106" s="286"/>
      <c r="N106" s="7"/>
      <c r="O106" s="7"/>
      <c r="P106" s="7"/>
      <c r="Q106" s="7"/>
      <c r="R106" s="7"/>
      <c r="S106" s="31"/>
      <c r="T106" s="31"/>
      <c r="U106" s="31"/>
      <c r="V106" s="31"/>
      <c r="W106" s="31"/>
      <c r="X106" s="29"/>
      <c r="Y106" s="325"/>
      <c r="Z106" s="87" t="s">
        <v>17</v>
      </c>
      <c r="AA106" s="87"/>
      <c r="AB106" s="87"/>
      <c r="AC106" s="87"/>
      <c r="AD106" s="87"/>
      <c r="AE106" s="87"/>
      <c r="AF106" s="284"/>
      <c r="AG106" s="285"/>
      <c r="AH106" s="285"/>
      <c r="AI106" s="286"/>
      <c r="AJ106" s="19"/>
      <c r="AK106" s="7"/>
      <c r="AL106" s="7"/>
      <c r="AM106" s="7"/>
      <c r="AN106" s="7"/>
      <c r="AO106" s="31"/>
      <c r="AP106" s="31"/>
      <c r="AQ106" s="31"/>
      <c r="AR106" s="31"/>
      <c r="AS106" s="31"/>
      <c r="AU106" s="267"/>
      <c r="AY106" s="2"/>
      <c r="AZ106" s="2"/>
      <c r="BA106" s="2"/>
    </row>
    <row r="107" spans="2:53" ht="16.5" customHeight="1" x14ac:dyDescent="0.25">
      <c r="B107" s="295"/>
      <c r="C107" s="265"/>
      <c r="D107" s="92" t="s">
        <v>21</v>
      </c>
      <c r="E107" s="324" t="s">
        <v>95</v>
      </c>
      <c r="F107" s="288"/>
      <c r="G107" s="288"/>
      <c r="H107" s="288"/>
      <c r="I107" s="289"/>
      <c r="J107" s="88" t="s">
        <v>11</v>
      </c>
      <c r="K107" s="88" t="s">
        <v>12</v>
      </c>
      <c r="L107" s="88" t="s">
        <v>81</v>
      </c>
      <c r="M107" s="88" t="s">
        <v>80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29"/>
      <c r="Y107" s="325"/>
      <c r="Z107" s="92" t="s">
        <v>21</v>
      </c>
      <c r="AA107" s="324" t="s">
        <v>94</v>
      </c>
      <c r="AB107" s="288"/>
      <c r="AC107" s="288"/>
      <c r="AD107" s="288"/>
      <c r="AE107" s="289"/>
      <c r="AF107" s="88" t="s">
        <v>11</v>
      </c>
      <c r="AG107" s="88" t="s">
        <v>12</v>
      </c>
      <c r="AH107" s="88" t="s">
        <v>81</v>
      </c>
      <c r="AI107" s="88" t="s">
        <v>80</v>
      </c>
      <c r="AJ107" s="55"/>
      <c r="AK107" s="31"/>
      <c r="AL107" s="31"/>
      <c r="AM107" s="31"/>
      <c r="AN107" s="31"/>
      <c r="AO107" s="31"/>
      <c r="AP107" s="31"/>
      <c r="AQ107" s="31"/>
      <c r="AR107" s="31"/>
      <c r="AS107" s="31"/>
      <c r="AU107" s="267"/>
      <c r="AY107" s="2"/>
      <c r="AZ107" s="2"/>
      <c r="BA107" s="2"/>
    </row>
    <row r="108" spans="2:53" ht="16.5" customHeight="1" x14ac:dyDescent="0.3">
      <c r="B108" s="295"/>
      <c r="C108" s="265"/>
      <c r="D108" s="87" t="s">
        <v>22</v>
      </c>
      <c r="E108" s="58">
        <v>5.032</v>
      </c>
      <c r="F108" s="58">
        <v>31.992000000000001</v>
      </c>
      <c r="G108" s="58">
        <v>74.417000000000002</v>
      </c>
      <c r="H108" s="58">
        <v>5.3339999999999996</v>
      </c>
      <c r="I108" s="58">
        <v>11.417</v>
      </c>
      <c r="J108" s="87">
        <f>SUM(E108:I108)</f>
        <v>128.19200000000001</v>
      </c>
      <c r="K108" s="26">
        <f>ROUND(AVERAGE(E108:I108),3)</f>
        <v>25.638000000000002</v>
      </c>
      <c r="L108" s="87">
        <f>ROUND(MEDIAN(E108:I108), 3)</f>
        <v>11.417</v>
      </c>
      <c r="M108" s="87">
        <f>ROUND(_xlfn.STDEV.S(E108:I108), 3)</f>
        <v>29.405999999999999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29"/>
      <c r="Y108" s="325"/>
      <c r="Z108" s="87" t="s">
        <v>22</v>
      </c>
      <c r="AA108" s="58">
        <v>6.2889999999999997</v>
      </c>
      <c r="AB108" s="58">
        <v>6.2309999999999999</v>
      </c>
      <c r="AC108" s="58">
        <v>5.9610000000000003</v>
      </c>
      <c r="AD108" s="58">
        <v>20.623999999999999</v>
      </c>
      <c r="AE108" s="58">
        <v>13.734999999999999</v>
      </c>
      <c r="AF108" s="87">
        <f>SUM(AA108:AE108)</f>
        <v>52.84</v>
      </c>
      <c r="AG108" s="26">
        <f>ROUND(AVERAGE(AA108:AE108),3)</f>
        <v>10.568</v>
      </c>
      <c r="AH108" s="87">
        <f>ROUND(MEDIAN(AA108:AE108), 3)</f>
        <v>6.2889999999999997</v>
      </c>
      <c r="AI108" s="87">
        <f>ROUND(_xlfn.STDEV.S(AA108:AE108), 3)</f>
        <v>6.51</v>
      </c>
      <c r="AJ108" s="55"/>
      <c r="AK108" s="31"/>
      <c r="AL108" s="31"/>
      <c r="AM108" s="31"/>
      <c r="AN108" s="31"/>
      <c r="AO108" s="31"/>
      <c r="AP108" s="31"/>
      <c r="AQ108" s="31"/>
      <c r="AR108" s="31"/>
      <c r="AS108" s="31"/>
      <c r="AU108" s="267"/>
      <c r="AV108" s="106"/>
      <c r="AW108" s="106"/>
      <c r="AX108" s="106"/>
      <c r="AY108" s="279" t="s">
        <v>252</v>
      </c>
      <c r="AZ108" s="266" t="s">
        <v>6</v>
      </c>
      <c r="BA108" s="266"/>
    </row>
    <row r="109" spans="2:53" x14ac:dyDescent="0.3">
      <c r="B109" s="295"/>
      <c r="C109" s="265"/>
      <c r="D109" s="87" t="b">
        <v>1</v>
      </c>
      <c r="E109" s="87" t="s">
        <v>130</v>
      </c>
      <c r="F109" s="13" t="s">
        <v>163</v>
      </c>
      <c r="G109" s="13" t="s">
        <v>133</v>
      </c>
      <c r="H109" s="87" t="s">
        <v>139</v>
      </c>
      <c r="I109" s="87" t="s">
        <v>156</v>
      </c>
      <c r="J109" s="281"/>
      <c r="K109" s="282"/>
      <c r="L109" s="282"/>
      <c r="M109" s="283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29"/>
      <c r="Y109" s="325"/>
      <c r="Z109" s="87" t="b">
        <v>1</v>
      </c>
      <c r="AA109" s="87" t="s">
        <v>159</v>
      </c>
      <c r="AB109" s="87">
        <v>6</v>
      </c>
      <c r="AC109" s="87">
        <v>0</v>
      </c>
      <c r="AD109" s="87" t="s">
        <v>138</v>
      </c>
      <c r="AE109" s="87" t="s">
        <v>136</v>
      </c>
      <c r="AF109" s="281"/>
      <c r="AG109" s="282"/>
      <c r="AH109" s="282"/>
      <c r="AI109" s="283"/>
      <c r="AJ109" s="55"/>
      <c r="AK109" s="31"/>
      <c r="AL109" s="31"/>
      <c r="AM109" s="31"/>
      <c r="AN109" s="31"/>
      <c r="AO109" s="31"/>
      <c r="AP109" s="31"/>
      <c r="AQ109" s="31"/>
      <c r="AR109" s="31"/>
      <c r="AS109" s="31"/>
      <c r="AU109" s="267"/>
      <c r="AV109" s="106"/>
      <c r="AW109" s="106"/>
      <c r="AX109" s="106"/>
      <c r="AY109" s="279"/>
      <c r="AZ109" s="107" t="s">
        <v>246</v>
      </c>
      <c r="BA109" s="107" t="s">
        <v>0</v>
      </c>
    </row>
    <row r="110" spans="2:53" x14ac:dyDescent="0.25">
      <c r="B110" s="295"/>
      <c r="C110" s="265"/>
      <c r="D110" s="87" t="s">
        <v>17</v>
      </c>
      <c r="E110" s="87"/>
      <c r="F110" s="13" t="s">
        <v>43</v>
      </c>
      <c r="G110" s="13" t="s">
        <v>33</v>
      </c>
      <c r="H110" s="87"/>
      <c r="I110" s="87"/>
      <c r="J110" s="284"/>
      <c r="K110" s="285"/>
      <c r="L110" s="285"/>
      <c r="M110" s="286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29"/>
      <c r="Y110" s="325"/>
      <c r="Z110" s="87" t="s">
        <v>17</v>
      </c>
      <c r="AA110" s="87"/>
      <c r="AB110" s="87"/>
      <c r="AC110" s="87"/>
      <c r="AD110" s="87"/>
      <c r="AE110" s="87"/>
      <c r="AF110" s="284"/>
      <c r="AG110" s="285"/>
      <c r="AH110" s="285"/>
      <c r="AI110" s="286"/>
      <c r="AJ110" s="55"/>
      <c r="AK110" s="31"/>
      <c r="AL110" s="31"/>
      <c r="AM110" s="31"/>
      <c r="AN110" s="31"/>
      <c r="AO110" s="31"/>
      <c r="AP110" s="31"/>
      <c r="AQ110" s="31"/>
      <c r="AR110" s="31"/>
      <c r="AS110" s="31"/>
      <c r="AU110" s="267"/>
      <c r="AV110" s="106"/>
      <c r="AW110" s="106"/>
      <c r="AX110" s="106"/>
      <c r="AY110" s="131" t="s">
        <v>3</v>
      </c>
      <c r="AZ110" s="132">
        <f>J98</f>
        <v>56.588999999999999</v>
      </c>
      <c r="BA110" s="132">
        <f>AF98</f>
        <v>37.162999999999997</v>
      </c>
    </row>
    <row r="111" spans="2:53" ht="16.5" customHeight="1" x14ac:dyDescent="0.25">
      <c r="B111" s="295"/>
      <c r="C111" s="265"/>
      <c r="D111" s="92" t="s">
        <v>23</v>
      </c>
      <c r="E111" s="324" t="s">
        <v>89</v>
      </c>
      <c r="F111" s="288"/>
      <c r="G111" s="288"/>
      <c r="H111" s="288"/>
      <c r="I111" s="289"/>
      <c r="J111" s="88" t="s">
        <v>11</v>
      </c>
      <c r="K111" s="88" t="s">
        <v>12</v>
      </c>
      <c r="L111" s="88" t="s">
        <v>81</v>
      </c>
      <c r="M111" s="88" t="s">
        <v>80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29"/>
      <c r="Y111" s="325"/>
      <c r="Z111" s="92" t="s">
        <v>23</v>
      </c>
      <c r="AA111" s="324" t="s">
        <v>94</v>
      </c>
      <c r="AB111" s="288"/>
      <c r="AC111" s="288"/>
      <c r="AD111" s="288"/>
      <c r="AE111" s="289"/>
      <c r="AF111" s="88" t="s">
        <v>11</v>
      </c>
      <c r="AG111" s="88" t="s">
        <v>12</v>
      </c>
      <c r="AH111" s="88" t="s">
        <v>81</v>
      </c>
      <c r="AI111" s="88" t="s">
        <v>80</v>
      </c>
      <c r="AJ111" s="55"/>
      <c r="AK111" s="31"/>
      <c r="AL111" s="31"/>
      <c r="AM111" s="31"/>
      <c r="AN111" s="31"/>
      <c r="AO111" s="31"/>
      <c r="AP111" s="31"/>
      <c r="AQ111" s="31"/>
      <c r="AR111" s="31"/>
      <c r="AS111" s="31"/>
      <c r="AU111" s="267"/>
      <c r="AV111" s="106"/>
      <c r="AW111" s="106"/>
      <c r="AX111" s="106"/>
      <c r="AY111" s="42" t="s">
        <v>4</v>
      </c>
      <c r="AZ111" s="130">
        <f>K98</f>
        <v>11.318</v>
      </c>
      <c r="BA111" s="130">
        <f>AG98</f>
        <v>7.4329999999999998</v>
      </c>
    </row>
    <row r="112" spans="2:53" ht="16.5" customHeight="1" x14ac:dyDescent="0.25">
      <c r="B112" s="295"/>
      <c r="C112" s="265"/>
      <c r="D112" s="87" t="s">
        <v>24</v>
      </c>
      <c r="E112" s="58">
        <v>6.9859999999999998</v>
      </c>
      <c r="F112" s="58">
        <v>4.359</v>
      </c>
      <c r="G112" s="58">
        <v>5.1909999999999998</v>
      </c>
      <c r="H112" s="58">
        <v>9.327</v>
      </c>
      <c r="I112" s="58">
        <v>11.718999999999999</v>
      </c>
      <c r="J112" s="87">
        <f>SUM(E112:I112)</f>
        <v>37.582000000000001</v>
      </c>
      <c r="K112" s="26">
        <f>ROUND(AVERAGE(E112:I112),3)</f>
        <v>7.516</v>
      </c>
      <c r="L112" s="87">
        <f>ROUND(MEDIAN(E112:I112), 3)</f>
        <v>6.9859999999999998</v>
      </c>
      <c r="M112" s="87">
        <f>ROUND(_xlfn.STDEV.S(E112:I112), 3)</f>
        <v>3.0249999999999999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29"/>
      <c r="Y112" s="325"/>
      <c r="Z112" s="87" t="s">
        <v>24</v>
      </c>
      <c r="AA112" s="58">
        <v>5.96</v>
      </c>
      <c r="AB112" s="58">
        <v>5.0259999999999998</v>
      </c>
      <c r="AC112" s="58">
        <v>5.806</v>
      </c>
      <c r="AD112" s="58">
        <v>5.04</v>
      </c>
      <c r="AE112" s="58">
        <v>5.2080000000000002</v>
      </c>
      <c r="AF112" s="87">
        <f>SUM(AA112:AE112)</f>
        <v>27.04</v>
      </c>
      <c r="AG112" s="26">
        <f>ROUND(AVERAGE(AA112:AE112),3)</f>
        <v>5.4080000000000004</v>
      </c>
      <c r="AH112" s="87">
        <f>ROUND(MEDIAN(AA112:AE112), 3)</f>
        <v>5.2080000000000002</v>
      </c>
      <c r="AI112" s="87">
        <f>ROUND(_xlfn.STDEV.S(AA112:AE112), 3)</f>
        <v>0.443</v>
      </c>
      <c r="AJ112" s="55"/>
      <c r="AK112" s="31"/>
      <c r="AL112" s="31"/>
      <c r="AM112" s="31"/>
      <c r="AN112" s="31"/>
      <c r="AO112" s="31"/>
      <c r="AP112" s="31"/>
      <c r="AQ112" s="31"/>
      <c r="AR112" s="31"/>
      <c r="AS112" s="31"/>
      <c r="AU112" s="267"/>
      <c r="AV112" s="106"/>
      <c r="AW112" s="106"/>
      <c r="AX112" s="106"/>
      <c r="AY112" s="42" t="s">
        <v>191</v>
      </c>
      <c r="AZ112" s="130">
        <f>L98</f>
        <v>7.7069999999999999</v>
      </c>
      <c r="BA112" s="130">
        <f>AH98</f>
        <v>6.819</v>
      </c>
    </row>
    <row r="113" spans="2:53" x14ac:dyDescent="0.25">
      <c r="B113" s="295"/>
      <c r="C113" s="265"/>
      <c r="D113" s="87" t="b">
        <v>1</v>
      </c>
      <c r="E113" s="87" t="s">
        <v>132</v>
      </c>
      <c r="F113" s="87" t="s">
        <v>138</v>
      </c>
      <c r="G113" s="87" t="s">
        <v>155</v>
      </c>
      <c r="H113" s="87" t="s">
        <v>129</v>
      </c>
      <c r="I113" s="13" t="s">
        <v>157</v>
      </c>
      <c r="J113" s="281"/>
      <c r="K113" s="282"/>
      <c r="L113" s="282"/>
      <c r="M113" s="283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29"/>
      <c r="Y113" s="325"/>
      <c r="Z113" s="87" t="b">
        <v>1</v>
      </c>
      <c r="AA113" s="87" t="s">
        <v>152</v>
      </c>
      <c r="AB113" s="87" t="s">
        <v>163</v>
      </c>
      <c r="AC113" s="87">
        <v>3</v>
      </c>
      <c r="AD113" s="87">
        <v>4</v>
      </c>
      <c r="AE113" s="87" t="s">
        <v>144</v>
      </c>
      <c r="AF113" s="281"/>
      <c r="AG113" s="282"/>
      <c r="AH113" s="282"/>
      <c r="AI113" s="283"/>
      <c r="AJ113" s="55"/>
      <c r="AK113" s="31"/>
      <c r="AL113" s="31"/>
      <c r="AM113" s="31"/>
      <c r="AN113" s="31"/>
      <c r="AO113" s="31"/>
      <c r="AP113" s="31"/>
      <c r="AQ113" s="31"/>
      <c r="AR113" s="31"/>
      <c r="AS113" s="31"/>
      <c r="AU113" s="267"/>
      <c r="AV113" s="106"/>
      <c r="AW113" s="106"/>
      <c r="AX113" s="106"/>
      <c r="AY113" s="42" t="s">
        <v>192</v>
      </c>
      <c r="AZ113" s="130">
        <f>M98</f>
        <v>8.4039999999999999</v>
      </c>
      <c r="BA113" s="130">
        <f>AI98</f>
        <v>2.2759999999999998</v>
      </c>
    </row>
    <row r="114" spans="2:53" x14ac:dyDescent="0.25">
      <c r="B114" s="295"/>
      <c r="C114" s="265"/>
      <c r="D114" s="87" t="s">
        <v>17</v>
      </c>
      <c r="E114" s="87"/>
      <c r="F114" s="87"/>
      <c r="G114" s="87"/>
      <c r="H114" s="87"/>
      <c r="I114" s="13" t="s">
        <v>86</v>
      </c>
      <c r="J114" s="284"/>
      <c r="K114" s="285"/>
      <c r="L114" s="285"/>
      <c r="M114" s="286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29"/>
      <c r="Y114" s="325"/>
      <c r="Z114" s="87" t="s">
        <v>17</v>
      </c>
      <c r="AA114" s="87"/>
      <c r="AB114" s="87"/>
      <c r="AC114" s="87"/>
      <c r="AD114" s="87"/>
      <c r="AE114" s="87"/>
      <c r="AF114" s="284"/>
      <c r="AG114" s="285"/>
      <c r="AH114" s="285"/>
      <c r="AI114" s="286"/>
      <c r="AJ114" s="55"/>
      <c r="AK114" s="31"/>
      <c r="AL114" s="31"/>
      <c r="AM114" s="31"/>
      <c r="AN114" s="31"/>
      <c r="AO114" s="31"/>
      <c r="AP114" s="31"/>
      <c r="AQ114" s="31"/>
      <c r="AR114" s="31"/>
      <c r="AS114" s="31"/>
      <c r="AU114" s="267"/>
      <c r="AV114" s="106"/>
      <c r="AW114" s="106"/>
      <c r="AX114" s="106"/>
      <c r="AY114" s="106"/>
      <c r="AZ114" s="106"/>
      <c r="BA114" s="106"/>
    </row>
    <row r="115" spans="2:53" ht="16.5" customHeight="1" x14ac:dyDescent="0.25">
      <c r="B115" s="295"/>
      <c r="C115" s="265"/>
      <c r="D115" s="92" t="s">
        <v>25</v>
      </c>
      <c r="E115" s="324" t="s">
        <v>89</v>
      </c>
      <c r="F115" s="288"/>
      <c r="G115" s="288"/>
      <c r="H115" s="288"/>
      <c r="I115" s="289"/>
      <c r="J115" s="88" t="s">
        <v>11</v>
      </c>
      <c r="K115" s="88" t="s">
        <v>12</v>
      </c>
      <c r="L115" s="88" t="s">
        <v>81</v>
      </c>
      <c r="M115" s="88" t="s">
        <v>80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29"/>
      <c r="Y115" s="325"/>
      <c r="Z115" s="92" t="s">
        <v>25</v>
      </c>
      <c r="AA115" s="324" t="s">
        <v>94</v>
      </c>
      <c r="AB115" s="288"/>
      <c r="AC115" s="288"/>
      <c r="AD115" s="288"/>
      <c r="AE115" s="289"/>
      <c r="AF115" s="88" t="s">
        <v>11</v>
      </c>
      <c r="AG115" s="88" t="s">
        <v>12</v>
      </c>
      <c r="AH115" s="88" t="s">
        <v>81</v>
      </c>
      <c r="AI115" s="88" t="s">
        <v>80</v>
      </c>
      <c r="AJ115" s="55"/>
      <c r="AK115" s="31"/>
      <c r="AL115" s="31"/>
      <c r="AM115" s="31"/>
      <c r="AN115" s="31"/>
      <c r="AO115" s="31"/>
      <c r="AP115" s="31"/>
      <c r="AQ115" s="31"/>
      <c r="AR115" s="31"/>
      <c r="AS115" s="31"/>
      <c r="AU115" s="267"/>
      <c r="AY115" s="2"/>
      <c r="AZ115" s="2"/>
      <c r="BA115" s="2"/>
    </row>
    <row r="116" spans="2:53" ht="16.5" customHeight="1" x14ac:dyDescent="0.25">
      <c r="B116" s="295"/>
      <c r="C116" s="265"/>
      <c r="D116" s="87" t="s">
        <v>26</v>
      </c>
      <c r="E116" s="58">
        <v>9.5109999999999992</v>
      </c>
      <c r="F116" s="58">
        <v>6.431</v>
      </c>
      <c r="G116" s="58">
        <v>5.1130000000000004</v>
      </c>
      <c r="H116" s="58">
        <v>7.8159999999999998</v>
      </c>
      <c r="I116" s="58">
        <v>7.84</v>
      </c>
      <c r="J116" s="87">
        <f>SUM(E116:I116)</f>
        <v>36.710999999999999</v>
      </c>
      <c r="K116" s="26">
        <f>ROUND(AVERAGE(E116:I116),3)</f>
        <v>7.3419999999999996</v>
      </c>
      <c r="L116" s="87">
        <f>ROUND(MEDIAN(E116:I116), 3)</f>
        <v>7.8159999999999998</v>
      </c>
      <c r="M116" s="87">
        <f>ROUND(_xlfn.STDEV.S(E116:I116), 3)</f>
        <v>1.6559999999999999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29"/>
      <c r="Y116" s="325"/>
      <c r="Z116" s="87" t="s">
        <v>26</v>
      </c>
      <c r="AA116" s="58">
        <v>8.8550000000000004</v>
      </c>
      <c r="AB116" s="58">
        <v>7.1040000000000001</v>
      </c>
      <c r="AC116" s="58">
        <v>6.4480000000000004</v>
      </c>
      <c r="AD116" s="58">
        <v>6.12</v>
      </c>
      <c r="AE116" s="58">
        <v>5.984</v>
      </c>
      <c r="AF116" s="87">
        <f>SUM(AA116:AE116)</f>
        <v>34.511000000000003</v>
      </c>
      <c r="AG116" s="26">
        <f>ROUND(AVERAGE(AA116:AE116),3)</f>
        <v>6.9020000000000001</v>
      </c>
      <c r="AH116" s="87">
        <f>ROUND(MEDIAN(AA116:AE116), 3)</f>
        <v>6.4480000000000004</v>
      </c>
      <c r="AI116" s="87">
        <f>ROUND(_xlfn.STDEV.S(AA116:AE116), 3)</f>
        <v>1.1739999999999999</v>
      </c>
      <c r="AJ116" s="55"/>
      <c r="AK116" s="31"/>
      <c r="AL116" s="31"/>
      <c r="AM116" s="31"/>
      <c r="AN116" s="31"/>
      <c r="AO116" s="31"/>
      <c r="AP116" s="31"/>
      <c r="AQ116" s="31"/>
      <c r="AR116" s="31"/>
      <c r="AS116" s="31"/>
      <c r="AU116" s="267"/>
      <c r="AY116" s="2"/>
      <c r="AZ116" s="2"/>
      <c r="BA116" s="2"/>
    </row>
    <row r="117" spans="2:53" x14ac:dyDescent="0.25">
      <c r="B117" s="295"/>
      <c r="C117" s="265"/>
      <c r="D117" s="87" t="b">
        <v>1</v>
      </c>
      <c r="E117" s="13">
        <v>5</v>
      </c>
      <c r="F117" s="87" t="s">
        <v>147</v>
      </c>
      <c r="G117" s="87" t="s">
        <v>138</v>
      </c>
      <c r="H117" s="87" t="s">
        <v>141</v>
      </c>
      <c r="I117" s="87">
        <v>9</v>
      </c>
      <c r="J117" s="281"/>
      <c r="K117" s="282"/>
      <c r="L117" s="282"/>
      <c r="M117" s="283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29"/>
      <c r="Y117" s="325"/>
      <c r="Z117" s="87" t="b">
        <v>1</v>
      </c>
      <c r="AA117" s="87" t="s">
        <v>143</v>
      </c>
      <c r="AB117" s="87" t="s">
        <v>161</v>
      </c>
      <c r="AC117" s="87">
        <v>9</v>
      </c>
      <c r="AD117" s="87" t="s">
        <v>132</v>
      </c>
      <c r="AE117" s="87" t="s">
        <v>135</v>
      </c>
      <c r="AF117" s="281"/>
      <c r="AG117" s="282"/>
      <c r="AH117" s="282"/>
      <c r="AI117" s="283"/>
      <c r="AJ117" s="55"/>
      <c r="AK117" s="31"/>
      <c r="AL117" s="31"/>
      <c r="AM117" s="31"/>
      <c r="AN117" s="31"/>
      <c r="AO117" s="31"/>
      <c r="AP117" s="31"/>
      <c r="AQ117" s="31"/>
      <c r="AR117" s="31"/>
      <c r="AS117" s="31"/>
      <c r="AU117" s="267"/>
      <c r="AY117" s="2"/>
      <c r="AZ117" s="2"/>
      <c r="BA117" s="2"/>
    </row>
    <row r="118" spans="2:53" x14ac:dyDescent="0.25">
      <c r="B118" s="295"/>
      <c r="C118" s="265"/>
      <c r="D118" s="87" t="s">
        <v>17</v>
      </c>
      <c r="E118" s="13">
        <v>1</v>
      </c>
      <c r="F118" s="87"/>
      <c r="G118" s="87"/>
      <c r="H118" s="87"/>
      <c r="I118" s="87"/>
      <c r="J118" s="284"/>
      <c r="K118" s="285"/>
      <c r="L118" s="285"/>
      <c r="M118" s="286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29"/>
      <c r="Y118" s="325"/>
      <c r="Z118" s="87" t="s">
        <v>17</v>
      </c>
      <c r="AA118" s="87"/>
      <c r="AB118" s="87"/>
      <c r="AC118" s="87"/>
      <c r="AD118" s="87"/>
      <c r="AE118" s="87"/>
      <c r="AF118" s="284"/>
      <c r="AG118" s="285"/>
      <c r="AH118" s="285"/>
      <c r="AI118" s="286"/>
      <c r="AJ118" s="55"/>
      <c r="AK118" s="31"/>
      <c r="AL118" s="31"/>
      <c r="AM118" s="31"/>
      <c r="AN118" s="31"/>
      <c r="AO118" s="31"/>
      <c r="AP118" s="31"/>
      <c r="AQ118" s="31"/>
      <c r="AR118" s="31"/>
      <c r="AS118" s="31"/>
      <c r="AU118" s="267"/>
      <c r="AY118" s="2"/>
      <c r="AZ118" s="2"/>
      <c r="BA118" s="2"/>
    </row>
    <row r="119" spans="2:53" ht="16.5" customHeight="1" x14ac:dyDescent="0.25">
      <c r="B119" s="295"/>
      <c r="C119" s="265"/>
      <c r="D119" s="92" t="s">
        <v>58</v>
      </c>
      <c r="E119" s="324" t="s">
        <v>94</v>
      </c>
      <c r="F119" s="288"/>
      <c r="G119" s="288"/>
      <c r="H119" s="288"/>
      <c r="I119" s="289"/>
      <c r="J119" s="88" t="s">
        <v>11</v>
      </c>
      <c r="K119" s="88" t="s">
        <v>12</v>
      </c>
      <c r="L119" s="88" t="s">
        <v>81</v>
      </c>
      <c r="M119" s="88" t="s">
        <v>80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29"/>
      <c r="Y119" s="325"/>
      <c r="Z119" s="92" t="s">
        <v>58</v>
      </c>
      <c r="AA119" s="324" t="s">
        <v>94</v>
      </c>
      <c r="AB119" s="288"/>
      <c r="AC119" s="288"/>
      <c r="AD119" s="288"/>
      <c r="AE119" s="289"/>
      <c r="AF119" s="88" t="s">
        <v>11</v>
      </c>
      <c r="AG119" s="88" t="s">
        <v>12</v>
      </c>
      <c r="AH119" s="88" t="s">
        <v>81</v>
      </c>
      <c r="AI119" s="88" t="s">
        <v>80</v>
      </c>
      <c r="AJ119" s="55"/>
      <c r="AK119" s="31"/>
      <c r="AL119" s="31"/>
      <c r="AM119" s="31"/>
      <c r="AN119" s="31"/>
      <c r="AO119" s="31"/>
      <c r="AP119" s="31"/>
      <c r="AQ119" s="31"/>
      <c r="AR119" s="31"/>
      <c r="AS119" s="31"/>
      <c r="AU119" s="267"/>
      <c r="AY119" s="2"/>
      <c r="AZ119" s="2"/>
      <c r="BA119" s="2"/>
    </row>
    <row r="120" spans="2:53" ht="16.5" customHeight="1" x14ac:dyDescent="0.25">
      <c r="B120" s="295"/>
      <c r="C120" s="265"/>
      <c r="D120" s="87" t="s">
        <v>59</v>
      </c>
      <c r="E120" s="58">
        <v>5.2960000000000003</v>
      </c>
      <c r="F120" s="58">
        <v>5.3920000000000003</v>
      </c>
      <c r="G120" s="58">
        <v>22.312000000000001</v>
      </c>
      <c r="H120" s="58">
        <v>4.76</v>
      </c>
      <c r="I120" s="58">
        <v>9.4960000000000004</v>
      </c>
      <c r="J120" s="87">
        <f>SUM(E120:I120)</f>
        <v>47.256</v>
      </c>
      <c r="K120" s="26">
        <f>ROUND(AVERAGE(E120:I120),3)</f>
        <v>9.4510000000000005</v>
      </c>
      <c r="L120" s="87">
        <f>ROUND(MEDIAN(E120:I120), 3)</f>
        <v>5.3920000000000003</v>
      </c>
      <c r="M120" s="87">
        <f>ROUND(_xlfn.STDEV.S(E120:I120), 3)</f>
        <v>7.4359999999999999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29"/>
      <c r="Y120" s="325"/>
      <c r="Z120" s="87" t="s">
        <v>59</v>
      </c>
      <c r="AA120" s="58">
        <v>6.2880000000000003</v>
      </c>
      <c r="AB120" s="58">
        <v>9.3439999999999994</v>
      </c>
      <c r="AC120" s="58">
        <v>4.2889999999999997</v>
      </c>
      <c r="AD120" s="58">
        <v>8.6289999999999996</v>
      </c>
      <c r="AE120" s="58">
        <v>9.1609999999999996</v>
      </c>
      <c r="AF120" s="87">
        <f>SUM(AA120:AE120)</f>
        <v>37.710999999999999</v>
      </c>
      <c r="AG120" s="26">
        <f>ROUND(AVERAGE(AA120:AE120),3)</f>
        <v>7.5419999999999998</v>
      </c>
      <c r="AH120" s="87">
        <f>ROUND(MEDIAN(AA120:AE120), 3)</f>
        <v>8.6289999999999996</v>
      </c>
      <c r="AI120" s="87">
        <f>ROUND(_xlfn.STDEV.S(AA120:AE120), 3)</f>
        <v>2.1909999999999998</v>
      </c>
      <c r="AJ120" s="55"/>
      <c r="AK120" s="31"/>
      <c r="AL120" s="31"/>
      <c r="AM120" s="31"/>
      <c r="AN120" s="31"/>
      <c r="AO120" s="31"/>
      <c r="AP120" s="31"/>
      <c r="AQ120" s="31"/>
      <c r="AR120" s="31"/>
      <c r="AS120" s="31"/>
      <c r="AU120" s="267"/>
      <c r="AY120" s="2"/>
      <c r="AZ120" s="2"/>
      <c r="BA120" s="2"/>
    </row>
    <row r="121" spans="2:53" x14ac:dyDescent="0.25">
      <c r="B121" s="295"/>
      <c r="C121" s="265"/>
      <c r="D121" s="87" t="b">
        <v>1</v>
      </c>
      <c r="E121" s="87">
        <v>0</v>
      </c>
      <c r="F121" s="87">
        <v>2</v>
      </c>
      <c r="G121" s="87" t="s">
        <v>161</v>
      </c>
      <c r="H121" s="87" t="s">
        <v>139</v>
      </c>
      <c r="I121" s="87" t="s">
        <v>157</v>
      </c>
      <c r="J121" s="281"/>
      <c r="K121" s="282"/>
      <c r="L121" s="282"/>
      <c r="M121" s="283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29"/>
      <c r="Y121" s="325"/>
      <c r="Z121" s="87" t="b">
        <v>1</v>
      </c>
      <c r="AA121" s="87">
        <v>7</v>
      </c>
      <c r="AB121" s="87" t="s">
        <v>131</v>
      </c>
      <c r="AC121" s="87" t="s">
        <v>129</v>
      </c>
      <c r="AD121" s="87" t="s">
        <v>160</v>
      </c>
      <c r="AE121" s="87" t="s">
        <v>157</v>
      </c>
      <c r="AF121" s="281"/>
      <c r="AG121" s="282"/>
      <c r="AH121" s="282"/>
      <c r="AI121" s="283"/>
      <c r="AJ121" s="55"/>
      <c r="AK121" s="31"/>
      <c r="AL121" s="31"/>
      <c r="AM121" s="31"/>
      <c r="AN121" s="31"/>
      <c r="AO121" s="31"/>
      <c r="AP121" s="31"/>
      <c r="AQ121" s="31"/>
      <c r="AR121" s="31"/>
      <c r="AS121" s="31"/>
      <c r="AU121" s="267"/>
      <c r="AY121" s="2"/>
      <c r="AZ121" s="2"/>
      <c r="BA121" s="2"/>
    </row>
    <row r="122" spans="2:53" x14ac:dyDescent="0.25">
      <c r="B122" s="295"/>
      <c r="C122" s="265"/>
      <c r="D122" s="87" t="s">
        <v>17</v>
      </c>
      <c r="E122" s="87"/>
      <c r="F122" s="87"/>
      <c r="G122" s="87"/>
      <c r="H122" s="87"/>
      <c r="I122" s="87"/>
      <c r="J122" s="284"/>
      <c r="K122" s="285"/>
      <c r="L122" s="285"/>
      <c r="M122" s="286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29"/>
      <c r="Y122" s="325"/>
      <c r="Z122" s="87" t="s">
        <v>17</v>
      </c>
      <c r="AA122" s="87"/>
      <c r="AB122" s="87"/>
      <c r="AC122" s="87"/>
      <c r="AD122" s="87"/>
      <c r="AE122" s="87"/>
      <c r="AF122" s="284"/>
      <c r="AG122" s="285"/>
      <c r="AH122" s="285"/>
      <c r="AI122" s="286"/>
      <c r="AJ122" s="55"/>
      <c r="AK122" s="31"/>
      <c r="AL122" s="31"/>
      <c r="AM122" s="31"/>
      <c r="AN122" s="31"/>
      <c r="AO122" s="31"/>
      <c r="AP122" s="31"/>
      <c r="AQ122" s="31"/>
      <c r="AR122" s="31"/>
      <c r="AS122" s="31"/>
      <c r="AU122" s="267"/>
      <c r="AY122" s="2"/>
      <c r="AZ122" s="2"/>
      <c r="BA122" s="2"/>
    </row>
    <row r="123" spans="2:53" x14ac:dyDescent="0.25">
      <c r="B123" s="295"/>
      <c r="Z123" s="22"/>
      <c r="AA123" s="23"/>
      <c r="AB123" s="23"/>
      <c r="AC123" s="23"/>
      <c r="AD123" s="23"/>
      <c r="AE123" s="23"/>
      <c r="AF123" s="23"/>
      <c r="AG123" s="23"/>
      <c r="AH123" s="23"/>
      <c r="AU123" s="267"/>
      <c r="AY123" s="2"/>
      <c r="AZ123" s="2"/>
      <c r="BA123" s="2"/>
    </row>
    <row r="124" spans="2:53" ht="16.5" customHeight="1" x14ac:dyDescent="0.25">
      <c r="B124" s="295"/>
      <c r="AU124" s="267"/>
      <c r="AY124" s="2"/>
      <c r="AZ124" s="2"/>
      <c r="BA124" s="2"/>
    </row>
    <row r="125" spans="2:53" ht="16.5" customHeight="1" x14ac:dyDescent="0.3">
      <c r="B125" s="295"/>
      <c r="C125" s="325" t="s">
        <v>68</v>
      </c>
      <c r="D125" s="90" t="s">
        <v>69</v>
      </c>
      <c r="E125" s="7"/>
      <c r="F125" s="7"/>
      <c r="G125" s="7"/>
      <c r="H125" s="7"/>
      <c r="I125" s="7"/>
      <c r="J125" s="326" t="s">
        <v>49</v>
      </c>
      <c r="K125" s="326"/>
      <c r="L125" s="326"/>
      <c r="M125" s="326"/>
      <c r="N125" s="7"/>
      <c r="O125" s="7"/>
      <c r="P125" s="7"/>
      <c r="Q125" s="7"/>
      <c r="R125" s="7"/>
      <c r="S125" s="7"/>
      <c r="T125" s="90" t="s">
        <v>69</v>
      </c>
      <c r="U125" s="232" t="s">
        <v>50</v>
      </c>
      <c r="V125" s="232"/>
      <c r="W125" s="232"/>
      <c r="X125" s="3"/>
      <c r="Y125" s="325" t="s">
        <v>68</v>
      </c>
      <c r="Z125" s="90" t="s">
        <v>69</v>
      </c>
      <c r="AA125" s="7"/>
      <c r="AB125" s="7"/>
      <c r="AC125" s="7"/>
      <c r="AD125" s="7"/>
      <c r="AE125" s="7"/>
      <c r="AF125" s="326" t="s">
        <v>49</v>
      </c>
      <c r="AG125" s="326"/>
      <c r="AH125" s="326"/>
      <c r="AI125" s="326"/>
      <c r="AJ125" s="7"/>
      <c r="AK125" s="7"/>
      <c r="AL125" s="7"/>
      <c r="AM125" s="7"/>
      <c r="AN125" s="7"/>
      <c r="AO125" s="7"/>
      <c r="AP125" s="90" t="s">
        <v>69</v>
      </c>
      <c r="AQ125" s="232" t="s">
        <v>50</v>
      </c>
      <c r="AR125" s="232"/>
      <c r="AS125" s="232"/>
      <c r="AU125" s="267"/>
      <c r="AV125" s="332" t="s">
        <v>68</v>
      </c>
      <c r="AW125" s="333" t="s">
        <v>5</v>
      </c>
      <c r="AX125" s="333"/>
      <c r="AY125" s="332" t="s">
        <v>68</v>
      </c>
      <c r="AZ125" s="333" t="s">
        <v>6</v>
      </c>
      <c r="BA125" s="333"/>
    </row>
    <row r="126" spans="2:53" ht="16.5" customHeight="1" x14ac:dyDescent="0.3">
      <c r="B126" s="295"/>
      <c r="C126" s="325"/>
      <c r="D126" s="90" t="s">
        <v>2</v>
      </c>
      <c r="E126" s="7"/>
      <c r="F126" s="7"/>
      <c r="G126" s="7"/>
      <c r="H126" s="7"/>
      <c r="I126" s="7"/>
      <c r="J126" s="42" t="s">
        <v>3</v>
      </c>
      <c r="K126" s="42" t="s">
        <v>4</v>
      </c>
      <c r="L126" s="42" t="s">
        <v>191</v>
      </c>
      <c r="M126" s="42" t="s">
        <v>192</v>
      </c>
      <c r="N126" s="7"/>
      <c r="O126" s="7"/>
      <c r="P126" s="7"/>
      <c r="Q126" s="7"/>
      <c r="R126" s="7"/>
      <c r="S126" s="31"/>
      <c r="T126" s="90" t="s">
        <v>2</v>
      </c>
      <c r="U126" s="92" t="s">
        <v>5</v>
      </c>
      <c r="V126" s="92" t="s">
        <v>6</v>
      </c>
      <c r="W126" s="8" t="s">
        <v>7</v>
      </c>
      <c r="X126" s="29"/>
      <c r="Y126" s="325"/>
      <c r="Z126" s="90" t="s">
        <v>0</v>
      </c>
      <c r="AA126" s="7"/>
      <c r="AB126" s="7"/>
      <c r="AC126" s="7"/>
      <c r="AD126" s="7"/>
      <c r="AE126" s="7"/>
      <c r="AF126" s="42" t="s">
        <v>3</v>
      </c>
      <c r="AG126" s="42" t="s">
        <v>4</v>
      </c>
      <c r="AH126" s="42" t="s">
        <v>191</v>
      </c>
      <c r="AI126" s="42" t="s">
        <v>192</v>
      </c>
      <c r="AJ126" s="7"/>
      <c r="AK126" s="7"/>
      <c r="AL126" s="7"/>
      <c r="AM126" s="7"/>
      <c r="AN126" s="7"/>
      <c r="AO126" s="31"/>
      <c r="AP126" s="90" t="s">
        <v>0</v>
      </c>
      <c r="AQ126" s="92" t="s">
        <v>5</v>
      </c>
      <c r="AR126" s="92" t="s">
        <v>6</v>
      </c>
      <c r="AS126" s="8" t="s">
        <v>7</v>
      </c>
      <c r="AU126" s="267"/>
      <c r="AV126" s="332"/>
      <c r="AW126" s="100" t="s">
        <v>2</v>
      </c>
      <c r="AX126" s="100" t="s">
        <v>54</v>
      </c>
      <c r="AY126" s="332"/>
      <c r="AZ126" s="100" t="s">
        <v>2</v>
      </c>
      <c r="BA126" s="100" t="s">
        <v>54</v>
      </c>
    </row>
    <row r="127" spans="2:53" ht="16.5" customHeight="1" x14ac:dyDescent="0.3">
      <c r="B127" s="295"/>
      <c r="C127" s="325"/>
      <c r="D127" s="9" t="s">
        <v>8</v>
      </c>
      <c r="E127" s="7"/>
      <c r="F127" s="7"/>
      <c r="G127" s="7"/>
      <c r="H127" s="7"/>
      <c r="I127" s="7"/>
      <c r="J127" s="57">
        <f>ROUND(AVERAGE(J129, J133,J137,J141,J145,J149), 3)</f>
        <v>35.621000000000002</v>
      </c>
      <c r="K127" s="43">
        <f>ROUND(AVERAGE(K129, K133,K137,K141,K145,K149), 3)</f>
        <v>7.1239999999999997</v>
      </c>
      <c r="L127" s="43">
        <f>ROUND(AVERAGE(L129, L133,L137,L141,L145,L149), 3)</f>
        <v>6.1870000000000003</v>
      </c>
      <c r="M127" s="43">
        <f>ROUND(AVERAGE(M129, M133,M137,M141,M145,M149), 3)</f>
        <v>2.694</v>
      </c>
      <c r="N127" s="7"/>
      <c r="O127" s="7"/>
      <c r="P127" s="7"/>
      <c r="Q127" s="7"/>
      <c r="R127" s="7"/>
      <c r="S127" s="31"/>
      <c r="T127" s="9" t="s">
        <v>9</v>
      </c>
      <c r="U127" s="32">
        <v>100</v>
      </c>
      <c r="V127" s="32">
        <v>31.44</v>
      </c>
      <c r="W127" s="8">
        <f t="shared" ref="W127:W132" si="22">ROUND(V127/60, 3)</f>
        <v>0.52400000000000002</v>
      </c>
      <c r="X127" s="29"/>
      <c r="Y127" s="325"/>
      <c r="Z127" s="9" t="s">
        <v>8</v>
      </c>
      <c r="AA127" s="7"/>
      <c r="AB127" s="7"/>
      <c r="AC127" s="7"/>
      <c r="AD127" s="7"/>
      <c r="AE127" s="7"/>
      <c r="AF127" s="57">
        <f>ROUND(AVERAGE(AF129, AF133,AF137,AF141,AF145,AF149), 3)</f>
        <v>36.106000000000002</v>
      </c>
      <c r="AG127" s="43">
        <f>ROUND(AVERAGE(AG129, AG133,AG137,AG141,AG145,AG149), 3)</f>
        <v>7.2210000000000001</v>
      </c>
      <c r="AH127" s="43">
        <f>ROUND(AVERAGE(AH129, AH133,AH137,AH141,AH145,AH149), 3)</f>
        <v>7.1340000000000003</v>
      </c>
      <c r="AI127" s="43">
        <f>ROUND(AVERAGE(AI129, AI133,AI137,AI141,AI145,AI149), 3)</f>
        <v>1.97</v>
      </c>
      <c r="AJ127" s="7"/>
      <c r="AK127" s="7"/>
      <c r="AL127" s="7"/>
      <c r="AM127" s="7"/>
      <c r="AN127" s="7"/>
      <c r="AO127" s="31"/>
      <c r="AP127" s="9" t="s">
        <v>9</v>
      </c>
      <c r="AQ127" s="32">
        <v>80</v>
      </c>
      <c r="AR127" s="32">
        <v>34.308</v>
      </c>
      <c r="AS127" s="8">
        <f t="shared" ref="AS127:AS132" si="23">ROUND(AR127/60, 3)</f>
        <v>0.57199999999999995</v>
      </c>
      <c r="AU127" s="267"/>
      <c r="AV127" s="101" t="s">
        <v>9</v>
      </c>
      <c r="AW127" s="102">
        <f>U127</f>
        <v>100</v>
      </c>
      <c r="AX127" s="102">
        <f>AQ127</f>
        <v>80</v>
      </c>
      <c r="AY127" s="101" t="s">
        <v>9</v>
      </c>
      <c r="AZ127" s="102">
        <f>V127</f>
        <v>31.44</v>
      </c>
      <c r="BA127" s="102">
        <f>AR127</f>
        <v>34.308</v>
      </c>
    </row>
    <row r="128" spans="2:53" ht="16.5" customHeight="1" x14ac:dyDescent="0.3">
      <c r="B128" s="295"/>
      <c r="C128" s="325"/>
      <c r="D128" s="92" t="s">
        <v>10</v>
      </c>
      <c r="E128" s="324" t="s">
        <v>94</v>
      </c>
      <c r="F128" s="288"/>
      <c r="G128" s="288"/>
      <c r="H128" s="288"/>
      <c r="I128" s="289"/>
      <c r="J128" s="88" t="s">
        <v>11</v>
      </c>
      <c r="K128" s="88" t="s">
        <v>12</v>
      </c>
      <c r="L128" s="88" t="s">
        <v>81</v>
      </c>
      <c r="M128" s="88" t="s">
        <v>80</v>
      </c>
      <c r="N128" s="7"/>
      <c r="O128" s="31"/>
      <c r="P128" s="31"/>
      <c r="Q128" s="31"/>
      <c r="R128" s="31"/>
      <c r="S128" s="31"/>
      <c r="T128" s="9" t="s">
        <v>13</v>
      </c>
      <c r="U128" s="32">
        <v>100</v>
      </c>
      <c r="V128" s="32">
        <v>30.797999999999998</v>
      </c>
      <c r="W128" s="8">
        <f t="shared" si="22"/>
        <v>0.51300000000000001</v>
      </c>
      <c r="X128" s="29"/>
      <c r="Y128" s="325"/>
      <c r="Z128" s="92" t="s">
        <v>10</v>
      </c>
      <c r="AA128" s="293" t="s">
        <v>89</v>
      </c>
      <c r="AB128" s="293"/>
      <c r="AC128" s="293"/>
      <c r="AD128" s="293"/>
      <c r="AE128" s="293"/>
      <c r="AF128" s="88" t="s">
        <v>11</v>
      </c>
      <c r="AG128" s="88" t="s">
        <v>12</v>
      </c>
      <c r="AH128" s="88" t="s">
        <v>81</v>
      </c>
      <c r="AI128" s="88" t="s">
        <v>80</v>
      </c>
      <c r="AJ128" s="7"/>
      <c r="AK128" s="31"/>
      <c r="AL128" s="31"/>
      <c r="AM128" s="31"/>
      <c r="AN128" s="31"/>
      <c r="AO128" s="31"/>
      <c r="AP128" s="9" t="s">
        <v>13</v>
      </c>
      <c r="AQ128" s="32">
        <v>80</v>
      </c>
      <c r="AR128" s="32">
        <v>42.887</v>
      </c>
      <c r="AS128" s="8">
        <f t="shared" si="23"/>
        <v>0.71499999999999997</v>
      </c>
      <c r="AU128" s="267"/>
      <c r="AV128" s="101" t="s">
        <v>13</v>
      </c>
      <c r="AW128" s="102">
        <f t="shared" ref="AW128:AW133" si="24">U128</f>
        <v>100</v>
      </c>
      <c r="AX128" s="102">
        <f t="shared" ref="AX128:AX133" si="25">AQ128</f>
        <v>80</v>
      </c>
      <c r="AY128" s="101" t="s">
        <v>13</v>
      </c>
      <c r="AZ128" s="102">
        <f t="shared" ref="AZ128:AZ133" si="26">V128</f>
        <v>30.797999999999998</v>
      </c>
      <c r="BA128" s="102">
        <f t="shared" ref="BA128:BA133" si="27">AR128</f>
        <v>42.887</v>
      </c>
    </row>
    <row r="129" spans="2:53" ht="16.5" customHeight="1" x14ac:dyDescent="0.3">
      <c r="B129" s="295"/>
      <c r="C129" s="325"/>
      <c r="D129" s="87" t="s">
        <v>14</v>
      </c>
      <c r="E129" s="86">
        <v>6.9489999999999998</v>
      </c>
      <c r="F129" s="86">
        <v>4.359</v>
      </c>
      <c r="G129" s="86">
        <v>6.95</v>
      </c>
      <c r="H129" s="86">
        <v>6.9020000000000001</v>
      </c>
      <c r="I129" s="86">
        <v>6.2779999999999996</v>
      </c>
      <c r="J129" s="87">
        <f>SUM(E129:I129)</f>
        <v>31.437999999999999</v>
      </c>
      <c r="K129" s="26">
        <f>ROUND(AVERAGE(E129:I129),3)</f>
        <v>6.2880000000000003</v>
      </c>
      <c r="L129" s="87">
        <f>ROUND(MEDIAN(E129:I129), 3)</f>
        <v>6.9020000000000001</v>
      </c>
      <c r="M129" s="87">
        <f>ROUND(_xlfn.STDEV.S(E129:I129), 3)</f>
        <v>1.115</v>
      </c>
      <c r="N129" s="7"/>
      <c r="O129" s="31"/>
      <c r="P129" s="31"/>
      <c r="Q129" s="31"/>
      <c r="R129" s="31"/>
      <c r="S129" s="31"/>
      <c r="T129" s="9" t="s">
        <v>15</v>
      </c>
      <c r="U129" s="32">
        <v>100</v>
      </c>
      <c r="V129" s="32">
        <v>29.797000000000001</v>
      </c>
      <c r="W129" s="8">
        <f t="shared" si="22"/>
        <v>0.497</v>
      </c>
      <c r="X129" s="29"/>
      <c r="Y129" s="325"/>
      <c r="Z129" s="87" t="s">
        <v>14</v>
      </c>
      <c r="AA129" s="62">
        <v>8.0069999999999997</v>
      </c>
      <c r="AB129" s="62">
        <v>7.883</v>
      </c>
      <c r="AC129" s="62">
        <v>6.0709999999999997</v>
      </c>
      <c r="AD129" s="62">
        <v>5.5259999999999998</v>
      </c>
      <c r="AE129" s="62">
        <v>6.819</v>
      </c>
      <c r="AF129" s="87">
        <f>SUM(AA129:AE129)</f>
        <v>34.305999999999997</v>
      </c>
      <c r="AG129" s="26">
        <f>ROUND(AVERAGE(AA129:AE129),3)</f>
        <v>6.8609999999999998</v>
      </c>
      <c r="AH129" s="87">
        <f>ROUND(MEDIAN(AA129:AE129), 3)</f>
        <v>6.819</v>
      </c>
      <c r="AI129" s="87">
        <f>ROUND(_xlfn.STDEV.S(AA129:AE129), 3)</f>
        <v>1.0920000000000001</v>
      </c>
      <c r="AJ129" s="7"/>
      <c r="AK129" s="31"/>
      <c r="AL129" s="31"/>
      <c r="AM129" s="31"/>
      <c r="AN129" s="31"/>
      <c r="AO129" s="31"/>
      <c r="AP129" s="9" t="s">
        <v>15</v>
      </c>
      <c r="AQ129" s="32">
        <v>100</v>
      </c>
      <c r="AR129" s="32">
        <v>35.119</v>
      </c>
      <c r="AS129" s="8">
        <f t="shared" si="23"/>
        <v>0.58499999999999996</v>
      </c>
      <c r="AU129" s="267"/>
      <c r="AV129" s="101" t="s">
        <v>15</v>
      </c>
      <c r="AW129" s="102">
        <f t="shared" si="24"/>
        <v>100</v>
      </c>
      <c r="AX129" s="102">
        <f t="shared" si="25"/>
        <v>100</v>
      </c>
      <c r="AY129" s="101" t="s">
        <v>15</v>
      </c>
      <c r="AZ129" s="102">
        <f t="shared" si="26"/>
        <v>29.797000000000001</v>
      </c>
      <c r="BA129" s="102">
        <f t="shared" si="27"/>
        <v>35.119</v>
      </c>
    </row>
    <row r="130" spans="2:53" ht="16.5" customHeight="1" x14ac:dyDescent="0.3">
      <c r="B130" s="295"/>
      <c r="C130" s="325"/>
      <c r="D130" s="87" t="b">
        <v>1</v>
      </c>
      <c r="E130" s="86" t="s">
        <v>132</v>
      </c>
      <c r="F130" s="86" t="s">
        <v>138</v>
      </c>
      <c r="G130" s="86" t="s">
        <v>155</v>
      </c>
      <c r="H130" s="86" t="s">
        <v>129</v>
      </c>
      <c r="I130" s="86" t="s">
        <v>157</v>
      </c>
      <c r="J130" s="281"/>
      <c r="K130" s="282"/>
      <c r="L130" s="282"/>
      <c r="M130" s="283"/>
      <c r="N130" s="7"/>
      <c r="O130" s="31"/>
      <c r="P130" s="31"/>
      <c r="Q130" s="31"/>
      <c r="R130" s="31"/>
      <c r="S130" s="31"/>
      <c r="T130" s="9" t="s">
        <v>16</v>
      </c>
      <c r="U130" s="32">
        <v>80</v>
      </c>
      <c r="V130" s="32">
        <v>47.859000000000002</v>
      </c>
      <c r="W130" s="8">
        <f t="shared" si="22"/>
        <v>0.79800000000000004</v>
      </c>
      <c r="X130" s="29"/>
      <c r="Y130" s="325"/>
      <c r="Z130" s="87" t="b">
        <v>1</v>
      </c>
      <c r="AA130" s="87" t="s">
        <v>136</v>
      </c>
      <c r="AB130" s="87" t="s">
        <v>148</v>
      </c>
      <c r="AC130" s="13">
        <v>0</v>
      </c>
      <c r="AD130" s="87">
        <v>8</v>
      </c>
      <c r="AE130" s="87">
        <v>9</v>
      </c>
      <c r="AF130" s="281"/>
      <c r="AG130" s="282"/>
      <c r="AH130" s="282"/>
      <c r="AI130" s="283"/>
      <c r="AJ130" s="7"/>
      <c r="AK130" s="31"/>
      <c r="AL130" s="31"/>
      <c r="AM130" s="31"/>
      <c r="AN130" s="31"/>
      <c r="AO130" s="31"/>
      <c r="AP130" s="9" t="s">
        <v>16</v>
      </c>
      <c r="AQ130" s="32">
        <v>80</v>
      </c>
      <c r="AR130" s="32">
        <v>31.54</v>
      </c>
      <c r="AS130" s="8">
        <f t="shared" si="23"/>
        <v>0.52600000000000002</v>
      </c>
      <c r="AU130" s="267"/>
      <c r="AV130" s="101" t="s">
        <v>16</v>
      </c>
      <c r="AW130" s="102">
        <f t="shared" si="24"/>
        <v>80</v>
      </c>
      <c r="AX130" s="102">
        <f t="shared" si="25"/>
        <v>80</v>
      </c>
      <c r="AY130" s="101" t="s">
        <v>16</v>
      </c>
      <c r="AZ130" s="102">
        <f t="shared" si="26"/>
        <v>47.859000000000002</v>
      </c>
      <c r="BA130" s="102">
        <f t="shared" si="27"/>
        <v>31.54</v>
      </c>
    </row>
    <row r="131" spans="2:53" ht="16.5" customHeight="1" x14ac:dyDescent="0.3">
      <c r="B131" s="295"/>
      <c r="C131" s="325"/>
      <c r="D131" s="87" t="s">
        <v>17</v>
      </c>
      <c r="E131" s="87"/>
      <c r="F131" s="87"/>
      <c r="G131" s="87"/>
      <c r="H131" s="87"/>
      <c r="I131" s="87"/>
      <c r="J131" s="284"/>
      <c r="K131" s="285"/>
      <c r="L131" s="285"/>
      <c r="M131" s="286"/>
      <c r="N131" s="7"/>
      <c r="O131" s="31"/>
      <c r="P131" s="31"/>
      <c r="Q131" s="31"/>
      <c r="R131" s="31"/>
      <c r="S131" s="31"/>
      <c r="T131" s="9" t="s">
        <v>18</v>
      </c>
      <c r="U131" s="32">
        <v>60</v>
      </c>
      <c r="V131" s="32">
        <v>32.537999999999997</v>
      </c>
      <c r="W131" s="8">
        <f t="shared" si="22"/>
        <v>0.54200000000000004</v>
      </c>
      <c r="X131" s="29"/>
      <c r="Y131" s="325"/>
      <c r="Z131" s="87" t="s">
        <v>17</v>
      </c>
      <c r="AA131" s="87"/>
      <c r="AB131" s="87"/>
      <c r="AC131" s="13">
        <v>9</v>
      </c>
      <c r="AD131" s="87"/>
      <c r="AE131" s="87"/>
      <c r="AF131" s="284"/>
      <c r="AG131" s="285"/>
      <c r="AH131" s="285"/>
      <c r="AI131" s="286"/>
      <c r="AJ131" s="7"/>
      <c r="AK131" s="31"/>
      <c r="AL131" s="31"/>
      <c r="AM131" s="31"/>
      <c r="AN131" s="31"/>
      <c r="AO131" s="31"/>
      <c r="AP131" s="9" t="s">
        <v>18</v>
      </c>
      <c r="AQ131" s="32">
        <v>100</v>
      </c>
      <c r="AR131" s="32">
        <v>32.488999999999997</v>
      </c>
      <c r="AS131" s="8">
        <f t="shared" si="23"/>
        <v>0.54100000000000004</v>
      </c>
      <c r="AU131" s="267"/>
      <c r="AV131" s="101" t="s">
        <v>18</v>
      </c>
      <c r="AW131" s="102">
        <f t="shared" si="24"/>
        <v>60</v>
      </c>
      <c r="AX131" s="102">
        <f t="shared" si="25"/>
        <v>100</v>
      </c>
      <c r="AY131" s="101" t="s">
        <v>18</v>
      </c>
      <c r="AZ131" s="102">
        <f t="shared" si="26"/>
        <v>32.537999999999997</v>
      </c>
      <c r="BA131" s="102">
        <f t="shared" si="27"/>
        <v>32.488999999999997</v>
      </c>
    </row>
    <row r="132" spans="2:53" ht="16.5" customHeight="1" x14ac:dyDescent="0.3">
      <c r="B132" s="295"/>
      <c r="C132" s="325"/>
      <c r="D132" s="92" t="s">
        <v>19</v>
      </c>
      <c r="E132" s="324" t="s">
        <v>94</v>
      </c>
      <c r="F132" s="288"/>
      <c r="G132" s="288"/>
      <c r="H132" s="288"/>
      <c r="I132" s="289"/>
      <c r="J132" s="88" t="s">
        <v>11</v>
      </c>
      <c r="K132" s="88" t="s">
        <v>12</v>
      </c>
      <c r="L132" s="88" t="s">
        <v>81</v>
      </c>
      <c r="M132" s="88" t="s">
        <v>80</v>
      </c>
      <c r="N132" s="7"/>
      <c r="O132" s="31"/>
      <c r="P132" s="31"/>
      <c r="Q132" s="31"/>
      <c r="R132" s="31"/>
      <c r="S132" s="31"/>
      <c r="T132" s="9" t="s">
        <v>56</v>
      </c>
      <c r="U132" s="37">
        <v>80</v>
      </c>
      <c r="V132" s="32">
        <v>41.304000000000002</v>
      </c>
      <c r="W132" s="8">
        <f t="shared" si="22"/>
        <v>0.68799999999999994</v>
      </c>
      <c r="X132" s="3"/>
      <c r="Y132" s="325"/>
      <c r="Z132" s="92" t="s">
        <v>19</v>
      </c>
      <c r="AA132" s="293" t="s">
        <v>89</v>
      </c>
      <c r="AB132" s="293"/>
      <c r="AC132" s="293"/>
      <c r="AD132" s="293"/>
      <c r="AE132" s="293"/>
      <c r="AF132" s="88" t="s">
        <v>11</v>
      </c>
      <c r="AG132" s="88" t="s">
        <v>12</v>
      </c>
      <c r="AH132" s="88" t="s">
        <v>81</v>
      </c>
      <c r="AI132" s="88" t="s">
        <v>80</v>
      </c>
      <c r="AJ132" s="7"/>
      <c r="AK132" s="31"/>
      <c r="AL132" s="31"/>
      <c r="AM132" s="31"/>
      <c r="AN132" s="31"/>
      <c r="AO132" s="31"/>
      <c r="AP132" s="9" t="s">
        <v>56</v>
      </c>
      <c r="AQ132" s="32">
        <v>100</v>
      </c>
      <c r="AR132" s="32">
        <v>40.295000000000002</v>
      </c>
      <c r="AS132" s="8">
        <f t="shared" si="23"/>
        <v>0.67200000000000004</v>
      </c>
      <c r="AU132" s="267"/>
      <c r="AV132" s="101" t="s">
        <v>56</v>
      </c>
      <c r="AW132" s="102">
        <f t="shared" si="24"/>
        <v>80</v>
      </c>
      <c r="AX132" s="102">
        <f t="shared" si="25"/>
        <v>100</v>
      </c>
      <c r="AY132" s="101" t="s">
        <v>56</v>
      </c>
      <c r="AZ132" s="102">
        <f t="shared" si="26"/>
        <v>41.304000000000002</v>
      </c>
      <c r="BA132" s="102">
        <f t="shared" si="27"/>
        <v>40.295000000000002</v>
      </c>
    </row>
    <row r="133" spans="2:53" ht="16.5" customHeight="1" x14ac:dyDescent="0.3">
      <c r="B133" s="295"/>
      <c r="C133" s="325"/>
      <c r="D133" s="87" t="s">
        <v>20</v>
      </c>
      <c r="E133" s="86">
        <v>4.3780000000000001</v>
      </c>
      <c r="F133" s="86">
        <v>4.5220000000000002</v>
      </c>
      <c r="G133" s="86">
        <v>4.2229999999999999</v>
      </c>
      <c r="H133" s="86">
        <v>8.1210000000000004</v>
      </c>
      <c r="I133" s="86">
        <v>9.5530000000000008</v>
      </c>
      <c r="J133" s="87">
        <f>SUM(E133:I133)</f>
        <v>30.797000000000001</v>
      </c>
      <c r="K133" s="26">
        <f>ROUND(AVERAGE(E133:I133),3)</f>
        <v>6.1589999999999998</v>
      </c>
      <c r="L133" s="87">
        <f>ROUND(MEDIAN(E133:I133), 3)</f>
        <v>4.5220000000000002</v>
      </c>
      <c r="M133" s="87">
        <f>ROUND(_xlfn.STDEV.S(E133:I133), 3)</f>
        <v>2.4980000000000002</v>
      </c>
      <c r="N133" s="7"/>
      <c r="O133" s="31"/>
      <c r="P133" s="31"/>
      <c r="Q133" s="31"/>
      <c r="R133" s="31"/>
      <c r="S133" s="31"/>
      <c r="T133" s="14" t="s">
        <v>3</v>
      </c>
      <c r="U133" s="44">
        <f>ROUND(AVERAGE(U127:U132), 3)</f>
        <v>86.667000000000002</v>
      </c>
      <c r="V133" s="45">
        <f>ROUND(AVERAGE(V127:V132), 3)</f>
        <v>35.622999999999998</v>
      </c>
      <c r="W133" s="15">
        <f>ROUND(AVERAGE(W127:W132), 3)</f>
        <v>0.59399999999999997</v>
      </c>
      <c r="X133" s="29"/>
      <c r="Y133" s="325"/>
      <c r="Z133" s="87" t="s">
        <v>20</v>
      </c>
      <c r="AA133" s="62">
        <v>11.093</v>
      </c>
      <c r="AB133" s="62">
        <v>9.8569999999999993</v>
      </c>
      <c r="AC133" s="62">
        <v>5.6970000000000001</v>
      </c>
      <c r="AD133" s="62">
        <v>4.97</v>
      </c>
      <c r="AE133" s="62">
        <v>11.27</v>
      </c>
      <c r="AF133" s="87">
        <f>SUM(AA133:AE133)</f>
        <v>42.887</v>
      </c>
      <c r="AG133" s="26">
        <f>ROUND(AVERAGE(AA133:AE133),3)</f>
        <v>8.577</v>
      </c>
      <c r="AH133" s="87">
        <f>ROUND(MEDIAN(AA133:AE133), 3)</f>
        <v>9.8569999999999993</v>
      </c>
      <c r="AI133" s="87">
        <f>ROUND(_xlfn.STDEV.S(AA133:AE133), 3)</f>
        <v>3.0219999999999998</v>
      </c>
      <c r="AJ133" s="7"/>
      <c r="AK133" s="31"/>
      <c r="AL133" s="31"/>
      <c r="AM133" s="31"/>
      <c r="AN133" s="31"/>
      <c r="AO133" s="31"/>
      <c r="AP133" s="14" t="s">
        <v>3</v>
      </c>
      <c r="AQ133" s="44">
        <f>ROUND(AVERAGE(AQ127:AQ132), 3)</f>
        <v>90</v>
      </c>
      <c r="AR133" s="45">
        <f>ROUND(AVERAGE(AR127:AR132), 3)</f>
        <v>36.106000000000002</v>
      </c>
      <c r="AS133" s="15">
        <f>ROUND(AVERAGE(AS127:AS132), 3)</f>
        <v>0.60199999999999998</v>
      </c>
      <c r="AU133" s="267"/>
      <c r="AV133" s="103" t="s">
        <v>3</v>
      </c>
      <c r="AW133" s="104">
        <f t="shared" si="24"/>
        <v>86.667000000000002</v>
      </c>
      <c r="AX133" s="104">
        <f t="shared" si="25"/>
        <v>90</v>
      </c>
      <c r="AY133" s="103" t="s">
        <v>3</v>
      </c>
      <c r="AZ133" s="105">
        <f t="shared" si="26"/>
        <v>35.622999999999998</v>
      </c>
      <c r="BA133" s="105">
        <f t="shared" si="27"/>
        <v>36.106000000000002</v>
      </c>
    </row>
    <row r="134" spans="2:53" ht="16.5" customHeight="1" x14ac:dyDescent="0.25">
      <c r="B134" s="295"/>
      <c r="C134" s="325"/>
      <c r="D134" s="87" t="b">
        <v>1</v>
      </c>
      <c r="E134" s="86" t="s">
        <v>129</v>
      </c>
      <c r="F134" s="86" t="s">
        <v>147</v>
      </c>
      <c r="G134" s="86" t="s">
        <v>137</v>
      </c>
      <c r="H134" s="86">
        <v>9</v>
      </c>
      <c r="I134" s="86">
        <v>1</v>
      </c>
      <c r="J134" s="281"/>
      <c r="K134" s="282"/>
      <c r="L134" s="282"/>
      <c r="M134" s="283"/>
      <c r="N134" s="7"/>
      <c r="O134" s="7"/>
      <c r="P134" s="7"/>
      <c r="Q134" s="7"/>
      <c r="R134" s="7"/>
      <c r="S134" s="31"/>
      <c r="T134" s="31"/>
      <c r="U134" s="31"/>
      <c r="V134" s="31"/>
      <c r="W134" s="31"/>
      <c r="X134" s="29"/>
      <c r="Y134" s="325"/>
      <c r="Z134" s="87" t="b">
        <v>1</v>
      </c>
      <c r="AA134" s="87" t="s">
        <v>160</v>
      </c>
      <c r="AB134" s="87" t="s">
        <v>139</v>
      </c>
      <c r="AC134" s="87" t="s">
        <v>152</v>
      </c>
      <c r="AD134" s="87" t="s">
        <v>163</v>
      </c>
      <c r="AE134" s="13" t="s">
        <v>133</v>
      </c>
      <c r="AF134" s="281"/>
      <c r="AG134" s="282"/>
      <c r="AH134" s="282"/>
      <c r="AI134" s="283"/>
      <c r="AJ134" s="7"/>
      <c r="AK134" s="7"/>
      <c r="AL134" s="7"/>
      <c r="AM134" s="7"/>
      <c r="AN134" s="7"/>
      <c r="AO134" s="31"/>
      <c r="AP134" s="31"/>
      <c r="AQ134" s="31"/>
      <c r="AR134" s="31"/>
      <c r="AS134" s="31"/>
      <c r="AU134" s="267"/>
      <c r="AY134" s="2"/>
      <c r="AZ134" s="2"/>
      <c r="BA134" s="2"/>
    </row>
    <row r="135" spans="2:53" ht="16.5" customHeight="1" x14ac:dyDescent="0.25">
      <c r="B135" s="295"/>
      <c r="C135" s="325"/>
      <c r="D135" s="87" t="s">
        <v>17</v>
      </c>
      <c r="E135" s="87"/>
      <c r="F135" s="87"/>
      <c r="G135" s="87"/>
      <c r="H135" s="87"/>
      <c r="I135" s="87"/>
      <c r="J135" s="284"/>
      <c r="K135" s="285"/>
      <c r="L135" s="285"/>
      <c r="M135" s="286"/>
      <c r="N135" s="7"/>
      <c r="O135" s="7"/>
      <c r="P135" s="7"/>
      <c r="Q135" s="7"/>
      <c r="R135" s="7"/>
      <c r="S135" s="31"/>
      <c r="T135" s="31"/>
      <c r="U135" s="31"/>
      <c r="V135" s="31"/>
      <c r="W135" s="31"/>
      <c r="X135" s="29"/>
      <c r="Y135" s="325"/>
      <c r="Z135" s="87" t="s">
        <v>17</v>
      </c>
      <c r="AA135" s="87"/>
      <c r="AB135" s="87"/>
      <c r="AC135" s="87"/>
      <c r="AD135" s="87"/>
      <c r="AE135" s="13" t="s">
        <v>29</v>
      </c>
      <c r="AF135" s="284"/>
      <c r="AG135" s="285"/>
      <c r="AH135" s="285"/>
      <c r="AI135" s="286"/>
      <c r="AJ135" s="7"/>
      <c r="AK135" s="7"/>
      <c r="AL135" s="7"/>
      <c r="AM135" s="7"/>
      <c r="AN135" s="7"/>
      <c r="AO135" s="31"/>
      <c r="AP135" s="31"/>
      <c r="AQ135" s="31"/>
      <c r="AR135" s="31"/>
      <c r="AS135" s="31"/>
      <c r="AU135" s="267"/>
      <c r="AY135" s="2"/>
      <c r="AZ135" s="2"/>
      <c r="BA135" s="2"/>
    </row>
    <row r="136" spans="2:53" ht="16.5" customHeight="1" x14ac:dyDescent="0.25">
      <c r="B136" s="295"/>
      <c r="C136" s="325"/>
      <c r="D136" s="92" t="s">
        <v>21</v>
      </c>
      <c r="E136" s="324" t="s">
        <v>94</v>
      </c>
      <c r="F136" s="288"/>
      <c r="G136" s="288"/>
      <c r="H136" s="288"/>
      <c r="I136" s="289"/>
      <c r="J136" s="88" t="s">
        <v>11</v>
      </c>
      <c r="K136" s="88" t="s">
        <v>12</v>
      </c>
      <c r="L136" s="88" t="s">
        <v>81</v>
      </c>
      <c r="M136" s="88" t="s">
        <v>80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29"/>
      <c r="Y136" s="325"/>
      <c r="Z136" s="92" t="s">
        <v>21</v>
      </c>
      <c r="AA136" s="293" t="s">
        <v>94</v>
      </c>
      <c r="AB136" s="293"/>
      <c r="AC136" s="293"/>
      <c r="AD136" s="293"/>
      <c r="AE136" s="293"/>
      <c r="AF136" s="88" t="s">
        <v>11</v>
      </c>
      <c r="AG136" s="88" t="s">
        <v>12</v>
      </c>
      <c r="AH136" s="88" t="s">
        <v>81</v>
      </c>
      <c r="AI136" s="88" t="s">
        <v>80</v>
      </c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U136" s="267"/>
      <c r="AY136" s="2"/>
      <c r="AZ136" s="2"/>
      <c r="BA136" s="2"/>
    </row>
    <row r="137" spans="2:53" ht="16.5" customHeight="1" x14ac:dyDescent="0.3">
      <c r="B137" s="295"/>
      <c r="C137" s="325"/>
      <c r="D137" s="87" t="s">
        <v>22</v>
      </c>
      <c r="E137" s="86">
        <v>5.2679999999999998</v>
      </c>
      <c r="F137" s="86">
        <v>5.5039999999999996</v>
      </c>
      <c r="G137" s="86">
        <v>7.1970000000000001</v>
      </c>
      <c r="H137" s="86">
        <v>5.532</v>
      </c>
      <c r="I137" s="86">
        <v>6.2939999999999996</v>
      </c>
      <c r="J137" s="87">
        <f>SUM(E137:I137)</f>
        <v>29.794999999999998</v>
      </c>
      <c r="K137" s="26">
        <f>ROUND(AVERAGE(E137:I137),3)</f>
        <v>5.9589999999999996</v>
      </c>
      <c r="L137" s="87">
        <f>ROUND(MEDIAN(E137:I137), 3)</f>
        <v>5.532</v>
      </c>
      <c r="M137" s="87">
        <f>ROUND(_xlfn.STDEV.S(E137:I137), 3)</f>
        <v>0.79200000000000004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29"/>
      <c r="Y137" s="325"/>
      <c r="Z137" s="87" t="s">
        <v>22</v>
      </c>
      <c r="AA137" s="62">
        <v>5.4029999999999996</v>
      </c>
      <c r="AB137" s="62">
        <v>8.6349999999999998</v>
      </c>
      <c r="AC137" s="62">
        <v>6.9370000000000003</v>
      </c>
      <c r="AD137" s="62">
        <v>6.2930000000000001</v>
      </c>
      <c r="AE137" s="62">
        <v>7.851</v>
      </c>
      <c r="AF137" s="87">
        <f>SUM(AA137:AE137)</f>
        <v>35.119</v>
      </c>
      <c r="AG137" s="26">
        <f>ROUND(AVERAGE(AA137:AE137),3)</f>
        <v>7.024</v>
      </c>
      <c r="AH137" s="87">
        <f>ROUND(MEDIAN(AA137:AE137), 3)</f>
        <v>6.9370000000000003</v>
      </c>
      <c r="AI137" s="87">
        <f>ROUND(_xlfn.STDEV.S(AA137:AE137), 3)</f>
        <v>1.27</v>
      </c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U137" s="267"/>
      <c r="AY137" s="332" t="s">
        <v>68</v>
      </c>
      <c r="AZ137" s="266" t="s">
        <v>6</v>
      </c>
      <c r="BA137" s="266"/>
    </row>
    <row r="138" spans="2:53" ht="16.5" customHeight="1" x14ac:dyDescent="0.3">
      <c r="B138" s="295"/>
      <c r="C138" s="325"/>
      <c r="D138" s="87" t="b">
        <v>1</v>
      </c>
      <c r="E138" s="86" t="s">
        <v>147</v>
      </c>
      <c r="F138" s="86" t="s">
        <v>143</v>
      </c>
      <c r="G138" s="86">
        <v>6</v>
      </c>
      <c r="H138" s="86">
        <v>8</v>
      </c>
      <c r="I138" s="86">
        <v>2</v>
      </c>
      <c r="J138" s="281"/>
      <c r="K138" s="282"/>
      <c r="L138" s="282"/>
      <c r="M138" s="283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29"/>
      <c r="Y138" s="325"/>
      <c r="Z138" s="87" t="b">
        <v>1</v>
      </c>
      <c r="AA138" s="87" t="s">
        <v>137</v>
      </c>
      <c r="AB138" s="87" t="s">
        <v>156</v>
      </c>
      <c r="AC138" s="87" t="s">
        <v>130</v>
      </c>
      <c r="AD138" s="87" t="s">
        <v>159</v>
      </c>
      <c r="AE138" s="87" t="s">
        <v>157</v>
      </c>
      <c r="AF138" s="281"/>
      <c r="AG138" s="282"/>
      <c r="AH138" s="282"/>
      <c r="AI138" s="283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U138" s="267"/>
      <c r="AY138" s="332"/>
      <c r="AZ138" s="107" t="s">
        <v>246</v>
      </c>
      <c r="BA138" s="107" t="s">
        <v>0</v>
      </c>
    </row>
    <row r="139" spans="2:53" ht="16.5" customHeight="1" x14ac:dyDescent="0.25">
      <c r="B139" s="295"/>
      <c r="C139" s="325"/>
      <c r="D139" s="87" t="s">
        <v>17</v>
      </c>
      <c r="E139" s="87"/>
      <c r="F139" s="87"/>
      <c r="G139" s="87"/>
      <c r="H139" s="87"/>
      <c r="I139" s="87"/>
      <c r="J139" s="284"/>
      <c r="K139" s="285"/>
      <c r="L139" s="285"/>
      <c r="M139" s="286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29"/>
      <c r="Y139" s="325"/>
      <c r="Z139" s="87" t="s">
        <v>17</v>
      </c>
      <c r="AA139" s="87"/>
      <c r="AB139" s="87"/>
      <c r="AC139" s="87"/>
      <c r="AD139" s="87"/>
      <c r="AE139" s="87"/>
      <c r="AF139" s="284"/>
      <c r="AG139" s="285"/>
      <c r="AH139" s="285"/>
      <c r="AI139" s="286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U139" s="267"/>
      <c r="AY139" s="131" t="s">
        <v>3</v>
      </c>
      <c r="AZ139" s="132">
        <f>J127</f>
        <v>35.621000000000002</v>
      </c>
      <c r="BA139" s="132">
        <f>AF127</f>
        <v>36.106000000000002</v>
      </c>
    </row>
    <row r="140" spans="2:53" ht="16.5" customHeight="1" x14ac:dyDescent="0.25">
      <c r="B140" s="295"/>
      <c r="C140" s="325"/>
      <c r="D140" s="92" t="s">
        <v>23</v>
      </c>
      <c r="E140" s="293" t="s">
        <v>89</v>
      </c>
      <c r="F140" s="293"/>
      <c r="G140" s="293"/>
      <c r="H140" s="293"/>
      <c r="I140" s="293"/>
      <c r="J140" s="88" t="s">
        <v>11</v>
      </c>
      <c r="K140" s="88" t="s">
        <v>12</v>
      </c>
      <c r="L140" s="88" t="s">
        <v>81</v>
      </c>
      <c r="M140" s="88" t="s">
        <v>80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29"/>
      <c r="Y140" s="325"/>
      <c r="Z140" s="92" t="s">
        <v>23</v>
      </c>
      <c r="AA140" s="293" t="s">
        <v>89</v>
      </c>
      <c r="AB140" s="293"/>
      <c r="AC140" s="293"/>
      <c r="AD140" s="293"/>
      <c r="AE140" s="293"/>
      <c r="AF140" s="88" t="s">
        <v>11</v>
      </c>
      <c r="AG140" s="88" t="s">
        <v>12</v>
      </c>
      <c r="AH140" s="88" t="s">
        <v>81</v>
      </c>
      <c r="AI140" s="88" t="s">
        <v>80</v>
      </c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U140" s="267"/>
      <c r="AY140" s="42" t="s">
        <v>4</v>
      </c>
      <c r="AZ140" s="130">
        <f>K127</f>
        <v>7.1239999999999997</v>
      </c>
      <c r="BA140" s="130">
        <f>AG127</f>
        <v>7.2210000000000001</v>
      </c>
    </row>
    <row r="141" spans="2:53" ht="16.5" customHeight="1" x14ac:dyDescent="0.25">
      <c r="B141" s="295"/>
      <c r="C141" s="325"/>
      <c r="D141" s="87" t="s">
        <v>24</v>
      </c>
      <c r="E141" s="86">
        <v>5.1420000000000003</v>
      </c>
      <c r="F141" s="86">
        <v>24.376000000000001</v>
      </c>
      <c r="G141" s="86">
        <v>4.74</v>
      </c>
      <c r="H141" s="86">
        <v>5.8390000000000004</v>
      </c>
      <c r="I141" s="86">
        <v>7.7590000000000003</v>
      </c>
      <c r="J141" s="87">
        <f>SUM(E141:I141)</f>
        <v>47.856000000000002</v>
      </c>
      <c r="K141" s="26">
        <f>ROUND(AVERAGE(E141:I141),3)</f>
        <v>9.5709999999999997</v>
      </c>
      <c r="L141" s="87">
        <f>ROUND(MEDIAN(E141:I141), 3)</f>
        <v>5.8390000000000004</v>
      </c>
      <c r="M141" s="87">
        <f>ROUND(_xlfn.STDEV.S(E141:I141), 3)</f>
        <v>8.3569999999999993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29"/>
      <c r="Y141" s="325"/>
      <c r="Z141" s="87" t="s">
        <v>24</v>
      </c>
      <c r="AA141" s="62">
        <v>5.3680000000000003</v>
      </c>
      <c r="AB141" s="62">
        <v>6.0380000000000003</v>
      </c>
      <c r="AC141" s="62">
        <v>5.8479999999999999</v>
      </c>
      <c r="AD141" s="62">
        <v>8.2810000000000006</v>
      </c>
      <c r="AE141" s="62">
        <v>6.0049999999999999</v>
      </c>
      <c r="AF141" s="87">
        <f>SUM(AA141:AE141)</f>
        <v>31.540000000000003</v>
      </c>
      <c r="AG141" s="26">
        <f>ROUND(AVERAGE(AA141:AE141),3)</f>
        <v>6.3079999999999998</v>
      </c>
      <c r="AH141" s="87">
        <f>ROUND(MEDIAN(AA141:AE141), 3)</f>
        <v>6.0049999999999999</v>
      </c>
      <c r="AI141" s="87">
        <f>ROUND(_xlfn.STDEV.S(AA141:AE141), 3)</f>
        <v>1.135</v>
      </c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U141" s="267"/>
      <c r="AY141" s="42" t="s">
        <v>191</v>
      </c>
      <c r="AZ141" s="130">
        <f>L127</f>
        <v>6.1870000000000003</v>
      </c>
      <c r="BA141" s="130">
        <f>AH127</f>
        <v>7.1340000000000003</v>
      </c>
    </row>
    <row r="142" spans="2:53" ht="16.5" customHeight="1" x14ac:dyDescent="0.25">
      <c r="B142" s="295"/>
      <c r="C142" s="325"/>
      <c r="D142" s="87" t="b">
        <v>1</v>
      </c>
      <c r="E142" s="87" t="s">
        <v>130</v>
      </c>
      <c r="F142" s="13" t="s">
        <v>163</v>
      </c>
      <c r="G142" s="87" t="s">
        <v>133</v>
      </c>
      <c r="H142" s="87" t="s">
        <v>139</v>
      </c>
      <c r="I142" s="87" t="s">
        <v>156</v>
      </c>
      <c r="J142" s="281"/>
      <c r="K142" s="282"/>
      <c r="L142" s="282"/>
      <c r="M142" s="283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29"/>
      <c r="Y142" s="325"/>
      <c r="Z142" s="87" t="b">
        <v>1</v>
      </c>
      <c r="AA142" s="87" t="s">
        <v>135</v>
      </c>
      <c r="AB142" s="87" t="s">
        <v>129</v>
      </c>
      <c r="AC142" s="13" t="s">
        <v>158</v>
      </c>
      <c r="AD142" s="87" t="s">
        <v>146</v>
      </c>
      <c r="AE142" s="87" t="s">
        <v>132</v>
      </c>
      <c r="AF142" s="281"/>
      <c r="AG142" s="282"/>
      <c r="AH142" s="282"/>
      <c r="AI142" s="283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U142" s="267"/>
      <c r="AY142" s="42" t="s">
        <v>192</v>
      </c>
      <c r="AZ142" s="130">
        <f>M127</f>
        <v>2.694</v>
      </c>
      <c r="BA142" s="130">
        <f>AI127</f>
        <v>1.97</v>
      </c>
    </row>
    <row r="143" spans="2:53" ht="16.5" customHeight="1" x14ac:dyDescent="0.25">
      <c r="B143" s="295"/>
      <c r="C143" s="325"/>
      <c r="D143" s="87" t="s">
        <v>17</v>
      </c>
      <c r="E143" s="87"/>
      <c r="F143" s="13" t="s">
        <v>37</v>
      </c>
      <c r="G143" s="87"/>
      <c r="H143" s="87"/>
      <c r="I143" s="87"/>
      <c r="J143" s="284"/>
      <c r="K143" s="285"/>
      <c r="L143" s="285"/>
      <c r="M143" s="286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29"/>
      <c r="Y143" s="325"/>
      <c r="Z143" s="87" t="s">
        <v>17</v>
      </c>
      <c r="AA143" s="87"/>
      <c r="AB143" s="87"/>
      <c r="AC143" s="13" t="s">
        <v>47</v>
      </c>
      <c r="AD143" s="87"/>
      <c r="AE143" s="87"/>
      <c r="AF143" s="284"/>
      <c r="AG143" s="285"/>
      <c r="AH143" s="285"/>
      <c r="AI143" s="286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U143" s="267"/>
      <c r="AY143" s="2"/>
      <c r="AZ143" s="2"/>
      <c r="BA143" s="2"/>
    </row>
    <row r="144" spans="2:53" ht="16.5" customHeight="1" x14ac:dyDescent="0.25">
      <c r="B144" s="295"/>
      <c r="C144" s="325"/>
      <c r="D144" s="92" t="s">
        <v>25</v>
      </c>
      <c r="E144" s="293" t="s">
        <v>95</v>
      </c>
      <c r="F144" s="293"/>
      <c r="G144" s="293"/>
      <c r="H144" s="293"/>
      <c r="I144" s="293"/>
      <c r="J144" s="88" t="s">
        <v>11</v>
      </c>
      <c r="K144" s="88" t="s">
        <v>12</v>
      </c>
      <c r="L144" s="88" t="s">
        <v>81</v>
      </c>
      <c r="M144" s="88" t="s">
        <v>80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29"/>
      <c r="Y144" s="325"/>
      <c r="Z144" s="92" t="s">
        <v>25</v>
      </c>
      <c r="AA144" s="293" t="s">
        <v>94</v>
      </c>
      <c r="AB144" s="293"/>
      <c r="AC144" s="293"/>
      <c r="AD144" s="293"/>
      <c r="AE144" s="293"/>
      <c r="AF144" s="88" t="s">
        <v>11</v>
      </c>
      <c r="AG144" s="88" t="s">
        <v>12</v>
      </c>
      <c r="AH144" s="88" t="s">
        <v>81</v>
      </c>
      <c r="AI144" s="88" t="s">
        <v>80</v>
      </c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U144" s="267"/>
      <c r="AY144" s="2"/>
      <c r="AZ144" s="2"/>
      <c r="BA144" s="2"/>
    </row>
    <row r="145" spans="2:53" ht="16.5" customHeight="1" x14ac:dyDescent="0.25">
      <c r="B145" s="295"/>
      <c r="C145" s="325"/>
      <c r="D145" s="87" t="s">
        <v>26</v>
      </c>
      <c r="E145" s="83">
        <v>6.53</v>
      </c>
      <c r="F145" s="83">
        <v>5.5540000000000003</v>
      </c>
      <c r="G145" s="83">
        <v>6.577</v>
      </c>
      <c r="H145" s="83">
        <v>7.9480000000000004</v>
      </c>
      <c r="I145" s="83">
        <v>5.9260000000000002</v>
      </c>
      <c r="J145" s="87">
        <f>SUM(E145:I145)</f>
        <v>32.535000000000004</v>
      </c>
      <c r="K145" s="26">
        <f>ROUND(AVERAGE(E145:I145),3)</f>
        <v>6.5069999999999997</v>
      </c>
      <c r="L145" s="87">
        <f>ROUND(MEDIAN(E145:I145), 3)</f>
        <v>6.53</v>
      </c>
      <c r="M145" s="87">
        <f>ROUND(_xlfn.STDEV.S(E145:I145), 3)</f>
        <v>0.91200000000000003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29"/>
      <c r="Y145" s="325"/>
      <c r="Z145" s="87" t="s">
        <v>26</v>
      </c>
      <c r="AA145" s="62">
        <v>5.4020000000000001</v>
      </c>
      <c r="AB145" s="62">
        <v>7.5069999999999997</v>
      </c>
      <c r="AC145" s="62">
        <v>5.6070000000000002</v>
      </c>
      <c r="AD145" s="62">
        <v>7.3079999999999998</v>
      </c>
      <c r="AE145" s="62">
        <v>6.665</v>
      </c>
      <c r="AF145" s="87">
        <f>SUM(AA145:AE145)</f>
        <v>32.488999999999997</v>
      </c>
      <c r="AG145" s="26">
        <f>ROUND(AVERAGE(AA145:AE145),3)</f>
        <v>6.4980000000000002</v>
      </c>
      <c r="AH145" s="87">
        <f>ROUND(MEDIAN(AA145:AE145), 3)</f>
        <v>6.665</v>
      </c>
      <c r="AI145" s="87">
        <f>ROUND(_xlfn.STDEV.S(AA145:AE145), 3)</f>
        <v>0.96099999999999997</v>
      </c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U145" s="267"/>
      <c r="AY145" s="2"/>
      <c r="AZ145" s="2"/>
      <c r="BA145" s="2"/>
    </row>
    <row r="146" spans="2:53" ht="16.5" customHeight="1" x14ac:dyDescent="0.25">
      <c r="B146" s="295"/>
      <c r="C146" s="325"/>
      <c r="D146" s="87" t="b">
        <v>1</v>
      </c>
      <c r="E146" s="87" t="s">
        <v>161</v>
      </c>
      <c r="F146" s="87" t="s">
        <v>156</v>
      </c>
      <c r="G146" s="13">
        <v>1</v>
      </c>
      <c r="H146" s="13" t="s">
        <v>129</v>
      </c>
      <c r="I146" s="87" t="s">
        <v>158</v>
      </c>
      <c r="J146" s="281"/>
      <c r="K146" s="282"/>
      <c r="L146" s="282"/>
      <c r="M146" s="283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29"/>
      <c r="Y146" s="325"/>
      <c r="Z146" s="87" t="b">
        <v>1</v>
      </c>
      <c r="AA146" s="87">
        <v>6</v>
      </c>
      <c r="AB146" s="87" t="s">
        <v>161</v>
      </c>
      <c r="AC146" s="87">
        <v>3</v>
      </c>
      <c r="AD146" s="87" t="s">
        <v>144</v>
      </c>
      <c r="AE146" s="87" t="s">
        <v>162</v>
      </c>
      <c r="AF146" s="281"/>
      <c r="AG146" s="282"/>
      <c r="AH146" s="282"/>
      <c r="AI146" s="283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U146" s="267"/>
      <c r="AY146" s="2"/>
      <c r="AZ146" s="2"/>
      <c r="BA146" s="2"/>
    </row>
    <row r="147" spans="2:53" ht="16.5" customHeight="1" x14ac:dyDescent="0.25">
      <c r="B147" s="295"/>
      <c r="C147" s="325"/>
      <c r="D147" s="87" t="s">
        <v>17</v>
      </c>
      <c r="E147" s="87"/>
      <c r="F147" s="87"/>
      <c r="G147" s="13">
        <v>0</v>
      </c>
      <c r="H147" s="13" t="s">
        <v>38</v>
      </c>
      <c r="I147" s="87"/>
      <c r="J147" s="284"/>
      <c r="K147" s="285"/>
      <c r="L147" s="285"/>
      <c r="M147" s="286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29"/>
      <c r="Y147" s="325"/>
      <c r="Z147" s="87" t="s">
        <v>17</v>
      </c>
      <c r="AA147" s="87"/>
      <c r="AB147" s="87"/>
      <c r="AC147" s="87"/>
      <c r="AD147" s="87"/>
      <c r="AE147" s="87"/>
      <c r="AF147" s="284"/>
      <c r="AG147" s="285"/>
      <c r="AH147" s="285"/>
      <c r="AI147" s="286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U147" s="267"/>
      <c r="AY147" s="2"/>
      <c r="AZ147" s="2"/>
      <c r="BA147" s="2"/>
    </row>
    <row r="148" spans="2:53" ht="16.5" customHeight="1" x14ac:dyDescent="0.25">
      <c r="B148" s="295"/>
      <c r="C148" s="325"/>
      <c r="D148" s="92" t="s">
        <v>58</v>
      </c>
      <c r="E148" s="293" t="s">
        <v>89</v>
      </c>
      <c r="F148" s="293"/>
      <c r="G148" s="293"/>
      <c r="H148" s="293"/>
      <c r="I148" s="293"/>
      <c r="J148" s="88" t="s">
        <v>11</v>
      </c>
      <c r="K148" s="88" t="s">
        <v>12</v>
      </c>
      <c r="L148" s="88" t="s">
        <v>81</v>
      </c>
      <c r="M148" s="88" t="s">
        <v>80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29"/>
      <c r="Y148" s="325"/>
      <c r="Z148" s="92" t="s">
        <v>58</v>
      </c>
      <c r="AA148" s="293" t="s">
        <v>94</v>
      </c>
      <c r="AB148" s="293"/>
      <c r="AC148" s="293"/>
      <c r="AD148" s="293"/>
      <c r="AE148" s="293"/>
      <c r="AF148" s="88" t="s">
        <v>11</v>
      </c>
      <c r="AG148" s="88" t="s">
        <v>12</v>
      </c>
      <c r="AH148" s="88" t="s">
        <v>81</v>
      </c>
      <c r="AI148" s="88" t="s">
        <v>80</v>
      </c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U148" s="267"/>
      <c r="AY148" s="2"/>
      <c r="AZ148" s="2"/>
      <c r="BA148" s="2"/>
    </row>
    <row r="149" spans="2:53" ht="16.5" customHeight="1" x14ac:dyDescent="0.25">
      <c r="B149" s="295"/>
      <c r="C149" s="325"/>
      <c r="D149" s="87" t="s">
        <v>59</v>
      </c>
      <c r="E149" s="86">
        <v>7.7960000000000003</v>
      </c>
      <c r="F149" s="86">
        <v>7.0010000000000003</v>
      </c>
      <c r="G149" s="86">
        <v>6.0179999999999998</v>
      </c>
      <c r="H149" s="86">
        <v>8</v>
      </c>
      <c r="I149" s="86">
        <v>12.489000000000001</v>
      </c>
      <c r="J149" s="87">
        <f>SUM(E149:I149)</f>
        <v>41.304000000000002</v>
      </c>
      <c r="K149" s="26">
        <f>ROUND(AVERAGE(E149:I149),3)</f>
        <v>8.2609999999999992</v>
      </c>
      <c r="L149" s="87">
        <f>ROUND(MEDIAN(E149:I149), 3)</f>
        <v>7.7960000000000003</v>
      </c>
      <c r="M149" s="87">
        <f>ROUND(_xlfn.STDEV.S(E149:I149), 3)</f>
        <v>2.4889999999999999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29"/>
      <c r="Y149" s="325"/>
      <c r="Z149" s="87" t="s">
        <v>59</v>
      </c>
      <c r="AA149" s="62">
        <v>4.617</v>
      </c>
      <c r="AB149" s="62">
        <v>8.5890000000000004</v>
      </c>
      <c r="AC149" s="62">
        <v>5.2430000000000003</v>
      </c>
      <c r="AD149" s="62">
        <v>6.52</v>
      </c>
      <c r="AE149" s="62">
        <v>15.326000000000001</v>
      </c>
      <c r="AF149" s="87">
        <f>SUM(AA149:AE149)</f>
        <v>40.295000000000002</v>
      </c>
      <c r="AG149" s="26">
        <f>ROUND(AVERAGE(AA149:AE149),3)</f>
        <v>8.0589999999999993</v>
      </c>
      <c r="AH149" s="87">
        <f>ROUND(MEDIAN(AA149:AE149), 3)</f>
        <v>6.52</v>
      </c>
      <c r="AI149" s="87">
        <f>ROUND(_xlfn.STDEV.S(AA149:AE149), 3)</f>
        <v>4.3369999999999997</v>
      </c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U149" s="267"/>
      <c r="AY149" s="2"/>
      <c r="AZ149" s="2"/>
      <c r="BA149" s="2"/>
    </row>
    <row r="150" spans="2:53" ht="16.5" customHeight="1" x14ac:dyDescent="0.25">
      <c r="B150" s="295"/>
      <c r="C150" s="325"/>
      <c r="D150" s="87" t="b">
        <v>1</v>
      </c>
      <c r="E150" s="87" t="s">
        <v>162</v>
      </c>
      <c r="F150" s="87" t="s">
        <v>130</v>
      </c>
      <c r="G150" s="87" t="s">
        <v>131</v>
      </c>
      <c r="H150" s="87">
        <v>5</v>
      </c>
      <c r="I150" s="13" t="s">
        <v>143</v>
      </c>
      <c r="J150" s="281"/>
      <c r="K150" s="282"/>
      <c r="L150" s="282"/>
      <c r="M150" s="283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29"/>
      <c r="Y150" s="325"/>
      <c r="Z150" s="87" t="b">
        <v>1</v>
      </c>
      <c r="AA150" s="87" t="s">
        <v>147</v>
      </c>
      <c r="AB150" s="87" t="s">
        <v>155</v>
      </c>
      <c r="AC150" s="87">
        <v>5</v>
      </c>
      <c r="AD150" s="87">
        <v>7</v>
      </c>
      <c r="AE150" s="87" t="s">
        <v>141</v>
      </c>
      <c r="AF150" s="281"/>
      <c r="AG150" s="282"/>
      <c r="AH150" s="282"/>
      <c r="AI150" s="283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U150" s="267"/>
      <c r="AY150" s="2"/>
      <c r="AZ150" s="2"/>
      <c r="BA150" s="2"/>
    </row>
    <row r="151" spans="2:53" ht="16.5" customHeight="1" x14ac:dyDescent="0.25">
      <c r="B151" s="295"/>
      <c r="C151" s="325"/>
      <c r="D151" s="87" t="s">
        <v>17</v>
      </c>
      <c r="E151" s="87"/>
      <c r="F151" s="87"/>
      <c r="G151" s="87"/>
      <c r="H151" s="87"/>
      <c r="I151" s="13">
        <v>5</v>
      </c>
      <c r="J151" s="284"/>
      <c r="K151" s="285"/>
      <c r="L151" s="285"/>
      <c r="M151" s="286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29"/>
      <c r="Y151" s="325"/>
      <c r="Z151" s="87" t="s">
        <v>17</v>
      </c>
      <c r="AA151" s="87"/>
      <c r="AB151" s="87"/>
      <c r="AC151" s="87"/>
      <c r="AD151" s="87"/>
      <c r="AE151" s="87"/>
      <c r="AF151" s="284"/>
      <c r="AG151" s="285"/>
      <c r="AH151" s="285"/>
      <c r="AI151" s="286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U151" s="267"/>
      <c r="AY151" s="2"/>
      <c r="AZ151" s="2"/>
      <c r="BA151" s="2"/>
    </row>
    <row r="152" spans="2:53" ht="16.5" customHeight="1" x14ac:dyDescent="0.25">
      <c r="B152" s="295"/>
      <c r="AU152" s="267"/>
      <c r="AY152" s="2"/>
      <c r="AZ152" s="2"/>
      <c r="BA152" s="2"/>
    </row>
    <row r="153" spans="2:53" ht="16.5" customHeight="1" x14ac:dyDescent="0.25">
      <c r="B153" s="295"/>
      <c r="AU153" s="267"/>
      <c r="AY153" s="2"/>
      <c r="AZ153" s="2"/>
      <c r="BA153" s="2"/>
    </row>
    <row r="154" spans="2:53" ht="16.5" customHeight="1" x14ac:dyDescent="0.3">
      <c r="B154" s="295"/>
      <c r="C154" s="325" t="s">
        <v>70</v>
      </c>
      <c r="D154" s="90" t="s">
        <v>70</v>
      </c>
      <c r="E154" s="7"/>
      <c r="F154" s="7"/>
      <c r="G154" s="7"/>
      <c r="H154" s="7"/>
      <c r="I154" s="7"/>
      <c r="J154" s="326" t="s">
        <v>49</v>
      </c>
      <c r="K154" s="326"/>
      <c r="L154" s="326"/>
      <c r="M154" s="326"/>
      <c r="N154" s="7"/>
      <c r="O154" s="7"/>
      <c r="P154" s="7"/>
      <c r="Q154" s="7"/>
      <c r="R154" s="7"/>
      <c r="S154" s="7"/>
      <c r="T154" s="90" t="s">
        <v>70</v>
      </c>
      <c r="U154" s="232" t="s">
        <v>50</v>
      </c>
      <c r="V154" s="232"/>
      <c r="W154" s="232"/>
      <c r="X154" s="3"/>
      <c r="Y154" s="325" t="s">
        <v>70</v>
      </c>
      <c r="Z154" s="90" t="s">
        <v>70</v>
      </c>
      <c r="AA154" s="7"/>
      <c r="AB154" s="7"/>
      <c r="AC154" s="7"/>
      <c r="AD154" s="7"/>
      <c r="AE154" s="7"/>
      <c r="AF154" s="326" t="s">
        <v>49</v>
      </c>
      <c r="AG154" s="326"/>
      <c r="AH154" s="326"/>
      <c r="AI154" s="326"/>
      <c r="AJ154" s="7"/>
      <c r="AK154" s="7"/>
      <c r="AL154" s="7"/>
      <c r="AM154" s="7"/>
      <c r="AN154" s="7"/>
      <c r="AO154" s="7"/>
      <c r="AP154" s="90" t="s">
        <v>70</v>
      </c>
      <c r="AQ154" s="232" t="s">
        <v>50</v>
      </c>
      <c r="AR154" s="232"/>
      <c r="AS154" s="232"/>
      <c r="AU154" s="267"/>
      <c r="AV154" s="332" t="s">
        <v>253</v>
      </c>
      <c r="AW154" s="333" t="s">
        <v>5</v>
      </c>
      <c r="AX154" s="333"/>
      <c r="AY154" s="332" t="s">
        <v>253</v>
      </c>
      <c r="AZ154" s="333" t="s">
        <v>6</v>
      </c>
      <c r="BA154" s="333"/>
    </row>
    <row r="155" spans="2:53" ht="16.5" customHeight="1" x14ac:dyDescent="0.3">
      <c r="B155" s="295"/>
      <c r="C155" s="325"/>
      <c r="D155" s="90" t="s">
        <v>2</v>
      </c>
      <c r="E155" s="7"/>
      <c r="F155" s="7"/>
      <c r="G155" s="7"/>
      <c r="H155" s="7"/>
      <c r="I155" s="7"/>
      <c r="J155" s="42" t="s">
        <v>3</v>
      </c>
      <c r="K155" s="42" t="s">
        <v>4</v>
      </c>
      <c r="L155" s="42" t="s">
        <v>191</v>
      </c>
      <c r="M155" s="42" t="s">
        <v>192</v>
      </c>
      <c r="N155" s="7"/>
      <c r="O155" s="7"/>
      <c r="P155" s="7"/>
      <c r="Q155" s="7"/>
      <c r="R155" s="7"/>
      <c r="S155" s="31"/>
      <c r="T155" s="90" t="s">
        <v>2</v>
      </c>
      <c r="U155" s="92" t="s">
        <v>5</v>
      </c>
      <c r="V155" s="92" t="s">
        <v>6</v>
      </c>
      <c r="W155" s="8" t="s">
        <v>7</v>
      </c>
      <c r="X155" s="29"/>
      <c r="Y155" s="325"/>
      <c r="Z155" s="90" t="s">
        <v>0</v>
      </c>
      <c r="AA155" s="7"/>
      <c r="AB155" s="7"/>
      <c r="AC155" s="7"/>
      <c r="AD155" s="7"/>
      <c r="AE155" s="7"/>
      <c r="AF155" s="42" t="s">
        <v>3</v>
      </c>
      <c r="AG155" s="42" t="s">
        <v>4</v>
      </c>
      <c r="AH155" s="42" t="s">
        <v>191</v>
      </c>
      <c r="AI155" s="42" t="s">
        <v>192</v>
      </c>
      <c r="AJ155" s="7"/>
      <c r="AK155" s="7"/>
      <c r="AL155" s="7"/>
      <c r="AM155" s="7"/>
      <c r="AN155" s="7"/>
      <c r="AO155" s="31"/>
      <c r="AP155" s="90" t="s">
        <v>0</v>
      </c>
      <c r="AQ155" s="92" t="s">
        <v>5</v>
      </c>
      <c r="AR155" s="92" t="s">
        <v>6</v>
      </c>
      <c r="AS155" s="8" t="s">
        <v>7</v>
      </c>
      <c r="AU155" s="267"/>
      <c r="AV155" s="332"/>
      <c r="AW155" s="100" t="s">
        <v>2</v>
      </c>
      <c r="AX155" s="100" t="s">
        <v>54</v>
      </c>
      <c r="AY155" s="332"/>
      <c r="AZ155" s="100" t="s">
        <v>2</v>
      </c>
      <c r="BA155" s="100" t="s">
        <v>54</v>
      </c>
    </row>
    <row r="156" spans="2:53" ht="16.5" customHeight="1" x14ac:dyDescent="0.3">
      <c r="B156" s="295"/>
      <c r="C156" s="325"/>
      <c r="D156" s="9" t="s">
        <v>8</v>
      </c>
      <c r="E156" s="19"/>
      <c r="F156" s="19"/>
      <c r="G156" s="19"/>
      <c r="H156" s="19"/>
      <c r="I156" s="19"/>
      <c r="J156" s="57">
        <f>ROUND(AVERAGE(J158, J162,J166,J170,J174,J178), 3)</f>
        <v>44.71</v>
      </c>
      <c r="K156" s="43">
        <f>ROUND(AVERAGE(K158, K162,K166,K170,K174,K178), 3)</f>
        <v>8.9420000000000002</v>
      </c>
      <c r="L156" s="43">
        <f>ROUND(AVERAGE(L158, L162,L166,L170,L174,L178), 3)</f>
        <v>7.2590000000000003</v>
      </c>
      <c r="M156" s="43">
        <f>ROUND(AVERAGE(M158, M162,M166,M170,M174,M178), 3)</f>
        <v>5.1100000000000003</v>
      </c>
      <c r="N156" s="7"/>
      <c r="O156" s="7"/>
      <c r="P156" s="7"/>
      <c r="Q156" s="7"/>
      <c r="R156" s="7"/>
      <c r="S156" s="31"/>
      <c r="T156" s="9" t="s">
        <v>9</v>
      </c>
      <c r="U156" s="32">
        <v>80</v>
      </c>
      <c r="V156" s="32">
        <v>63.969000000000001</v>
      </c>
      <c r="W156" s="8">
        <f t="shared" ref="W156:W161" si="28">ROUND(V156/60, 3)</f>
        <v>1.0660000000000001</v>
      </c>
      <c r="X156" s="29"/>
      <c r="Y156" s="325"/>
      <c r="Z156" s="9" t="s">
        <v>8</v>
      </c>
      <c r="AA156" s="19"/>
      <c r="AB156" s="19"/>
      <c r="AC156" s="19"/>
      <c r="AD156" s="19"/>
      <c r="AE156" s="19"/>
      <c r="AF156" s="57">
        <f>ROUND(AVERAGE(AF158, AF162,AF166,AF170,AF174,AF178), 3)</f>
        <v>35.933999999999997</v>
      </c>
      <c r="AG156" s="43">
        <f>ROUND(AVERAGE(AG158, AG162,AG166,AG170,AG174,AG178), 3)</f>
        <v>7.1870000000000003</v>
      </c>
      <c r="AH156" s="43">
        <f>ROUND(AVERAGE(AH158, AH162,AH166,AH170,AH174,AH178), 3)</f>
        <v>6.7949999999999999</v>
      </c>
      <c r="AI156" s="43">
        <f>ROUND(AVERAGE(AI158, AI162,AI166,AI170,AI174,AI178), 3)</f>
        <v>1.5409999999999999</v>
      </c>
      <c r="AJ156" s="7"/>
      <c r="AK156" s="7"/>
      <c r="AL156" s="7"/>
      <c r="AM156" s="7"/>
      <c r="AN156" s="7"/>
      <c r="AO156" s="31"/>
      <c r="AP156" s="9" t="s">
        <v>9</v>
      </c>
      <c r="AQ156" s="32">
        <v>80</v>
      </c>
      <c r="AR156" s="32">
        <v>40.835999999999999</v>
      </c>
      <c r="AS156" s="8">
        <f t="shared" ref="AS156:AS161" si="29">ROUND(AR156/60, 3)</f>
        <v>0.68100000000000005</v>
      </c>
      <c r="AU156" s="267"/>
      <c r="AV156" s="101" t="s">
        <v>9</v>
      </c>
      <c r="AW156" s="102">
        <f>U156</f>
        <v>80</v>
      </c>
      <c r="AX156" s="102">
        <f>AQ156</f>
        <v>80</v>
      </c>
      <c r="AY156" s="101" t="s">
        <v>9</v>
      </c>
      <c r="AZ156" s="102">
        <f>V156</f>
        <v>63.969000000000001</v>
      </c>
      <c r="BA156" s="102">
        <f>AR156</f>
        <v>40.835999999999999</v>
      </c>
    </row>
    <row r="157" spans="2:53" ht="16.5" customHeight="1" x14ac:dyDescent="0.3">
      <c r="B157" s="295"/>
      <c r="C157" s="325"/>
      <c r="D157" s="92" t="s">
        <v>10</v>
      </c>
      <c r="E157" s="293" t="s">
        <v>89</v>
      </c>
      <c r="F157" s="293"/>
      <c r="G157" s="293"/>
      <c r="H157" s="293"/>
      <c r="I157" s="293"/>
      <c r="J157" s="88" t="s">
        <v>11</v>
      </c>
      <c r="K157" s="88" t="s">
        <v>12</v>
      </c>
      <c r="L157" s="88" t="s">
        <v>81</v>
      </c>
      <c r="M157" s="88" t="s">
        <v>80</v>
      </c>
      <c r="N157" s="7"/>
      <c r="O157" s="31"/>
      <c r="P157" s="31"/>
      <c r="Q157" s="31"/>
      <c r="R157" s="31"/>
      <c r="S157" s="31"/>
      <c r="T157" s="9" t="s">
        <v>13</v>
      </c>
      <c r="U157" s="32">
        <v>40</v>
      </c>
      <c r="V157" s="32">
        <v>48.524999999999999</v>
      </c>
      <c r="W157" s="8">
        <f t="shared" si="28"/>
        <v>0.80900000000000005</v>
      </c>
      <c r="X157" s="29"/>
      <c r="Y157" s="325"/>
      <c r="Z157" s="92" t="s">
        <v>10</v>
      </c>
      <c r="AA157" s="293" t="s">
        <v>89</v>
      </c>
      <c r="AB157" s="293"/>
      <c r="AC157" s="293"/>
      <c r="AD157" s="293"/>
      <c r="AE157" s="293"/>
      <c r="AF157" s="88" t="s">
        <v>11</v>
      </c>
      <c r="AG157" s="88" t="s">
        <v>12</v>
      </c>
      <c r="AH157" s="88" t="s">
        <v>81</v>
      </c>
      <c r="AI157" s="88" t="s">
        <v>80</v>
      </c>
      <c r="AJ157" s="7"/>
      <c r="AK157" s="31"/>
      <c r="AL157" s="31"/>
      <c r="AM157" s="31"/>
      <c r="AN157" s="31"/>
      <c r="AO157" s="31"/>
      <c r="AP157" s="9" t="s">
        <v>13</v>
      </c>
      <c r="AQ157" s="32">
        <v>100</v>
      </c>
      <c r="AR157" s="32">
        <v>37.348999999999997</v>
      </c>
      <c r="AS157" s="8">
        <f t="shared" si="29"/>
        <v>0.622</v>
      </c>
      <c r="AU157" s="267"/>
      <c r="AV157" s="101" t="s">
        <v>13</v>
      </c>
      <c r="AW157" s="102">
        <f t="shared" ref="AW157:AW162" si="30">U157</f>
        <v>40</v>
      </c>
      <c r="AX157" s="102">
        <f t="shared" ref="AX157:AX162" si="31">AQ157</f>
        <v>100</v>
      </c>
      <c r="AY157" s="101" t="s">
        <v>13</v>
      </c>
      <c r="AZ157" s="102">
        <f t="shared" ref="AZ157:AZ162" si="32">V157</f>
        <v>48.524999999999999</v>
      </c>
      <c r="BA157" s="102">
        <f t="shared" ref="BA157:BA162" si="33">AR157</f>
        <v>37.348999999999997</v>
      </c>
    </row>
    <row r="158" spans="2:53" ht="16.5" customHeight="1" x14ac:dyDescent="0.3">
      <c r="B158" s="295"/>
      <c r="C158" s="325"/>
      <c r="D158" s="87" t="s">
        <v>14</v>
      </c>
      <c r="E158" s="86">
        <v>29.509</v>
      </c>
      <c r="F158" s="86">
        <v>7.5419999999999998</v>
      </c>
      <c r="G158" s="86">
        <v>5.7729999999999997</v>
      </c>
      <c r="H158" s="86">
        <v>10.643000000000001</v>
      </c>
      <c r="I158" s="86">
        <v>10.500999999999999</v>
      </c>
      <c r="J158" s="87">
        <f>SUM(E158:I158)</f>
        <v>63.967999999999996</v>
      </c>
      <c r="K158" s="26">
        <f>ROUND(AVERAGE(E158:I158),3)</f>
        <v>12.794</v>
      </c>
      <c r="L158" s="87">
        <f>ROUND(MEDIAN(E158:I158), 3)</f>
        <v>10.500999999999999</v>
      </c>
      <c r="M158" s="87">
        <f>ROUND(_xlfn.STDEV.S(E158:I158), 3)</f>
        <v>9.5679999999999996</v>
      </c>
      <c r="N158" s="7"/>
      <c r="O158" s="31"/>
      <c r="P158" s="31"/>
      <c r="Q158" s="31"/>
      <c r="R158" s="31"/>
      <c r="S158" s="31"/>
      <c r="T158" s="9" t="s">
        <v>15</v>
      </c>
      <c r="U158" s="32">
        <v>40</v>
      </c>
      <c r="V158" s="32">
        <v>35.473999999999997</v>
      </c>
      <c r="W158" s="8">
        <f t="shared" si="28"/>
        <v>0.59099999999999997</v>
      </c>
      <c r="X158" s="29"/>
      <c r="Y158" s="325"/>
      <c r="Z158" s="87" t="s">
        <v>14</v>
      </c>
      <c r="AA158" s="63">
        <v>8.0459999999999994</v>
      </c>
      <c r="AB158" s="63">
        <v>7.6989999999999998</v>
      </c>
      <c r="AC158" s="63">
        <v>6.5060000000000002</v>
      </c>
      <c r="AD158" s="63">
        <v>11.352</v>
      </c>
      <c r="AE158" s="63">
        <v>7.2309999999999999</v>
      </c>
      <c r="AF158" s="87">
        <f>SUM(AA158:AE158)</f>
        <v>40.833999999999996</v>
      </c>
      <c r="AG158" s="26">
        <f>ROUND(AVERAGE(AA158:AE158),3)</f>
        <v>8.1669999999999998</v>
      </c>
      <c r="AH158" s="87">
        <f>ROUND(MEDIAN(AA158:AE158), 3)</f>
        <v>7.6989999999999998</v>
      </c>
      <c r="AI158" s="87">
        <f>ROUND(_xlfn.STDEV.S(AA158:AE158), 3)</f>
        <v>1.8720000000000001</v>
      </c>
      <c r="AJ158" s="7"/>
      <c r="AK158" s="31"/>
      <c r="AL158" s="31"/>
      <c r="AM158" s="31"/>
      <c r="AN158" s="31"/>
      <c r="AO158" s="31"/>
      <c r="AP158" s="9" t="s">
        <v>15</v>
      </c>
      <c r="AQ158" s="32">
        <v>80</v>
      </c>
      <c r="AR158" s="32">
        <v>40.527000000000001</v>
      </c>
      <c r="AS158" s="8">
        <f t="shared" si="29"/>
        <v>0.67500000000000004</v>
      </c>
      <c r="AU158" s="267"/>
      <c r="AV158" s="101" t="s">
        <v>15</v>
      </c>
      <c r="AW158" s="102">
        <f t="shared" si="30"/>
        <v>40</v>
      </c>
      <c r="AX158" s="102">
        <f t="shared" si="31"/>
        <v>80</v>
      </c>
      <c r="AY158" s="101" t="s">
        <v>15</v>
      </c>
      <c r="AZ158" s="102">
        <f t="shared" si="32"/>
        <v>35.473999999999997</v>
      </c>
      <c r="BA158" s="102">
        <f t="shared" si="33"/>
        <v>40.527000000000001</v>
      </c>
    </row>
    <row r="159" spans="2:53" ht="16.5" customHeight="1" x14ac:dyDescent="0.3">
      <c r="B159" s="295"/>
      <c r="C159" s="325"/>
      <c r="D159" s="87" t="b">
        <v>1</v>
      </c>
      <c r="E159" s="87" t="s">
        <v>132</v>
      </c>
      <c r="F159" s="87" t="s">
        <v>138</v>
      </c>
      <c r="G159" s="87" t="s">
        <v>155</v>
      </c>
      <c r="H159" s="13" t="s">
        <v>129</v>
      </c>
      <c r="I159" s="87" t="s">
        <v>157</v>
      </c>
      <c r="J159" s="281"/>
      <c r="K159" s="282"/>
      <c r="L159" s="282"/>
      <c r="M159" s="283"/>
      <c r="N159" s="7"/>
      <c r="O159" s="31"/>
      <c r="P159" s="31"/>
      <c r="Q159" s="31"/>
      <c r="R159" s="31"/>
      <c r="S159" s="31"/>
      <c r="T159" s="9" t="s">
        <v>16</v>
      </c>
      <c r="U159" s="32">
        <v>100</v>
      </c>
      <c r="V159" s="32">
        <v>32.076999999999998</v>
      </c>
      <c r="W159" s="8">
        <f t="shared" si="28"/>
        <v>0.53500000000000003</v>
      </c>
      <c r="X159" s="29"/>
      <c r="Y159" s="325"/>
      <c r="Z159" s="87" t="b">
        <v>1</v>
      </c>
      <c r="AA159" s="87" t="s">
        <v>156</v>
      </c>
      <c r="AB159" s="87" t="s">
        <v>146</v>
      </c>
      <c r="AC159" s="87" t="s">
        <v>129</v>
      </c>
      <c r="AD159" s="13" t="s">
        <v>157</v>
      </c>
      <c r="AE159" s="87" t="s">
        <v>160</v>
      </c>
      <c r="AF159" s="281"/>
      <c r="AG159" s="282"/>
      <c r="AH159" s="282"/>
      <c r="AI159" s="283"/>
      <c r="AJ159" s="7"/>
      <c r="AK159" s="31"/>
      <c r="AL159" s="31"/>
      <c r="AM159" s="31"/>
      <c r="AN159" s="31"/>
      <c r="AO159" s="31"/>
      <c r="AP159" s="9" t="s">
        <v>16</v>
      </c>
      <c r="AQ159" s="32">
        <v>80</v>
      </c>
      <c r="AR159" s="32">
        <v>29.446999999999999</v>
      </c>
      <c r="AS159" s="8">
        <f t="shared" si="29"/>
        <v>0.49099999999999999</v>
      </c>
      <c r="AU159" s="267"/>
      <c r="AV159" s="101" t="s">
        <v>16</v>
      </c>
      <c r="AW159" s="102">
        <f t="shared" si="30"/>
        <v>100</v>
      </c>
      <c r="AX159" s="102">
        <f t="shared" si="31"/>
        <v>80</v>
      </c>
      <c r="AY159" s="101" t="s">
        <v>16</v>
      </c>
      <c r="AZ159" s="102">
        <f t="shared" si="32"/>
        <v>32.076999999999998</v>
      </c>
      <c r="BA159" s="102">
        <f t="shared" si="33"/>
        <v>29.446999999999999</v>
      </c>
    </row>
    <row r="160" spans="2:53" ht="16.5" customHeight="1" x14ac:dyDescent="0.3">
      <c r="B160" s="295"/>
      <c r="C160" s="325"/>
      <c r="D160" s="87" t="s">
        <v>17</v>
      </c>
      <c r="E160" s="87"/>
      <c r="F160" s="87"/>
      <c r="G160" s="87"/>
      <c r="H160" s="13" t="s">
        <v>33</v>
      </c>
      <c r="I160" s="87"/>
      <c r="J160" s="284"/>
      <c r="K160" s="285"/>
      <c r="L160" s="285"/>
      <c r="M160" s="286"/>
      <c r="N160" s="7"/>
      <c r="O160" s="31"/>
      <c r="P160" s="31"/>
      <c r="Q160" s="31"/>
      <c r="R160" s="31"/>
      <c r="S160" s="31"/>
      <c r="T160" s="9" t="s">
        <v>18</v>
      </c>
      <c r="U160" s="32">
        <v>60</v>
      </c>
      <c r="V160" s="32">
        <v>37.56</v>
      </c>
      <c r="W160" s="8">
        <f t="shared" si="28"/>
        <v>0.626</v>
      </c>
      <c r="X160" s="29"/>
      <c r="Y160" s="325"/>
      <c r="Z160" s="87" t="s">
        <v>17</v>
      </c>
      <c r="AA160" s="87"/>
      <c r="AB160" s="87"/>
      <c r="AC160" s="87"/>
      <c r="AD160" s="13">
        <v>6</v>
      </c>
      <c r="AE160" s="87"/>
      <c r="AF160" s="284"/>
      <c r="AG160" s="285"/>
      <c r="AH160" s="285"/>
      <c r="AI160" s="286"/>
      <c r="AJ160" s="7"/>
      <c r="AK160" s="31"/>
      <c r="AL160" s="31"/>
      <c r="AM160" s="31"/>
      <c r="AN160" s="31"/>
      <c r="AO160" s="31"/>
      <c r="AP160" s="9" t="s">
        <v>18</v>
      </c>
      <c r="AQ160" s="32">
        <v>100</v>
      </c>
      <c r="AR160" s="32">
        <v>31.596</v>
      </c>
      <c r="AS160" s="8">
        <f t="shared" si="29"/>
        <v>0.52700000000000002</v>
      </c>
      <c r="AU160" s="267"/>
      <c r="AV160" s="101" t="s">
        <v>18</v>
      </c>
      <c r="AW160" s="102">
        <f t="shared" si="30"/>
        <v>60</v>
      </c>
      <c r="AX160" s="102">
        <f t="shared" si="31"/>
        <v>100</v>
      </c>
      <c r="AY160" s="101" t="s">
        <v>18</v>
      </c>
      <c r="AZ160" s="102">
        <f t="shared" si="32"/>
        <v>37.56</v>
      </c>
      <c r="BA160" s="102">
        <f t="shared" si="33"/>
        <v>31.596</v>
      </c>
    </row>
    <row r="161" spans="2:53" ht="16.5" customHeight="1" x14ac:dyDescent="0.3">
      <c r="B161" s="295"/>
      <c r="C161" s="325"/>
      <c r="D161" s="92" t="s">
        <v>19</v>
      </c>
      <c r="E161" s="293" t="s">
        <v>93</v>
      </c>
      <c r="F161" s="293"/>
      <c r="G161" s="293"/>
      <c r="H161" s="293"/>
      <c r="I161" s="293"/>
      <c r="J161" s="88" t="s">
        <v>11</v>
      </c>
      <c r="K161" s="88" t="s">
        <v>12</v>
      </c>
      <c r="L161" s="88" t="s">
        <v>81</v>
      </c>
      <c r="M161" s="88" t="s">
        <v>80</v>
      </c>
      <c r="N161" s="7"/>
      <c r="O161" s="31"/>
      <c r="P161" s="31"/>
      <c r="Q161" s="31"/>
      <c r="R161" s="31"/>
      <c r="S161" s="31"/>
      <c r="T161" s="9" t="s">
        <v>56</v>
      </c>
      <c r="U161" s="37">
        <v>80</v>
      </c>
      <c r="V161" s="32">
        <v>50.664000000000001</v>
      </c>
      <c r="W161" s="8">
        <f t="shared" si="28"/>
        <v>0.84399999999999997</v>
      </c>
      <c r="X161" s="3"/>
      <c r="Y161" s="325"/>
      <c r="Z161" s="92" t="s">
        <v>19</v>
      </c>
      <c r="AA161" s="293" t="s">
        <v>94</v>
      </c>
      <c r="AB161" s="293"/>
      <c r="AC161" s="293"/>
      <c r="AD161" s="293"/>
      <c r="AE161" s="293"/>
      <c r="AF161" s="88" t="s">
        <v>11</v>
      </c>
      <c r="AG161" s="88" t="s">
        <v>12</v>
      </c>
      <c r="AH161" s="88" t="s">
        <v>81</v>
      </c>
      <c r="AI161" s="88" t="s">
        <v>80</v>
      </c>
      <c r="AJ161" s="7"/>
      <c r="AK161" s="31"/>
      <c r="AL161" s="31"/>
      <c r="AM161" s="31"/>
      <c r="AN161" s="31"/>
      <c r="AO161" s="31"/>
      <c r="AP161" s="9" t="s">
        <v>56</v>
      </c>
      <c r="AQ161" s="32">
        <v>80</v>
      </c>
      <c r="AR161" s="32">
        <v>35.850999999999999</v>
      </c>
      <c r="AS161" s="8">
        <f t="shared" si="29"/>
        <v>0.59799999999999998</v>
      </c>
      <c r="AU161" s="267"/>
      <c r="AV161" s="101" t="s">
        <v>56</v>
      </c>
      <c r="AW161" s="102">
        <f t="shared" si="30"/>
        <v>80</v>
      </c>
      <c r="AX161" s="102">
        <f t="shared" si="31"/>
        <v>80</v>
      </c>
      <c r="AY161" s="101" t="s">
        <v>56</v>
      </c>
      <c r="AZ161" s="102">
        <f t="shared" si="32"/>
        <v>50.664000000000001</v>
      </c>
      <c r="BA161" s="102">
        <f t="shared" si="33"/>
        <v>35.850999999999999</v>
      </c>
    </row>
    <row r="162" spans="2:53" ht="16.5" customHeight="1" x14ac:dyDescent="0.3">
      <c r="B162" s="295"/>
      <c r="C162" s="325"/>
      <c r="D162" s="87" t="s">
        <v>20</v>
      </c>
      <c r="E162" s="86">
        <v>6.3129999999999997</v>
      </c>
      <c r="F162" s="86">
        <v>6.681</v>
      </c>
      <c r="G162" s="86">
        <v>22.346</v>
      </c>
      <c r="H162" s="86">
        <v>7.9329999999999998</v>
      </c>
      <c r="I162" s="86">
        <v>5.2489999999999997</v>
      </c>
      <c r="J162" s="87">
        <f>SUM(E162:I162)</f>
        <v>48.522000000000006</v>
      </c>
      <c r="K162" s="26">
        <f>ROUND(AVERAGE(E162:I162),3)</f>
        <v>9.7040000000000006</v>
      </c>
      <c r="L162" s="87">
        <f>ROUND(MEDIAN(E162:I162), 3)</f>
        <v>6.681</v>
      </c>
      <c r="M162" s="87">
        <f>ROUND(_xlfn.STDEV.S(E162:I162), 3)</f>
        <v>7.1319999999999997</v>
      </c>
      <c r="N162" s="7"/>
      <c r="O162" s="31"/>
      <c r="P162" s="31"/>
      <c r="Q162" s="31"/>
      <c r="R162" s="31"/>
      <c r="S162" s="31"/>
      <c r="T162" s="14" t="s">
        <v>3</v>
      </c>
      <c r="U162" s="44">
        <f>ROUND(AVERAGE(U156:U161), 3)</f>
        <v>66.667000000000002</v>
      </c>
      <c r="V162" s="45">
        <f>ROUND(AVERAGE(V156:V161), 3)</f>
        <v>44.712000000000003</v>
      </c>
      <c r="W162" s="15">
        <f>ROUND(AVERAGE(W156:W161), 3)</f>
        <v>0.745</v>
      </c>
      <c r="X162" s="29"/>
      <c r="Y162" s="325"/>
      <c r="Z162" s="87" t="s">
        <v>20</v>
      </c>
      <c r="AA162" s="63">
        <v>7.1669999999999998</v>
      </c>
      <c r="AB162" s="63">
        <v>7.3710000000000004</v>
      </c>
      <c r="AC162" s="63">
        <v>6.569</v>
      </c>
      <c r="AD162" s="63">
        <v>6.1520000000000001</v>
      </c>
      <c r="AE162" s="63">
        <v>10.09</v>
      </c>
      <c r="AF162" s="87">
        <f>SUM(AA162:AE162)</f>
        <v>37.349000000000004</v>
      </c>
      <c r="AG162" s="26">
        <f>ROUND(AVERAGE(AA162:AE162),3)</f>
        <v>7.47</v>
      </c>
      <c r="AH162" s="87">
        <f>ROUND(MEDIAN(AA162:AE162), 3)</f>
        <v>7.1669999999999998</v>
      </c>
      <c r="AI162" s="87">
        <f>ROUND(_xlfn.STDEV.S(AA162:AE162), 3)</f>
        <v>1.542</v>
      </c>
      <c r="AJ162" s="7"/>
      <c r="AK162" s="31"/>
      <c r="AL162" s="31"/>
      <c r="AM162" s="31"/>
      <c r="AN162" s="31"/>
      <c r="AO162" s="31"/>
      <c r="AP162" s="14" t="s">
        <v>3</v>
      </c>
      <c r="AQ162" s="44">
        <f>ROUND(AVERAGE(AQ156:AQ161), 3)</f>
        <v>86.667000000000002</v>
      </c>
      <c r="AR162" s="45">
        <f>ROUND(AVERAGE(AR156:AR161), 3)</f>
        <v>35.933999999999997</v>
      </c>
      <c r="AS162" s="15">
        <f>ROUND(AVERAGE(AS156:AS161), 3)</f>
        <v>0.59899999999999998</v>
      </c>
      <c r="AU162" s="267"/>
      <c r="AV162" s="103" t="s">
        <v>3</v>
      </c>
      <c r="AW162" s="104">
        <f t="shared" si="30"/>
        <v>66.667000000000002</v>
      </c>
      <c r="AX162" s="104">
        <f t="shared" si="31"/>
        <v>86.667000000000002</v>
      </c>
      <c r="AY162" s="103" t="s">
        <v>3</v>
      </c>
      <c r="AZ162" s="105">
        <f t="shared" si="32"/>
        <v>44.712000000000003</v>
      </c>
      <c r="BA162" s="105">
        <f t="shared" si="33"/>
        <v>35.933999999999997</v>
      </c>
    </row>
    <row r="163" spans="2:53" ht="16.5" customHeight="1" x14ac:dyDescent="0.25">
      <c r="B163" s="295"/>
      <c r="C163" s="325"/>
      <c r="D163" s="87" t="b">
        <v>1</v>
      </c>
      <c r="E163" s="87" t="s">
        <v>130</v>
      </c>
      <c r="F163" s="13" t="s">
        <v>163</v>
      </c>
      <c r="G163" s="87" t="s">
        <v>133</v>
      </c>
      <c r="H163" s="13" t="s">
        <v>139</v>
      </c>
      <c r="I163" s="13" t="s">
        <v>156</v>
      </c>
      <c r="J163" s="281"/>
      <c r="K163" s="282"/>
      <c r="L163" s="282"/>
      <c r="M163" s="283"/>
      <c r="N163" s="7"/>
      <c r="O163" s="7"/>
      <c r="P163" s="7"/>
      <c r="Q163" s="7"/>
      <c r="R163" s="7"/>
      <c r="S163" s="31"/>
      <c r="T163" s="31"/>
      <c r="U163" s="31"/>
      <c r="V163" s="31"/>
      <c r="W163" s="31"/>
      <c r="X163" s="29"/>
      <c r="Y163" s="325"/>
      <c r="Z163" s="87" t="b">
        <v>1</v>
      </c>
      <c r="AA163" s="87">
        <v>5</v>
      </c>
      <c r="AB163" s="87">
        <v>7</v>
      </c>
      <c r="AC163" s="87">
        <v>0</v>
      </c>
      <c r="AD163" s="87" t="s">
        <v>155</v>
      </c>
      <c r="AE163" s="87" t="s">
        <v>138</v>
      </c>
      <c r="AF163" s="281"/>
      <c r="AG163" s="282"/>
      <c r="AH163" s="282"/>
      <c r="AI163" s="283"/>
      <c r="AJ163" s="7"/>
      <c r="AK163" s="7"/>
      <c r="AL163" s="7"/>
      <c r="AM163" s="7"/>
      <c r="AN163" s="7"/>
      <c r="AO163" s="31"/>
      <c r="AP163" s="31"/>
      <c r="AQ163" s="31"/>
      <c r="AR163" s="31"/>
      <c r="AS163" s="31"/>
      <c r="AU163" s="267"/>
      <c r="AY163"/>
      <c r="AZ163"/>
    </row>
    <row r="164" spans="2:53" ht="16.5" customHeight="1" x14ac:dyDescent="0.25">
      <c r="B164" s="295"/>
      <c r="C164" s="325"/>
      <c r="D164" s="87" t="s">
        <v>17</v>
      </c>
      <c r="E164" s="87"/>
      <c r="F164" s="13" t="s">
        <v>37</v>
      </c>
      <c r="G164" s="87"/>
      <c r="H164" s="13" t="s">
        <v>42</v>
      </c>
      <c r="I164" s="13" t="s">
        <v>27</v>
      </c>
      <c r="J164" s="284"/>
      <c r="K164" s="285"/>
      <c r="L164" s="285"/>
      <c r="M164" s="286"/>
      <c r="N164" s="7"/>
      <c r="O164" s="7"/>
      <c r="P164" s="7"/>
      <c r="Q164" s="7"/>
      <c r="R164" s="7"/>
      <c r="S164" s="31"/>
      <c r="T164" s="31"/>
      <c r="U164" s="31"/>
      <c r="V164" s="31"/>
      <c r="W164" s="31"/>
      <c r="X164" s="29"/>
      <c r="Y164" s="325"/>
      <c r="Z164" s="87" t="s">
        <v>17</v>
      </c>
      <c r="AA164" s="87"/>
      <c r="AB164" s="87"/>
      <c r="AC164" s="87"/>
      <c r="AD164" s="87"/>
      <c r="AE164" s="87"/>
      <c r="AF164" s="284"/>
      <c r="AG164" s="285"/>
      <c r="AH164" s="285"/>
      <c r="AI164" s="286"/>
      <c r="AJ164" s="7"/>
      <c r="AK164" s="7"/>
      <c r="AL164" s="7"/>
      <c r="AM164" s="7"/>
      <c r="AN164" s="7"/>
      <c r="AO164" s="31"/>
      <c r="AP164" s="31"/>
      <c r="AQ164" s="31"/>
      <c r="AR164" s="31"/>
      <c r="AS164" s="31"/>
      <c r="AU164" s="267"/>
      <c r="AY164"/>
      <c r="AZ164"/>
    </row>
    <row r="165" spans="2:53" ht="16.5" customHeight="1" x14ac:dyDescent="0.25">
      <c r="B165" s="295"/>
      <c r="C165" s="325"/>
      <c r="D165" s="92" t="s">
        <v>21</v>
      </c>
      <c r="E165" s="293" t="s">
        <v>93</v>
      </c>
      <c r="F165" s="293"/>
      <c r="G165" s="293"/>
      <c r="H165" s="293"/>
      <c r="I165" s="293"/>
      <c r="J165" s="88" t="s">
        <v>11</v>
      </c>
      <c r="K165" s="88" t="s">
        <v>12</v>
      </c>
      <c r="L165" s="88" t="s">
        <v>81</v>
      </c>
      <c r="M165" s="88" t="s">
        <v>80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29"/>
      <c r="Y165" s="325"/>
      <c r="Z165" s="92" t="s">
        <v>21</v>
      </c>
      <c r="AA165" s="293" t="s">
        <v>89</v>
      </c>
      <c r="AB165" s="293"/>
      <c r="AC165" s="293"/>
      <c r="AD165" s="293"/>
      <c r="AE165" s="293"/>
      <c r="AF165" s="88" t="s">
        <v>11</v>
      </c>
      <c r="AG165" s="88" t="s">
        <v>12</v>
      </c>
      <c r="AH165" s="88" t="s">
        <v>81</v>
      </c>
      <c r="AI165" s="88" t="s">
        <v>80</v>
      </c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U165" s="267"/>
      <c r="AY165"/>
      <c r="AZ165"/>
    </row>
    <row r="166" spans="2:53" ht="16.5" customHeight="1" x14ac:dyDescent="0.3">
      <c r="B166" s="295"/>
      <c r="C166" s="325"/>
      <c r="D166" s="87" t="s">
        <v>22</v>
      </c>
      <c r="E166" s="86">
        <v>9.5850000000000009</v>
      </c>
      <c r="F166" s="86">
        <v>4.9610000000000003</v>
      </c>
      <c r="G166" s="86">
        <v>9.6170000000000009</v>
      </c>
      <c r="H166" s="86">
        <v>6.2469999999999999</v>
      </c>
      <c r="I166" s="86">
        <v>5.0620000000000003</v>
      </c>
      <c r="J166" s="87">
        <f>SUM(E166:I166)</f>
        <v>35.472000000000001</v>
      </c>
      <c r="K166" s="26">
        <f>ROUND(AVERAGE(E166:I166),3)</f>
        <v>7.0940000000000003</v>
      </c>
      <c r="L166" s="87">
        <f>ROUND(MEDIAN(E166:I166), 3)</f>
        <v>6.2469999999999999</v>
      </c>
      <c r="M166" s="87">
        <f>ROUND(_xlfn.STDEV.S(E166:I166), 3)</f>
        <v>2.343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29"/>
      <c r="Y166" s="325"/>
      <c r="Z166" s="87" t="s">
        <v>22</v>
      </c>
      <c r="AA166" s="63">
        <v>6.6779999999999999</v>
      </c>
      <c r="AB166" s="63">
        <v>5.9669999999999996</v>
      </c>
      <c r="AC166" s="63">
        <v>6.1840000000000002</v>
      </c>
      <c r="AD166" s="63">
        <v>10.949</v>
      </c>
      <c r="AE166" s="63">
        <v>10.747999999999999</v>
      </c>
      <c r="AF166" s="87">
        <f>SUM(AA166:AE166)</f>
        <v>40.525999999999996</v>
      </c>
      <c r="AG166" s="26">
        <f>ROUND(AVERAGE(AA166:AE166),3)</f>
        <v>8.1050000000000004</v>
      </c>
      <c r="AH166" s="87">
        <f>ROUND(MEDIAN(AA166:AE166), 3)</f>
        <v>6.6779999999999999</v>
      </c>
      <c r="AI166" s="87">
        <f>ROUND(_xlfn.STDEV.S(AA166:AE166), 3)</f>
        <v>2.5190000000000001</v>
      </c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U166" s="267"/>
      <c r="AY166" s="332" t="s">
        <v>253</v>
      </c>
      <c r="AZ166" s="266" t="s">
        <v>6</v>
      </c>
      <c r="BA166" s="266"/>
    </row>
    <row r="167" spans="2:53" ht="16.5" customHeight="1" x14ac:dyDescent="0.3">
      <c r="B167" s="295"/>
      <c r="C167" s="325"/>
      <c r="D167" s="87" t="b">
        <v>1</v>
      </c>
      <c r="E167" s="13" t="s">
        <v>147</v>
      </c>
      <c r="F167" s="13" t="s">
        <v>143</v>
      </c>
      <c r="G167" s="13">
        <v>6</v>
      </c>
      <c r="H167" s="87">
        <v>8</v>
      </c>
      <c r="I167" s="87">
        <v>2</v>
      </c>
      <c r="J167" s="281"/>
      <c r="K167" s="282"/>
      <c r="L167" s="282"/>
      <c r="M167" s="283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29"/>
      <c r="Y167" s="325"/>
      <c r="Z167" s="87" t="b">
        <v>1</v>
      </c>
      <c r="AA167" s="87" t="s">
        <v>143</v>
      </c>
      <c r="AB167" s="87" t="s">
        <v>144</v>
      </c>
      <c r="AC167" s="87">
        <v>4</v>
      </c>
      <c r="AD167" s="87" t="s">
        <v>132</v>
      </c>
      <c r="AE167" s="13" t="s">
        <v>141</v>
      </c>
      <c r="AF167" s="281"/>
      <c r="AG167" s="282"/>
      <c r="AH167" s="282"/>
      <c r="AI167" s="283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U167" s="267"/>
      <c r="AY167" s="332"/>
      <c r="AZ167" s="107" t="s">
        <v>246</v>
      </c>
      <c r="BA167" s="107" t="s">
        <v>0</v>
      </c>
    </row>
    <row r="168" spans="2:53" ht="16.5" customHeight="1" x14ac:dyDescent="0.25">
      <c r="B168" s="295"/>
      <c r="C168" s="325"/>
      <c r="D168" s="87" t="s">
        <v>17</v>
      </c>
      <c r="E168" s="13">
        <v>6</v>
      </c>
      <c r="F168" s="13" t="s">
        <v>47</v>
      </c>
      <c r="G168" s="13" t="s">
        <v>28</v>
      </c>
      <c r="H168" s="87"/>
      <c r="I168" s="87"/>
      <c r="J168" s="284"/>
      <c r="K168" s="285"/>
      <c r="L168" s="285"/>
      <c r="M168" s="286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29"/>
      <c r="Y168" s="325"/>
      <c r="Z168" s="87" t="s">
        <v>17</v>
      </c>
      <c r="AA168" s="87"/>
      <c r="AB168" s="87"/>
      <c r="AC168" s="87"/>
      <c r="AD168" s="87"/>
      <c r="AE168" s="13" t="s">
        <v>44</v>
      </c>
      <c r="AF168" s="284"/>
      <c r="AG168" s="285"/>
      <c r="AH168" s="285"/>
      <c r="AI168" s="286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U168" s="267"/>
      <c r="AY168" s="131" t="s">
        <v>3</v>
      </c>
      <c r="AZ168" s="132">
        <f>J156</f>
        <v>44.71</v>
      </c>
      <c r="BA168" s="132">
        <f>AF156</f>
        <v>35.933999999999997</v>
      </c>
    </row>
    <row r="169" spans="2:53" ht="16.5" customHeight="1" x14ac:dyDescent="0.25">
      <c r="B169" s="295"/>
      <c r="C169" s="325"/>
      <c r="D169" s="92" t="s">
        <v>23</v>
      </c>
      <c r="E169" s="293" t="s">
        <v>94</v>
      </c>
      <c r="F169" s="293"/>
      <c r="G169" s="293"/>
      <c r="H169" s="293"/>
      <c r="I169" s="293"/>
      <c r="J169" s="88" t="s">
        <v>11</v>
      </c>
      <c r="K169" s="88" t="s">
        <v>12</v>
      </c>
      <c r="L169" s="88" t="s">
        <v>81</v>
      </c>
      <c r="M169" s="88" t="s">
        <v>80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29"/>
      <c r="Y169" s="325"/>
      <c r="Z169" s="92" t="s">
        <v>23</v>
      </c>
      <c r="AA169" s="293" t="s">
        <v>89</v>
      </c>
      <c r="AB169" s="293"/>
      <c r="AC169" s="293"/>
      <c r="AD169" s="293"/>
      <c r="AE169" s="293"/>
      <c r="AF169" s="88" t="s">
        <v>11</v>
      </c>
      <c r="AG169" s="88" t="s">
        <v>12</v>
      </c>
      <c r="AH169" s="88" t="s">
        <v>81</v>
      </c>
      <c r="AI169" s="88" t="s">
        <v>80</v>
      </c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U169" s="267"/>
      <c r="AY169" s="42" t="s">
        <v>4</v>
      </c>
      <c r="AZ169" s="130">
        <f>K156</f>
        <v>8.9420000000000002</v>
      </c>
      <c r="BA169" s="130">
        <f>AG156</f>
        <v>7.1870000000000003</v>
      </c>
    </row>
    <row r="170" spans="2:53" ht="16.5" customHeight="1" x14ac:dyDescent="0.25">
      <c r="B170" s="295"/>
      <c r="C170" s="325"/>
      <c r="D170" s="87" t="s">
        <v>24</v>
      </c>
      <c r="E170" s="86">
        <v>7.76</v>
      </c>
      <c r="F170" s="86">
        <v>4.4950000000000001</v>
      </c>
      <c r="G170" s="86">
        <v>8.2720000000000002</v>
      </c>
      <c r="H170" s="86">
        <v>4.1920000000000002</v>
      </c>
      <c r="I170" s="86">
        <v>7.3559999999999999</v>
      </c>
      <c r="J170" s="87">
        <f>SUM(E170:I170)</f>
        <v>32.075000000000003</v>
      </c>
      <c r="K170" s="26">
        <f>ROUND(AVERAGE(E170:I170),3)</f>
        <v>6.415</v>
      </c>
      <c r="L170" s="87">
        <f>ROUND(MEDIAN(E170:I170), 3)</f>
        <v>7.3559999999999999</v>
      </c>
      <c r="M170" s="87">
        <f>ROUND(_xlfn.STDEV.S(E170:I170), 3)</f>
        <v>1.9219999999999999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29"/>
      <c r="Y170" s="325"/>
      <c r="Z170" s="87" t="s">
        <v>24</v>
      </c>
      <c r="AA170" s="63">
        <v>7.1619999999999999</v>
      </c>
      <c r="AB170" s="63">
        <v>4.476</v>
      </c>
      <c r="AC170" s="63">
        <v>5.62</v>
      </c>
      <c r="AD170" s="63">
        <v>6.7060000000000004</v>
      </c>
      <c r="AE170" s="63">
        <v>5.4820000000000002</v>
      </c>
      <c r="AF170" s="87">
        <f>SUM(AA170:AE170)</f>
        <v>29.445999999999998</v>
      </c>
      <c r="AG170" s="26">
        <f>ROUND(AVERAGE(AA170:AE170),3)</f>
        <v>5.8890000000000002</v>
      </c>
      <c r="AH170" s="87">
        <f>ROUND(MEDIAN(AA170:AE170), 3)</f>
        <v>5.62</v>
      </c>
      <c r="AI170" s="87">
        <f>ROUND(_xlfn.STDEV.S(AA170:AE170), 3)</f>
        <v>1.0629999999999999</v>
      </c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U170" s="267"/>
      <c r="AY170" s="42" t="s">
        <v>191</v>
      </c>
      <c r="AZ170" s="130">
        <f>L156</f>
        <v>7.2590000000000003</v>
      </c>
      <c r="BA170" s="130">
        <f>AH156</f>
        <v>6.7949999999999999</v>
      </c>
    </row>
    <row r="171" spans="2:53" ht="16.5" customHeight="1" x14ac:dyDescent="0.25">
      <c r="B171" s="295"/>
      <c r="C171" s="325"/>
      <c r="D171" s="87" t="b">
        <v>1</v>
      </c>
      <c r="E171" s="87" t="s">
        <v>129</v>
      </c>
      <c r="F171" s="87" t="s">
        <v>163</v>
      </c>
      <c r="G171" s="87">
        <v>1</v>
      </c>
      <c r="H171" s="87" t="s">
        <v>147</v>
      </c>
      <c r="I171" s="87">
        <v>9</v>
      </c>
      <c r="J171" s="281"/>
      <c r="K171" s="282"/>
      <c r="L171" s="282"/>
      <c r="M171" s="283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29"/>
      <c r="Y171" s="325"/>
      <c r="Z171" s="87" t="b">
        <v>1</v>
      </c>
      <c r="AA171" s="87" t="s">
        <v>135</v>
      </c>
      <c r="AB171" s="87" t="s">
        <v>158</v>
      </c>
      <c r="AC171" s="87">
        <v>8</v>
      </c>
      <c r="AD171" s="87" t="s">
        <v>148</v>
      </c>
      <c r="AE171" s="13">
        <v>2</v>
      </c>
      <c r="AF171" s="281"/>
      <c r="AG171" s="282"/>
      <c r="AH171" s="282"/>
      <c r="AI171" s="283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U171" s="267"/>
      <c r="AY171" s="42" t="s">
        <v>192</v>
      </c>
      <c r="AZ171" s="130">
        <f>M156</f>
        <v>5.1100000000000003</v>
      </c>
      <c r="BA171" s="130">
        <f>AI156</f>
        <v>1.5409999999999999</v>
      </c>
    </row>
    <row r="172" spans="2:53" ht="16.5" customHeight="1" x14ac:dyDescent="0.25">
      <c r="B172" s="295"/>
      <c r="C172" s="325"/>
      <c r="D172" s="87" t="s">
        <v>17</v>
      </c>
      <c r="E172" s="87"/>
      <c r="F172" s="87"/>
      <c r="G172" s="87"/>
      <c r="H172" s="87"/>
      <c r="I172" s="87"/>
      <c r="J172" s="284"/>
      <c r="K172" s="285"/>
      <c r="L172" s="285"/>
      <c r="M172" s="286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29"/>
      <c r="Y172" s="325"/>
      <c r="Z172" s="87" t="s">
        <v>17</v>
      </c>
      <c r="AA172" s="87"/>
      <c r="AB172" s="87"/>
      <c r="AC172" s="87"/>
      <c r="AD172" s="87"/>
      <c r="AE172" s="13">
        <v>3</v>
      </c>
      <c r="AF172" s="284"/>
      <c r="AG172" s="285"/>
      <c r="AH172" s="285"/>
      <c r="AI172" s="286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</row>
    <row r="173" spans="2:53" ht="16.5" customHeight="1" x14ac:dyDescent="0.25">
      <c r="B173" s="295"/>
      <c r="C173" s="325"/>
      <c r="D173" s="92" t="s">
        <v>25</v>
      </c>
      <c r="E173" s="293" t="s">
        <v>95</v>
      </c>
      <c r="F173" s="293"/>
      <c r="G173" s="293"/>
      <c r="H173" s="293"/>
      <c r="I173" s="293"/>
      <c r="J173" s="88" t="s">
        <v>11</v>
      </c>
      <c r="K173" s="88" t="s">
        <v>12</v>
      </c>
      <c r="L173" s="88" t="s">
        <v>81</v>
      </c>
      <c r="M173" s="88" t="s">
        <v>80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29"/>
      <c r="Y173" s="325"/>
      <c r="Z173" s="92" t="s">
        <v>25</v>
      </c>
      <c r="AA173" s="293" t="s">
        <v>94</v>
      </c>
      <c r="AB173" s="293"/>
      <c r="AC173" s="293"/>
      <c r="AD173" s="293"/>
      <c r="AE173" s="293"/>
      <c r="AF173" s="88" t="s">
        <v>11</v>
      </c>
      <c r="AG173" s="88" t="s">
        <v>12</v>
      </c>
      <c r="AH173" s="88" t="s">
        <v>81</v>
      </c>
      <c r="AI173" s="88" t="s">
        <v>80</v>
      </c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</row>
    <row r="174" spans="2:53" ht="16.5" customHeight="1" x14ac:dyDescent="0.25">
      <c r="B174" s="295"/>
      <c r="C174" s="325"/>
      <c r="D174" s="87" t="s">
        <v>26</v>
      </c>
      <c r="E174" s="86">
        <v>12.846</v>
      </c>
      <c r="F174" s="86">
        <v>5.0510000000000002</v>
      </c>
      <c r="G174" s="86">
        <v>8.2899999999999991</v>
      </c>
      <c r="H174" s="86">
        <v>4.9429999999999996</v>
      </c>
      <c r="I174" s="86">
        <v>6.4279999999999999</v>
      </c>
      <c r="J174" s="87">
        <f>SUM(E174:I174)</f>
        <v>37.557999999999993</v>
      </c>
      <c r="K174" s="26">
        <f>ROUND(AVERAGE(E174:I174),3)</f>
        <v>7.5119999999999996</v>
      </c>
      <c r="L174" s="87">
        <f>ROUND(MEDIAN(E174:I174), 3)</f>
        <v>6.4279999999999999</v>
      </c>
      <c r="M174" s="87">
        <f>ROUND(_xlfn.STDEV.S(E174:I174), 3)</f>
        <v>3.274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29"/>
      <c r="Y174" s="325"/>
      <c r="Z174" s="87" t="s">
        <v>26</v>
      </c>
      <c r="AA174" s="63">
        <v>5.35</v>
      </c>
      <c r="AB174" s="63">
        <v>6.6139999999999999</v>
      </c>
      <c r="AC174" s="63">
        <v>6.5110000000000001</v>
      </c>
      <c r="AD174" s="63">
        <v>5.9809999999999999</v>
      </c>
      <c r="AE174" s="63">
        <v>7.1390000000000002</v>
      </c>
      <c r="AF174" s="87">
        <f>SUM(AA174:AE174)</f>
        <v>31.594999999999995</v>
      </c>
      <c r="AG174" s="26">
        <f>ROUND(AVERAGE(AA174:AE174),3)</f>
        <v>6.319</v>
      </c>
      <c r="AH174" s="87">
        <f>ROUND(MEDIAN(AA174:AE174), 3)</f>
        <v>6.5110000000000001</v>
      </c>
      <c r="AI174" s="87">
        <f>ROUND(_xlfn.STDEV.S(AA174:AE174), 3)</f>
        <v>0.68</v>
      </c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</row>
    <row r="175" spans="2:53" ht="16.5" customHeight="1" x14ac:dyDescent="0.25">
      <c r="B175" s="295"/>
      <c r="C175" s="325"/>
      <c r="D175" s="87" t="b">
        <v>1</v>
      </c>
      <c r="E175" s="13" t="s">
        <v>141</v>
      </c>
      <c r="F175" s="87" t="s">
        <v>155</v>
      </c>
      <c r="G175" s="13" t="s">
        <v>163</v>
      </c>
      <c r="H175" s="87" t="s">
        <v>146</v>
      </c>
      <c r="I175" s="87">
        <v>2</v>
      </c>
      <c r="J175" s="281"/>
      <c r="K175" s="282"/>
      <c r="L175" s="282"/>
      <c r="M175" s="283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29"/>
      <c r="Y175" s="325"/>
      <c r="Z175" s="87" t="b">
        <v>1</v>
      </c>
      <c r="AA175" s="87" t="s">
        <v>130</v>
      </c>
      <c r="AB175" s="87" t="s">
        <v>139</v>
      </c>
      <c r="AC175" s="87" t="s">
        <v>162</v>
      </c>
      <c r="AD175" s="87">
        <v>9</v>
      </c>
      <c r="AE175" s="87">
        <v>1</v>
      </c>
      <c r="AF175" s="281"/>
      <c r="AG175" s="282"/>
      <c r="AH175" s="282"/>
      <c r="AI175" s="283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</row>
    <row r="176" spans="2:53" ht="16.5" customHeight="1" x14ac:dyDescent="0.25">
      <c r="B176" s="295"/>
      <c r="C176" s="325"/>
      <c r="D176" s="87" t="s">
        <v>17</v>
      </c>
      <c r="E176" s="13">
        <v>8</v>
      </c>
      <c r="F176" s="87"/>
      <c r="G176" s="13" t="s">
        <v>28</v>
      </c>
      <c r="H176" s="87"/>
      <c r="I176" s="87"/>
      <c r="J176" s="284"/>
      <c r="K176" s="285"/>
      <c r="L176" s="285"/>
      <c r="M176" s="286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29"/>
      <c r="Y176" s="325"/>
      <c r="Z176" s="87" t="s">
        <v>17</v>
      </c>
      <c r="AA176" s="87"/>
      <c r="AB176" s="87"/>
      <c r="AC176" s="87"/>
      <c r="AD176" s="87"/>
      <c r="AE176" s="87"/>
      <c r="AF176" s="284"/>
      <c r="AG176" s="285"/>
      <c r="AH176" s="285"/>
      <c r="AI176" s="286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</row>
    <row r="177" spans="2:54" ht="16.5" customHeight="1" x14ac:dyDescent="0.25">
      <c r="B177" s="295"/>
      <c r="C177" s="325"/>
      <c r="D177" s="92" t="s">
        <v>58</v>
      </c>
      <c r="E177" s="293" t="s">
        <v>89</v>
      </c>
      <c r="F177" s="293"/>
      <c r="G177" s="293"/>
      <c r="H177" s="293"/>
      <c r="I177" s="293"/>
      <c r="J177" s="88" t="s">
        <v>11</v>
      </c>
      <c r="K177" s="88" t="s">
        <v>12</v>
      </c>
      <c r="L177" s="88" t="s">
        <v>81</v>
      </c>
      <c r="M177" s="88" t="s">
        <v>80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29"/>
      <c r="Y177" s="325"/>
      <c r="Z177" s="92" t="s">
        <v>58</v>
      </c>
      <c r="AA177" s="293" t="s">
        <v>89</v>
      </c>
      <c r="AB177" s="293"/>
      <c r="AC177" s="293"/>
      <c r="AD177" s="293"/>
      <c r="AE177" s="293"/>
      <c r="AF177" s="88" t="s">
        <v>11</v>
      </c>
      <c r="AG177" s="88" t="s">
        <v>12</v>
      </c>
      <c r="AH177" s="88" t="s">
        <v>81</v>
      </c>
      <c r="AI177" s="88" t="s">
        <v>80</v>
      </c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</row>
    <row r="178" spans="2:54" ht="16.5" customHeight="1" x14ac:dyDescent="0.25">
      <c r="B178" s="295"/>
      <c r="C178" s="325"/>
      <c r="D178" s="87" t="s">
        <v>59</v>
      </c>
      <c r="E178" s="86">
        <v>18.771999999999998</v>
      </c>
      <c r="F178" s="86">
        <v>15.247</v>
      </c>
      <c r="G178" s="86">
        <v>4.9000000000000004</v>
      </c>
      <c r="H178" s="86">
        <v>6.3390000000000004</v>
      </c>
      <c r="I178" s="86">
        <v>5.4039999999999999</v>
      </c>
      <c r="J178" s="87">
        <f>SUM(E178:I178)</f>
        <v>50.661999999999992</v>
      </c>
      <c r="K178" s="26">
        <f>ROUND(AVERAGE(E178:I178),3)</f>
        <v>10.132</v>
      </c>
      <c r="L178" s="87">
        <f>ROUND(MEDIAN(E178:I178), 3)</f>
        <v>6.3390000000000004</v>
      </c>
      <c r="M178" s="87">
        <f>ROUND(_xlfn.STDEV.S(E178:I178), 3)</f>
        <v>6.4210000000000003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29"/>
      <c r="Y178" s="325"/>
      <c r="Z178" s="87" t="s">
        <v>59</v>
      </c>
      <c r="AA178" s="63">
        <v>7.093</v>
      </c>
      <c r="AB178" s="63">
        <v>9.5239999999999991</v>
      </c>
      <c r="AC178" s="63">
        <v>5.1130000000000004</v>
      </c>
      <c r="AD178" s="63">
        <v>6.9779999999999998</v>
      </c>
      <c r="AE178" s="63">
        <v>7.1429999999999998</v>
      </c>
      <c r="AF178" s="87">
        <f>SUM(AA178:AE178)</f>
        <v>35.850999999999999</v>
      </c>
      <c r="AG178" s="26">
        <f>ROUND(AVERAGE(AA178:AE178),3)</f>
        <v>7.17</v>
      </c>
      <c r="AH178" s="87">
        <f>ROUND(MEDIAN(AA178:AE178), 3)</f>
        <v>7.093</v>
      </c>
      <c r="AI178" s="87">
        <f>ROUND(_xlfn.STDEV.S(AA178:AE178), 3)</f>
        <v>1.5669999999999999</v>
      </c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</row>
    <row r="179" spans="2:54" ht="16.5" customHeight="1" x14ac:dyDescent="0.25">
      <c r="B179" s="295"/>
      <c r="C179" s="325"/>
      <c r="D179" s="87" t="b">
        <v>1</v>
      </c>
      <c r="E179" s="13" t="s">
        <v>161</v>
      </c>
      <c r="F179" s="87" t="s">
        <v>152</v>
      </c>
      <c r="G179" s="87">
        <v>4</v>
      </c>
      <c r="H179" s="87" t="s">
        <v>157</v>
      </c>
      <c r="I179" s="87" t="s">
        <v>136</v>
      </c>
      <c r="J179" s="281"/>
      <c r="K179" s="282"/>
      <c r="L179" s="282"/>
      <c r="M179" s="283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29"/>
      <c r="Y179" s="325"/>
      <c r="Z179" s="87" t="b">
        <v>1</v>
      </c>
      <c r="AA179" s="13">
        <v>3</v>
      </c>
      <c r="AB179" s="87" t="s">
        <v>131</v>
      </c>
      <c r="AC179" s="87" t="s">
        <v>147</v>
      </c>
      <c r="AD179" s="87" t="s">
        <v>163</v>
      </c>
      <c r="AE179" s="87" t="s">
        <v>133</v>
      </c>
      <c r="AF179" s="281"/>
      <c r="AG179" s="282"/>
      <c r="AH179" s="282"/>
      <c r="AI179" s="283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</row>
    <row r="180" spans="2:54" ht="16.5" customHeight="1" x14ac:dyDescent="0.25">
      <c r="B180" s="295"/>
      <c r="C180" s="325"/>
      <c r="D180" s="87" t="s">
        <v>17</v>
      </c>
      <c r="E180" s="13" t="s">
        <v>37</v>
      </c>
      <c r="F180" s="87"/>
      <c r="G180" s="87"/>
      <c r="H180" s="87"/>
      <c r="I180" s="87"/>
      <c r="J180" s="284"/>
      <c r="K180" s="285"/>
      <c r="L180" s="285"/>
      <c r="M180" s="286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29"/>
      <c r="Y180" s="325"/>
      <c r="Z180" s="87" t="s">
        <v>17</v>
      </c>
      <c r="AA180" s="13" t="s">
        <v>87</v>
      </c>
      <c r="AB180" s="87"/>
      <c r="AC180" s="87"/>
      <c r="AD180" s="87"/>
      <c r="AE180" s="87"/>
      <c r="AF180" s="284"/>
      <c r="AG180" s="285"/>
      <c r="AH180" s="285"/>
      <c r="AI180" s="286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</row>
    <row r="181" spans="2:54" ht="16.5" customHeight="1" x14ac:dyDescent="0.25"/>
    <row r="183" spans="2:54" ht="50.1" customHeight="1" x14ac:dyDescent="0.25">
      <c r="B183" s="341" t="s">
        <v>78</v>
      </c>
      <c r="C183" s="278" t="s">
        <v>83</v>
      </c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78"/>
      <c r="U183" s="278"/>
      <c r="V183" s="278"/>
      <c r="W183" s="278"/>
      <c r="X183" s="278"/>
      <c r="Y183" s="278"/>
      <c r="Z183" s="278"/>
      <c r="AA183" s="278"/>
      <c r="AB183" s="278"/>
      <c r="AC183" s="278"/>
      <c r="AD183" s="278"/>
      <c r="AE183" s="278"/>
      <c r="AF183" s="278"/>
      <c r="AG183" s="278"/>
      <c r="AH183" s="278"/>
      <c r="AI183" s="278"/>
      <c r="AJ183" s="278"/>
      <c r="AK183" s="278"/>
      <c r="AL183" s="278"/>
      <c r="AM183" s="278"/>
      <c r="AN183" s="278"/>
      <c r="AO183" s="278"/>
      <c r="AP183" s="278"/>
      <c r="AQ183" s="278"/>
      <c r="AR183" s="278"/>
      <c r="AS183" s="278"/>
      <c r="AT183" s="278"/>
      <c r="AU183" s="278"/>
      <c r="AV183" s="278"/>
      <c r="AW183" s="278"/>
      <c r="AX183" s="278"/>
      <c r="AY183" s="278"/>
      <c r="AZ183" s="278"/>
      <c r="BA183" s="278"/>
    </row>
    <row r="184" spans="2:54" ht="39.950000000000003" customHeight="1" x14ac:dyDescent="0.25">
      <c r="B184" s="341"/>
      <c r="C184" s="296" t="s">
        <v>72</v>
      </c>
      <c r="D184" s="296"/>
      <c r="E184" s="296"/>
      <c r="F184" s="296"/>
      <c r="G184" s="296"/>
      <c r="H184" s="296"/>
      <c r="I184" s="296"/>
      <c r="J184" s="296"/>
      <c r="K184" s="296"/>
      <c r="L184" s="296"/>
      <c r="M184" s="296"/>
      <c r="N184" s="296"/>
      <c r="O184" s="296"/>
      <c r="P184" s="296"/>
      <c r="Q184" s="296"/>
      <c r="R184" s="296"/>
      <c r="S184" s="296"/>
      <c r="T184" s="296"/>
      <c r="U184" s="296"/>
      <c r="V184" s="296"/>
      <c r="W184" s="296"/>
      <c r="X184" s="38"/>
      <c r="Y184" s="297" t="s">
        <v>73</v>
      </c>
      <c r="Z184" s="297"/>
      <c r="AA184" s="297"/>
      <c r="AB184" s="297"/>
      <c r="AC184" s="297"/>
      <c r="AD184" s="297"/>
      <c r="AE184" s="297"/>
      <c r="AF184" s="297"/>
      <c r="AG184" s="297"/>
      <c r="AH184" s="297"/>
      <c r="AI184" s="297"/>
      <c r="AJ184" s="297"/>
      <c r="AK184" s="297"/>
      <c r="AL184" s="297"/>
      <c r="AM184" s="297"/>
      <c r="AN184" s="297"/>
      <c r="AO184" s="297"/>
      <c r="AP184" s="297"/>
      <c r="AQ184" s="297"/>
      <c r="AR184" s="297"/>
      <c r="AS184" s="297"/>
      <c r="AU184" s="276" t="s">
        <v>296</v>
      </c>
      <c r="AV184" s="277"/>
      <c r="AW184" s="277"/>
      <c r="AX184" s="277"/>
      <c r="AY184" s="277"/>
      <c r="AZ184" s="277"/>
      <c r="BA184" s="277"/>
    </row>
    <row r="185" spans="2:54" ht="16.5" customHeight="1" x14ac:dyDescent="0.3">
      <c r="B185" s="341"/>
      <c r="C185" s="265" t="s">
        <v>71</v>
      </c>
      <c r="D185" s="90" t="s">
        <v>71</v>
      </c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327" t="s">
        <v>49</v>
      </c>
      <c r="P185" s="328"/>
      <c r="Q185" s="328"/>
      <c r="R185" s="329"/>
      <c r="S185" s="7"/>
      <c r="T185" s="90" t="s">
        <v>71</v>
      </c>
      <c r="U185" s="232" t="s">
        <v>50</v>
      </c>
      <c r="V185" s="232"/>
      <c r="W185" s="232"/>
      <c r="X185" s="7"/>
      <c r="Y185" s="265" t="s">
        <v>71</v>
      </c>
      <c r="Z185" s="90" t="s">
        <v>71</v>
      </c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327" t="s">
        <v>49</v>
      </c>
      <c r="AL185" s="328"/>
      <c r="AM185" s="328"/>
      <c r="AN185" s="329"/>
      <c r="AO185" s="7"/>
      <c r="AP185" s="90" t="s">
        <v>71</v>
      </c>
      <c r="AQ185" s="232" t="s">
        <v>50</v>
      </c>
      <c r="AR185" s="232"/>
      <c r="AS185" s="232"/>
      <c r="AU185" s="340" t="s">
        <v>294</v>
      </c>
      <c r="AV185" s="265" t="s">
        <v>71</v>
      </c>
      <c r="AW185" s="268" t="s">
        <v>5</v>
      </c>
      <c r="AX185" s="268"/>
      <c r="AY185" s="265" t="s">
        <v>71</v>
      </c>
      <c r="AZ185" s="268" t="s">
        <v>6</v>
      </c>
      <c r="BA185" s="268"/>
      <c r="BB185" s="2"/>
    </row>
    <row r="186" spans="2:54" ht="16.5" customHeight="1" x14ac:dyDescent="0.3">
      <c r="B186" s="341"/>
      <c r="C186" s="265"/>
      <c r="D186" s="90" t="s">
        <v>2</v>
      </c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42" t="s">
        <v>3</v>
      </c>
      <c r="P186" s="42" t="s">
        <v>4</v>
      </c>
      <c r="Q186" s="42" t="s">
        <v>191</v>
      </c>
      <c r="R186" s="42" t="s">
        <v>192</v>
      </c>
      <c r="S186" s="7"/>
      <c r="T186" s="90" t="s">
        <v>2</v>
      </c>
      <c r="U186" s="92" t="s">
        <v>5</v>
      </c>
      <c r="V186" s="92" t="s">
        <v>6</v>
      </c>
      <c r="W186" s="8" t="s">
        <v>7</v>
      </c>
      <c r="X186" s="7"/>
      <c r="Y186" s="265"/>
      <c r="Z186" s="90" t="s">
        <v>0</v>
      </c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42" t="s">
        <v>3</v>
      </c>
      <c r="AL186" s="42" t="s">
        <v>4</v>
      </c>
      <c r="AM186" s="42" t="s">
        <v>191</v>
      </c>
      <c r="AN186" s="42" t="s">
        <v>192</v>
      </c>
      <c r="AO186" s="7"/>
      <c r="AP186" s="90" t="s">
        <v>0</v>
      </c>
      <c r="AQ186" s="92" t="s">
        <v>5</v>
      </c>
      <c r="AR186" s="92" t="s">
        <v>6</v>
      </c>
      <c r="AS186" s="8" t="s">
        <v>7</v>
      </c>
      <c r="AU186" s="340"/>
      <c r="AV186" s="265"/>
      <c r="AW186" s="146" t="s">
        <v>2</v>
      </c>
      <c r="AX186" s="146" t="s">
        <v>54</v>
      </c>
      <c r="AY186" s="265"/>
      <c r="AZ186" s="146" t="s">
        <v>2</v>
      </c>
      <c r="BA186" s="146" t="s">
        <v>54</v>
      </c>
      <c r="BB186" s="2"/>
    </row>
    <row r="187" spans="2:54" ht="16.5" customHeight="1" x14ac:dyDescent="0.3">
      <c r="B187" s="341"/>
      <c r="C187" s="265"/>
      <c r="D187" s="25" t="s">
        <v>8</v>
      </c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95">
        <f>ROUND(AVERAGE(O189, O193,O197), 3)</f>
        <v>90.022999999999996</v>
      </c>
      <c r="P187" s="43">
        <f>ROUND(AVERAGE(P189, P193,P197), 3)</f>
        <v>9.0020000000000007</v>
      </c>
      <c r="Q187" s="43">
        <f>ROUND(AVERAGE(Q189, Q193,Q197), 3)</f>
        <v>7.9560000000000004</v>
      </c>
      <c r="R187" s="43">
        <f>ROUND(AVERAGE(R189, R193,R197), 3)</f>
        <v>4.5389999999999997</v>
      </c>
      <c r="S187" s="216" t="s">
        <v>301</v>
      </c>
      <c r="T187" s="9" t="s">
        <v>9</v>
      </c>
      <c r="U187" s="41">
        <v>80</v>
      </c>
      <c r="V187" s="41">
        <f>O189</f>
        <v>117.968</v>
      </c>
      <c r="W187" s="8">
        <f>ROUND(V187/60, 3)</f>
        <v>1.966</v>
      </c>
      <c r="X187" s="7"/>
      <c r="Y187" s="265"/>
      <c r="Z187" s="25" t="s">
        <v>8</v>
      </c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95">
        <f>ROUND(AVERAGE(AK189, AK193,AK197), 3)</f>
        <v>82.158000000000001</v>
      </c>
      <c r="AL187" s="43">
        <f>ROUND(AVERAGE(AL189, AL193,AL197), 3)</f>
        <v>8.2159999999999993</v>
      </c>
      <c r="AM187" s="43">
        <f>ROUND(AVERAGE(AM189, AM193,AM197), 3)</f>
        <v>6.91</v>
      </c>
      <c r="AN187" s="43">
        <f>ROUND(AVERAGE(AN189, AN193,AN197), 3)</f>
        <v>4.5830000000000002</v>
      </c>
      <c r="AO187" s="216" t="s">
        <v>304</v>
      </c>
      <c r="AP187" s="9" t="s">
        <v>9</v>
      </c>
      <c r="AQ187" s="41">
        <v>100</v>
      </c>
      <c r="AR187" s="41">
        <f>AK189</f>
        <v>90.478000000000009</v>
      </c>
      <c r="AS187" s="8">
        <f>ROUND(AR187/60, 3)</f>
        <v>1.508</v>
      </c>
      <c r="AU187" s="340"/>
      <c r="AV187" s="147" t="s">
        <v>9</v>
      </c>
      <c r="AW187" s="28">
        <f>U187</f>
        <v>80</v>
      </c>
      <c r="AX187" s="28">
        <f>AQ187</f>
        <v>100</v>
      </c>
      <c r="AY187" s="147" t="s">
        <v>9</v>
      </c>
      <c r="AZ187" s="28">
        <f>V187</f>
        <v>117.968</v>
      </c>
      <c r="BA187" s="28">
        <f>AR187</f>
        <v>90.478000000000009</v>
      </c>
      <c r="BB187" s="2"/>
    </row>
    <row r="188" spans="2:54" ht="16.5" customHeight="1" x14ac:dyDescent="0.3">
      <c r="B188" s="341"/>
      <c r="C188" s="265"/>
      <c r="D188" s="92" t="s">
        <v>10</v>
      </c>
      <c r="E188" s="292" t="s">
        <v>89</v>
      </c>
      <c r="F188" s="293"/>
      <c r="G188" s="293"/>
      <c r="H188" s="293"/>
      <c r="I188" s="293"/>
      <c r="J188" s="293"/>
      <c r="K188" s="293"/>
      <c r="L188" s="293"/>
      <c r="M188" s="293"/>
      <c r="N188" s="293"/>
      <c r="O188" s="88" t="s">
        <v>11</v>
      </c>
      <c r="P188" s="88" t="s">
        <v>12</v>
      </c>
      <c r="Q188" s="88" t="s">
        <v>81</v>
      </c>
      <c r="R188" s="88" t="s">
        <v>80</v>
      </c>
      <c r="S188" s="216" t="s">
        <v>300</v>
      </c>
      <c r="T188" s="9" t="s">
        <v>13</v>
      </c>
      <c r="U188" s="41">
        <v>100</v>
      </c>
      <c r="V188" s="41">
        <f>O193</f>
        <v>78.519000000000005</v>
      </c>
      <c r="W188" s="8">
        <f>ROUND(V188/60, 3)</f>
        <v>1.3089999999999999</v>
      </c>
      <c r="X188" s="7"/>
      <c r="Y188" s="265"/>
      <c r="Z188" s="154" t="s">
        <v>10</v>
      </c>
      <c r="AA188" s="292" t="s">
        <v>94</v>
      </c>
      <c r="AB188" s="293"/>
      <c r="AC188" s="293"/>
      <c r="AD188" s="293"/>
      <c r="AE188" s="293"/>
      <c r="AF188" s="293"/>
      <c r="AG188" s="293"/>
      <c r="AH188" s="293"/>
      <c r="AI188" s="293"/>
      <c r="AJ188" s="293"/>
      <c r="AK188" s="155" t="s">
        <v>11</v>
      </c>
      <c r="AL188" s="88" t="s">
        <v>12</v>
      </c>
      <c r="AM188" s="88" t="s">
        <v>81</v>
      </c>
      <c r="AN188" s="88" t="s">
        <v>80</v>
      </c>
      <c r="AO188" s="216" t="s">
        <v>303</v>
      </c>
      <c r="AP188" s="9" t="s">
        <v>13</v>
      </c>
      <c r="AQ188" s="41">
        <v>100</v>
      </c>
      <c r="AR188" s="41">
        <f>AK193</f>
        <v>85.902000000000001</v>
      </c>
      <c r="AS188" s="8">
        <f>ROUND(AR188/60, 3)</f>
        <v>1.4319999999999999</v>
      </c>
      <c r="AU188" s="340"/>
      <c r="AV188" s="147" t="s">
        <v>13</v>
      </c>
      <c r="AW188" s="28">
        <f t="shared" ref="AW188:AW190" si="34">U188</f>
        <v>100</v>
      </c>
      <c r="AX188" s="28">
        <f t="shared" ref="AX188:AX190" si="35">AQ188</f>
        <v>100</v>
      </c>
      <c r="AY188" s="147" t="s">
        <v>13</v>
      </c>
      <c r="AZ188" s="28">
        <f t="shared" ref="AZ188:AZ190" si="36">V188</f>
        <v>78.519000000000005</v>
      </c>
      <c r="BA188" s="28">
        <f t="shared" ref="BA188:BA190" si="37">AR188</f>
        <v>85.902000000000001</v>
      </c>
      <c r="BB188" s="2"/>
    </row>
    <row r="189" spans="2:54" ht="16.5" customHeight="1" x14ac:dyDescent="0.3">
      <c r="B189" s="341"/>
      <c r="C189" s="265"/>
      <c r="D189" s="35" t="s">
        <v>14</v>
      </c>
      <c r="E189" s="196">
        <v>5.4889999999999999</v>
      </c>
      <c r="F189" s="196">
        <v>15.984</v>
      </c>
      <c r="G189" s="196">
        <v>24.408999999999999</v>
      </c>
      <c r="H189" s="196">
        <v>17.838999999999999</v>
      </c>
      <c r="I189" s="196">
        <v>4.2469999999999999</v>
      </c>
      <c r="J189" s="196">
        <v>8.1999999999999993</v>
      </c>
      <c r="K189" s="196">
        <v>17.736000000000001</v>
      </c>
      <c r="L189" s="196">
        <v>6.9349999999999996</v>
      </c>
      <c r="M189" s="196">
        <v>6.01</v>
      </c>
      <c r="N189" s="196">
        <v>11.119</v>
      </c>
      <c r="O189" s="189">
        <f>SUM(E189:N189)</f>
        <v>117.968</v>
      </c>
      <c r="P189" s="39">
        <f>ROUND(AVERAGE(E189:N189),3)</f>
        <v>11.797000000000001</v>
      </c>
      <c r="Q189" s="189">
        <f>ROUND(MEDIAN(E189:N189), 3)</f>
        <v>9.66</v>
      </c>
      <c r="R189" s="189">
        <f>ROUND(_xlfn.STDEV.S(E189:N189), 3)</f>
        <v>6.7960000000000003</v>
      </c>
      <c r="S189" s="216" t="s">
        <v>302</v>
      </c>
      <c r="T189" s="9" t="s">
        <v>15</v>
      </c>
      <c r="U189" s="41">
        <v>100</v>
      </c>
      <c r="V189" s="41">
        <f>O197</f>
        <v>73.581999999999994</v>
      </c>
      <c r="W189" s="8">
        <f>ROUND(V189/60, 3)</f>
        <v>1.226</v>
      </c>
      <c r="X189" s="7"/>
      <c r="Y189" s="265"/>
      <c r="Z189" s="39" t="s">
        <v>14</v>
      </c>
      <c r="AA189" s="196">
        <v>24.52</v>
      </c>
      <c r="AB189" s="196">
        <v>5.6890000000000001</v>
      </c>
      <c r="AC189" s="196">
        <v>5.4960000000000004</v>
      </c>
      <c r="AD189" s="196">
        <v>7.4470000000000001</v>
      </c>
      <c r="AE189" s="196">
        <v>9.7609999999999992</v>
      </c>
      <c r="AF189" s="196">
        <v>5.8860000000000001</v>
      </c>
      <c r="AG189" s="196">
        <v>6.9429999999999996</v>
      </c>
      <c r="AH189" s="196">
        <v>7.2249999999999996</v>
      </c>
      <c r="AI189" s="196">
        <v>5.7690000000000001</v>
      </c>
      <c r="AJ189" s="196">
        <v>11.742000000000001</v>
      </c>
      <c r="AK189" s="189">
        <f>SUM(AA189:AJ189)</f>
        <v>90.478000000000009</v>
      </c>
      <c r="AL189" s="39">
        <f>ROUND(AVERAGE(AA189:AJ189),3)</f>
        <v>9.048</v>
      </c>
      <c r="AM189" s="189">
        <f>ROUND(MEDIAN(AA189:AJ189), 3)</f>
        <v>7.0839999999999996</v>
      </c>
      <c r="AN189" s="189">
        <f>ROUND(_xlfn.STDEV.S(AA189:AJ189), 3)</f>
        <v>5.7939999999999996</v>
      </c>
      <c r="AO189" s="216" t="s">
        <v>301</v>
      </c>
      <c r="AP189" s="9" t="s">
        <v>15</v>
      </c>
      <c r="AQ189" s="41">
        <v>100</v>
      </c>
      <c r="AR189" s="41">
        <f>AK197</f>
        <v>70.093000000000004</v>
      </c>
      <c r="AS189" s="8">
        <f>ROUND(AR189/60, 3)</f>
        <v>1.1679999999999999</v>
      </c>
      <c r="AU189" s="340"/>
      <c r="AV189" s="147" t="s">
        <v>15</v>
      </c>
      <c r="AW189" s="28">
        <f t="shared" si="34"/>
        <v>100</v>
      </c>
      <c r="AX189" s="28">
        <f t="shared" si="35"/>
        <v>100</v>
      </c>
      <c r="AY189" s="147" t="s">
        <v>15</v>
      </c>
      <c r="AZ189" s="28">
        <f t="shared" si="36"/>
        <v>73.581999999999994</v>
      </c>
      <c r="BA189" s="28">
        <f t="shared" si="37"/>
        <v>70.093000000000004</v>
      </c>
      <c r="BB189" s="2"/>
    </row>
    <row r="190" spans="2:54" ht="16.5" customHeight="1" x14ac:dyDescent="0.3">
      <c r="B190" s="341"/>
      <c r="C190" s="265"/>
      <c r="D190" s="35" t="b">
        <v>1</v>
      </c>
      <c r="E190" s="196">
        <v>0</v>
      </c>
      <c r="F190" s="196">
        <v>9</v>
      </c>
      <c r="G190" s="196">
        <v>4</v>
      </c>
      <c r="H190" s="196" t="s">
        <v>147</v>
      </c>
      <c r="I190" s="196" t="s">
        <v>130</v>
      </c>
      <c r="J190" s="196" t="s">
        <v>159</v>
      </c>
      <c r="K190" s="196" t="s">
        <v>152</v>
      </c>
      <c r="L190" s="84" t="s">
        <v>41</v>
      </c>
      <c r="M190" s="196" t="s">
        <v>156</v>
      </c>
      <c r="N190" s="84">
        <v>4</v>
      </c>
      <c r="O190" s="303"/>
      <c r="P190" s="304"/>
      <c r="Q190" s="304"/>
      <c r="R190" s="330"/>
      <c r="S190" s="7"/>
      <c r="T190" s="14" t="s">
        <v>3</v>
      </c>
      <c r="U190" s="44">
        <f>ROUND(AVERAGE(U187:U189), 3)</f>
        <v>93.332999999999998</v>
      </c>
      <c r="V190" s="45">
        <f>ROUND(AVERAGE(V187:V189), 3)</f>
        <v>90.022999999999996</v>
      </c>
      <c r="W190" s="15">
        <f>ROUND(AVERAGE(W187:W189), 3)</f>
        <v>1.5</v>
      </c>
      <c r="X190" s="7"/>
      <c r="Y190" s="265"/>
      <c r="Z190" s="39" t="b">
        <v>1</v>
      </c>
      <c r="AA190" s="196" t="s">
        <v>162</v>
      </c>
      <c r="AB190" s="196">
        <v>5</v>
      </c>
      <c r="AC190" s="196" t="s">
        <v>129</v>
      </c>
      <c r="AD190" s="196">
        <v>7</v>
      </c>
      <c r="AE190" s="196" t="s">
        <v>144</v>
      </c>
      <c r="AF190" s="196">
        <v>6</v>
      </c>
      <c r="AG190" s="196" t="s">
        <v>158</v>
      </c>
      <c r="AH190" s="196" t="s">
        <v>163</v>
      </c>
      <c r="AI190" s="196" t="s">
        <v>144</v>
      </c>
      <c r="AJ190" s="196" t="s">
        <v>160</v>
      </c>
      <c r="AK190" s="304"/>
      <c r="AL190" s="304"/>
      <c r="AM190" s="304"/>
      <c r="AN190" s="330"/>
      <c r="AO190" s="7"/>
      <c r="AP190" s="14" t="s">
        <v>3</v>
      </c>
      <c r="AQ190" s="44">
        <f>ROUND(AVERAGE(AQ187:AQ189), 3)</f>
        <v>100</v>
      </c>
      <c r="AR190" s="45">
        <f>ROUND(AVERAGE(AR187:AR189), 3)</f>
        <v>82.158000000000001</v>
      </c>
      <c r="AS190" s="15">
        <f>ROUND(AVERAGE(AS187:AS189), 3)</f>
        <v>1.369</v>
      </c>
      <c r="AU190" s="340"/>
      <c r="AV190" s="148" t="s">
        <v>3</v>
      </c>
      <c r="AW190" s="44">
        <f t="shared" si="34"/>
        <v>93.332999999999998</v>
      </c>
      <c r="AX190" s="44">
        <f t="shared" si="35"/>
        <v>100</v>
      </c>
      <c r="AY190" s="148" t="s">
        <v>3</v>
      </c>
      <c r="AZ190" s="45">
        <f t="shared" si="36"/>
        <v>90.022999999999996</v>
      </c>
      <c r="BA190" s="45">
        <f t="shared" si="37"/>
        <v>82.158000000000001</v>
      </c>
      <c r="BB190" s="2"/>
    </row>
    <row r="191" spans="2:54" ht="16.5" customHeight="1" x14ac:dyDescent="0.25">
      <c r="B191" s="341"/>
      <c r="C191" s="265"/>
      <c r="D191" s="35" t="s">
        <v>17</v>
      </c>
      <c r="E191" s="189"/>
      <c r="F191" s="189"/>
      <c r="G191" s="189"/>
      <c r="H191" s="189"/>
      <c r="I191" s="189"/>
      <c r="J191" s="189"/>
      <c r="K191" s="189"/>
      <c r="L191" s="13" t="s">
        <v>44</v>
      </c>
      <c r="M191" s="189"/>
      <c r="N191" s="13" t="s">
        <v>39</v>
      </c>
      <c r="O191" s="311"/>
      <c r="P191" s="312"/>
      <c r="Q191" s="312"/>
      <c r="R191" s="331"/>
      <c r="S191" s="7"/>
      <c r="T191" s="7"/>
      <c r="U191" s="7"/>
      <c r="V191" s="7"/>
      <c r="W191" s="7"/>
      <c r="X191" s="7"/>
      <c r="Y191" s="265"/>
      <c r="Z191" s="39" t="s">
        <v>17</v>
      </c>
      <c r="AA191" s="189"/>
      <c r="AB191" s="189"/>
      <c r="AC191" s="189"/>
      <c r="AD191" s="189"/>
      <c r="AE191" s="189"/>
      <c r="AF191" s="189"/>
      <c r="AG191" s="189"/>
      <c r="AH191" s="189"/>
      <c r="AI191" s="189"/>
      <c r="AJ191" s="189"/>
      <c r="AK191" s="312"/>
      <c r="AL191" s="312"/>
      <c r="AM191" s="312"/>
      <c r="AN191" s="331"/>
      <c r="AO191" s="7"/>
      <c r="AP191" s="7"/>
      <c r="AQ191" s="7"/>
      <c r="AR191" s="7"/>
      <c r="AS191" s="7"/>
      <c r="AU191" s="340"/>
      <c r="AV191" s="7"/>
      <c r="AW191" s="7"/>
      <c r="AX191" s="7"/>
      <c r="AY191" s="7"/>
      <c r="AZ191" s="7"/>
      <c r="BA191" s="7"/>
      <c r="BB191" s="2"/>
    </row>
    <row r="192" spans="2:54" ht="16.5" customHeight="1" x14ac:dyDescent="0.25">
      <c r="B192" s="341"/>
      <c r="C192" s="265"/>
      <c r="D192" s="92" t="s">
        <v>19</v>
      </c>
      <c r="E192" s="292" t="s">
        <v>94</v>
      </c>
      <c r="F192" s="293"/>
      <c r="G192" s="293"/>
      <c r="H192" s="293"/>
      <c r="I192" s="293"/>
      <c r="J192" s="293"/>
      <c r="K192" s="293"/>
      <c r="L192" s="293"/>
      <c r="M192" s="293"/>
      <c r="N192" s="293"/>
      <c r="O192" s="88" t="s">
        <v>11</v>
      </c>
      <c r="P192" s="88" t="s">
        <v>12</v>
      </c>
      <c r="Q192" s="88" t="s">
        <v>81</v>
      </c>
      <c r="R192" s="88" t="s">
        <v>80</v>
      </c>
      <c r="S192" s="7"/>
      <c r="T192" s="31"/>
      <c r="U192" s="31"/>
      <c r="V192" s="31"/>
      <c r="W192" s="31"/>
      <c r="X192" s="7"/>
      <c r="Y192" s="265"/>
      <c r="Z192" s="154" t="s">
        <v>19</v>
      </c>
      <c r="AA192" s="292" t="s">
        <v>94</v>
      </c>
      <c r="AB192" s="293"/>
      <c r="AC192" s="293"/>
      <c r="AD192" s="293"/>
      <c r="AE192" s="293"/>
      <c r="AF192" s="293"/>
      <c r="AG192" s="293"/>
      <c r="AH192" s="293"/>
      <c r="AI192" s="293"/>
      <c r="AJ192" s="293"/>
      <c r="AK192" s="155" t="s">
        <v>11</v>
      </c>
      <c r="AL192" s="88" t="s">
        <v>12</v>
      </c>
      <c r="AM192" s="88" t="s">
        <v>81</v>
      </c>
      <c r="AN192" s="88" t="s">
        <v>80</v>
      </c>
      <c r="AO192" s="7"/>
      <c r="AP192" s="31"/>
      <c r="AQ192" s="31"/>
      <c r="AR192" s="31"/>
      <c r="AS192" s="31"/>
      <c r="AU192" s="340"/>
      <c r="AV192" s="7"/>
      <c r="AW192" s="7"/>
      <c r="AX192" s="7"/>
      <c r="AY192" s="7"/>
      <c r="AZ192" s="7"/>
      <c r="BA192" s="7"/>
      <c r="BB192" s="2"/>
    </row>
    <row r="193" spans="2:54" ht="16.5" customHeight="1" x14ac:dyDescent="0.25">
      <c r="B193" s="341"/>
      <c r="C193" s="265"/>
      <c r="D193" s="35" t="s">
        <v>20</v>
      </c>
      <c r="E193" s="196">
        <v>12.161</v>
      </c>
      <c r="F193" s="196">
        <v>6.5519999999999996</v>
      </c>
      <c r="G193" s="196">
        <v>4.4790000000000001</v>
      </c>
      <c r="H193" s="196">
        <v>7.1769999999999996</v>
      </c>
      <c r="I193" s="196">
        <v>6.3520000000000003</v>
      </c>
      <c r="J193" s="196">
        <v>15.151</v>
      </c>
      <c r="K193" s="196">
        <v>9.4559999999999995</v>
      </c>
      <c r="L193" s="196">
        <v>5.12</v>
      </c>
      <c r="M193" s="196">
        <v>7.1429999999999998</v>
      </c>
      <c r="N193" s="196">
        <v>4.9279999999999999</v>
      </c>
      <c r="O193" s="189">
        <f>SUM(E193:N193)</f>
        <v>78.519000000000005</v>
      </c>
      <c r="P193" s="39">
        <f>ROUND(AVERAGE(E193:N193),3)</f>
        <v>7.8520000000000003</v>
      </c>
      <c r="Q193" s="189">
        <f>ROUND(MEDIAN(E193:N193), 3)</f>
        <v>6.8479999999999999</v>
      </c>
      <c r="R193" s="189">
        <f>ROUND(_xlfn.STDEV.S(E193:N193), 3)</f>
        <v>3.4430000000000001</v>
      </c>
      <c r="S193" s="7"/>
      <c r="T193" s="7"/>
      <c r="U193" s="7"/>
      <c r="V193" s="7"/>
      <c r="W193" s="7"/>
      <c r="X193" s="7"/>
      <c r="Y193" s="265"/>
      <c r="Z193" s="39" t="s">
        <v>20</v>
      </c>
      <c r="AA193" s="196">
        <v>4.6559999999999997</v>
      </c>
      <c r="AB193" s="196">
        <v>6.7919999999999998</v>
      </c>
      <c r="AC193" s="196">
        <v>6.1040000000000001</v>
      </c>
      <c r="AD193" s="196">
        <v>4.7279999999999998</v>
      </c>
      <c r="AE193" s="196">
        <v>10.728</v>
      </c>
      <c r="AF193" s="196">
        <v>10.641</v>
      </c>
      <c r="AG193" s="196">
        <v>7.8310000000000004</v>
      </c>
      <c r="AH193" s="196">
        <v>7.5510000000000002</v>
      </c>
      <c r="AI193" s="196">
        <v>4.7990000000000004</v>
      </c>
      <c r="AJ193" s="196">
        <v>22.071999999999999</v>
      </c>
      <c r="AK193" s="189">
        <f>SUM(AA193:AJ193)</f>
        <v>85.902000000000001</v>
      </c>
      <c r="AL193" s="39">
        <f>ROUND(AVERAGE(AA193:AJ193),3)</f>
        <v>8.59</v>
      </c>
      <c r="AM193" s="189">
        <f>ROUND(MEDIAN(AA193:AJ193), 3)</f>
        <v>7.1719999999999997</v>
      </c>
      <c r="AN193" s="189">
        <f>ROUND(_xlfn.STDEV.S(AA193:AJ193), 3)</f>
        <v>5.2320000000000002</v>
      </c>
      <c r="AO193" s="7"/>
      <c r="AP193" s="7"/>
      <c r="AQ193" s="7"/>
      <c r="AR193" s="7"/>
      <c r="AS193" s="7"/>
      <c r="AU193" s="340"/>
      <c r="AV193" s="7"/>
      <c r="AW193" s="7"/>
      <c r="AX193" s="7"/>
      <c r="AY193" s="7"/>
      <c r="AZ193" s="7"/>
      <c r="BA193" s="7"/>
      <c r="BB193" s="2"/>
    </row>
    <row r="194" spans="2:54" ht="16.5" customHeight="1" x14ac:dyDescent="0.25">
      <c r="B194" s="341"/>
      <c r="C194" s="265"/>
      <c r="D194" s="35" t="b">
        <v>1</v>
      </c>
      <c r="E194" s="196" t="s">
        <v>155</v>
      </c>
      <c r="F194" s="196" t="s">
        <v>129</v>
      </c>
      <c r="G194" s="196" t="s">
        <v>160</v>
      </c>
      <c r="H194" s="196" t="s">
        <v>159</v>
      </c>
      <c r="I194" s="196" t="s">
        <v>132</v>
      </c>
      <c r="J194" s="196" t="s">
        <v>135</v>
      </c>
      <c r="K194" s="196">
        <v>6</v>
      </c>
      <c r="L194" s="196" t="s">
        <v>138</v>
      </c>
      <c r="M194" s="196" t="s">
        <v>162</v>
      </c>
      <c r="N194" s="196">
        <v>7</v>
      </c>
      <c r="O194" s="303"/>
      <c r="P194" s="304"/>
      <c r="Q194" s="304"/>
      <c r="R194" s="330"/>
      <c r="S194" s="7"/>
      <c r="T194" s="7"/>
      <c r="U194" s="7"/>
      <c r="V194" s="7"/>
      <c r="W194" s="7"/>
      <c r="X194" s="7"/>
      <c r="Y194" s="265"/>
      <c r="Z194" s="39" t="b">
        <v>1</v>
      </c>
      <c r="AA194" s="196" t="s">
        <v>147</v>
      </c>
      <c r="AB194" s="196">
        <v>7</v>
      </c>
      <c r="AC194" s="196">
        <v>5</v>
      </c>
      <c r="AD194" s="196">
        <v>1</v>
      </c>
      <c r="AE194" s="196" t="s">
        <v>141</v>
      </c>
      <c r="AF194" s="196" t="s">
        <v>161</v>
      </c>
      <c r="AG194" s="196" t="s">
        <v>130</v>
      </c>
      <c r="AH194" s="196" t="s">
        <v>159</v>
      </c>
      <c r="AI194" s="196" t="s">
        <v>163</v>
      </c>
      <c r="AJ194" s="196" t="s">
        <v>138</v>
      </c>
      <c r="AK194" s="304"/>
      <c r="AL194" s="304"/>
      <c r="AM194" s="304"/>
      <c r="AN194" s="330"/>
      <c r="AO194" s="7"/>
      <c r="AP194" s="7"/>
      <c r="AQ194" s="7"/>
      <c r="AR194" s="7"/>
      <c r="AS194" s="7"/>
      <c r="AU194" s="340"/>
      <c r="AV194" s="7"/>
      <c r="AW194" s="7"/>
      <c r="AX194" s="7"/>
      <c r="AY194" s="7"/>
      <c r="AZ194" s="7"/>
      <c r="BA194" s="7"/>
      <c r="BB194" s="2"/>
    </row>
    <row r="195" spans="2:54" ht="16.5" customHeight="1" x14ac:dyDescent="0.25">
      <c r="B195" s="341"/>
      <c r="C195" s="265"/>
      <c r="D195" s="35" t="s">
        <v>17</v>
      </c>
      <c r="E195" s="189"/>
      <c r="F195" s="189"/>
      <c r="G195" s="189"/>
      <c r="H195" s="189"/>
      <c r="I195" s="189"/>
      <c r="J195" s="189"/>
      <c r="K195" s="189"/>
      <c r="L195" s="189"/>
      <c r="M195" s="189"/>
      <c r="N195" s="189"/>
      <c r="O195" s="311"/>
      <c r="P195" s="312"/>
      <c r="Q195" s="312"/>
      <c r="R195" s="331"/>
      <c r="S195" s="7"/>
      <c r="T195" s="7"/>
      <c r="U195" s="7"/>
      <c r="V195" s="7"/>
      <c r="W195" s="7"/>
      <c r="X195" s="7"/>
      <c r="Y195" s="265"/>
      <c r="Z195" s="39" t="s">
        <v>17</v>
      </c>
      <c r="AA195" s="189"/>
      <c r="AB195" s="189"/>
      <c r="AC195" s="189"/>
      <c r="AD195" s="189"/>
      <c r="AE195" s="189"/>
      <c r="AF195" s="189"/>
      <c r="AG195" s="189"/>
      <c r="AH195" s="189"/>
      <c r="AI195" s="189"/>
      <c r="AJ195" s="189"/>
      <c r="AK195" s="312"/>
      <c r="AL195" s="312"/>
      <c r="AM195" s="312"/>
      <c r="AN195" s="331"/>
      <c r="AO195" s="7"/>
      <c r="AP195" s="7"/>
      <c r="AQ195" s="7"/>
      <c r="AR195" s="7"/>
      <c r="AS195" s="7"/>
      <c r="AU195" s="340"/>
      <c r="AV195" s="7"/>
      <c r="AW195" s="7"/>
      <c r="AX195" s="7"/>
      <c r="AY195" s="7"/>
      <c r="AZ195" s="7"/>
      <c r="BA195" s="7"/>
      <c r="BB195" s="2"/>
    </row>
    <row r="196" spans="2:54" ht="18.75" customHeight="1" x14ac:dyDescent="0.25">
      <c r="B196" s="341"/>
      <c r="C196" s="265"/>
      <c r="D196" s="92" t="s">
        <v>21</v>
      </c>
      <c r="E196" s="292" t="s">
        <v>94</v>
      </c>
      <c r="F196" s="293"/>
      <c r="G196" s="293"/>
      <c r="H196" s="293"/>
      <c r="I196" s="293"/>
      <c r="J196" s="293"/>
      <c r="K196" s="293"/>
      <c r="L196" s="293"/>
      <c r="M196" s="293"/>
      <c r="N196" s="293"/>
      <c r="O196" s="88" t="s">
        <v>11</v>
      </c>
      <c r="P196" s="88" t="s">
        <v>12</v>
      </c>
      <c r="Q196" s="88" t="s">
        <v>81</v>
      </c>
      <c r="R196" s="88" t="s">
        <v>80</v>
      </c>
      <c r="S196" s="7"/>
      <c r="T196" s="7"/>
      <c r="U196" s="7"/>
      <c r="V196" s="7"/>
      <c r="W196" s="7"/>
      <c r="X196" s="7"/>
      <c r="Y196" s="265"/>
      <c r="Z196" s="154" t="s">
        <v>21</v>
      </c>
      <c r="AA196" s="292" t="s">
        <v>94</v>
      </c>
      <c r="AB196" s="293"/>
      <c r="AC196" s="293"/>
      <c r="AD196" s="293"/>
      <c r="AE196" s="293"/>
      <c r="AF196" s="293"/>
      <c r="AG196" s="293"/>
      <c r="AH196" s="293"/>
      <c r="AI196" s="293"/>
      <c r="AJ196" s="293"/>
      <c r="AK196" s="155" t="s">
        <v>11</v>
      </c>
      <c r="AL196" s="88" t="s">
        <v>12</v>
      </c>
      <c r="AM196" s="88" t="s">
        <v>81</v>
      </c>
      <c r="AN196" s="88" t="s">
        <v>80</v>
      </c>
      <c r="AO196" s="7"/>
      <c r="AP196" s="7"/>
      <c r="AQ196" s="7"/>
      <c r="AR196" s="7"/>
      <c r="AS196" s="7"/>
      <c r="AU196" s="340"/>
      <c r="BA196" s="2"/>
      <c r="BB196" s="2"/>
    </row>
    <row r="197" spans="2:54" ht="16.5" customHeight="1" x14ac:dyDescent="0.25">
      <c r="B197" s="341"/>
      <c r="C197" s="265"/>
      <c r="D197" s="35" t="s">
        <v>22</v>
      </c>
      <c r="E197" s="196">
        <v>11.025</v>
      </c>
      <c r="F197" s="196">
        <v>3.2610000000000001</v>
      </c>
      <c r="G197" s="196">
        <v>7.52</v>
      </c>
      <c r="H197" s="196">
        <v>7.2</v>
      </c>
      <c r="I197" s="196">
        <v>13.496</v>
      </c>
      <c r="J197" s="196">
        <v>8.0399999999999991</v>
      </c>
      <c r="K197" s="196">
        <v>9.8249999999999993</v>
      </c>
      <c r="L197" s="196">
        <v>3.3180000000000001</v>
      </c>
      <c r="M197" s="196">
        <v>5.3529999999999998</v>
      </c>
      <c r="N197" s="196">
        <v>4.5439999999999996</v>
      </c>
      <c r="O197" s="189">
        <f>SUM(E197:N197)</f>
        <v>73.581999999999994</v>
      </c>
      <c r="P197" s="39">
        <f>ROUND(AVERAGE(E197:N197),3)</f>
        <v>7.3579999999999997</v>
      </c>
      <c r="Q197" s="189">
        <f>ROUND(MEDIAN(E197:N197), 3)</f>
        <v>7.36</v>
      </c>
      <c r="R197" s="189">
        <f>ROUND(_xlfn.STDEV.S(E197:N197), 3)</f>
        <v>3.379</v>
      </c>
      <c r="S197" s="7"/>
      <c r="T197" s="7"/>
      <c r="U197" s="7"/>
      <c r="V197" s="7"/>
      <c r="W197" s="7"/>
      <c r="X197" s="7"/>
      <c r="Y197" s="265"/>
      <c r="Z197" s="39" t="s">
        <v>22</v>
      </c>
      <c r="AA197" s="196">
        <v>7.8230000000000004</v>
      </c>
      <c r="AB197" s="196">
        <v>4.88</v>
      </c>
      <c r="AC197" s="196">
        <v>13.951000000000001</v>
      </c>
      <c r="AD197" s="196">
        <v>8.0410000000000004</v>
      </c>
      <c r="AE197" s="196">
        <v>4.0380000000000003</v>
      </c>
      <c r="AF197" s="196">
        <v>5.5439999999999996</v>
      </c>
      <c r="AG197" s="196">
        <v>6.2309999999999999</v>
      </c>
      <c r="AH197" s="196">
        <v>6.64</v>
      </c>
      <c r="AI197" s="196">
        <v>6.5869999999999997</v>
      </c>
      <c r="AJ197" s="196">
        <v>6.3579999999999997</v>
      </c>
      <c r="AK197" s="189">
        <f>SUM(AA197:AJ197)</f>
        <v>70.093000000000004</v>
      </c>
      <c r="AL197" s="39">
        <f>ROUND(AVERAGE(AA197:AJ197),3)</f>
        <v>7.0090000000000003</v>
      </c>
      <c r="AM197" s="189">
        <f>ROUND(MEDIAN(AA197:AJ197), 3)</f>
        <v>6.4729999999999999</v>
      </c>
      <c r="AN197" s="189">
        <f>ROUND(_xlfn.STDEV.S(AA197:AJ197), 3)</f>
        <v>2.7240000000000002</v>
      </c>
      <c r="AO197" s="7"/>
      <c r="AP197" s="7"/>
      <c r="AQ197" s="7"/>
      <c r="AR197" s="7"/>
      <c r="AS197" s="7"/>
      <c r="AU197" s="340"/>
      <c r="BA197" s="2"/>
      <c r="BB197" s="2"/>
    </row>
    <row r="198" spans="2:54" ht="16.5" customHeight="1" x14ac:dyDescent="0.25">
      <c r="B198" s="341"/>
      <c r="C198" s="265"/>
      <c r="D198" s="35" t="b">
        <v>1</v>
      </c>
      <c r="E198" s="196" t="s">
        <v>136</v>
      </c>
      <c r="F198" s="196" t="s">
        <v>146</v>
      </c>
      <c r="G198" s="196">
        <v>4</v>
      </c>
      <c r="H198" s="196">
        <v>5</v>
      </c>
      <c r="I198" s="196" t="s">
        <v>135</v>
      </c>
      <c r="J198" s="196">
        <v>9</v>
      </c>
      <c r="K198" s="196" t="s">
        <v>144</v>
      </c>
      <c r="L198" s="196" t="s">
        <v>131</v>
      </c>
      <c r="M198" s="196">
        <v>0</v>
      </c>
      <c r="N198" s="196" t="s">
        <v>139</v>
      </c>
      <c r="O198" s="303"/>
      <c r="P198" s="304"/>
      <c r="Q198" s="304"/>
      <c r="R198" s="330"/>
      <c r="S198" s="7"/>
      <c r="T198" s="7"/>
      <c r="U198" s="7"/>
      <c r="V198" s="7"/>
      <c r="W198" s="7"/>
      <c r="X198" s="7"/>
      <c r="Y198" s="265"/>
      <c r="Z198" s="39" t="b">
        <v>1</v>
      </c>
      <c r="AA198" s="196" t="s">
        <v>155</v>
      </c>
      <c r="AB198" s="196" t="s">
        <v>137</v>
      </c>
      <c r="AC198" s="196" t="s">
        <v>160</v>
      </c>
      <c r="AD198" s="196" t="s">
        <v>139</v>
      </c>
      <c r="AE198" s="196">
        <v>2</v>
      </c>
      <c r="AF198" s="196">
        <v>9</v>
      </c>
      <c r="AG198" s="196">
        <v>8</v>
      </c>
      <c r="AH198" s="196" t="s">
        <v>139</v>
      </c>
      <c r="AI198" s="196" t="s">
        <v>132</v>
      </c>
      <c r="AJ198" s="196" t="s">
        <v>159</v>
      </c>
      <c r="AK198" s="304"/>
      <c r="AL198" s="304"/>
      <c r="AM198" s="304"/>
      <c r="AN198" s="330"/>
      <c r="AO198" s="7"/>
      <c r="AP198" s="7"/>
      <c r="AQ198" s="7"/>
      <c r="AR198" s="7"/>
      <c r="AS198" s="7"/>
      <c r="AU198" s="340"/>
      <c r="BA198" s="2"/>
      <c r="BB198" s="2"/>
    </row>
    <row r="199" spans="2:54" ht="16.5" customHeight="1" x14ac:dyDescent="0.25">
      <c r="B199" s="341"/>
      <c r="C199" s="265"/>
      <c r="D199" s="35" t="s">
        <v>17</v>
      </c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311"/>
      <c r="P199" s="312"/>
      <c r="Q199" s="312"/>
      <c r="R199" s="331"/>
      <c r="S199" s="7"/>
      <c r="T199" s="7"/>
      <c r="U199" s="7"/>
      <c r="V199" s="7"/>
      <c r="W199" s="7"/>
      <c r="X199" s="7"/>
      <c r="Y199" s="265"/>
      <c r="Z199" s="39" t="s">
        <v>17</v>
      </c>
      <c r="AA199" s="189"/>
      <c r="AB199" s="189"/>
      <c r="AC199" s="189"/>
      <c r="AD199" s="189"/>
      <c r="AE199" s="189"/>
      <c r="AF199" s="189"/>
      <c r="AG199" s="189"/>
      <c r="AH199" s="189"/>
      <c r="AI199" s="189"/>
      <c r="AJ199" s="189"/>
      <c r="AK199" s="312"/>
      <c r="AL199" s="312"/>
      <c r="AM199" s="312"/>
      <c r="AN199" s="331"/>
      <c r="AO199" s="7"/>
      <c r="AP199" s="7"/>
      <c r="AQ199" s="7"/>
      <c r="AR199" s="7"/>
      <c r="AS199" s="7"/>
      <c r="AU199" s="340"/>
      <c r="BA199" s="2"/>
      <c r="BB199" s="2"/>
    </row>
    <row r="200" spans="2:54" ht="16.5" customHeight="1" x14ac:dyDescent="0.25">
      <c r="B200" s="341"/>
      <c r="AU200" s="340"/>
      <c r="BA200" s="2"/>
      <c r="BB200" s="2"/>
    </row>
    <row r="201" spans="2:54" ht="16.5" customHeight="1" x14ac:dyDescent="0.25">
      <c r="B201" s="341"/>
      <c r="AU201" s="340"/>
      <c r="BA201" s="2"/>
      <c r="BB201" s="2"/>
    </row>
    <row r="202" spans="2:54" ht="16.5" customHeight="1" x14ac:dyDescent="0.3">
      <c r="B202" s="341"/>
      <c r="C202" s="265" t="s">
        <v>74</v>
      </c>
      <c r="D202" s="90" t="s">
        <v>74</v>
      </c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327" t="s">
        <v>49</v>
      </c>
      <c r="P202" s="328"/>
      <c r="Q202" s="328"/>
      <c r="R202" s="329"/>
      <c r="S202" s="7"/>
      <c r="T202" s="90" t="s">
        <v>74</v>
      </c>
      <c r="U202" s="232" t="s">
        <v>50</v>
      </c>
      <c r="V202" s="232"/>
      <c r="W202" s="232"/>
      <c r="Y202" s="265" t="s">
        <v>74</v>
      </c>
      <c r="Z202" s="90" t="s">
        <v>74</v>
      </c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327" t="s">
        <v>49</v>
      </c>
      <c r="AL202" s="328"/>
      <c r="AM202" s="328"/>
      <c r="AN202" s="329"/>
      <c r="AO202" s="7"/>
      <c r="AP202" s="90" t="s">
        <v>74</v>
      </c>
      <c r="AQ202" s="232" t="s">
        <v>50</v>
      </c>
      <c r="AR202" s="232"/>
      <c r="AS202" s="232"/>
      <c r="AU202" s="340"/>
      <c r="AV202" s="265" t="s">
        <v>270</v>
      </c>
      <c r="AW202" s="268" t="s">
        <v>5</v>
      </c>
      <c r="AX202" s="268"/>
      <c r="AY202" s="265" t="s">
        <v>270</v>
      </c>
      <c r="AZ202" s="268" t="s">
        <v>6</v>
      </c>
      <c r="BA202" s="268"/>
      <c r="BB202" s="2"/>
    </row>
    <row r="203" spans="2:54" ht="16.5" customHeight="1" x14ac:dyDescent="0.3">
      <c r="B203" s="341"/>
      <c r="C203" s="265"/>
      <c r="D203" s="90" t="s">
        <v>2</v>
      </c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42" t="s">
        <v>3</v>
      </c>
      <c r="P203" s="42" t="s">
        <v>4</v>
      </c>
      <c r="Q203" s="42" t="s">
        <v>191</v>
      </c>
      <c r="R203" s="42" t="s">
        <v>192</v>
      </c>
      <c r="S203" s="7"/>
      <c r="T203" s="90" t="s">
        <v>2</v>
      </c>
      <c r="U203" s="92" t="s">
        <v>5</v>
      </c>
      <c r="V203" s="92" t="s">
        <v>6</v>
      </c>
      <c r="W203" s="8" t="s">
        <v>7</v>
      </c>
      <c r="Y203" s="265"/>
      <c r="Z203" s="90" t="s">
        <v>0</v>
      </c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42" t="s">
        <v>3</v>
      </c>
      <c r="AL203" s="42" t="s">
        <v>4</v>
      </c>
      <c r="AM203" s="42" t="s">
        <v>191</v>
      </c>
      <c r="AN203" s="42" t="s">
        <v>192</v>
      </c>
      <c r="AO203" s="7"/>
      <c r="AP203" s="90" t="s">
        <v>0</v>
      </c>
      <c r="AQ203" s="92" t="s">
        <v>5</v>
      </c>
      <c r="AR203" s="92" t="s">
        <v>6</v>
      </c>
      <c r="AS203" s="8" t="s">
        <v>7</v>
      </c>
      <c r="AU203" s="340"/>
      <c r="AV203" s="265"/>
      <c r="AW203" s="146" t="s">
        <v>2</v>
      </c>
      <c r="AX203" s="146" t="s">
        <v>54</v>
      </c>
      <c r="AY203" s="265"/>
      <c r="AZ203" s="146" t="s">
        <v>2</v>
      </c>
      <c r="BA203" s="146" t="s">
        <v>54</v>
      </c>
      <c r="BB203" s="2"/>
    </row>
    <row r="204" spans="2:54" ht="16.5" customHeight="1" x14ac:dyDescent="0.3">
      <c r="B204" s="341"/>
      <c r="C204" s="265"/>
      <c r="D204" s="25" t="s">
        <v>8</v>
      </c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95">
        <f>ROUND(AVERAGE(O206, O210,O214), 3)</f>
        <v>58.207000000000001</v>
      </c>
      <c r="P204" s="43">
        <f>ROUND(AVERAGE(P206, P210,P214), 3)</f>
        <v>5.8209999999999997</v>
      </c>
      <c r="Q204" s="43">
        <f>ROUND(AVERAGE(Q206, Q210,Q214), 3)</f>
        <v>5.3819999999999997</v>
      </c>
      <c r="R204" s="43">
        <f>ROUND(AVERAGE(R206, R210,R214), 3)</f>
        <v>1.7789999999999999</v>
      </c>
      <c r="S204" s="7"/>
      <c r="T204" s="9" t="s">
        <v>9</v>
      </c>
      <c r="U204" s="32">
        <v>90</v>
      </c>
      <c r="V204" s="32">
        <v>57.878</v>
      </c>
      <c r="W204" s="8">
        <f>ROUND(V204/60, 3)</f>
        <v>0.96499999999999997</v>
      </c>
      <c r="Y204" s="265"/>
      <c r="Z204" s="25" t="s">
        <v>8</v>
      </c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95">
        <f>ROUND(AVERAGE(AK206, AK210,AK214), 3)</f>
        <v>67.980999999999995</v>
      </c>
      <c r="AL204" s="43">
        <f>ROUND(AVERAGE(AL206, AL210,AL214), 3)</f>
        <v>6.798</v>
      </c>
      <c r="AM204" s="43">
        <f>ROUND(AVERAGE(AM206, AM210,AM214), 3)</f>
        <v>6.8810000000000002</v>
      </c>
      <c r="AN204" s="43">
        <f>ROUND(AVERAGE(AN206, AN210,AN214), 3)</f>
        <v>1.9179999999999999</v>
      </c>
      <c r="AO204" s="7"/>
      <c r="AP204" s="9" t="s">
        <v>9</v>
      </c>
      <c r="AQ204" s="32">
        <v>100</v>
      </c>
      <c r="AR204" s="32">
        <v>72.340999999999994</v>
      </c>
      <c r="AS204" s="8">
        <f>ROUND(AR204/60, 3)</f>
        <v>1.206</v>
      </c>
      <c r="AU204" s="340"/>
      <c r="AV204" s="147" t="s">
        <v>9</v>
      </c>
      <c r="AW204" s="28">
        <f>U204</f>
        <v>90</v>
      </c>
      <c r="AX204" s="28">
        <f>AQ204</f>
        <v>100</v>
      </c>
      <c r="AY204" s="147" t="s">
        <v>9</v>
      </c>
      <c r="AZ204" s="28">
        <f>V204</f>
        <v>57.878</v>
      </c>
      <c r="BA204" s="28">
        <f>AR204</f>
        <v>72.340999999999994</v>
      </c>
      <c r="BB204" s="2"/>
    </row>
    <row r="205" spans="2:54" ht="16.5" customHeight="1" x14ac:dyDescent="0.3">
      <c r="B205" s="341"/>
      <c r="C205" s="265"/>
      <c r="D205" s="92" t="s">
        <v>10</v>
      </c>
      <c r="E205" s="292" t="s">
        <v>90</v>
      </c>
      <c r="F205" s="293"/>
      <c r="G205" s="293"/>
      <c r="H205" s="293"/>
      <c r="I205" s="293"/>
      <c r="J205" s="293"/>
      <c r="K205" s="293"/>
      <c r="L205" s="293"/>
      <c r="M205" s="293"/>
      <c r="N205" s="293"/>
      <c r="O205" s="88" t="s">
        <v>11</v>
      </c>
      <c r="P205" s="88" t="s">
        <v>12</v>
      </c>
      <c r="Q205" s="88" t="s">
        <v>81</v>
      </c>
      <c r="R205" s="88" t="s">
        <v>80</v>
      </c>
      <c r="S205" s="7"/>
      <c r="T205" s="9" t="s">
        <v>13</v>
      </c>
      <c r="U205" s="32">
        <v>80</v>
      </c>
      <c r="V205" s="32">
        <v>65.367999999999995</v>
      </c>
      <c r="W205" s="8">
        <f>ROUND(V205/60, 3)</f>
        <v>1.089</v>
      </c>
      <c r="Y205" s="265"/>
      <c r="Z205" s="92" t="s">
        <v>10</v>
      </c>
      <c r="AA205" s="292" t="s">
        <v>94</v>
      </c>
      <c r="AB205" s="293"/>
      <c r="AC205" s="293"/>
      <c r="AD205" s="293"/>
      <c r="AE205" s="293"/>
      <c r="AF205" s="293"/>
      <c r="AG205" s="293"/>
      <c r="AH205" s="293"/>
      <c r="AI205" s="293"/>
      <c r="AJ205" s="293"/>
      <c r="AK205" s="88" t="s">
        <v>11</v>
      </c>
      <c r="AL205" s="88" t="s">
        <v>12</v>
      </c>
      <c r="AM205" s="88" t="s">
        <v>81</v>
      </c>
      <c r="AN205" s="88" t="s">
        <v>80</v>
      </c>
      <c r="AO205" s="7"/>
      <c r="AP205" s="9" t="s">
        <v>13</v>
      </c>
      <c r="AQ205" s="32">
        <v>100</v>
      </c>
      <c r="AR205" s="32">
        <v>73.150999999999996</v>
      </c>
      <c r="AS205" s="8">
        <f>ROUND(AR205/60, 3)</f>
        <v>1.2190000000000001</v>
      </c>
      <c r="AU205" s="340"/>
      <c r="AV205" s="147" t="s">
        <v>13</v>
      </c>
      <c r="AW205" s="28">
        <f t="shared" ref="AW205:AW207" si="38">U205</f>
        <v>80</v>
      </c>
      <c r="AX205" s="28">
        <f t="shared" ref="AX205:AX207" si="39">AQ205</f>
        <v>100</v>
      </c>
      <c r="AY205" s="147" t="s">
        <v>13</v>
      </c>
      <c r="AZ205" s="28">
        <f t="shared" ref="AZ205:AZ207" si="40">V205</f>
        <v>65.367999999999995</v>
      </c>
      <c r="BA205" s="28">
        <f t="shared" ref="BA205:BA207" si="41">AR205</f>
        <v>73.150999999999996</v>
      </c>
      <c r="BB205" s="2"/>
    </row>
    <row r="206" spans="2:54" ht="16.5" customHeight="1" x14ac:dyDescent="0.3">
      <c r="B206" s="341"/>
      <c r="C206" s="265"/>
      <c r="D206" s="87" t="s">
        <v>14</v>
      </c>
      <c r="E206" s="87">
        <v>4.7649999999999997</v>
      </c>
      <c r="F206" s="87">
        <v>4.63</v>
      </c>
      <c r="G206" s="87">
        <v>4.7759999999999998</v>
      </c>
      <c r="H206" s="87">
        <v>5.8250000000000002</v>
      </c>
      <c r="I206" s="87">
        <v>4.5789999999999997</v>
      </c>
      <c r="J206" s="87">
        <v>6.32</v>
      </c>
      <c r="K206" s="87">
        <v>8.3849999999999998</v>
      </c>
      <c r="L206" s="87">
        <v>3.097</v>
      </c>
      <c r="M206" s="87">
        <v>9.1620000000000008</v>
      </c>
      <c r="N206" s="26">
        <v>6.3330000000000002</v>
      </c>
      <c r="O206" s="87">
        <f>SUM(E206:N206)</f>
        <v>57.872</v>
      </c>
      <c r="P206" s="26">
        <f>ROUND(AVERAGE(E206:N206),3)</f>
        <v>5.7869999999999999</v>
      </c>
      <c r="Q206" s="87">
        <f>ROUND(MEDIAN(E206:N206), 3)</f>
        <v>5.3010000000000002</v>
      </c>
      <c r="R206" s="87">
        <f>ROUND(_xlfn.STDEV.S(E206:N206), 3)</f>
        <v>1.851</v>
      </c>
      <c r="S206" s="7"/>
      <c r="T206" s="9" t="s">
        <v>15</v>
      </c>
      <c r="U206" s="32">
        <v>100</v>
      </c>
      <c r="V206" s="32">
        <v>51.387</v>
      </c>
      <c r="W206" s="8">
        <f>ROUND(V206/60, 3)</f>
        <v>0.85599999999999998</v>
      </c>
      <c r="Y206" s="265"/>
      <c r="Z206" s="87" t="s">
        <v>14</v>
      </c>
      <c r="AA206" s="87">
        <v>9.2460000000000004</v>
      </c>
      <c r="AB206" s="87">
        <v>4.9580000000000002</v>
      </c>
      <c r="AC206" s="87">
        <v>8.4610000000000003</v>
      </c>
      <c r="AD206" s="87">
        <v>5.1449999999999996</v>
      </c>
      <c r="AE206" s="87">
        <v>11.503</v>
      </c>
      <c r="AF206" s="87">
        <v>8.2309999999999999</v>
      </c>
      <c r="AG206" s="87">
        <v>7.4059999999999997</v>
      </c>
      <c r="AH206" s="87">
        <v>7.2409999999999997</v>
      </c>
      <c r="AI206" s="87">
        <v>4.0990000000000002</v>
      </c>
      <c r="AJ206" s="26">
        <v>6.048</v>
      </c>
      <c r="AK206" s="87">
        <f>SUM(AA206:AJ206)</f>
        <v>72.338000000000008</v>
      </c>
      <c r="AL206" s="26">
        <f>ROUND(AVERAGE(AA206:AJ206),3)</f>
        <v>7.234</v>
      </c>
      <c r="AM206" s="87">
        <f>ROUND(MEDIAN(AA206:AJ206), 3)</f>
        <v>7.3239999999999998</v>
      </c>
      <c r="AN206" s="87">
        <f>ROUND(_xlfn.STDEV.S(AA206:AJ206), 3)</f>
        <v>2.25</v>
      </c>
      <c r="AO206" s="7"/>
      <c r="AP206" s="9" t="s">
        <v>15</v>
      </c>
      <c r="AQ206" s="32">
        <v>100</v>
      </c>
      <c r="AR206" s="32">
        <v>58.454999999999998</v>
      </c>
      <c r="AS206" s="8">
        <f>ROUND(AR206/60, 3)</f>
        <v>0.97399999999999998</v>
      </c>
      <c r="AU206" s="340"/>
      <c r="AV206" s="147" t="s">
        <v>15</v>
      </c>
      <c r="AW206" s="28">
        <f t="shared" si="38"/>
        <v>100</v>
      </c>
      <c r="AX206" s="28">
        <f t="shared" si="39"/>
        <v>100</v>
      </c>
      <c r="AY206" s="147" t="s">
        <v>15</v>
      </c>
      <c r="AZ206" s="28">
        <f t="shared" si="40"/>
        <v>51.387</v>
      </c>
      <c r="BA206" s="28">
        <f t="shared" si="41"/>
        <v>58.454999999999998</v>
      </c>
      <c r="BB206" s="2"/>
    </row>
    <row r="207" spans="2:54" ht="18.75" customHeight="1" x14ac:dyDescent="0.3">
      <c r="B207" s="341"/>
      <c r="C207" s="265"/>
      <c r="D207" s="87" t="b">
        <v>1</v>
      </c>
      <c r="E207" s="87">
        <v>4</v>
      </c>
      <c r="F207" s="87" t="s">
        <v>146</v>
      </c>
      <c r="G207" s="87" t="s">
        <v>163</v>
      </c>
      <c r="H207" s="13" t="s">
        <v>162</v>
      </c>
      <c r="I207" s="87" t="s">
        <v>160</v>
      </c>
      <c r="J207" s="87">
        <v>7</v>
      </c>
      <c r="K207" s="87" t="s">
        <v>135</v>
      </c>
      <c r="L207" s="87" t="s">
        <v>139</v>
      </c>
      <c r="M207" s="87" t="s">
        <v>156</v>
      </c>
      <c r="N207" s="26" t="s">
        <v>158</v>
      </c>
      <c r="O207" s="281"/>
      <c r="P207" s="282"/>
      <c r="Q207" s="282"/>
      <c r="R207" s="283"/>
      <c r="S207" s="7"/>
      <c r="T207" s="14" t="s">
        <v>3</v>
      </c>
      <c r="U207" s="44">
        <f>ROUND(AVERAGE(U204:U206), 3)</f>
        <v>90</v>
      </c>
      <c r="V207" s="45">
        <f>ROUND(AVERAGE(V204:V206), 3)</f>
        <v>58.210999999999999</v>
      </c>
      <c r="W207" s="15">
        <f>ROUND(AVERAGE(W204:W206), 3)</f>
        <v>0.97</v>
      </c>
      <c r="Y207" s="265"/>
      <c r="Z207" s="87" t="b">
        <v>1</v>
      </c>
      <c r="AA207" s="87" t="s">
        <v>152</v>
      </c>
      <c r="AB207" s="87">
        <v>7</v>
      </c>
      <c r="AC207" s="87" t="s">
        <v>138</v>
      </c>
      <c r="AD207" s="87" t="s">
        <v>158</v>
      </c>
      <c r="AE207" s="87" t="s">
        <v>131</v>
      </c>
      <c r="AF207" s="87" t="s">
        <v>157</v>
      </c>
      <c r="AG207" s="87" t="s">
        <v>133</v>
      </c>
      <c r="AH207" s="87" t="s">
        <v>137</v>
      </c>
      <c r="AI207" s="87">
        <v>4</v>
      </c>
      <c r="AJ207" s="26">
        <v>9</v>
      </c>
      <c r="AK207" s="281"/>
      <c r="AL207" s="282"/>
      <c r="AM207" s="282"/>
      <c r="AN207" s="283"/>
      <c r="AO207" s="7"/>
      <c r="AP207" s="14" t="s">
        <v>3</v>
      </c>
      <c r="AQ207" s="44">
        <f>ROUND(AVERAGE(AQ204:AQ206), 3)</f>
        <v>100</v>
      </c>
      <c r="AR207" s="45">
        <f>ROUND(AVERAGE(AR204:AR206), 3)</f>
        <v>67.981999999999999</v>
      </c>
      <c r="AS207" s="15">
        <f>ROUND(AVERAGE(AS204:AS206), 3)</f>
        <v>1.133</v>
      </c>
      <c r="AU207" s="340"/>
      <c r="AV207" s="148" t="s">
        <v>3</v>
      </c>
      <c r="AW207" s="44">
        <f t="shared" si="38"/>
        <v>90</v>
      </c>
      <c r="AX207" s="44">
        <f t="shared" si="39"/>
        <v>100</v>
      </c>
      <c r="AY207" s="148" t="s">
        <v>3</v>
      </c>
      <c r="AZ207" s="45">
        <f t="shared" si="40"/>
        <v>58.210999999999999</v>
      </c>
      <c r="BA207" s="45">
        <f t="shared" si="41"/>
        <v>67.981999999999999</v>
      </c>
      <c r="BB207" s="2"/>
    </row>
    <row r="208" spans="2:54" ht="16.5" customHeight="1" x14ac:dyDescent="0.25">
      <c r="B208" s="341"/>
      <c r="C208" s="265"/>
      <c r="D208" s="87" t="s">
        <v>17</v>
      </c>
      <c r="E208" s="87"/>
      <c r="F208" s="87"/>
      <c r="G208" s="87"/>
      <c r="H208" s="13" t="s">
        <v>48</v>
      </c>
      <c r="I208" s="87"/>
      <c r="J208" s="87"/>
      <c r="K208" s="87"/>
      <c r="L208" s="87"/>
      <c r="M208" s="87"/>
      <c r="N208" s="26"/>
      <c r="O208" s="284"/>
      <c r="P208" s="285"/>
      <c r="Q208" s="285"/>
      <c r="R208" s="286"/>
      <c r="S208" s="7"/>
      <c r="T208" s="7"/>
      <c r="U208" s="7"/>
      <c r="V208" s="7"/>
      <c r="W208" s="7"/>
      <c r="Y208" s="265"/>
      <c r="Z208" s="87" t="s">
        <v>17</v>
      </c>
      <c r="AA208" s="87"/>
      <c r="AB208" s="87"/>
      <c r="AC208" s="87"/>
      <c r="AD208" s="87"/>
      <c r="AE208" s="87"/>
      <c r="AF208" s="87"/>
      <c r="AG208" s="87"/>
      <c r="AH208" s="87"/>
      <c r="AI208" s="87"/>
      <c r="AJ208" s="26"/>
      <c r="AK208" s="284"/>
      <c r="AL208" s="285"/>
      <c r="AM208" s="285"/>
      <c r="AN208" s="286"/>
      <c r="AO208" s="7"/>
      <c r="AP208" s="7"/>
      <c r="AQ208" s="7"/>
      <c r="AR208" s="7"/>
      <c r="AS208" s="7"/>
      <c r="AU208" s="340"/>
      <c r="BA208" s="2"/>
      <c r="BB208" s="2"/>
    </row>
    <row r="209" spans="2:54" ht="16.5" customHeight="1" x14ac:dyDescent="0.25">
      <c r="B209" s="341"/>
      <c r="C209" s="265"/>
      <c r="D209" s="92" t="s">
        <v>19</v>
      </c>
      <c r="E209" s="292" t="s">
        <v>89</v>
      </c>
      <c r="F209" s="293"/>
      <c r="G209" s="293"/>
      <c r="H209" s="293"/>
      <c r="I209" s="293"/>
      <c r="J209" s="293"/>
      <c r="K209" s="293"/>
      <c r="L209" s="293"/>
      <c r="M209" s="293"/>
      <c r="N209" s="293"/>
      <c r="O209" s="88" t="s">
        <v>11</v>
      </c>
      <c r="P209" s="88" t="s">
        <v>12</v>
      </c>
      <c r="Q209" s="88" t="s">
        <v>81</v>
      </c>
      <c r="R209" s="88" t="s">
        <v>80</v>
      </c>
      <c r="S209" s="7"/>
      <c r="T209" s="31"/>
      <c r="U209" s="31"/>
      <c r="V209" s="31"/>
      <c r="W209" s="31"/>
      <c r="Y209" s="265"/>
      <c r="Z209" s="92" t="s">
        <v>19</v>
      </c>
      <c r="AA209" s="292" t="s">
        <v>94</v>
      </c>
      <c r="AB209" s="293"/>
      <c r="AC209" s="293"/>
      <c r="AD209" s="293"/>
      <c r="AE209" s="293"/>
      <c r="AF209" s="293"/>
      <c r="AG209" s="293"/>
      <c r="AH209" s="293"/>
      <c r="AI209" s="293"/>
      <c r="AJ209" s="293"/>
      <c r="AK209" s="88" t="s">
        <v>11</v>
      </c>
      <c r="AL209" s="88" t="s">
        <v>12</v>
      </c>
      <c r="AM209" s="88" t="s">
        <v>81</v>
      </c>
      <c r="AN209" s="88" t="s">
        <v>80</v>
      </c>
      <c r="AO209" s="7"/>
      <c r="AP209" s="31"/>
      <c r="AQ209" s="31"/>
      <c r="AR209" s="31"/>
      <c r="AS209" s="31"/>
      <c r="AU209" s="340"/>
      <c r="BA209" s="2"/>
      <c r="BB209" s="2"/>
    </row>
    <row r="210" spans="2:54" ht="16.5" customHeight="1" x14ac:dyDescent="0.25">
      <c r="B210" s="341"/>
      <c r="C210" s="265"/>
      <c r="D210" s="87" t="s">
        <v>20</v>
      </c>
      <c r="E210" s="87">
        <v>5.3140000000000001</v>
      </c>
      <c r="F210" s="87">
        <v>6.5780000000000003</v>
      </c>
      <c r="G210" s="87">
        <v>5.8819999999999997</v>
      </c>
      <c r="H210" s="87">
        <v>4.859</v>
      </c>
      <c r="I210" s="87">
        <v>5.7859999999999996</v>
      </c>
      <c r="J210" s="87">
        <v>7.33</v>
      </c>
      <c r="K210" s="87">
        <v>6.04</v>
      </c>
      <c r="L210" s="87">
        <v>4.734</v>
      </c>
      <c r="M210" s="87">
        <v>12.333</v>
      </c>
      <c r="N210" s="26">
        <v>6.5090000000000003</v>
      </c>
      <c r="O210" s="87">
        <f>SUM(E210:N210)</f>
        <v>65.365000000000009</v>
      </c>
      <c r="P210" s="26">
        <f>ROUND(AVERAGE(E210:N210),3)</f>
        <v>6.5369999999999999</v>
      </c>
      <c r="Q210" s="87">
        <f>ROUND(MEDIAN(E210:N210), 3)</f>
        <v>5.9610000000000003</v>
      </c>
      <c r="R210" s="87">
        <f>ROUND(_xlfn.STDEV.S(E210:N210), 3)</f>
        <v>2.1869999999999998</v>
      </c>
      <c r="S210" s="7"/>
      <c r="T210" s="7"/>
      <c r="U210" s="7"/>
      <c r="V210" s="7"/>
      <c r="W210" s="7"/>
      <c r="Y210" s="265"/>
      <c r="Z210" s="87" t="s">
        <v>20</v>
      </c>
      <c r="AA210" s="87">
        <v>9.6110000000000007</v>
      </c>
      <c r="AB210" s="87">
        <v>5.51</v>
      </c>
      <c r="AC210" s="87">
        <v>5.5309999999999997</v>
      </c>
      <c r="AD210" s="87">
        <v>10.375</v>
      </c>
      <c r="AE210" s="87">
        <v>4.5780000000000003</v>
      </c>
      <c r="AF210" s="87">
        <v>7.9509999999999996</v>
      </c>
      <c r="AG210" s="87">
        <v>4.9770000000000003</v>
      </c>
      <c r="AH210" s="87">
        <v>8.7859999999999996</v>
      </c>
      <c r="AI210" s="87">
        <v>8.5980000000000008</v>
      </c>
      <c r="AJ210" s="26">
        <v>7.234</v>
      </c>
      <c r="AK210" s="87">
        <f>SUM(AA210:AJ210)</f>
        <v>73.150999999999996</v>
      </c>
      <c r="AL210" s="26">
        <f>ROUND(AVERAGE(AA210:AJ210),3)</f>
        <v>7.3150000000000004</v>
      </c>
      <c r="AM210" s="87">
        <f>ROUND(MEDIAN(AA210:AJ210), 3)</f>
        <v>7.593</v>
      </c>
      <c r="AN210" s="87">
        <f>ROUND(_xlfn.STDEV.S(AA210:AJ210), 3)</f>
        <v>2.0619999999999998</v>
      </c>
      <c r="AO210" s="7"/>
      <c r="AP210" s="7"/>
      <c r="AQ210" s="7"/>
      <c r="AR210" s="7"/>
      <c r="AS210" s="7"/>
      <c r="AU210" s="340"/>
      <c r="BA210" s="2"/>
      <c r="BB210" s="2"/>
    </row>
    <row r="211" spans="2:54" ht="16.5" customHeight="1" x14ac:dyDescent="0.25">
      <c r="B211" s="341"/>
      <c r="C211" s="265"/>
      <c r="D211" s="87" t="b">
        <v>1</v>
      </c>
      <c r="E211" s="87">
        <v>8</v>
      </c>
      <c r="F211" s="87" t="s">
        <v>138</v>
      </c>
      <c r="G211" s="87" t="s">
        <v>143</v>
      </c>
      <c r="H211" s="87" t="s">
        <v>148</v>
      </c>
      <c r="I211" s="87" t="s">
        <v>136</v>
      </c>
      <c r="J211" s="13" t="s">
        <v>157</v>
      </c>
      <c r="K211" s="87">
        <v>6</v>
      </c>
      <c r="L211" s="87">
        <v>2</v>
      </c>
      <c r="M211" s="13" t="s">
        <v>129</v>
      </c>
      <c r="N211" s="26" t="s">
        <v>159</v>
      </c>
      <c r="O211" s="281"/>
      <c r="P211" s="282"/>
      <c r="Q211" s="282"/>
      <c r="R211" s="283"/>
      <c r="S211" s="7"/>
      <c r="T211" s="7"/>
      <c r="U211" s="7"/>
      <c r="V211" s="7"/>
      <c r="W211" s="7"/>
      <c r="Y211" s="265"/>
      <c r="Z211" s="87" t="b">
        <v>1</v>
      </c>
      <c r="AA211" s="87" t="s">
        <v>139</v>
      </c>
      <c r="AB211" s="87" t="s">
        <v>129</v>
      </c>
      <c r="AC211" s="87">
        <v>1</v>
      </c>
      <c r="AD211" s="87" t="s">
        <v>148</v>
      </c>
      <c r="AE211" s="87">
        <v>2</v>
      </c>
      <c r="AF211" s="87" t="s">
        <v>146</v>
      </c>
      <c r="AG211" s="87" t="s">
        <v>159</v>
      </c>
      <c r="AH211" s="87">
        <v>0</v>
      </c>
      <c r="AI211" s="87" t="s">
        <v>160</v>
      </c>
      <c r="AJ211" s="26" t="s">
        <v>155</v>
      </c>
      <c r="AK211" s="281"/>
      <c r="AL211" s="282"/>
      <c r="AM211" s="282"/>
      <c r="AN211" s="283"/>
      <c r="AO211" s="7"/>
      <c r="AP211" s="7"/>
      <c r="AQ211" s="7"/>
      <c r="AR211" s="7"/>
      <c r="AS211" s="7"/>
      <c r="AU211" s="340"/>
      <c r="BA211" s="2"/>
      <c r="BB211" s="2"/>
    </row>
    <row r="212" spans="2:54" ht="16.5" customHeight="1" x14ac:dyDescent="0.25">
      <c r="B212" s="341"/>
      <c r="C212" s="265"/>
      <c r="D212" s="87" t="s">
        <v>17</v>
      </c>
      <c r="E212" s="87"/>
      <c r="F212" s="87"/>
      <c r="G212" s="87"/>
      <c r="H212" s="87"/>
      <c r="I212" s="87"/>
      <c r="J212" s="13" t="s">
        <v>27</v>
      </c>
      <c r="K212" s="87"/>
      <c r="L212" s="87"/>
      <c r="M212" s="13">
        <v>6</v>
      </c>
      <c r="N212" s="26"/>
      <c r="O212" s="284"/>
      <c r="P212" s="285"/>
      <c r="Q212" s="285"/>
      <c r="R212" s="286"/>
      <c r="S212" s="7"/>
      <c r="T212" s="7"/>
      <c r="U212" s="7"/>
      <c r="V212" s="7"/>
      <c r="W212" s="7"/>
      <c r="Y212" s="265"/>
      <c r="Z212" s="87" t="s">
        <v>17</v>
      </c>
      <c r="AA212" s="87"/>
      <c r="AB212" s="87"/>
      <c r="AC212" s="87"/>
      <c r="AD212" s="87"/>
      <c r="AE212" s="87"/>
      <c r="AF212" s="87"/>
      <c r="AG212" s="87"/>
      <c r="AH212" s="87"/>
      <c r="AI212" s="87"/>
      <c r="AJ212" s="26"/>
      <c r="AK212" s="284"/>
      <c r="AL212" s="285"/>
      <c r="AM212" s="285"/>
      <c r="AN212" s="286"/>
      <c r="AO212" s="7"/>
      <c r="AP212" s="7"/>
      <c r="AQ212" s="7"/>
      <c r="AR212" s="7"/>
      <c r="AS212" s="7"/>
      <c r="AU212" s="340"/>
      <c r="BA212" s="2"/>
      <c r="BB212" s="2"/>
    </row>
    <row r="213" spans="2:54" ht="16.5" customHeight="1" x14ac:dyDescent="0.25">
      <c r="B213" s="341"/>
      <c r="C213" s="265"/>
      <c r="D213" s="92" t="s">
        <v>21</v>
      </c>
      <c r="E213" s="292" t="s">
        <v>94</v>
      </c>
      <c r="F213" s="293"/>
      <c r="G213" s="293"/>
      <c r="H213" s="293"/>
      <c r="I213" s="293"/>
      <c r="J213" s="293"/>
      <c r="K213" s="293"/>
      <c r="L213" s="293"/>
      <c r="M213" s="293"/>
      <c r="N213" s="293"/>
      <c r="O213" s="88" t="s">
        <v>11</v>
      </c>
      <c r="P213" s="88" t="s">
        <v>12</v>
      </c>
      <c r="Q213" s="88" t="s">
        <v>81</v>
      </c>
      <c r="R213" s="88" t="s">
        <v>80</v>
      </c>
      <c r="S213" s="7"/>
      <c r="T213" s="7"/>
      <c r="U213" s="7"/>
      <c r="V213" s="7"/>
      <c r="W213" s="7"/>
      <c r="Y213" s="265"/>
      <c r="Z213" s="92" t="s">
        <v>21</v>
      </c>
      <c r="AA213" s="292" t="s">
        <v>94</v>
      </c>
      <c r="AB213" s="293"/>
      <c r="AC213" s="293"/>
      <c r="AD213" s="293"/>
      <c r="AE213" s="293"/>
      <c r="AF213" s="293"/>
      <c r="AG213" s="293"/>
      <c r="AH213" s="293"/>
      <c r="AI213" s="293"/>
      <c r="AJ213" s="293"/>
      <c r="AK213" s="88" t="s">
        <v>11</v>
      </c>
      <c r="AL213" s="88" t="s">
        <v>12</v>
      </c>
      <c r="AM213" s="88" t="s">
        <v>81</v>
      </c>
      <c r="AN213" s="88" t="s">
        <v>80</v>
      </c>
      <c r="AO213" s="7"/>
      <c r="AP213" s="7"/>
      <c r="AQ213" s="7"/>
      <c r="AR213" s="7"/>
      <c r="AS213" s="7"/>
      <c r="AU213" s="340"/>
      <c r="BA213" s="2"/>
    </row>
    <row r="214" spans="2:54" ht="16.5" customHeight="1" x14ac:dyDescent="0.25">
      <c r="B214" s="341"/>
      <c r="C214" s="265"/>
      <c r="D214" s="87" t="s">
        <v>22</v>
      </c>
      <c r="E214" s="87">
        <v>4.665</v>
      </c>
      <c r="F214" s="87">
        <v>7.0949999999999998</v>
      </c>
      <c r="G214" s="87">
        <v>6.6779999999999999</v>
      </c>
      <c r="H214" s="87">
        <v>4.0650000000000004</v>
      </c>
      <c r="I214" s="87">
        <v>6.1040000000000001</v>
      </c>
      <c r="J214" s="87">
        <v>6.0330000000000004</v>
      </c>
      <c r="K214" s="87">
        <v>3.8809999999999998</v>
      </c>
      <c r="L214" s="87">
        <v>3.097</v>
      </c>
      <c r="M214" s="87">
        <v>4.8449999999999998</v>
      </c>
      <c r="N214" s="26">
        <v>4.92</v>
      </c>
      <c r="O214" s="87">
        <f>SUM(E214:N214)</f>
        <v>51.383000000000003</v>
      </c>
      <c r="P214" s="26">
        <f>ROUND(AVERAGE(E214:N214),3)</f>
        <v>5.1379999999999999</v>
      </c>
      <c r="Q214" s="87">
        <f>ROUND(MEDIAN(E214:N214), 3)</f>
        <v>4.883</v>
      </c>
      <c r="R214" s="87">
        <f>ROUND(_xlfn.STDEV.S(E214:N214), 3)</f>
        <v>1.2989999999999999</v>
      </c>
      <c r="S214" s="7"/>
      <c r="T214" s="7"/>
      <c r="U214" s="7"/>
      <c r="V214" s="7"/>
      <c r="W214" s="7"/>
      <c r="Y214" s="265"/>
      <c r="Z214" s="87" t="s">
        <v>22</v>
      </c>
      <c r="AA214" s="87">
        <v>9.0679999999999996</v>
      </c>
      <c r="AB214" s="87">
        <v>5.9470000000000001</v>
      </c>
      <c r="AC214" s="87">
        <v>6.42</v>
      </c>
      <c r="AD214" s="87">
        <v>4.9459999999999997</v>
      </c>
      <c r="AE214" s="87">
        <v>4.1760000000000002</v>
      </c>
      <c r="AF214" s="87">
        <v>4.1749999999999998</v>
      </c>
      <c r="AG214" s="87">
        <v>6.9660000000000002</v>
      </c>
      <c r="AH214" s="87">
        <v>5.7450000000000001</v>
      </c>
      <c r="AI214" s="87">
        <v>5.3049999999999997</v>
      </c>
      <c r="AJ214" s="26">
        <v>5.7050000000000001</v>
      </c>
      <c r="AK214" s="87">
        <f>SUM(AA214:AJ214)</f>
        <v>58.452999999999996</v>
      </c>
      <c r="AL214" s="26">
        <f>ROUND(AVERAGE(AA214:AJ214),3)</f>
        <v>5.8449999999999998</v>
      </c>
      <c r="AM214" s="87">
        <f>ROUND(MEDIAN(AA214:AJ214), 3)</f>
        <v>5.7249999999999996</v>
      </c>
      <c r="AN214" s="87">
        <f>ROUND(_xlfn.STDEV.S(AA214:AJ214), 3)</f>
        <v>1.4410000000000001</v>
      </c>
      <c r="AO214" s="7"/>
      <c r="AP214" s="7"/>
      <c r="AQ214" s="7"/>
      <c r="AR214" s="7"/>
      <c r="AS214" s="7"/>
      <c r="AU214" s="340"/>
      <c r="BA214" s="2"/>
    </row>
    <row r="215" spans="2:54" ht="16.5" customHeight="1" x14ac:dyDescent="0.25">
      <c r="B215" s="341"/>
      <c r="C215" s="265"/>
      <c r="D215" s="87" t="b">
        <v>1</v>
      </c>
      <c r="E215" s="87" t="s">
        <v>141</v>
      </c>
      <c r="F215" s="87">
        <v>5</v>
      </c>
      <c r="G215" s="87" t="s">
        <v>161</v>
      </c>
      <c r="H215" s="87" t="s">
        <v>147</v>
      </c>
      <c r="I215" s="87" t="s">
        <v>155</v>
      </c>
      <c r="J215" s="87">
        <v>9</v>
      </c>
      <c r="K215" s="87">
        <v>3</v>
      </c>
      <c r="L215" s="87" t="s">
        <v>131</v>
      </c>
      <c r="M215" s="87" t="s">
        <v>132</v>
      </c>
      <c r="N215" s="26" t="s">
        <v>130</v>
      </c>
      <c r="O215" s="281"/>
      <c r="P215" s="282"/>
      <c r="Q215" s="282"/>
      <c r="R215" s="283"/>
      <c r="S215" s="7"/>
      <c r="T215" s="7"/>
      <c r="U215" s="7"/>
      <c r="V215" s="7"/>
      <c r="W215" s="7"/>
      <c r="Y215" s="265"/>
      <c r="Z215" s="87" t="b">
        <v>1</v>
      </c>
      <c r="AA215" s="87" t="s">
        <v>143</v>
      </c>
      <c r="AB215" s="87" t="s">
        <v>162</v>
      </c>
      <c r="AC215" s="87" t="s">
        <v>130</v>
      </c>
      <c r="AD215" s="87" t="s">
        <v>152</v>
      </c>
      <c r="AE215" s="87" t="s">
        <v>147</v>
      </c>
      <c r="AF215" s="87" t="s">
        <v>163</v>
      </c>
      <c r="AG215" s="87" t="s">
        <v>144</v>
      </c>
      <c r="AH215" s="87">
        <v>6</v>
      </c>
      <c r="AI215" s="87">
        <v>5</v>
      </c>
      <c r="AJ215" s="26" t="s">
        <v>132</v>
      </c>
      <c r="AK215" s="281"/>
      <c r="AL215" s="282"/>
      <c r="AM215" s="282"/>
      <c r="AN215" s="283"/>
      <c r="AO215" s="7"/>
      <c r="AP215" s="7"/>
      <c r="AQ215" s="7"/>
      <c r="AR215" s="7"/>
      <c r="AS215" s="7"/>
      <c r="AU215" s="340"/>
      <c r="BA215" s="2"/>
    </row>
    <row r="216" spans="2:54" ht="16.5" customHeight="1" x14ac:dyDescent="0.25">
      <c r="B216" s="341"/>
      <c r="C216" s="265"/>
      <c r="D216" s="87" t="s">
        <v>17</v>
      </c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284"/>
      <c r="P216" s="285"/>
      <c r="Q216" s="285"/>
      <c r="R216" s="286"/>
      <c r="S216" s="7"/>
      <c r="T216" s="7"/>
      <c r="U216" s="7"/>
      <c r="V216" s="7"/>
      <c r="W216" s="7"/>
      <c r="Y216" s="265"/>
      <c r="Z216" s="87" t="s">
        <v>17</v>
      </c>
      <c r="AA216" s="87"/>
      <c r="AB216" s="87"/>
      <c r="AC216" s="87"/>
      <c r="AD216" s="87"/>
      <c r="AE216" s="87"/>
      <c r="AF216" s="87"/>
      <c r="AG216" s="87"/>
      <c r="AH216" s="87"/>
      <c r="AI216" s="87"/>
      <c r="AJ216" s="87"/>
      <c r="AK216" s="284"/>
      <c r="AL216" s="285"/>
      <c r="AM216" s="285"/>
      <c r="AN216" s="286"/>
      <c r="AO216" s="7"/>
      <c r="AP216" s="7"/>
      <c r="AQ216" s="7"/>
      <c r="AR216" s="7"/>
      <c r="AS216" s="7"/>
      <c r="AU216" s="340"/>
      <c r="BA216" s="2"/>
    </row>
    <row r="217" spans="2:54" ht="16.5" customHeight="1" x14ac:dyDescent="0.25">
      <c r="B217" s="341"/>
      <c r="AU217" s="340"/>
      <c r="BA217" s="2"/>
    </row>
    <row r="218" spans="2:54" ht="16.5" customHeight="1" x14ac:dyDescent="0.25">
      <c r="B218" s="341"/>
      <c r="AU218" s="340"/>
      <c r="BA218" s="2"/>
    </row>
    <row r="219" spans="2:54" ht="16.5" customHeight="1" x14ac:dyDescent="0.3">
      <c r="B219" s="341"/>
      <c r="C219" s="265" t="s">
        <v>76</v>
      </c>
      <c r="D219" s="90" t="s">
        <v>76</v>
      </c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327" t="s">
        <v>49</v>
      </c>
      <c r="P219" s="328"/>
      <c r="Q219" s="328"/>
      <c r="R219" s="329"/>
      <c r="S219" s="7"/>
      <c r="T219" s="90" t="s">
        <v>75</v>
      </c>
      <c r="U219" s="232" t="s">
        <v>50</v>
      </c>
      <c r="V219" s="232"/>
      <c r="W219" s="232"/>
      <c r="Y219" s="265" t="s">
        <v>76</v>
      </c>
      <c r="Z219" s="90" t="s">
        <v>75</v>
      </c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327" t="s">
        <v>49</v>
      </c>
      <c r="AL219" s="328"/>
      <c r="AM219" s="328"/>
      <c r="AN219" s="329"/>
      <c r="AO219" s="7"/>
      <c r="AP219" s="90" t="s">
        <v>75</v>
      </c>
      <c r="AQ219" s="232" t="s">
        <v>50</v>
      </c>
      <c r="AR219" s="232"/>
      <c r="AS219" s="232"/>
      <c r="AU219" s="340"/>
      <c r="AV219" s="265" t="s">
        <v>75</v>
      </c>
      <c r="AW219" s="268" t="s">
        <v>5</v>
      </c>
      <c r="AX219" s="268"/>
      <c r="AY219" s="265" t="s">
        <v>75</v>
      </c>
      <c r="AZ219" s="268" t="s">
        <v>6</v>
      </c>
      <c r="BA219" s="268"/>
    </row>
    <row r="220" spans="2:54" ht="16.5" customHeight="1" x14ac:dyDescent="0.3">
      <c r="B220" s="341"/>
      <c r="C220" s="265"/>
      <c r="D220" s="90" t="s">
        <v>2</v>
      </c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42" t="s">
        <v>3</v>
      </c>
      <c r="P220" s="42" t="s">
        <v>4</v>
      </c>
      <c r="Q220" s="42" t="s">
        <v>191</v>
      </c>
      <c r="R220" s="42" t="s">
        <v>192</v>
      </c>
      <c r="S220" s="7"/>
      <c r="T220" s="90" t="s">
        <v>2</v>
      </c>
      <c r="U220" s="92" t="s">
        <v>5</v>
      </c>
      <c r="V220" s="92" t="s">
        <v>6</v>
      </c>
      <c r="W220" s="8" t="s">
        <v>7</v>
      </c>
      <c r="Y220" s="265"/>
      <c r="Z220" s="90" t="s">
        <v>0</v>
      </c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42" t="s">
        <v>3</v>
      </c>
      <c r="AL220" s="42" t="s">
        <v>4</v>
      </c>
      <c r="AM220" s="42" t="s">
        <v>191</v>
      </c>
      <c r="AN220" s="42" t="s">
        <v>192</v>
      </c>
      <c r="AO220" s="7"/>
      <c r="AP220" s="90" t="s">
        <v>0</v>
      </c>
      <c r="AQ220" s="92" t="s">
        <v>5</v>
      </c>
      <c r="AR220" s="92" t="s">
        <v>6</v>
      </c>
      <c r="AS220" s="8" t="s">
        <v>7</v>
      </c>
      <c r="AU220" s="340"/>
      <c r="AV220" s="265"/>
      <c r="AW220" s="146" t="s">
        <v>2</v>
      </c>
      <c r="AX220" s="146" t="s">
        <v>54</v>
      </c>
      <c r="AY220" s="265"/>
      <c r="AZ220" s="146" t="s">
        <v>2</v>
      </c>
      <c r="BA220" s="146" t="s">
        <v>54</v>
      </c>
    </row>
    <row r="221" spans="2:54" ht="16.5" customHeight="1" x14ac:dyDescent="0.3">
      <c r="B221" s="341"/>
      <c r="C221" s="265"/>
      <c r="D221" s="25" t="s">
        <v>8</v>
      </c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95">
        <f>ROUND(AVERAGE(O223, O227,O231), 3)</f>
        <v>83.159000000000006</v>
      </c>
      <c r="P221" s="43">
        <f>ROUND(AVERAGE(P223, P227,P231), 3)</f>
        <v>8.3160000000000007</v>
      </c>
      <c r="Q221" s="43">
        <f>ROUND(AVERAGE(Q223, Q227,Q231), 3)</f>
        <v>6.7930000000000001</v>
      </c>
      <c r="R221" s="43">
        <f>ROUND(AVERAGE(R223, R227,R231), 3)</f>
        <v>4.7560000000000002</v>
      </c>
      <c r="S221" s="7"/>
      <c r="T221" s="9" t="s">
        <v>9</v>
      </c>
      <c r="U221" s="32">
        <v>90</v>
      </c>
      <c r="V221" s="32">
        <v>100.785</v>
      </c>
      <c r="W221" s="8">
        <f>ROUND(V221/60, 3)</f>
        <v>1.68</v>
      </c>
      <c r="Y221" s="265"/>
      <c r="Z221" s="25" t="s">
        <v>8</v>
      </c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95">
        <f>ROUND(AVERAGE(AK223, AK227,AK231), 3)</f>
        <v>106.17700000000001</v>
      </c>
      <c r="AL221" s="43">
        <f>ROUND(AVERAGE(AL223, AL227,AL231), 3)</f>
        <v>10.618</v>
      </c>
      <c r="AM221" s="43">
        <f>ROUND(AVERAGE(AM223, AM227,AM231), 3)</f>
        <v>9.0389999999999997</v>
      </c>
      <c r="AN221" s="43">
        <f>ROUND(AVERAGE(AN223, AN227,AN231), 3)</f>
        <v>4.8010000000000002</v>
      </c>
      <c r="AO221" s="7"/>
      <c r="AP221" s="9" t="s">
        <v>9</v>
      </c>
      <c r="AQ221" s="32">
        <v>100</v>
      </c>
      <c r="AR221" s="32">
        <v>106.68600000000001</v>
      </c>
      <c r="AS221" s="8">
        <f>ROUND(AR221/60, 3)</f>
        <v>1.778</v>
      </c>
      <c r="AU221" s="340"/>
      <c r="AV221" s="147" t="s">
        <v>9</v>
      </c>
      <c r="AW221" s="28">
        <f>U221</f>
        <v>90</v>
      </c>
      <c r="AX221" s="28">
        <f>AQ221</f>
        <v>100</v>
      </c>
      <c r="AY221" s="147" t="s">
        <v>9</v>
      </c>
      <c r="AZ221" s="28">
        <f>V221</f>
        <v>100.785</v>
      </c>
      <c r="BA221" s="28">
        <f>AR221</f>
        <v>106.68600000000001</v>
      </c>
    </row>
    <row r="222" spans="2:54" ht="16.5" customHeight="1" x14ac:dyDescent="0.3">
      <c r="B222" s="341"/>
      <c r="C222" s="265"/>
      <c r="D222" s="92" t="s">
        <v>10</v>
      </c>
      <c r="E222" s="292" t="s">
        <v>90</v>
      </c>
      <c r="F222" s="293"/>
      <c r="G222" s="293"/>
      <c r="H222" s="293"/>
      <c r="I222" s="293"/>
      <c r="J222" s="293"/>
      <c r="K222" s="293"/>
      <c r="L222" s="293"/>
      <c r="M222" s="293"/>
      <c r="N222" s="293"/>
      <c r="O222" s="88" t="s">
        <v>11</v>
      </c>
      <c r="P222" s="88" t="s">
        <v>12</v>
      </c>
      <c r="Q222" s="88" t="s">
        <v>81</v>
      </c>
      <c r="R222" s="88" t="s">
        <v>80</v>
      </c>
      <c r="S222" s="7"/>
      <c r="T222" s="9" t="s">
        <v>13</v>
      </c>
      <c r="U222" s="32">
        <v>100</v>
      </c>
      <c r="V222" s="32">
        <v>73.936000000000007</v>
      </c>
      <c r="W222" s="8">
        <f>ROUND(V222/60, 3)</f>
        <v>1.232</v>
      </c>
      <c r="Y222" s="265"/>
      <c r="Z222" s="92" t="s">
        <v>10</v>
      </c>
      <c r="AA222" s="292" t="s">
        <v>94</v>
      </c>
      <c r="AB222" s="293"/>
      <c r="AC222" s="293"/>
      <c r="AD222" s="293"/>
      <c r="AE222" s="293"/>
      <c r="AF222" s="293"/>
      <c r="AG222" s="293"/>
      <c r="AH222" s="293"/>
      <c r="AI222" s="293"/>
      <c r="AJ222" s="293"/>
      <c r="AK222" s="88" t="s">
        <v>11</v>
      </c>
      <c r="AL222" s="88" t="s">
        <v>12</v>
      </c>
      <c r="AM222" s="88" t="s">
        <v>81</v>
      </c>
      <c r="AN222" s="88" t="s">
        <v>80</v>
      </c>
      <c r="AO222" s="7"/>
      <c r="AP222" s="9" t="s">
        <v>13</v>
      </c>
      <c r="AQ222" s="32">
        <v>100</v>
      </c>
      <c r="AR222" s="32">
        <v>85.968999999999994</v>
      </c>
      <c r="AS222" s="8">
        <f>ROUND(AR222/60, 3)</f>
        <v>1.4330000000000001</v>
      </c>
      <c r="AU222" s="340"/>
      <c r="AV222" s="147" t="s">
        <v>13</v>
      </c>
      <c r="AW222" s="28">
        <f t="shared" ref="AW222:AW224" si="42">U222</f>
        <v>100</v>
      </c>
      <c r="AX222" s="28">
        <f t="shared" ref="AX222:AX224" si="43">AQ222</f>
        <v>100</v>
      </c>
      <c r="AY222" s="147" t="s">
        <v>13</v>
      </c>
      <c r="AZ222" s="28">
        <f t="shared" ref="AZ222:AZ224" si="44">V222</f>
        <v>73.936000000000007</v>
      </c>
      <c r="BA222" s="28">
        <f t="shared" ref="BA222:BA224" si="45">AR222</f>
        <v>85.968999999999994</v>
      </c>
    </row>
    <row r="223" spans="2:54" ht="16.5" customHeight="1" x14ac:dyDescent="0.3">
      <c r="B223" s="341"/>
      <c r="C223" s="265"/>
      <c r="D223" s="87" t="s">
        <v>14</v>
      </c>
      <c r="E223" s="87">
        <v>10.766</v>
      </c>
      <c r="F223" s="87">
        <v>5.0179999999999998</v>
      </c>
      <c r="G223" s="87">
        <v>10.888</v>
      </c>
      <c r="H223" s="87">
        <v>7.21</v>
      </c>
      <c r="I223" s="87">
        <v>24.882999999999999</v>
      </c>
      <c r="J223" s="87">
        <v>18.486999999999998</v>
      </c>
      <c r="K223" s="87">
        <v>7.8949999999999996</v>
      </c>
      <c r="L223" s="87">
        <v>4.4939999999999998</v>
      </c>
      <c r="M223" s="87">
        <v>6.4219999999999997</v>
      </c>
      <c r="N223" s="26">
        <v>4.718</v>
      </c>
      <c r="O223" s="87">
        <f>SUM(E223:N223)</f>
        <v>100.78099999999999</v>
      </c>
      <c r="P223" s="26">
        <f>ROUND(AVERAGE(E223:N223),3)</f>
        <v>10.077999999999999</v>
      </c>
      <c r="Q223" s="87">
        <f>ROUND(MEDIAN(E223:N223), 3)</f>
        <v>7.5529999999999999</v>
      </c>
      <c r="R223" s="87">
        <f>ROUND(_xlfn.STDEV.S(E223:N223), 3)</f>
        <v>6.6909999999999998</v>
      </c>
      <c r="S223" s="7"/>
      <c r="T223" s="9" t="s">
        <v>15</v>
      </c>
      <c r="U223" s="32">
        <v>90</v>
      </c>
      <c r="V223" s="32">
        <v>74.763000000000005</v>
      </c>
      <c r="W223" s="8">
        <f>ROUND(V223/60, 3)</f>
        <v>1.246</v>
      </c>
      <c r="Y223" s="265"/>
      <c r="Z223" s="87" t="s">
        <v>14</v>
      </c>
      <c r="AA223" s="87">
        <v>7.4640000000000004</v>
      </c>
      <c r="AB223" s="87">
        <v>7.0069999999999997</v>
      </c>
      <c r="AC223" s="87">
        <v>26.451000000000001</v>
      </c>
      <c r="AD223" s="87">
        <v>14.920999999999999</v>
      </c>
      <c r="AE223" s="87">
        <v>6.0220000000000002</v>
      </c>
      <c r="AF223" s="87">
        <v>13.101000000000001</v>
      </c>
      <c r="AG223" s="87">
        <v>7.343</v>
      </c>
      <c r="AH223" s="87">
        <v>7.0309999999999997</v>
      </c>
      <c r="AI223" s="87">
        <v>10.759</v>
      </c>
      <c r="AJ223" s="26">
        <v>6.5819999999999999</v>
      </c>
      <c r="AK223" s="87">
        <f>SUM(AA223:AJ223)</f>
        <v>106.681</v>
      </c>
      <c r="AL223" s="26">
        <f>ROUND(AVERAGE(AA223:AJ223),3)</f>
        <v>10.667999999999999</v>
      </c>
      <c r="AM223" s="87">
        <f>ROUND(MEDIAN(AA223:AJ223), 3)</f>
        <v>7.4039999999999999</v>
      </c>
      <c r="AN223" s="87">
        <f>ROUND(_xlfn.STDEV.S(AA223:AJ223), 3)</f>
        <v>6.319</v>
      </c>
      <c r="AO223" s="7"/>
      <c r="AP223" s="9" t="s">
        <v>15</v>
      </c>
      <c r="AQ223" s="32">
        <v>80</v>
      </c>
      <c r="AR223" s="32">
        <v>125.883</v>
      </c>
      <c r="AS223" s="8">
        <f>ROUND(AR223/60, 3)</f>
        <v>2.0979999999999999</v>
      </c>
      <c r="AU223" s="340"/>
      <c r="AV223" s="147" t="s">
        <v>15</v>
      </c>
      <c r="AW223" s="28">
        <f t="shared" si="42"/>
        <v>90</v>
      </c>
      <c r="AX223" s="28">
        <f t="shared" si="43"/>
        <v>80</v>
      </c>
      <c r="AY223" s="147" t="s">
        <v>15</v>
      </c>
      <c r="AZ223" s="28">
        <f t="shared" si="44"/>
        <v>74.763000000000005</v>
      </c>
      <c r="BA223" s="28">
        <f t="shared" si="45"/>
        <v>125.883</v>
      </c>
    </row>
    <row r="224" spans="2:54" ht="16.5" customHeight="1" x14ac:dyDescent="0.3">
      <c r="B224" s="341"/>
      <c r="C224" s="265"/>
      <c r="D224" s="87" t="b">
        <v>1</v>
      </c>
      <c r="E224" s="87" t="s">
        <v>157</v>
      </c>
      <c r="F224" s="87" t="s">
        <v>131</v>
      </c>
      <c r="G224" s="87" t="s">
        <v>160</v>
      </c>
      <c r="H224" s="87" t="s">
        <v>162</v>
      </c>
      <c r="I224" s="87" t="s">
        <v>129</v>
      </c>
      <c r="J224" s="13">
        <v>3</v>
      </c>
      <c r="K224" s="87" t="s">
        <v>133</v>
      </c>
      <c r="L224" s="87" t="s">
        <v>163</v>
      </c>
      <c r="M224" s="87">
        <v>7</v>
      </c>
      <c r="N224" s="26" t="s">
        <v>147</v>
      </c>
      <c r="O224" s="281"/>
      <c r="P224" s="282"/>
      <c r="Q224" s="282"/>
      <c r="R224" s="283"/>
      <c r="S224" s="7"/>
      <c r="T224" s="14" t="s">
        <v>3</v>
      </c>
      <c r="U224" s="44">
        <f>ROUND(AVERAGE(U221:U223), 3)</f>
        <v>93.332999999999998</v>
      </c>
      <c r="V224" s="45">
        <f>ROUND(AVERAGE(V221:V223), 3)</f>
        <v>83.161000000000001</v>
      </c>
      <c r="W224" s="15">
        <f>ROUND(AVERAGE(W221:W223), 3)</f>
        <v>1.3859999999999999</v>
      </c>
      <c r="Y224" s="265"/>
      <c r="Z224" s="87" t="b">
        <v>1</v>
      </c>
      <c r="AA224" s="87">
        <v>5</v>
      </c>
      <c r="AB224" s="87" t="s">
        <v>133</v>
      </c>
      <c r="AC224" s="87" t="s">
        <v>141</v>
      </c>
      <c r="AD224" s="87" t="s">
        <v>131</v>
      </c>
      <c r="AE224" s="87">
        <v>4</v>
      </c>
      <c r="AF224" s="87" t="s">
        <v>156</v>
      </c>
      <c r="AG224" s="87">
        <v>0</v>
      </c>
      <c r="AH224" s="87">
        <v>6</v>
      </c>
      <c r="AI224" s="87" t="s">
        <v>136</v>
      </c>
      <c r="AJ224" s="26">
        <v>8</v>
      </c>
      <c r="AK224" s="281"/>
      <c r="AL224" s="282"/>
      <c r="AM224" s="282"/>
      <c r="AN224" s="283"/>
      <c r="AO224" s="7"/>
      <c r="AP224" s="14" t="s">
        <v>3</v>
      </c>
      <c r="AQ224" s="44">
        <f>ROUND(AVERAGE(AQ221:AQ223), 3)</f>
        <v>93.332999999999998</v>
      </c>
      <c r="AR224" s="45">
        <f>ROUND(AVERAGE(AR221:AR223), 3)</f>
        <v>106.179</v>
      </c>
      <c r="AS224" s="15">
        <f>ROUND(AVERAGE(AS221:AS223), 3)</f>
        <v>1.77</v>
      </c>
      <c r="AU224" s="340"/>
      <c r="AV224" s="148" t="s">
        <v>3</v>
      </c>
      <c r="AW224" s="44">
        <f t="shared" si="42"/>
        <v>93.332999999999998</v>
      </c>
      <c r="AX224" s="44">
        <f t="shared" si="43"/>
        <v>93.332999999999998</v>
      </c>
      <c r="AY224" s="148" t="s">
        <v>3</v>
      </c>
      <c r="AZ224" s="45">
        <f t="shared" si="44"/>
        <v>83.161000000000001</v>
      </c>
      <c r="BA224" s="45">
        <f t="shared" si="45"/>
        <v>106.179</v>
      </c>
    </row>
    <row r="225" spans="2:53" x14ac:dyDescent="0.25">
      <c r="B225" s="341"/>
      <c r="C225" s="265"/>
      <c r="D225" s="87" t="s">
        <v>17</v>
      </c>
      <c r="E225" s="87"/>
      <c r="F225" s="87"/>
      <c r="G225" s="87"/>
      <c r="H225" s="87"/>
      <c r="I225" s="87"/>
      <c r="J225" s="13" t="s">
        <v>46</v>
      </c>
      <c r="K225" s="87"/>
      <c r="L225" s="87"/>
      <c r="M225" s="87"/>
      <c r="N225" s="26"/>
      <c r="O225" s="284"/>
      <c r="P225" s="285"/>
      <c r="Q225" s="285"/>
      <c r="R225" s="286"/>
      <c r="S225" s="7"/>
      <c r="T225" s="7"/>
      <c r="U225" s="7"/>
      <c r="V225" s="7"/>
      <c r="W225" s="7"/>
      <c r="Y225" s="265"/>
      <c r="Z225" s="87" t="s">
        <v>17</v>
      </c>
      <c r="AA225" s="87"/>
      <c r="AB225" s="87"/>
      <c r="AC225" s="87"/>
      <c r="AD225" s="87"/>
      <c r="AE225" s="87"/>
      <c r="AF225" s="87"/>
      <c r="AG225" s="87"/>
      <c r="AH225" s="87"/>
      <c r="AI225" s="87"/>
      <c r="AJ225" s="26"/>
      <c r="AK225" s="284"/>
      <c r="AL225" s="285"/>
      <c r="AM225" s="285"/>
      <c r="AN225" s="286"/>
      <c r="AO225" s="7"/>
      <c r="AP225" s="7"/>
      <c r="AQ225" s="7"/>
      <c r="AR225" s="7"/>
      <c r="AS225" s="7"/>
    </row>
    <row r="226" spans="2:53" ht="16.5" customHeight="1" x14ac:dyDescent="0.25">
      <c r="B226" s="341"/>
      <c r="C226" s="265"/>
      <c r="D226" s="92" t="s">
        <v>19</v>
      </c>
      <c r="E226" s="292" t="s">
        <v>94</v>
      </c>
      <c r="F226" s="293"/>
      <c r="G226" s="293"/>
      <c r="H226" s="293"/>
      <c r="I226" s="293"/>
      <c r="J226" s="293"/>
      <c r="K226" s="293"/>
      <c r="L226" s="293"/>
      <c r="M226" s="293"/>
      <c r="N226" s="293"/>
      <c r="O226" s="88" t="s">
        <v>11</v>
      </c>
      <c r="P226" s="88" t="s">
        <v>12</v>
      </c>
      <c r="Q226" s="88" t="s">
        <v>81</v>
      </c>
      <c r="R226" s="88" t="s">
        <v>80</v>
      </c>
      <c r="S226" s="7"/>
      <c r="T226" s="31"/>
      <c r="U226" s="31"/>
      <c r="V226" s="31"/>
      <c r="W226" s="31"/>
      <c r="Y226" s="265"/>
      <c r="Z226" s="92" t="s">
        <v>19</v>
      </c>
      <c r="AA226" s="292" t="s">
        <v>90</v>
      </c>
      <c r="AB226" s="293"/>
      <c r="AC226" s="293"/>
      <c r="AD226" s="293"/>
      <c r="AE226" s="293"/>
      <c r="AF226" s="293"/>
      <c r="AG226" s="293"/>
      <c r="AH226" s="293"/>
      <c r="AI226" s="293"/>
      <c r="AJ226" s="293"/>
      <c r="AK226" s="88" t="s">
        <v>11</v>
      </c>
      <c r="AL226" s="88" t="s">
        <v>12</v>
      </c>
      <c r="AM226" s="88" t="s">
        <v>81</v>
      </c>
      <c r="AN226" s="88" t="s">
        <v>80</v>
      </c>
      <c r="AO226" s="7"/>
      <c r="AP226" s="31"/>
      <c r="AQ226" s="31"/>
      <c r="AR226" s="31"/>
      <c r="AS226" s="31"/>
    </row>
    <row r="227" spans="2:53" x14ac:dyDescent="0.25">
      <c r="B227" s="341"/>
      <c r="C227" s="265"/>
      <c r="D227" s="87" t="s">
        <v>20</v>
      </c>
      <c r="E227" s="87">
        <v>3.6749999999999998</v>
      </c>
      <c r="F227" s="87">
        <v>5.5640000000000001</v>
      </c>
      <c r="G227" s="87">
        <v>10.647</v>
      </c>
      <c r="H227" s="87">
        <v>7.6239999999999997</v>
      </c>
      <c r="I227" s="87">
        <v>5.2990000000000004</v>
      </c>
      <c r="J227" s="87">
        <v>9.984</v>
      </c>
      <c r="K227" s="87">
        <v>8.4489999999999998</v>
      </c>
      <c r="L227" s="87">
        <v>4.4379999999999997</v>
      </c>
      <c r="M227" s="87">
        <v>4.9870000000000001</v>
      </c>
      <c r="N227" s="26">
        <v>13.266</v>
      </c>
      <c r="O227" s="87">
        <f>SUM(E227:N227)</f>
        <v>73.933000000000007</v>
      </c>
      <c r="P227" s="26">
        <f>ROUND(AVERAGE(E227:N227),3)</f>
        <v>7.3929999999999998</v>
      </c>
      <c r="Q227" s="87">
        <f>ROUND(MEDIAN(E227:N227), 3)</f>
        <v>6.5940000000000003</v>
      </c>
      <c r="R227" s="87">
        <f>ROUND(_xlfn.STDEV.S(E227:N227), 3)</f>
        <v>3.145</v>
      </c>
      <c r="S227" s="7"/>
      <c r="T227" s="7"/>
      <c r="U227" s="7"/>
      <c r="V227" s="7"/>
      <c r="W227" s="7"/>
      <c r="Y227" s="265"/>
      <c r="Z227" s="87" t="s">
        <v>20</v>
      </c>
      <c r="AA227" s="87">
        <v>7.3460000000000001</v>
      </c>
      <c r="AB227" s="87">
        <v>12.839</v>
      </c>
      <c r="AC227" s="87">
        <v>12.927</v>
      </c>
      <c r="AD227" s="87">
        <v>9.4920000000000009</v>
      </c>
      <c r="AE227" s="87">
        <v>7.8879999999999999</v>
      </c>
      <c r="AF227" s="87">
        <v>8.0090000000000003</v>
      </c>
      <c r="AG227" s="87">
        <v>8.3490000000000002</v>
      </c>
      <c r="AH227" s="87">
        <v>6.2249999999999996</v>
      </c>
      <c r="AI227" s="87">
        <v>8.2560000000000002</v>
      </c>
      <c r="AJ227" s="26">
        <v>4.6369999999999996</v>
      </c>
      <c r="AK227" s="87">
        <f>SUM(AA227:AJ227)</f>
        <v>85.967999999999989</v>
      </c>
      <c r="AL227" s="26">
        <f>ROUND(AVERAGE(AA227:AJ227),3)</f>
        <v>8.5969999999999995</v>
      </c>
      <c r="AM227" s="87">
        <f>ROUND(MEDIAN(AA227:AJ227), 3)</f>
        <v>8.1329999999999991</v>
      </c>
      <c r="AN227" s="87">
        <f>ROUND(_xlfn.STDEV.S(AA227:AJ227), 3)</f>
        <v>2.613</v>
      </c>
      <c r="AO227" s="7"/>
      <c r="AP227" s="7"/>
      <c r="AQ227" s="7"/>
      <c r="AR227" s="7"/>
      <c r="AS227" s="7"/>
    </row>
    <row r="228" spans="2:53" x14ac:dyDescent="0.25">
      <c r="B228" s="341"/>
      <c r="C228" s="265"/>
      <c r="D228" s="87" t="b">
        <v>1</v>
      </c>
      <c r="E228" s="87" t="s">
        <v>146</v>
      </c>
      <c r="F228" s="87">
        <v>9</v>
      </c>
      <c r="G228" s="87" t="s">
        <v>156</v>
      </c>
      <c r="H228" s="87" t="s">
        <v>130</v>
      </c>
      <c r="I228" s="87" t="s">
        <v>158</v>
      </c>
      <c r="J228" s="87" t="s">
        <v>152</v>
      </c>
      <c r="K228" s="87" t="s">
        <v>137</v>
      </c>
      <c r="L228" s="87" t="s">
        <v>144</v>
      </c>
      <c r="M228" s="87">
        <v>2</v>
      </c>
      <c r="N228" s="26" t="s">
        <v>161</v>
      </c>
      <c r="O228" s="281"/>
      <c r="P228" s="282"/>
      <c r="Q228" s="282"/>
      <c r="R228" s="283"/>
      <c r="S228" s="7"/>
      <c r="T228" s="7"/>
      <c r="U228" s="7"/>
      <c r="V228" s="7"/>
      <c r="W228" s="7"/>
      <c r="Y228" s="265"/>
      <c r="Z228" s="87" t="b">
        <v>1</v>
      </c>
      <c r="AA228" s="87" t="s">
        <v>159</v>
      </c>
      <c r="AB228" s="87" t="s">
        <v>132</v>
      </c>
      <c r="AC228" s="87" t="s">
        <v>155</v>
      </c>
      <c r="AD228" s="87" t="s">
        <v>148</v>
      </c>
      <c r="AE228" s="87" t="s">
        <v>139</v>
      </c>
      <c r="AF228" s="87" t="s">
        <v>158</v>
      </c>
      <c r="AG228" s="87" t="s">
        <v>163</v>
      </c>
      <c r="AH228" s="87">
        <v>9</v>
      </c>
      <c r="AI228" s="87" t="s">
        <v>147</v>
      </c>
      <c r="AJ228" s="26">
        <v>2</v>
      </c>
      <c r="AK228" s="281"/>
      <c r="AL228" s="282"/>
      <c r="AM228" s="282"/>
      <c r="AN228" s="283"/>
      <c r="AO228" s="7"/>
      <c r="AP228" s="7"/>
      <c r="AQ228" s="7"/>
      <c r="AR228" s="7"/>
      <c r="AS228" s="7"/>
    </row>
    <row r="229" spans="2:53" x14ac:dyDescent="0.25">
      <c r="B229" s="341"/>
      <c r="C229" s="265"/>
      <c r="D229" s="87" t="s">
        <v>17</v>
      </c>
      <c r="E229" s="87"/>
      <c r="F229" s="87"/>
      <c r="G229" s="87"/>
      <c r="H229" s="87"/>
      <c r="I229" s="87"/>
      <c r="J229" s="87"/>
      <c r="K229" s="87"/>
      <c r="L229" s="87"/>
      <c r="M229" s="87"/>
      <c r="N229" s="26"/>
      <c r="O229" s="284"/>
      <c r="P229" s="285"/>
      <c r="Q229" s="285"/>
      <c r="R229" s="286"/>
      <c r="S229" s="7"/>
      <c r="T229" s="7"/>
      <c r="U229" s="7"/>
      <c r="V229" s="7"/>
      <c r="W229" s="7"/>
      <c r="Y229" s="265"/>
      <c r="Z229" s="87" t="s">
        <v>17</v>
      </c>
      <c r="AA229" s="87"/>
      <c r="AB229" s="87"/>
      <c r="AC229" s="87"/>
      <c r="AD229" s="87"/>
      <c r="AE229" s="87"/>
      <c r="AF229" s="87"/>
      <c r="AG229" s="87"/>
      <c r="AH229" s="87"/>
      <c r="AI229" s="87"/>
      <c r="AJ229" s="26"/>
      <c r="AK229" s="284"/>
      <c r="AL229" s="285"/>
      <c r="AM229" s="285"/>
      <c r="AN229" s="286"/>
      <c r="AO229" s="7"/>
      <c r="AP229" s="7"/>
      <c r="AQ229" s="7"/>
      <c r="AR229" s="7"/>
      <c r="AS229" s="7"/>
    </row>
    <row r="230" spans="2:53" ht="16.5" customHeight="1" x14ac:dyDescent="0.25">
      <c r="B230" s="341"/>
      <c r="C230" s="265"/>
      <c r="D230" s="92" t="s">
        <v>21</v>
      </c>
      <c r="E230" s="292" t="s">
        <v>90</v>
      </c>
      <c r="F230" s="293"/>
      <c r="G230" s="293"/>
      <c r="H230" s="293"/>
      <c r="I230" s="293"/>
      <c r="J230" s="293"/>
      <c r="K230" s="293"/>
      <c r="L230" s="293"/>
      <c r="M230" s="293"/>
      <c r="N230" s="293"/>
      <c r="O230" s="88" t="s">
        <v>11</v>
      </c>
      <c r="P230" s="88" t="s">
        <v>12</v>
      </c>
      <c r="Q230" s="88" t="s">
        <v>81</v>
      </c>
      <c r="R230" s="88" t="s">
        <v>80</v>
      </c>
      <c r="S230" s="7"/>
      <c r="T230" s="7"/>
      <c r="U230" s="7"/>
      <c r="V230" s="7"/>
      <c r="W230" s="7"/>
      <c r="Y230" s="265"/>
      <c r="Z230" s="92" t="s">
        <v>21</v>
      </c>
      <c r="AA230" s="292" t="s">
        <v>89</v>
      </c>
      <c r="AB230" s="293"/>
      <c r="AC230" s="293"/>
      <c r="AD230" s="293"/>
      <c r="AE230" s="293"/>
      <c r="AF230" s="293"/>
      <c r="AG230" s="293"/>
      <c r="AH230" s="293"/>
      <c r="AI230" s="293"/>
      <c r="AJ230" s="293"/>
      <c r="AK230" s="88" t="s">
        <v>11</v>
      </c>
      <c r="AL230" s="88" t="s">
        <v>12</v>
      </c>
      <c r="AM230" s="88" t="s">
        <v>81</v>
      </c>
      <c r="AN230" s="88" t="s">
        <v>80</v>
      </c>
      <c r="AO230" s="7"/>
      <c r="AP230" s="7"/>
      <c r="AQ230" s="7"/>
      <c r="AR230" s="7"/>
      <c r="AS230" s="7"/>
    </row>
    <row r="231" spans="2:53" ht="16.5" customHeight="1" x14ac:dyDescent="0.25">
      <c r="B231" s="341"/>
      <c r="C231" s="265"/>
      <c r="D231" s="87" t="s">
        <v>22</v>
      </c>
      <c r="E231" s="87">
        <v>6.524</v>
      </c>
      <c r="F231" s="87">
        <v>5.9409999999999998</v>
      </c>
      <c r="G231" s="87">
        <v>19.667000000000002</v>
      </c>
      <c r="H231" s="87">
        <v>4.4989999999999997</v>
      </c>
      <c r="I231" s="87">
        <v>7.99</v>
      </c>
      <c r="J231" s="87">
        <v>7.22</v>
      </c>
      <c r="K231" s="87">
        <v>6.9530000000000003</v>
      </c>
      <c r="L231" s="87">
        <v>5.9390000000000001</v>
      </c>
      <c r="M231" s="87">
        <v>4.3239999999999998</v>
      </c>
      <c r="N231" s="26">
        <v>5.7050000000000001</v>
      </c>
      <c r="O231" s="87">
        <f>SUM(E231:N231)</f>
        <v>74.762</v>
      </c>
      <c r="P231" s="26">
        <f>ROUND(AVERAGE(E231:N231),3)</f>
        <v>7.476</v>
      </c>
      <c r="Q231" s="87">
        <f>ROUND(MEDIAN(E231:N231), 3)</f>
        <v>6.2329999999999997</v>
      </c>
      <c r="R231" s="87">
        <f>ROUND(_xlfn.STDEV.S(E231:N231), 3)</f>
        <v>4.4320000000000004</v>
      </c>
      <c r="S231" s="7"/>
      <c r="T231" s="7"/>
      <c r="U231" s="7"/>
      <c r="V231" s="7"/>
      <c r="W231" s="7"/>
      <c r="Y231" s="265"/>
      <c r="Z231" s="87" t="s">
        <v>22</v>
      </c>
      <c r="AA231" s="87">
        <v>14.701000000000001</v>
      </c>
      <c r="AB231" s="87">
        <v>10.976000000000001</v>
      </c>
      <c r="AC231" s="87">
        <v>11.082000000000001</v>
      </c>
      <c r="AD231" s="87">
        <v>13.731999999999999</v>
      </c>
      <c r="AE231" s="87">
        <v>7.141</v>
      </c>
      <c r="AF231" s="87">
        <v>6.09</v>
      </c>
      <c r="AG231" s="87">
        <v>20.623999999999999</v>
      </c>
      <c r="AH231" s="87">
        <v>7.2210000000000001</v>
      </c>
      <c r="AI231" s="87">
        <v>12.074999999999999</v>
      </c>
      <c r="AJ231" s="26">
        <v>22.239000000000001</v>
      </c>
      <c r="AK231" s="87">
        <f>SUM(AA231:AJ231)</f>
        <v>125.881</v>
      </c>
      <c r="AL231" s="26">
        <f>ROUND(AVERAGE(AA231:AJ231),3)</f>
        <v>12.587999999999999</v>
      </c>
      <c r="AM231" s="87">
        <f>ROUND(MEDIAN(AA231:AJ231), 3)</f>
        <v>11.579000000000001</v>
      </c>
      <c r="AN231" s="87">
        <f>ROUND(_xlfn.STDEV.S(AA231:AJ231), 3)</f>
        <v>5.47</v>
      </c>
      <c r="AO231" s="7"/>
      <c r="AP231" s="7"/>
      <c r="AQ231" s="7"/>
      <c r="AR231" s="7"/>
      <c r="AS231" s="7"/>
    </row>
    <row r="232" spans="2:53" x14ac:dyDescent="0.25">
      <c r="B232" s="341"/>
      <c r="C232" s="265"/>
      <c r="D232" s="87" t="b">
        <v>1</v>
      </c>
      <c r="E232" s="87" t="s">
        <v>155</v>
      </c>
      <c r="F232" s="87">
        <v>0</v>
      </c>
      <c r="G232" s="13" t="s">
        <v>135</v>
      </c>
      <c r="H232" s="87">
        <v>5</v>
      </c>
      <c r="I232" s="87" t="s">
        <v>148</v>
      </c>
      <c r="J232" s="87" t="s">
        <v>141</v>
      </c>
      <c r="K232" s="87">
        <v>1</v>
      </c>
      <c r="L232" s="87" t="s">
        <v>132</v>
      </c>
      <c r="M232" s="87" t="s">
        <v>139</v>
      </c>
      <c r="N232" s="26">
        <v>8</v>
      </c>
      <c r="O232" s="281"/>
      <c r="P232" s="282"/>
      <c r="Q232" s="282"/>
      <c r="R232" s="283"/>
      <c r="S232" s="7"/>
      <c r="T232" s="7"/>
      <c r="U232" s="7"/>
      <c r="V232" s="7"/>
      <c r="W232" s="7"/>
      <c r="Y232" s="265"/>
      <c r="Z232" s="87" t="b">
        <v>1</v>
      </c>
      <c r="AA232" s="87" t="s">
        <v>135</v>
      </c>
      <c r="AB232" s="13" t="s">
        <v>160</v>
      </c>
      <c r="AC232" s="87" t="s">
        <v>143</v>
      </c>
      <c r="AD232" s="87" t="s">
        <v>130</v>
      </c>
      <c r="AE232" s="87">
        <v>7</v>
      </c>
      <c r="AF232" s="87" t="s">
        <v>137</v>
      </c>
      <c r="AG232" s="13" t="s">
        <v>161</v>
      </c>
      <c r="AH232" s="87" t="s">
        <v>162</v>
      </c>
      <c r="AI232" s="87" t="s">
        <v>144</v>
      </c>
      <c r="AJ232" s="26" t="s">
        <v>152</v>
      </c>
      <c r="AK232" s="281"/>
      <c r="AL232" s="282"/>
      <c r="AM232" s="282"/>
      <c r="AN232" s="283"/>
      <c r="AO232" s="7"/>
      <c r="AP232" s="7"/>
      <c r="AQ232" s="7"/>
      <c r="AR232" s="7"/>
      <c r="AS232" s="7"/>
    </row>
    <row r="233" spans="2:53" x14ac:dyDescent="0.25">
      <c r="B233" s="341"/>
      <c r="C233" s="265"/>
      <c r="D233" s="87" t="s">
        <v>17</v>
      </c>
      <c r="E233" s="87"/>
      <c r="F233" s="87"/>
      <c r="G233" s="13" t="s">
        <v>39</v>
      </c>
      <c r="H233" s="87"/>
      <c r="I233" s="87"/>
      <c r="J233" s="87"/>
      <c r="K233" s="87"/>
      <c r="L233" s="87"/>
      <c r="M233" s="87"/>
      <c r="N233" s="87"/>
      <c r="O233" s="284"/>
      <c r="P233" s="285"/>
      <c r="Q233" s="285"/>
      <c r="R233" s="286"/>
      <c r="S233" s="7"/>
      <c r="T233" s="7"/>
      <c r="U233" s="7"/>
      <c r="V233" s="7"/>
      <c r="W233" s="7"/>
      <c r="Y233" s="265"/>
      <c r="Z233" s="87" t="s">
        <v>17</v>
      </c>
      <c r="AA233" s="87"/>
      <c r="AB233" s="13" t="s">
        <v>30</v>
      </c>
      <c r="AC233" s="87"/>
      <c r="AD233" s="87"/>
      <c r="AE233" s="87"/>
      <c r="AF233" s="87"/>
      <c r="AG233" s="13" t="s">
        <v>44</v>
      </c>
      <c r="AH233" s="87"/>
      <c r="AI233" s="87"/>
      <c r="AJ233" s="87"/>
      <c r="AK233" s="284"/>
      <c r="AL233" s="285"/>
      <c r="AM233" s="285"/>
      <c r="AN233" s="286"/>
      <c r="AO233" s="7"/>
      <c r="AP233" s="7"/>
      <c r="AQ233" s="7"/>
      <c r="AR233" s="7"/>
      <c r="AS233" s="7"/>
      <c r="AV233" s="7"/>
      <c r="AW233" s="7"/>
      <c r="AX233" s="7"/>
      <c r="AY233" s="7"/>
      <c r="AZ233" s="7"/>
      <c r="BA233" s="7"/>
    </row>
    <row r="234" spans="2:53" x14ac:dyDescent="0.25">
      <c r="AV234" s="7"/>
      <c r="AW234" s="7"/>
      <c r="AX234" s="7"/>
      <c r="AY234" s="7"/>
      <c r="AZ234" s="7"/>
      <c r="BA234" s="7"/>
    </row>
    <row r="235" spans="2:53" x14ac:dyDescent="0.25">
      <c r="AV235" s="7"/>
      <c r="AW235" s="7"/>
      <c r="AX235" s="7"/>
      <c r="AY235" s="7"/>
      <c r="AZ235" s="7"/>
      <c r="BA235" s="7"/>
    </row>
    <row r="236" spans="2:53" x14ac:dyDescent="0.25">
      <c r="AV236" s="7"/>
      <c r="AW236" s="7"/>
      <c r="AX236" s="7"/>
      <c r="AY236" s="7"/>
      <c r="AZ236" s="7"/>
      <c r="BA236" s="7"/>
    </row>
    <row r="237" spans="2:53" x14ac:dyDescent="0.25">
      <c r="AV237" s="7"/>
      <c r="AW237" s="7"/>
      <c r="AX237" s="7"/>
      <c r="AY237" s="7"/>
      <c r="AZ237" s="7"/>
      <c r="BA237" s="7"/>
    </row>
  </sheetData>
  <mergeCells count="309">
    <mergeCell ref="B3:BA3"/>
    <mergeCell ref="C183:BA183"/>
    <mergeCell ref="C4:BA4"/>
    <mergeCell ref="C65:BA65"/>
    <mergeCell ref="AV185:AV186"/>
    <mergeCell ref="AW185:AX185"/>
    <mergeCell ref="AY185:AY186"/>
    <mergeCell ref="AZ185:BA185"/>
    <mergeCell ref="AV202:AV203"/>
    <mergeCell ref="AW202:AX202"/>
    <mergeCell ref="AY202:AY203"/>
    <mergeCell ref="AZ202:BA202"/>
    <mergeCell ref="C202:C216"/>
    <mergeCell ref="AK215:AN216"/>
    <mergeCell ref="E188:N188"/>
    <mergeCell ref="AA188:AJ188"/>
    <mergeCell ref="O190:R191"/>
    <mergeCell ref="AK190:AN191"/>
    <mergeCell ref="AQ202:AS202"/>
    <mergeCell ref="E205:N205"/>
    <mergeCell ref="AA205:AJ205"/>
    <mergeCell ref="O207:R208"/>
    <mergeCell ref="AK207:AN208"/>
    <mergeCell ref="AF167:AI168"/>
    <mergeCell ref="AV219:AV220"/>
    <mergeCell ref="AW219:AX219"/>
    <mergeCell ref="AY219:AY220"/>
    <mergeCell ref="AZ219:BA219"/>
    <mergeCell ref="AU185:AU224"/>
    <mergeCell ref="AU184:BA184"/>
    <mergeCell ref="AQ219:AS219"/>
    <mergeCell ref="E222:N222"/>
    <mergeCell ref="AA222:AJ222"/>
    <mergeCell ref="O224:R225"/>
    <mergeCell ref="AK224:AN225"/>
    <mergeCell ref="E209:N209"/>
    <mergeCell ref="AA209:AJ209"/>
    <mergeCell ref="O198:R199"/>
    <mergeCell ref="AK198:AN199"/>
    <mergeCell ref="O202:R202"/>
    <mergeCell ref="U202:W202"/>
    <mergeCell ref="Y202:Y216"/>
    <mergeCell ref="AK202:AN202"/>
    <mergeCell ref="O211:R212"/>
    <mergeCell ref="AK211:AN212"/>
    <mergeCell ref="E213:N213"/>
    <mergeCell ref="AA213:AJ213"/>
    <mergeCell ref="O215:R216"/>
    <mergeCell ref="O219:R219"/>
    <mergeCell ref="U219:W219"/>
    <mergeCell ref="Y219:Y233"/>
    <mergeCell ref="AK219:AN219"/>
    <mergeCell ref="O228:R229"/>
    <mergeCell ref="AK228:AN229"/>
    <mergeCell ref="E230:N230"/>
    <mergeCell ref="AA230:AJ230"/>
    <mergeCell ref="O232:R233"/>
    <mergeCell ref="AK232:AN233"/>
    <mergeCell ref="AF171:AI172"/>
    <mergeCell ref="J179:M180"/>
    <mergeCell ref="AF179:AI180"/>
    <mergeCell ref="B183:B233"/>
    <mergeCell ref="C184:W184"/>
    <mergeCell ref="Y184:AS184"/>
    <mergeCell ref="C185:C199"/>
    <mergeCell ref="O185:R185"/>
    <mergeCell ref="U185:W185"/>
    <mergeCell ref="Y185:Y199"/>
    <mergeCell ref="C154:C180"/>
    <mergeCell ref="E192:N192"/>
    <mergeCell ref="AA192:AJ192"/>
    <mergeCell ref="O194:R195"/>
    <mergeCell ref="AK194:AN195"/>
    <mergeCell ref="E196:N196"/>
    <mergeCell ref="AA196:AJ196"/>
    <mergeCell ref="AK185:AN185"/>
    <mergeCell ref="AQ185:AS185"/>
    <mergeCell ref="AQ154:AS154"/>
    <mergeCell ref="E157:I157"/>
    <mergeCell ref="E226:N226"/>
    <mergeCell ref="AA226:AJ226"/>
    <mergeCell ref="C219:C233"/>
    <mergeCell ref="J159:M160"/>
    <mergeCell ref="AF159:AI160"/>
    <mergeCell ref="E161:I161"/>
    <mergeCell ref="AA161:AE161"/>
    <mergeCell ref="J150:M151"/>
    <mergeCell ref="AF150:AI151"/>
    <mergeCell ref="J154:M154"/>
    <mergeCell ref="U154:W154"/>
    <mergeCell ref="Y154:Y180"/>
    <mergeCell ref="AF154:AI154"/>
    <mergeCell ref="J163:M164"/>
    <mergeCell ref="AF163:AI164"/>
    <mergeCell ref="E165:I165"/>
    <mergeCell ref="E173:I173"/>
    <mergeCell ref="AA173:AE173"/>
    <mergeCell ref="J175:M176"/>
    <mergeCell ref="AF175:AI176"/>
    <mergeCell ref="E177:I177"/>
    <mergeCell ref="AA177:AE177"/>
    <mergeCell ref="AA165:AE165"/>
    <mergeCell ref="J167:M168"/>
    <mergeCell ref="E169:I169"/>
    <mergeCell ref="AA169:AE169"/>
    <mergeCell ref="J171:M172"/>
    <mergeCell ref="J146:M147"/>
    <mergeCell ref="AF146:AI147"/>
    <mergeCell ref="E148:I148"/>
    <mergeCell ref="AA148:AE148"/>
    <mergeCell ref="AA136:AE136"/>
    <mergeCell ref="J138:M139"/>
    <mergeCell ref="AF138:AI139"/>
    <mergeCell ref="E140:I140"/>
    <mergeCell ref="AA140:AE140"/>
    <mergeCell ref="J142:M143"/>
    <mergeCell ref="AF142:AI143"/>
    <mergeCell ref="C125:C151"/>
    <mergeCell ref="J125:M125"/>
    <mergeCell ref="U125:W125"/>
    <mergeCell ref="Y125:Y151"/>
    <mergeCell ref="AF125:AI125"/>
    <mergeCell ref="J134:M135"/>
    <mergeCell ref="AF134:AI135"/>
    <mergeCell ref="E136:I136"/>
    <mergeCell ref="E115:I115"/>
    <mergeCell ref="AA115:AE115"/>
    <mergeCell ref="J117:M118"/>
    <mergeCell ref="AF117:AI118"/>
    <mergeCell ref="E119:I119"/>
    <mergeCell ref="AA119:AE119"/>
    <mergeCell ref="E128:I128"/>
    <mergeCell ref="AA128:AE128"/>
    <mergeCell ref="J130:M131"/>
    <mergeCell ref="AF130:AI131"/>
    <mergeCell ref="E132:I132"/>
    <mergeCell ref="AA132:AE132"/>
    <mergeCell ref="J121:M122"/>
    <mergeCell ref="AF121:AI122"/>
    <mergeCell ref="E144:I144"/>
    <mergeCell ref="AA144:AE144"/>
    <mergeCell ref="C96:C122"/>
    <mergeCell ref="J96:M96"/>
    <mergeCell ref="U96:W96"/>
    <mergeCell ref="Y96:Y122"/>
    <mergeCell ref="AF96:AI96"/>
    <mergeCell ref="J105:M106"/>
    <mergeCell ref="AF105:AI106"/>
    <mergeCell ref="E107:I107"/>
    <mergeCell ref="AA107:AE107"/>
    <mergeCell ref="J109:M110"/>
    <mergeCell ref="AF109:AI110"/>
    <mergeCell ref="E111:I111"/>
    <mergeCell ref="AA111:AE111"/>
    <mergeCell ref="J113:M114"/>
    <mergeCell ref="AF113:AI114"/>
    <mergeCell ref="E99:I99"/>
    <mergeCell ref="AA99:AE99"/>
    <mergeCell ref="J101:M102"/>
    <mergeCell ref="AF101:AI102"/>
    <mergeCell ref="E103:I103"/>
    <mergeCell ref="AA103:AE103"/>
    <mergeCell ref="J80:M81"/>
    <mergeCell ref="AF80:AI81"/>
    <mergeCell ref="J84:M85"/>
    <mergeCell ref="AF84:AI85"/>
    <mergeCell ref="J88:M89"/>
    <mergeCell ref="AF88:AI89"/>
    <mergeCell ref="C67:C93"/>
    <mergeCell ref="J67:M67"/>
    <mergeCell ref="U67:W67"/>
    <mergeCell ref="Y67:Y93"/>
    <mergeCell ref="AF67:AI67"/>
    <mergeCell ref="J92:M93"/>
    <mergeCell ref="AF92:AI93"/>
    <mergeCell ref="J76:M77"/>
    <mergeCell ref="AF76:AI77"/>
    <mergeCell ref="E74:I74"/>
    <mergeCell ref="AA74:AE74"/>
    <mergeCell ref="E78:I78"/>
    <mergeCell ref="AA78:AE78"/>
    <mergeCell ref="E82:I82"/>
    <mergeCell ref="AA82:AE82"/>
    <mergeCell ref="E86:I86"/>
    <mergeCell ref="AA86:AE86"/>
    <mergeCell ref="E90:I90"/>
    <mergeCell ref="E59:N59"/>
    <mergeCell ref="AA59:AJ59"/>
    <mergeCell ref="O61:R62"/>
    <mergeCell ref="AK61:AN62"/>
    <mergeCell ref="C66:W66"/>
    <mergeCell ref="Y66:AS66"/>
    <mergeCell ref="E47:N47"/>
    <mergeCell ref="AA47:AJ47"/>
    <mergeCell ref="O49:R50"/>
    <mergeCell ref="AK49:AN50"/>
    <mergeCell ref="E51:N51"/>
    <mergeCell ref="AA51:AJ51"/>
    <mergeCell ref="AA55:AJ55"/>
    <mergeCell ref="O57:R58"/>
    <mergeCell ref="AK57:AN58"/>
    <mergeCell ref="AQ67:AS67"/>
    <mergeCell ref="J72:M73"/>
    <mergeCell ref="AF72:AI73"/>
    <mergeCell ref="C32:C62"/>
    <mergeCell ref="O32:R32"/>
    <mergeCell ref="U32:W32"/>
    <mergeCell ref="Y32:Y62"/>
    <mergeCell ref="AK32:AN32"/>
    <mergeCell ref="AQ32:AS32"/>
    <mergeCell ref="O41:R42"/>
    <mergeCell ref="AK41:AN42"/>
    <mergeCell ref="E43:N43"/>
    <mergeCell ref="AA43:AJ43"/>
    <mergeCell ref="O45:R46"/>
    <mergeCell ref="AK45:AN46"/>
    <mergeCell ref="E35:N35"/>
    <mergeCell ref="AA35:AJ35"/>
    <mergeCell ref="O37:R38"/>
    <mergeCell ref="AK37:AN38"/>
    <mergeCell ref="E39:N39"/>
    <mergeCell ref="AA39:AJ39"/>
    <mergeCell ref="O53:R54"/>
    <mergeCell ref="AK53:AN54"/>
    <mergeCell ref="E55:N55"/>
    <mergeCell ref="AK15:AN16"/>
    <mergeCell ref="E17:N17"/>
    <mergeCell ref="AA17:AJ17"/>
    <mergeCell ref="O19:R20"/>
    <mergeCell ref="AK19:AN20"/>
    <mergeCell ref="O27:R28"/>
    <mergeCell ref="AK27:AN28"/>
    <mergeCell ref="C31:W31"/>
    <mergeCell ref="Y31:AS31"/>
    <mergeCell ref="E9:N9"/>
    <mergeCell ref="AA9:AJ9"/>
    <mergeCell ref="O11:R12"/>
    <mergeCell ref="AK11:AN12"/>
    <mergeCell ref="E13:N13"/>
    <mergeCell ref="AA13:AJ13"/>
    <mergeCell ref="B4:B180"/>
    <mergeCell ref="C5:W5"/>
    <mergeCell ref="Y5:AS5"/>
    <mergeCell ref="C6:C28"/>
    <mergeCell ref="O6:R6"/>
    <mergeCell ref="U6:W6"/>
    <mergeCell ref="Y6:Y28"/>
    <mergeCell ref="AK6:AN6"/>
    <mergeCell ref="AQ6:AS6"/>
    <mergeCell ref="E21:N21"/>
    <mergeCell ref="AA21:AJ21"/>
    <mergeCell ref="O23:R24"/>
    <mergeCell ref="AK23:AN24"/>
    <mergeCell ref="E25:N25"/>
    <mergeCell ref="AA25:AJ25"/>
    <mergeCell ref="O15:R16"/>
    <mergeCell ref="E70:I70"/>
    <mergeCell ref="AA70:AE70"/>
    <mergeCell ref="AU5:BA5"/>
    <mergeCell ref="AU6:AU53"/>
    <mergeCell ref="AV6:AV7"/>
    <mergeCell ref="AW6:AX6"/>
    <mergeCell ref="AY6:AY7"/>
    <mergeCell ref="AZ6:BA6"/>
    <mergeCell ref="AY17:AY18"/>
    <mergeCell ref="AZ17:BA17"/>
    <mergeCell ref="AV32:AV33"/>
    <mergeCell ref="AW32:AX32"/>
    <mergeCell ref="AY32:AY33"/>
    <mergeCell ref="AZ32:BA32"/>
    <mergeCell ref="AW41:AX43"/>
    <mergeCell ref="AY48:AY49"/>
    <mergeCell ref="AZ48:BA48"/>
    <mergeCell ref="AU66:BA66"/>
    <mergeCell ref="AU67:AU171"/>
    <mergeCell ref="AV67:AV68"/>
    <mergeCell ref="AW67:AX67"/>
    <mergeCell ref="AY67:AY68"/>
    <mergeCell ref="AZ67:BA67"/>
    <mergeCell ref="AY79:AY80"/>
    <mergeCell ref="AZ79:BA79"/>
    <mergeCell ref="AV96:AV97"/>
    <mergeCell ref="AW96:AX96"/>
    <mergeCell ref="AY96:AY97"/>
    <mergeCell ref="AZ96:BA96"/>
    <mergeCell ref="AY108:AY109"/>
    <mergeCell ref="AZ108:BA108"/>
    <mergeCell ref="AV125:AV126"/>
    <mergeCell ref="AW125:AX125"/>
    <mergeCell ref="AY125:AY126"/>
    <mergeCell ref="AZ125:BA125"/>
    <mergeCell ref="AY137:AY138"/>
    <mergeCell ref="AZ137:BA137"/>
    <mergeCell ref="AV154:AV155"/>
    <mergeCell ref="AW154:AX154"/>
    <mergeCell ref="AY154:AY155"/>
    <mergeCell ref="AZ154:BA154"/>
    <mergeCell ref="AA90:AE90"/>
    <mergeCell ref="S69:S70"/>
    <mergeCell ref="S71:S72"/>
    <mergeCell ref="S73:S74"/>
    <mergeCell ref="AO69:AO70"/>
    <mergeCell ref="AO71:AO72"/>
    <mergeCell ref="AO73:AO74"/>
    <mergeCell ref="AY166:AY167"/>
    <mergeCell ref="AZ166:BA166"/>
    <mergeCell ref="AQ96:AS96"/>
    <mergeCell ref="AQ125:AS125"/>
    <mergeCell ref="AA157:AE157"/>
  </mergeCells>
  <phoneticPr fontId="1" type="noConversion"/>
  <pageMargins left="0.25" right="0.25" top="0.75" bottom="0.75" header="0.3" footer="0.3"/>
  <pageSetup paperSize="9" scale="25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CFA8-CFFE-46BF-BDB4-2BFAD1449F6B}">
  <sheetPr>
    <pageSetUpPr fitToPage="1"/>
  </sheetPr>
  <dimension ref="B1:BA233"/>
  <sheetViews>
    <sheetView topLeftCell="A165" zoomScale="40" zoomScaleNormal="40" workbookViewId="0">
      <selection activeCell="AP86" sqref="AP86"/>
    </sheetView>
  </sheetViews>
  <sheetFormatPr defaultRowHeight="36" x14ac:dyDescent="0.25"/>
  <cols>
    <col min="2" max="2" width="30.625" style="160" customWidth="1"/>
    <col min="3" max="3" width="9" style="2"/>
    <col min="4" max="4" width="13.625" style="2" customWidth="1"/>
    <col min="5" max="14" width="9.125" style="1" customWidth="1"/>
    <col min="15" max="18" width="9.125" style="2" customWidth="1"/>
    <col min="19" max="19" width="9" style="2"/>
    <col min="20" max="20" width="13.625" style="2" customWidth="1"/>
    <col min="21" max="23" width="11.625" style="2" customWidth="1"/>
    <col min="24" max="25" width="9" style="2"/>
    <col min="26" max="26" width="13.625" style="2" customWidth="1"/>
    <col min="27" max="36" width="9.125" style="1" customWidth="1"/>
    <col min="37" max="40" width="9.125" style="2" customWidth="1"/>
    <col min="41" max="41" width="9" style="2"/>
    <col min="42" max="42" width="13.625" style="2" customWidth="1"/>
    <col min="43" max="45" width="11.625" style="2" customWidth="1"/>
    <col min="46" max="47" width="9" style="24"/>
    <col min="48" max="48" width="11.625" style="24" customWidth="1"/>
    <col min="49" max="50" width="13.625" style="24" customWidth="1"/>
    <col min="51" max="51" width="11.625" style="24" customWidth="1"/>
    <col min="52" max="52" width="13.625" style="24" customWidth="1"/>
    <col min="53" max="53" width="13.625" customWidth="1"/>
  </cols>
  <sheetData>
    <row r="1" spans="2:53" ht="16.5" customHeight="1" x14ac:dyDescent="0.25"/>
    <row r="2" spans="2:53" ht="16.5" customHeight="1" x14ac:dyDescent="0.25"/>
    <row r="3" spans="2:53" ht="120" customHeight="1" x14ac:dyDescent="0.25">
      <c r="B3" s="294" t="s">
        <v>239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4"/>
    </row>
    <row r="4" spans="2:53" s="161" customFormat="1" ht="50.1" customHeight="1" x14ac:dyDescent="0.25">
      <c r="B4" s="295" t="s">
        <v>77</v>
      </c>
      <c r="C4" s="278" t="s">
        <v>82</v>
      </c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  <c r="AY4" s="278"/>
      <c r="AZ4" s="278"/>
      <c r="BA4" s="278"/>
    </row>
    <row r="5" spans="2:53" ht="39.950000000000003" customHeight="1" x14ac:dyDescent="0.25">
      <c r="B5" s="295"/>
      <c r="C5" s="296" t="s">
        <v>79</v>
      </c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5"/>
      <c r="Y5" s="297" t="s">
        <v>53</v>
      </c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U5" s="276" t="s">
        <v>257</v>
      </c>
      <c r="AV5" s="276"/>
      <c r="AW5" s="276"/>
      <c r="AX5" s="276"/>
      <c r="AY5" s="276"/>
      <c r="AZ5" s="276"/>
      <c r="BA5" s="276"/>
    </row>
    <row r="6" spans="2:53" ht="16.5" customHeight="1" x14ac:dyDescent="0.3">
      <c r="B6" s="295"/>
      <c r="C6" s="265" t="s">
        <v>1</v>
      </c>
      <c r="D6" s="90" t="s">
        <v>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327" t="s">
        <v>49</v>
      </c>
      <c r="P6" s="328"/>
      <c r="Q6" s="328"/>
      <c r="R6" s="329"/>
      <c r="S6" s="7"/>
      <c r="T6" s="90" t="s">
        <v>1</v>
      </c>
      <c r="U6" s="232" t="s">
        <v>50</v>
      </c>
      <c r="V6" s="232"/>
      <c r="W6" s="232"/>
      <c r="X6" s="4"/>
      <c r="Y6" s="265" t="s">
        <v>1</v>
      </c>
      <c r="Z6" s="90" t="s">
        <v>1</v>
      </c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327" t="s">
        <v>49</v>
      </c>
      <c r="AL6" s="328"/>
      <c r="AM6" s="328"/>
      <c r="AN6" s="329"/>
      <c r="AO6" s="7"/>
      <c r="AP6" s="90" t="s">
        <v>1</v>
      </c>
      <c r="AQ6" s="232" t="s">
        <v>50</v>
      </c>
      <c r="AR6" s="232"/>
      <c r="AS6" s="232"/>
      <c r="AU6" s="267" t="s">
        <v>255</v>
      </c>
      <c r="AV6" s="269" t="s">
        <v>1</v>
      </c>
      <c r="AW6" s="266" t="s">
        <v>5</v>
      </c>
      <c r="AX6" s="266"/>
      <c r="AY6" s="269" t="s">
        <v>1</v>
      </c>
      <c r="AZ6" s="266" t="s">
        <v>6</v>
      </c>
      <c r="BA6" s="266"/>
    </row>
    <row r="7" spans="2:53" ht="16.5" customHeight="1" x14ac:dyDescent="0.3">
      <c r="B7" s="295"/>
      <c r="C7" s="265"/>
      <c r="D7" s="90" t="s">
        <v>2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42" t="s">
        <v>3</v>
      </c>
      <c r="P7" s="42" t="s">
        <v>4</v>
      </c>
      <c r="Q7" s="42" t="s">
        <v>191</v>
      </c>
      <c r="R7" s="42" t="s">
        <v>192</v>
      </c>
      <c r="S7" s="7"/>
      <c r="T7" s="90" t="s">
        <v>2</v>
      </c>
      <c r="U7" s="92" t="s">
        <v>5</v>
      </c>
      <c r="V7" s="92" t="s">
        <v>6</v>
      </c>
      <c r="W7" s="8" t="s">
        <v>7</v>
      </c>
      <c r="X7" s="4"/>
      <c r="Y7" s="265"/>
      <c r="Z7" s="90" t="s">
        <v>0</v>
      </c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42" t="s">
        <v>3</v>
      </c>
      <c r="AL7" s="42" t="s">
        <v>4</v>
      </c>
      <c r="AM7" s="42" t="s">
        <v>191</v>
      </c>
      <c r="AN7" s="42" t="s">
        <v>192</v>
      </c>
      <c r="AO7" s="7"/>
      <c r="AP7" s="90" t="s">
        <v>54</v>
      </c>
      <c r="AQ7" s="92" t="s">
        <v>5</v>
      </c>
      <c r="AR7" s="92" t="s">
        <v>6</v>
      </c>
      <c r="AS7" s="8" t="s">
        <v>7</v>
      </c>
      <c r="AU7" s="267"/>
      <c r="AV7" s="269"/>
      <c r="AW7" s="107" t="s">
        <v>246</v>
      </c>
      <c r="AX7" s="107" t="s">
        <v>0</v>
      </c>
      <c r="AY7" s="269"/>
      <c r="AZ7" s="107" t="s">
        <v>2</v>
      </c>
      <c r="BA7" s="107" t="s">
        <v>54</v>
      </c>
    </row>
    <row r="8" spans="2:53" ht="16.5" customHeight="1" x14ac:dyDescent="0.3">
      <c r="B8" s="295"/>
      <c r="C8" s="265"/>
      <c r="D8" s="9" t="s">
        <v>8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57">
        <f>ROUND(AVERAGE(O10, O14,O18,O22,O26), 3)</f>
        <v>97.884</v>
      </c>
      <c r="P8" s="43">
        <f>ROUND(AVERAGE(P10, P14,P18,P22,P26), 3)</f>
        <v>9.7880000000000003</v>
      </c>
      <c r="Q8" s="43">
        <f>ROUND(AVERAGE(Q10, Q14,Q18,Q22,Q26), 3)</f>
        <v>8.3629999999999995</v>
      </c>
      <c r="R8" s="43">
        <f>ROUND(AVERAGE(R10, R14,R18,R22,R26), 3)</f>
        <v>5.0339999999999998</v>
      </c>
      <c r="S8" s="7"/>
      <c r="T8" s="9" t="s">
        <v>9</v>
      </c>
      <c r="U8" s="8">
        <v>90</v>
      </c>
      <c r="V8" s="8">
        <v>114.896</v>
      </c>
      <c r="W8" s="8">
        <f>ROUND(V8/60, 3)</f>
        <v>1.915</v>
      </c>
      <c r="X8" s="4"/>
      <c r="Y8" s="265"/>
      <c r="Z8" s="25" t="s">
        <v>8</v>
      </c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57">
        <f>ROUND(AVERAGE(AK10, AK14,AK18,AK22,AK26), 3)</f>
        <v>61.042999999999999</v>
      </c>
      <c r="AL8" s="43">
        <f>ROUND(AVERAGE(AL10, AL14,AL18,AL22,AL26), 3)</f>
        <v>8.7530000000000001</v>
      </c>
      <c r="AM8" s="43">
        <f>ROUND(AVERAGE(AM10, AM14,AM18,AM22,AM26), 3)</f>
        <v>5.99</v>
      </c>
      <c r="AN8" s="43">
        <f>ROUND(AVERAGE(AN10, AN14,AN18,AN22,AN26), 3)</f>
        <v>1.5009999999999999</v>
      </c>
      <c r="AO8" s="7"/>
      <c r="AP8" s="9" t="s">
        <v>9</v>
      </c>
      <c r="AQ8" s="8">
        <v>100</v>
      </c>
      <c r="AR8" s="8">
        <v>63.112000000000002</v>
      </c>
      <c r="AS8" s="8">
        <f>ROUND(AR8/60, 3)</f>
        <v>1.052</v>
      </c>
      <c r="AU8" s="267"/>
      <c r="AV8" s="108" t="s">
        <v>9</v>
      </c>
      <c r="AW8" s="109">
        <f t="shared" ref="AW8:AW13" si="0">U8</f>
        <v>90</v>
      </c>
      <c r="AX8" s="109">
        <f t="shared" ref="AX8:AX13" si="1">AQ8</f>
        <v>100</v>
      </c>
      <c r="AY8" s="108" t="s">
        <v>9</v>
      </c>
      <c r="AZ8" s="109">
        <f t="shared" ref="AZ8:AZ13" si="2">V8</f>
        <v>114.896</v>
      </c>
      <c r="BA8" s="109">
        <f t="shared" ref="BA8:BA13" si="3">AR8</f>
        <v>63.112000000000002</v>
      </c>
    </row>
    <row r="9" spans="2:53" ht="16.5" customHeight="1" x14ac:dyDescent="0.3">
      <c r="B9" s="295"/>
      <c r="C9" s="265"/>
      <c r="D9" s="92" t="s">
        <v>10</v>
      </c>
      <c r="E9" s="292" t="s">
        <v>90</v>
      </c>
      <c r="F9" s="293"/>
      <c r="G9" s="293"/>
      <c r="H9" s="293"/>
      <c r="I9" s="293"/>
      <c r="J9" s="293"/>
      <c r="K9" s="293"/>
      <c r="L9" s="293"/>
      <c r="M9" s="293"/>
      <c r="N9" s="293"/>
      <c r="O9" s="88" t="s">
        <v>11</v>
      </c>
      <c r="P9" s="91" t="s">
        <v>12</v>
      </c>
      <c r="Q9" s="88" t="s">
        <v>81</v>
      </c>
      <c r="R9" s="88" t="s">
        <v>80</v>
      </c>
      <c r="S9" s="7"/>
      <c r="T9" s="9" t="s">
        <v>13</v>
      </c>
      <c r="U9" s="8">
        <v>90</v>
      </c>
      <c r="V9" s="8">
        <v>102.911</v>
      </c>
      <c r="W9" s="8">
        <f>ROUND(V9/60, 3)</f>
        <v>1.7150000000000001</v>
      </c>
      <c r="X9" s="4"/>
      <c r="Y9" s="265"/>
      <c r="Z9" s="88" t="s">
        <v>10</v>
      </c>
      <c r="AA9" s="292" t="s">
        <v>94</v>
      </c>
      <c r="AB9" s="293"/>
      <c r="AC9" s="293"/>
      <c r="AD9" s="293"/>
      <c r="AE9" s="293"/>
      <c r="AF9" s="293"/>
      <c r="AG9" s="293"/>
      <c r="AH9" s="293"/>
      <c r="AI9" s="293"/>
      <c r="AJ9" s="293"/>
      <c r="AK9" s="88" t="s">
        <v>11</v>
      </c>
      <c r="AL9" s="91" t="s">
        <v>12</v>
      </c>
      <c r="AM9" s="88" t="s">
        <v>81</v>
      </c>
      <c r="AN9" s="88" t="s">
        <v>80</v>
      </c>
      <c r="AO9" s="7"/>
      <c r="AP9" s="9" t="s">
        <v>13</v>
      </c>
      <c r="AQ9" s="8">
        <v>100</v>
      </c>
      <c r="AR9" s="8">
        <v>69.513000000000005</v>
      </c>
      <c r="AS9" s="8">
        <f>ROUND(AR9/60, 3)</f>
        <v>1.159</v>
      </c>
      <c r="AU9" s="267"/>
      <c r="AV9" s="108" t="s">
        <v>13</v>
      </c>
      <c r="AW9" s="109">
        <f t="shared" si="0"/>
        <v>90</v>
      </c>
      <c r="AX9" s="109">
        <f t="shared" si="1"/>
        <v>100</v>
      </c>
      <c r="AY9" s="108" t="s">
        <v>13</v>
      </c>
      <c r="AZ9" s="109">
        <f t="shared" si="2"/>
        <v>102.911</v>
      </c>
      <c r="BA9" s="109">
        <f t="shared" si="3"/>
        <v>69.513000000000005</v>
      </c>
    </row>
    <row r="10" spans="2:53" ht="16.5" customHeight="1" x14ac:dyDescent="0.3">
      <c r="B10" s="295"/>
      <c r="C10" s="265"/>
      <c r="D10" s="87" t="s">
        <v>14</v>
      </c>
      <c r="E10" s="86">
        <v>11.935</v>
      </c>
      <c r="F10" s="86">
        <v>7.1040000000000001</v>
      </c>
      <c r="G10" s="86">
        <v>6.0789999999999997</v>
      </c>
      <c r="H10" s="86">
        <v>11.095000000000001</v>
      </c>
      <c r="I10" s="86">
        <v>36.536000000000001</v>
      </c>
      <c r="J10" s="86">
        <v>6.8550000000000004</v>
      </c>
      <c r="K10" s="86">
        <v>8.0640000000000001</v>
      </c>
      <c r="L10" s="86">
        <v>10.095000000000001</v>
      </c>
      <c r="M10" s="86">
        <v>9.3919999999999995</v>
      </c>
      <c r="N10" s="86">
        <v>7.7350000000000003</v>
      </c>
      <c r="O10" s="87">
        <f>SUM(E10:N10)</f>
        <v>114.89</v>
      </c>
      <c r="P10" s="26">
        <f>ROUND(AVERAGE(E10:N10),3)</f>
        <v>11.489000000000001</v>
      </c>
      <c r="Q10" s="87">
        <f>ROUND(MEDIAN(E10:N10), 3)</f>
        <v>8.7279999999999998</v>
      </c>
      <c r="R10" s="87">
        <f>ROUND(_xlfn.STDEV.S(E10:N10), 3)</f>
        <v>9.0050000000000008</v>
      </c>
      <c r="S10" s="7"/>
      <c r="T10" s="9" t="s">
        <v>15</v>
      </c>
      <c r="U10" s="8">
        <v>90</v>
      </c>
      <c r="V10" s="8">
        <v>85.543999999999997</v>
      </c>
      <c r="W10" s="8">
        <f>ROUND(V10/60, 3)</f>
        <v>1.4259999999999999</v>
      </c>
      <c r="X10" s="4"/>
      <c r="Y10" s="265"/>
      <c r="Z10" s="89" t="s">
        <v>14</v>
      </c>
      <c r="AA10" s="78">
        <v>7.6959999999999997</v>
      </c>
      <c r="AB10" s="78">
        <v>6.4560000000000004</v>
      </c>
      <c r="AC10" s="78">
        <v>6.5670000000000002</v>
      </c>
      <c r="AD10" s="78">
        <v>9.9450000000000003</v>
      </c>
      <c r="AE10" s="78">
        <v>5.8079999999999998</v>
      </c>
      <c r="AF10" s="78">
        <v>6.2140000000000004</v>
      </c>
      <c r="AG10" s="78">
        <v>5.08</v>
      </c>
      <c r="AH10" s="78">
        <v>4.7690000000000001</v>
      </c>
      <c r="AI10" s="78">
        <v>6.1970000000000001</v>
      </c>
      <c r="AJ10" s="78">
        <v>4.375</v>
      </c>
      <c r="AK10" s="87">
        <f>SUM(AA10:AJ10)</f>
        <v>63.106999999999999</v>
      </c>
      <c r="AL10" s="26">
        <f>ROUND(AVERAGE(AA10:AJ10),3)</f>
        <v>6.3109999999999999</v>
      </c>
      <c r="AM10" s="87">
        <f>ROUND(MEDIAN(AA10:AJ10), 3)</f>
        <v>6.2060000000000004</v>
      </c>
      <c r="AN10" s="87">
        <f>ROUND(_xlfn.STDEV.S(AA10:AJ10), 3)</f>
        <v>1.603</v>
      </c>
      <c r="AO10" s="7"/>
      <c r="AP10" s="9" t="s">
        <v>15</v>
      </c>
      <c r="AQ10" s="8">
        <v>100</v>
      </c>
      <c r="AR10" s="8">
        <v>63.368000000000002</v>
      </c>
      <c r="AS10" s="8">
        <f>ROUND(AR10/60, 3)</f>
        <v>1.056</v>
      </c>
      <c r="AU10" s="267"/>
      <c r="AV10" s="108" t="s">
        <v>15</v>
      </c>
      <c r="AW10" s="109">
        <f t="shared" si="0"/>
        <v>90</v>
      </c>
      <c r="AX10" s="109">
        <f t="shared" si="1"/>
        <v>100</v>
      </c>
      <c r="AY10" s="108" t="s">
        <v>15</v>
      </c>
      <c r="AZ10" s="109">
        <f t="shared" si="2"/>
        <v>85.543999999999997</v>
      </c>
      <c r="BA10" s="109">
        <f t="shared" si="3"/>
        <v>63.368000000000002</v>
      </c>
    </row>
    <row r="11" spans="2:53" ht="16.5" customHeight="1" x14ac:dyDescent="0.3">
      <c r="B11" s="295"/>
      <c r="C11" s="265"/>
      <c r="D11" s="87" t="b">
        <v>1</v>
      </c>
      <c r="E11" s="86" t="s">
        <v>157</v>
      </c>
      <c r="F11" s="86">
        <v>0</v>
      </c>
      <c r="G11" s="86" t="s">
        <v>147</v>
      </c>
      <c r="H11" s="86" t="s">
        <v>152</v>
      </c>
      <c r="I11" s="84">
        <v>3</v>
      </c>
      <c r="J11" s="86">
        <v>7</v>
      </c>
      <c r="K11" s="86" t="s">
        <v>139</v>
      </c>
      <c r="L11" s="86" t="s">
        <v>156</v>
      </c>
      <c r="M11" s="86" t="s">
        <v>155</v>
      </c>
      <c r="N11" s="86">
        <v>7</v>
      </c>
      <c r="O11" s="281"/>
      <c r="P11" s="282"/>
      <c r="Q11" s="282"/>
      <c r="R11" s="283"/>
      <c r="S11" s="7"/>
      <c r="T11" s="9" t="s">
        <v>16</v>
      </c>
      <c r="U11" s="8">
        <v>100</v>
      </c>
      <c r="V11" s="8">
        <v>86.968000000000004</v>
      </c>
      <c r="W11" s="8">
        <f>ROUND(V11/60, 3)</f>
        <v>1.4490000000000001</v>
      </c>
      <c r="X11" s="4"/>
      <c r="Y11" s="265"/>
      <c r="Z11" s="89" t="b">
        <v>1</v>
      </c>
      <c r="AA11" s="78">
        <v>8</v>
      </c>
      <c r="AB11" s="78" t="s">
        <v>129</v>
      </c>
      <c r="AC11" s="78" t="s">
        <v>130</v>
      </c>
      <c r="AD11" s="78" t="s">
        <v>131</v>
      </c>
      <c r="AE11" s="78" t="s">
        <v>132</v>
      </c>
      <c r="AF11" s="78" t="s">
        <v>133</v>
      </c>
      <c r="AG11" s="78">
        <v>3</v>
      </c>
      <c r="AH11" s="78" t="s">
        <v>135</v>
      </c>
      <c r="AI11" s="78" t="s">
        <v>130</v>
      </c>
      <c r="AJ11" s="78" t="s">
        <v>137</v>
      </c>
      <c r="AK11" s="281"/>
      <c r="AL11" s="282"/>
      <c r="AM11" s="282"/>
      <c r="AN11" s="283"/>
      <c r="AO11" s="7"/>
      <c r="AP11" s="9" t="s">
        <v>16</v>
      </c>
      <c r="AQ11" s="8">
        <v>100</v>
      </c>
      <c r="AR11" s="8">
        <v>58.456000000000003</v>
      </c>
      <c r="AS11" s="8">
        <f>ROUND(AR11/60, 3)</f>
        <v>0.97399999999999998</v>
      </c>
      <c r="AU11" s="267"/>
      <c r="AV11" s="108" t="s">
        <v>16</v>
      </c>
      <c r="AW11" s="109">
        <f t="shared" si="0"/>
        <v>100</v>
      </c>
      <c r="AX11" s="109">
        <f t="shared" si="1"/>
        <v>100</v>
      </c>
      <c r="AY11" s="108" t="s">
        <v>16</v>
      </c>
      <c r="AZ11" s="109">
        <f t="shared" si="2"/>
        <v>86.968000000000004</v>
      </c>
      <c r="BA11" s="109">
        <f t="shared" si="3"/>
        <v>58.456000000000003</v>
      </c>
    </row>
    <row r="12" spans="2:53" ht="16.5" customHeight="1" x14ac:dyDescent="0.3">
      <c r="B12" s="295"/>
      <c r="C12" s="265"/>
      <c r="D12" s="87" t="s">
        <v>17</v>
      </c>
      <c r="E12" s="87"/>
      <c r="F12" s="87"/>
      <c r="G12" s="87"/>
      <c r="H12" s="87"/>
      <c r="I12" s="13" t="s">
        <v>47</v>
      </c>
      <c r="J12" s="87"/>
      <c r="K12" s="87"/>
      <c r="L12" s="87"/>
      <c r="M12" s="87"/>
      <c r="N12" s="87"/>
      <c r="O12" s="284"/>
      <c r="P12" s="285"/>
      <c r="Q12" s="285"/>
      <c r="R12" s="286"/>
      <c r="S12" s="7"/>
      <c r="T12" s="9" t="s">
        <v>18</v>
      </c>
      <c r="U12" s="8">
        <v>100</v>
      </c>
      <c r="V12" s="8">
        <v>99.12</v>
      </c>
      <c r="W12" s="8">
        <f>ROUND(V12/60, 3)</f>
        <v>1.6519999999999999</v>
      </c>
      <c r="X12" s="4"/>
      <c r="Y12" s="265"/>
      <c r="Z12" s="89" t="s">
        <v>17</v>
      </c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284"/>
      <c r="AL12" s="285"/>
      <c r="AM12" s="285"/>
      <c r="AN12" s="286"/>
      <c r="AO12" s="7"/>
      <c r="AP12" s="9" t="s">
        <v>18</v>
      </c>
      <c r="AQ12" s="8">
        <v>100</v>
      </c>
      <c r="AR12" s="8">
        <v>50.776000000000003</v>
      </c>
      <c r="AS12" s="8">
        <f>ROUND(AR12/60, 3)</f>
        <v>0.84599999999999997</v>
      </c>
      <c r="AU12" s="267"/>
      <c r="AV12" s="108" t="s">
        <v>18</v>
      </c>
      <c r="AW12" s="109">
        <f t="shared" si="0"/>
        <v>100</v>
      </c>
      <c r="AX12" s="109">
        <f t="shared" si="1"/>
        <v>100</v>
      </c>
      <c r="AY12" s="108" t="s">
        <v>18</v>
      </c>
      <c r="AZ12" s="109">
        <f t="shared" si="2"/>
        <v>99.12</v>
      </c>
      <c r="BA12" s="109">
        <f t="shared" si="3"/>
        <v>50.776000000000003</v>
      </c>
    </row>
    <row r="13" spans="2:53" ht="16.5" customHeight="1" x14ac:dyDescent="0.3">
      <c r="B13" s="295"/>
      <c r="C13" s="265"/>
      <c r="D13" s="92" t="s">
        <v>19</v>
      </c>
      <c r="E13" s="292" t="s">
        <v>90</v>
      </c>
      <c r="F13" s="293"/>
      <c r="G13" s="293"/>
      <c r="H13" s="293"/>
      <c r="I13" s="293"/>
      <c r="J13" s="293"/>
      <c r="K13" s="293"/>
      <c r="L13" s="293"/>
      <c r="M13" s="293"/>
      <c r="N13" s="293"/>
      <c r="O13" s="88" t="s">
        <v>11</v>
      </c>
      <c r="P13" s="91" t="s">
        <v>12</v>
      </c>
      <c r="Q13" s="88" t="s">
        <v>81</v>
      </c>
      <c r="R13" s="88" t="s">
        <v>80</v>
      </c>
      <c r="S13" s="7"/>
      <c r="T13" s="14" t="s">
        <v>3</v>
      </c>
      <c r="U13" s="44">
        <f>ROUND(AVERAGE(U8:U12), 3)</f>
        <v>94</v>
      </c>
      <c r="V13" s="45">
        <f>ROUND(AVERAGE(V8:V12), 3)</f>
        <v>97.888000000000005</v>
      </c>
      <c r="W13" s="15">
        <f>ROUND(AVERAGE(W8:W12), 3)</f>
        <v>1.631</v>
      </c>
      <c r="X13" s="4"/>
      <c r="Y13" s="265"/>
      <c r="Z13" s="92" t="s">
        <v>19</v>
      </c>
      <c r="AA13" s="292" t="s">
        <v>94</v>
      </c>
      <c r="AB13" s="293"/>
      <c r="AC13" s="293"/>
      <c r="AD13" s="293"/>
      <c r="AE13" s="293"/>
      <c r="AF13" s="293"/>
      <c r="AG13" s="293"/>
      <c r="AH13" s="293"/>
      <c r="AI13" s="293"/>
      <c r="AJ13" s="293"/>
      <c r="AK13" s="88" t="s">
        <v>11</v>
      </c>
      <c r="AL13" s="91" t="s">
        <v>12</v>
      </c>
      <c r="AM13" s="88" t="s">
        <v>81</v>
      </c>
      <c r="AN13" s="88" t="s">
        <v>80</v>
      </c>
      <c r="AO13" s="7"/>
      <c r="AP13" s="14" t="s">
        <v>3</v>
      </c>
      <c r="AQ13" s="44">
        <f>ROUND(AVERAGE(AQ8:AQ12), 3)</f>
        <v>100</v>
      </c>
      <c r="AR13" s="45">
        <f>ROUND(AVERAGE(AR8:AR12), 3)</f>
        <v>61.045000000000002</v>
      </c>
      <c r="AS13" s="15">
        <f>ROUND(AVERAGE(AS8:AS12), 3)</f>
        <v>1.0169999999999999</v>
      </c>
      <c r="AU13" s="267"/>
      <c r="AV13" s="110" t="s">
        <v>3</v>
      </c>
      <c r="AW13" s="111">
        <f t="shared" si="0"/>
        <v>94</v>
      </c>
      <c r="AX13" s="111">
        <f t="shared" si="1"/>
        <v>100</v>
      </c>
      <c r="AY13" s="110" t="s">
        <v>3</v>
      </c>
      <c r="AZ13" s="112">
        <f t="shared" si="2"/>
        <v>97.888000000000005</v>
      </c>
      <c r="BA13" s="112">
        <f t="shared" si="3"/>
        <v>61.045000000000002</v>
      </c>
    </row>
    <row r="14" spans="2:53" ht="16.5" customHeight="1" x14ac:dyDescent="0.25">
      <c r="B14" s="295"/>
      <c r="C14" s="265"/>
      <c r="D14" s="89" t="s">
        <v>20</v>
      </c>
      <c r="E14" s="83">
        <v>16.239000000000001</v>
      </c>
      <c r="F14" s="83">
        <v>8.327</v>
      </c>
      <c r="G14" s="83">
        <v>12.702999999999999</v>
      </c>
      <c r="H14" s="83">
        <v>7.4240000000000004</v>
      </c>
      <c r="I14" s="83">
        <v>6.8879999999999999</v>
      </c>
      <c r="J14" s="83">
        <v>6.4720000000000004</v>
      </c>
      <c r="K14" s="83">
        <v>16.504000000000001</v>
      </c>
      <c r="L14" s="83">
        <v>12.192</v>
      </c>
      <c r="M14" s="83">
        <v>7.8</v>
      </c>
      <c r="N14" s="83">
        <v>8.36</v>
      </c>
      <c r="O14" s="87">
        <f>SUM(E14:N14)</f>
        <v>102.90899999999999</v>
      </c>
      <c r="P14" s="49">
        <v>10.290900000000001</v>
      </c>
      <c r="Q14" s="87">
        <f>ROUND(MEDIAN(E14:N14), 3)</f>
        <v>8.3439999999999994</v>
      </c>
      <c r="R14" s="87">
        <f>ROUND(_xlfn.STDEV.S(E14:N14), 3)</f>
        <v>3.8239999999999998</v>
      </c>
      <c r="S14" s="7"/>
      <c r="T14" s="7"/>
      <c r="U14" s="7"/>
      <c r="V14" s="7"/>
      <c r="W14" s="7"/>
      <c r="X14" s="4"/>
      <c r="Y14" s="265"/>
      <c r="Z14" s="89" t="s">
        <v>20</v>
      </c>
      <c r="AA14" s="85">
        <v>8.8019999999999996</v>
      </c>
      <c r="AB14" s="85">
        <v>7.0229999999999997</v>
      </c>
      <c r="AC14" s="85">
        <v>7.5670000000000002</v>
      </c>
      <c r="AD14" s="85">
        <v>6.8810000000000002</v>
      </c>
      <c r="AE14" s="85">
        <v>6.2640000000000002</v>
      </c>
      <c r="AF14" s="85">
        <v>8.92</v>
      </c>
      <c r="AG14" s="85">
        <v>8.3840000000000003</v>
      </c>
      <c r="AH14" s="85">
        <v>4.8970000000000002</v>
      </c>
      <c r="AI14" s="85">
        <v>6.5510000000000002</v>
      </c>
      <c r="AJ14" s="85">
        <v>4.2240000000000002</v>
      </c>
      <c r="AK14" s="87">
        <f>SUM(AA14:AJ14)</f>
        <v>69.513000000000005</v>
      </c>
      <c r="AL14" s="49">
        <v>10.290900000000001</v>
      </c>
      <c r="AM14" s="87">
        <f>ROUND(MEDIAN(AA14:AJ14), 3)</f>
        <v>6.952</v>
      </c>
      <c r="AN14" s="87">
        <f>ROUND(_xlfn.STDEV.S(AA14:AJ14), 3)</f>
        <v>1.5649999999999999</v>
      </c>
      <c r="AO14" s="7"/>
      <c r="AP14" s="7"/>
      <c r="AQ14" s="7"/>
      <c r="AR14" s="7"/>
      <c r="AS14" s="7"/>
      <c r="AU14" s="267"/>
      <c r="AY14" s="113"/>
      <c r="AZ14" s="113"/>
      <c r="BA14" s="113"/>
    </row>
    <row r="15" spans="2:53" ht="16.5" customHeight="1" x14ac:dyDescent="0.25">
      <c r="B15" s="295"/>
      <c r="C15" s="265"/>
      <c r="D15" s="87" t="b">
        <v>1</v>
      </c>
      <c r="E15" s="83" t="s">
        <v>143</v>
      </c>
      <c r="F15" s="83" t="s">
        <v>155</v>
      </c>
      <c r="G15" s="83" t="s">
        <v>156</v>
      </c>
      <c r="H15" s="83">
        <v>2</v>
      </c>
      <c r="I15" s="83" t="s">
        <v>146</v>
      </c>
      <c r="J15" s="83">
        <v>1</v>
      </c>
      <c r="K15" s="86" t="s">
        <v>162</v>
      </c>
      <c r="L15" s="84">
        <v>6</v>
      </c>
      <c r="M15" s="83" t="s">
        <v>137</v>
      </c>
      <c r="N15" s="83" t="s">
        <v>148</v>
      </c>
      <c r="O15" s="281"/>
      <c r="P15" s="282"/>
      <c r="Q15" s="282"/>
      <c r="R15" s="283"/>
      <c r="S15" s="7"/>
      <c r="T15" s="7"/>
      <c r="U15" s="7"/>
      <c r="V15" s="7"/>
      <c r="W15" s="7"/>
      <c r="X15" s="4"/>
      <c r="Y15" s="265"/>
      <c r="Z15" s="89" t="b">
        <v>1</v>
      </c>
      <c r="AA15" s="85" t="s">
        <v>138</v>
      </c>
      <c r="AB15" s="85" t="s">
        <v>139</v>
      </c>
      <c r="AC15" s="85">
        <v>7</v>
      </c>
      <c r="AD15" s="85" t="s">
        <v>141</v>
      </c>
      <c r="AE15" s="85">
        <v>6</v>
      </c>
      <c r="AF15" s="85" t="s">
        <v>143</v>
      </c>
      <c r="AG15" s="85" t="s">
        <v>144</v>
      </c>
      <c r="AH15" s="85">
        <v>1</v>
      </c>
      <c r="AI15" s="85" t="s">
        <v>146</v>
      </c>
      <c r="AJ15" s="85" t="s">
        <v>147</v>
      </c>
      <c r="AK15" s="281"/>
      <c r="AL15" s="282"/>
      <c r="AM15" s="282"/>
      <c r="AN15" s="283"/>
      <c r="AO15" s="7"/>
      <c r="AP15" s="7"/>
      <c r="AQ15" s="7"/>
      <c r="AR15" s="7"/>
      <c r="AS15" s="7"/>
      <c r="AU15" s="267"/>
      <c r="AY15" s="113"/>
      <c r="AZ15" s="113"/>
      <c r="BA15" s="113"/>
    </row>
    <row r="16" spans="2:53" ht="16.5" customHeight="1" x14ac:dyDescent="0.25">
      <c r="B16" s="295"/>
      <c r="C16" s="265"/>
      <c r="D16" s="87" t="s">
        <v>17</v>
      </c>
      <c r="E16" s="87"/>
      <c r="F16" s="87"/>
      <c r="G16" s="87"/>
      <c r="H16" s="87"/>
      <c r="I16" s="87"/>
      <c r="J16" s="87"/>
      <c r="K16" s="87"/>
      <c r="L16" s="13" t="s">
        <v>28</v>
      </c>
      <c r="M16" s="87"/>
      <c r="N16" s="87"/>
      <c r="O16" s="284"/>
      <c r="P16" s="285"/>
      <c r="Q16" s="285"/>
      <c r="R16" s="286"/>
      <c r="S16" s="7"/>
      <c r="T16" s="52"/>
      <c r="U16" s="21"/>
      <c r="V16" s="21"/>
      <c r="W16" s="21"/>
      <c r="X16" s="4"/>
      <c r="Y16" s="265"/>
      <c r="Z16" s="89" t="s">
        <v>17</v>
      </c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284"/>
      <c r="AL16" s="285"/>
      <c r="AM16" s="285"/>
      <c r="AN16" s="286"/>
      <c r="AO16" s="7"/>
      <c r="AP16" s="7"/>
      <c r="AQ16" s="7"/>
      <c r="AR16" s="7"/>
      <c r="AS16" s="7"/>
      <c r="AU16" s="267"/>
      <c r="AY16" s="113"/>
      <c r="AZ16" s="113"/>
      <c r="BA16" s="113"/>
    </row>
    <row r="17" spans="2:53" ht="16.5" customHeight="1" x14ac:dyDescent="0.3">
      <c r="B17" s="295"/>
      <c r="C17" s="265"/>
      <c r="D17" s="92" t="s">
        <v>21</v>
      </c>
      <c r="E17" s="292" t="s">
        <v>90</v>
      </c>
      <c r="F17" s="293"/>
      <c r="G17" s="293"/>
      <c r="H17" s="293"/>
      <c r="I17" s="293"/>
      <c r="J17" s="293"/>
      <c r="K17" s="293"/>
      <c r="L17" s="293"/>
      <c r="M17" s="293"/>
      <c r="N17" s="293"/>
      <c r="O17" s="88" t="s">
        <v>11</v>
      </c>
      <c r="P17" s="91" t="s">
        <v>12</v>
      </c>
      <c r="Q17" s="88" t="s">
        <v>81</v>
      </c>
      <c r="R17" s="88" t="s">
        <v>80</v>
      </c>
      <c r="S17" s="7"/>
      <c r="T17" s="52"/>
      <c r="U17" s="21"/>
      <c r="V17" s="21"/>
      <c r="W17" s="21"/>
      <c r="X17" s="4"/>
      <c r="Y17" s="265"/>
      <c r="Z17" s="92" t="s">
        <v>21</v>
      </c>
      <c r="AA17" s="292" t="s">
        <v>94</v>
      </c>
      <c r="AB17" s="293"/>
      <c r="AC17" s="293"/>
      <c r="AD17" s="293"/>
      <c r="AE17" s="293"/>
      <c r="AF17" s="293"/>
      <c r="AG17" s="293"/>
      <c r="AH17" s="293"/>
      <c r="AI17" s="293"/>
      <c r="AJ17" s="293"/>
      <c r="AK17" s="88" t="s">
        <v>11</v>
      </c>
      <c r="AL17" s="91" t="s">
        <v>12</v>
      </c>
      <c r="AM17" s="88" t="s">
        <v>81</v>
      </c>
      <c r="AN17" s="88" t="s">
        <v>80</v>
      </c>
      <c r="AO17" s="7"/>
      <c r="AP17" s="7"/>
      <c r="AQ17" s="7"/>
      <c r="AR17" s="7"/>
      <c r="AS17" s="7"/>
      <c r="AU17" s="267"/>
      <c r="AY17" s="269" t="s">
        <v>1</v>
      </c>
      <c r="AZ17" s="266" t="s">
        <v>6</v>
      </c>
      <c r="BA17" s="266"/>
    </row>
    <row r="18" spans="2:53" ht="16.5" customHeight="1" x14ac:dyDescent="0.3">
      <c r="B18" s="295"/>
      <c r="C18" s="265"/>
      <c r="D18" s="89" t="s">
        <v>22</v>
      </c>
      <c r="E18" s="86">
        <v>8.2149999999999999</v>
      </c>
      <c r="F18" s="86">
        <v>6.8319999999999999</v>
      </c>
      <c r="G18" s="86">
        <v>11.52</v>
      </c>
      <c r="H18" s="86">
        <v>9.1120000000000001</v>
      </c>
      <c r="I18" s="86">
        <v>9.8239999999999998</v>
      </c>
      <c r="J18" s="86">
        <v>5.5510000000000002</v>
      </c>
      <c r="K18" s="86">
        <v>7.9189999999999996</v>
      </c>
      <c r="L18" s="86">
        <v>10.48</v>
      </c>
      <c r="M18" s="86">
        <v>9.3670000000000009</v>
      </c>
      <c r="N18" s="86">
        <v>6.72</v>
      </c>
      <c r="O18" s="87">
        <f>SUM(E18:N18)</f>
        <v>85.54</v>
      </c>
      <c r="P18" s="50">
        <v>8.5540000000000003</v>
      </c>
      <c r="Q18" s="87">
        <f>ROUND(MEDIAN(E18:N18), 3)</f>
        <v>8.6639999999999997</v>
      </c>
      <c r="R18" s="87">
        <f>ROUND(_xlfn.STDEV.S(E18:N18), 3)</f>
        <v>1.855</v>
      </c>
      <c r="S18" s="7"/>
      <c r="T18" s="52"/>
      <c r="U18" s="21"/>
      <c r="V18" s="21"/>
      <c r="W18" s="21"/>
      <c r="X18" s="4"/>
      <c r="Y18" s="265"/>
      <c r="Z18" s="89" t="s">
        <v>22</v>
      </c>
      <c r="AA18" s="78">
        <v>6.4640000000000004</v>
      </c>
      <c r="AB18" s="78">
        <v>8.9610000000000003</v>
      </c>
      <c r="AC18" s="78">
        <v>6.5270000000000001</v>
      </c>
      <c r="AD18" s="78">
        <v>4.7359999999999998</v>
      </c>
      <c r="AE18" s="78">
        <v>6.0640000000000001</v>
      </c>
      <c r="AF18" s="78">
        <v>5.3120000000000003</v>
      </c>
      <c r="AG18" s="78">
        <v>6.4320000000000004</v>
      </c>
      <c r="AH18" s="78">
        <v>7.6550000000000002</v>
      </c>
      <c r="AI18" s="78">
        <v>5.2640000000000002</v>
      </c>
      <c r="AJ18" s="78">
        <v>5.9509999999999996</v>
      </c>
      <c r="AK18" s="87">
        <f>SUM(AA18:AJ18)</f>
        <v>63.366000000000007</v>
      </c>
      <c r="AL18" s="50">
        <v>8.5540000000000003</v>
      </c>
      <c r="AM18" s="87">
        <f>ROUND(MEDIAN(AA18:AJ18), 3)</f>
        <v>6.2480000000000002</v>
      </c>
      <c r="AN18" s="87">
        <f>ROUND(_xlfn.STDEV.S(AA18:AJ18), 3)</f>
        <v>1.2330000000000001</v>
      </c>
      <c r="AO18" s="7"/>
      <c r="AP18" s="7"/>
      <c r="AQ18" s="7"/>
      <c r="AR18" s="7"/>
      <c r="AS18" s="7"/>
      <c r="AU18" s="267"/>
      <c r="AY18" s="269"/>
      <c r="AZ18" s="107" t="s">
        <v>246</v>
      </c>
      <c r="BA18" s="107" t="s">
        <v>0</v>
      </c>
    </row>
    <row r="19" spans="2:53" ht="16.5" customHeight="1" x14ac:dyDescent="0.25">
      <c r="B19" s="295"/>
      <c r="C19" s="265"/>
      <c r="D19" s="89" t="b">
        <v>1</v>
      </c>
      <c r="E19" s="86" t="s">
        <v>136</v>
      </c>
      <c r="F19" s="86">
        <v>8</v>
      </c>
      <c r="G19" s="86" t="s">
        <v>158</v>
      </c>
      <c r="H19" s="86" t="s">
        <v>132</v>
      </c>
      <c r="I19" s="84" t="s">
        <v>163</v>
      </c>
      <c r="J19" s="86">
        <v>5</v>
      </c>
      <c r="K19" s="86" t="s">
        <v>137</v>
      </c>
      <c r="L19" s="86" t="s">
        <v>160</v>
      </c>
      <c r="M19" s="86" t="s">
        <v>152</v>
      </c>
      <c r="N19" s="86" t="s">
        <v>144</v>
      </c>
      <c r="O19" s="281"/>
      <c r="P19" s="282"/>
      <c r="Q19" s="282"/>
      <c r="R19" s="283"/>
      <c r="S19" s="7"/>
      <c r="T19" s="52"/>
      <c r="U19" s="21"/>
      <c r="V19" s="21"/>
      <c r="W19" s="21"/>
      <c r="X19" s="4"/>
      <c r="Y19" s="265"/>
      <c r="Z19" s="89" t="b">
        <v>1</v>
      </c>
      <c r="AA19" s="78">
        <v>7</v>
      </c>
      <c r="AB19" s="78" t="s">
        <v>141</v>
      </c>
      <c r="AC19" s="78" t="s">
        <v>148</v>
      </c>
      <c r="AD19" s="78">
        <v>4</v>
      </c>
      <c r="AE19" s="78">
        <v>9</v>
      </c>
      <c r="AF19" s="78" t="s">
        <v>144</v>
      </c>
      <c r="AG19" s="78">
        <v>5</v>
      </c>
      <c r="AH19" s="78" t="s">
        <v>152</v>
      </c>
      <c r="AI19" s="78" t="s">
        <v>136</v>
      </c>
      <c r="AJ19" s="78" t="s">
        <v>139</v>
      </c>
      <c r="AK19" s="281"/>
      <c r="AL19" s="282"/>
      <c r="AM19" s="282"/>
      <c r="AN19" s="283"/>
      <c r="AO19" s="7"/>
      <c r="AP19" s="7"/>
      <c r="AQ19" s="7"/>
      <c r="AR19" s="7"/>
      <c r="AS19" s="7"/>
      <c r="AU19" s="267"/>
      <c r="AY19" s="131" t="s">
        <v>3</v>
      </c>
      <c r="AZ19" s="132">
        <f>O8</f>
        <v>97.884</v>
      </c>
      <c r="BA19" s="132">
        <f>AK8</f>
        <v>61.042999999999999</v>
      </c>
    </row>
    <row r="20" spans="2:53" ht="16.5" customHeight="1" x14ac:dyDescent="0.25">
      <c r="B20" s="295"/>
      <c r="C20" s="265"/>
      <c r="D20" s="89" t="s">
        <v>17</v>
      </c>
      <c r="E20" s="87"/>
      <c r="F20" s="87"/>
      <c r="G20" s="87"/>
      <c r="H20" s="87"/>
      <c r="I20" s="13" t="s">
        <v>43</v>
      </c>
      <c r="J20" s="87"/>
      <c r="K20" s="87"/>
      <c r="L20" s="87"/>
      <c r="M20" s="87"/>
      <c r="N20" s="87"/>
      <c r="O20" s="284"/>
      <c r="P20" s="285"/>
      <c r="Q20" s="285"/>
      <c r="R20" s="286"/>
      <c r="S20" s="7"/>
      <c r="T20" s="52"/>
      <c r="U20" s="21"/>
      <c r="V20" s="21"/>
      <c r="W20" s="21"/>
      <c r="X20" s="4"/>
      <c r="Y20" s="265"/>
      <c r="Z20" s="89" t="s">
        <v>17</v>
      </c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284"/>
      <c r="AL20" s="285"/>
      <c r="AM20" s="285"/>
      <c r="AN20" s="286"/>
      <c r="AO20" s="7"/>
      <c r="AP20" s="7"/>
      <c r="AQ20" s="7"/>
      <c r="AR20" s="7"/>
      <c r="AS20" s="7"/>
      <c r="AU20" s="267"/>
      <c r="AY20" s="42" t="s">
        <v>4</v>
      </c>
      <c r="AZ20" s="130">
        <f>P8</f>
        <v>9.7880000000000003</v>
      </c>
      <c r="BA20" s="130">
        <f>AL8</f>
        <v>8.7530000000000001</v>
      </c>
    </row>
    <row r="21" spans="2:53" ht="16.5" customHeight="1" x14ac:dyDescent="0.25">
      <c r="B21" s="295"/>
      <c r="C21" s="265"/>
      <c r="D21" s="92" t="s">
        <v>23</v>
      </c>
      <c r="E21" s="292" t="s">
        <v>94</v>
      </c>
      <c r="F21" s="293"/>
      <c r="G21" s="293"/>
      <c r="H21" s="293"/>
      <c r="I21" s="293"/>
      <c r="J21" s="293"/>
      <c r="K21" s="293"/>
      <c r="L21" s="293"/>
      <c r="M21" s="293"/>
      <c r="N21" s="293"/>
      <c r="O21" s="88" t="s">
        <v>11</v>
      </c>
      <c r="P21" s="91" t="s">
        <v>12</v>
      </c>
      <c r="Q21" s="88" t="s">
        <v>81</v>
      </c>
      <c r="R21" s="88" t="s">
        <v>80</v>
      </c>
      <c r="S21" s="7"/>
      <c r="T21" s="52"/>
      <c r="U21" s="21"/>
      <c r="V21" s="21"/>
      <c r="W21" s="21"/>
      <c r="X21" s="4"/>
      <c r="Y21" s="265"/>
      <c r="Z21" s="92" t="s">
        <v>23</v>
      </c>
      <c r="AA21" s="292" t="s">
        <v>94</v>
      </c>
      <c r="AB21" s="293"/>
      <c r="AC21" s="293"/>
      <c r="AD21" s="293"/>
      <c r="AE21" s="293"/>
      <c r="AF21" s="293"/>
      <c r="AG21" s="293"/>
      <c r="AH21" s="293"/>
      <c r="AI21" s="293"/>
      <c r="AJ21" s="293"/>
      <c r="AK21" s="88" t="s">
        <v>11</v>
      </c>
      <c r="AL21" s="91" t="s">
        <v>12</v>
      </c>
      <c r="AM21" s="88" t="s">
        <v>81</v>
      </c>
      <c r="AN21" s="88" t="s">
        <v>80</v>
      </c>
      <c r="AO21" s="7"/>
      <c r="AP21" s="7"/>
      <c r="AQ21" s="7"/>
      <c r="AR21" s="7"/>
      <c r="AS21" s="7"/>
      <c r="AU21" s="267"/>
      <c r="AY21" s="42" t="s">
        <v>191</v>
      </c>
      <c r="AZ21" s="130">
        <f>Q8</f>
        <v>8.3629999999999995</v>
      </c>
      <c r="BA21" s="130">
        <f>AM8</f>
        <v>5.99</v>
      </c>
    </row>
    <row r="22" spans="2:53" ht="16.5" customHeight="1" x14ac:dyDescent="0.25">
      <c r="B22" s="295"/>
      <c r="C22" s="265"/>
      <c r="D22" s="87" t="s">
        <v>24</v>
      </c>
      <c r="E22" s="86">
        <v>10.647</v>
      </c>
      <c r="F22" s="86">
        <v>8.1349999999999998</v>
      </c>
      <c r="G22" s="86">
        <v>6.72</v>
      </c>
      <c r="H22" s="86">
        <v>5.8869999999999996</v>
      </c>
      <c r="I22" s="86">
        <v>3.6</v>
      </c>
      <c r="J22" s="86">
        <v>25.768000000000001</v>
      </c>
      <c r="K22" s="86">
        <v>3.887</v>
      </c>
      <c r="L22" s="86">
        <v>9.1189999999999998</v>
      </c>
      <c r="M22" s="86">
        <v>7.6</v>
      </c>
      <c r="N22" s="86">
        <v>5.6</v>
      </c>
      <c r="O22" s="87">
        <f>SUM(E22:N22)</f>
        <v>86.96299999999998</v>
      </c>
      <c r="P22" s="26">
        <v>8.6963000000000008</v>
      </c>
      <c r="Q22" s="87">
        <f>ROUND(MEDIAN(E22:N22), 3)</f>
        <v>7.16</v>
      </c>
      <c r="R22" s="87">
        <f>ROUND(_xlfn.STDEV.S(E22:N22), 3)</f>
        <v>6.3890000000000002</v>
      </c>
      <c r="S22" s="7"/>
      <c r="T22" s="52"/>
      <c r="U22" s="21"/>
      <c r="V22" s="21"/>
      <c r="W22" s="21"/>
      <c r="X22" s="4"/>
      <c r="Y22" s="265"/>
      <c r="Z22" s="89" t="s">
        <v>24</v>
      </c>
      <c r="AA22" s="78">
        <v>6.1440000000000001</v>
      </c>
      <c r="AB22" s="78">
        <v>4.944</v>
      </c>
      <c r="AC22" s="78">
        <v>4.1760000000000002</v>
      </c>
      <c r="AD22" s="78">
        <v>5.5919999999999996</v>
      </c>
      <c r="AE22" s="78">
        <v>5.16</v>
      </c>
      <c r="AF22" s="78">
        <v>4.9109999999999996</v>
      </c>
      <c r="AG22" s="78">
        <v>5.4160000000000004</v>
      </c>
      <c r="AH22" s="78">
        <v>5.8949999999999996</v>
      </c>
      <c r="AI22" s="78">
        <v>4.96</v>
      </c>
      <c r="AJ22" s="78">
        <v>11.254</v>
      </c>
      <c r="AK22" s="87">
        <f>SUM(AA22:AJ22)</f>
        <v>58.451999999999998</v>
      </c>
      <c r="AL22" s="26">
        <v>8.6963000000000008</v>
      </c>
      <c r="AM22" s="87">
        <f>ROUND(MEDIAN(AA22:AJ22), 3)</f>
        <v>5.2880000000000003</v>
      </c>
      <c r="AN22" s="87">
        <f>ROUND(_xlfn.STDEV.S(AA22:AJ22), 3)</f>
        <v>1.9810000000000001</v>
      </c>
      <c r="AO22" s="7"/>
      <c r="AP22" s="7"/>
      <c r="AQ22" s="7"/>
      <c r="AR22" s="7"/>
      <c r="AS22" s="7"/>
      <c r="AU22" s="267"/>
      <c r="AY22" s="42" t="s">
        <v>192</v>
      </c>
      <c r="AZ22" s="130">
        <f>R8</f>
        <v>5.0339999999999998</v>
      </c>
      <c r="BA22" s="130">
        <f>AN8</f>
        <v>1.5009999999999999</v>
      </c>
    </row>
    <row r="23" spans="2:53" ht="16.5" customHeight="1" x14ac:dyDescent="0.25">
      <c r="B23" s="295"/>
      <c r="C23" s="265"/>
      <c r="D23" s="87" t="b">
        <v>1</v>
      </c>
      <c r="E23" s="86">
        <v>3</v>
      </c>
      <c r="F23" s="86" t="s">
        <v>131</v>
      </c>
      <c r="G23" s="86" t="s">
        <v>159</v>
      </c>
      <c r="H23" s="86">
        <v>4</v>
      </c>
      <c r="I23" s="86" t="s">
        <v>146</v>
      </c>
      <c r="J23" s="86" t="s">
        <v>157</v>
      </c>
      <c r="K23" s="86" t="s">
        <v>160</v>
      </c>
      <c r="L23" s="86">
        <v>9</v>
      </c>
      <c r="M23" s="86" t="s">
        <v>138</v>
      </c>
      <c r="N23" s="86">
        <v>5</v>
      </c>
      <c r="O23" s="281"/>
      <c r="P23" s="282"/>
      <c r="Q23" s="282"/>
      <c r="R23" s="283"/>
      <c r="S23" s="7"/>
      <c r="T23" s="52"/>
      <c r="U23" s="21"/>
      <c r="V23" s="21"/>
      <c r="W23" s="21"/>
      <c r="X23" s="4"/>
      <c r="Y23" s="265"/>
      <c r="Z23" s="89" t="b">
        <v>1</v>
      </c>
      <c r="AA23" s="78">
        <v>0</v>
      </c>
      <c r="AB23" s="78" t="s">
        <v>146</v>
      </c>
      <c r="AC23" s="78">
        <v>2</v>
      </c>
      <c r="AD23" s="78" t="s">
        <v>155</v>
      </c>
      <c r="AE23" s="78" t="s">
        <v>156</v>
      </c>
      <c r="AF23" s="78" t="s">
        <v>157</v>
      </c>
      <c r="AG23" s="78" t="s">
        <v>158</v>
      </c>
      <c r="AH23" s="78" t="s">
        <v>159</v>
      </c>
      <c r="AI23" s="78" t="s">
        <v>160</v>
      </c>
      <c r="AJ23" s="78" t="s">
        <v>138</v>
      </c>
      <c r="AK23" s="281"/>
      <c r="AL23" s="282"/>
      <c r="AM23" s="282"/>
      <c r="AN23" s="283"/>
      <c r="AO23" s="7"/>
      <c r="AP23" s="7"/>
      <c r="AQ23" s="7"/>
      <c r="AR23" s="7"/>
      <c r="AS23" s="7"/>
      <c r="AU23" s="267"/>
      <c r="AY23" s="113"/>
      <c r="AZ23" s="113"/>
      <c r="BA23" s="113"/>
    </row>
    <row r="24" spans="2:53" ht="16.5" customHeight="1" x14ac:dyDescent="0.25">
      <c r="B24" s="295"/>
      <c r="C24" s="265"/>
      <c r="D24" s="87" t="s">
        <v>17</v>
      </c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284"/>
      <c r="P24" s="285"/>
      <c r="Q24" s="285"/>
      <c r="R24" s="286"/>
      <c r="S24" s="7"/>
      <c r="T24" s="21"/>
      <c r="U24" s="21"/>
      <c r="V24" s="21"/>
      <c r="W24" s="21"/>
      <c r="X24" s="4"/>
      <c r="Y24" s="265"/>
      <c r="Z24" s="89" t="s">
        <v>17</v>
      </c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284"/>
      <c r="AL24" s="285"/>
      <c r="AM24" s="285"/>
      <c r="AN24" s="286"/>
      <c r="AO24" s="7"/>
      <c r="AP24" s="7"/>
      <c r="AQ24" s="7"/>
      <c r="AR24" s="7"/>
      <c r="AS24" s="7"/>
      <c r="AU24" s="267"/>
      <c r="AY24" s="113"/>
      <c r="AZ24" s="113"/>
      <c r="BA24" s="113"/>
    </row>
    <row r="25" spans="2:53" ht="16.5" customHeight="1" x14ac:dyDescent="0.25">
      <c r="B25" s="295"/>
      <c r="C25" s="265"/>
      <c r="D25" s="92" t="s">
        <v>25</v>
      </c>
      <c r="E25" s="292" t="s">
        <v>94</v>
      </c>
      <c r="F25" s="293"/>
      <c r="G25" s="293"/>
      <c r="H25" s="293"/>
      <c r="I25" s="293"/>
      <c r="J25" s="293"/>
      <c r="K25" s="293"/>
      <c r="L25" s="293"/>
      <c r="M25" s="293"/>
      <c r="N25" s="293"/>
      <c r="O25" s="88" t="s">
        <v>11</v>
      </c>
      <c r="P25" s="91" t="s">
        <v>12</v>
      </c>
      <c r="Q25" s="88" t="s">
        <v>81</v>
      </c>
      <c r="R25" s="88" t="s">
        <v>80</v>
      </c>
      <c r="S25" s="7"/>
      <c r="T25" s="7"/>
      <c r="U25" s="7"/>
      <c r="V25" s="7"/>
      <c r="W25" s="7"/>
      <c r="X25" s="4"/>
      <c r="Y25" s="265"/>
      <c r="Z25" s="92" t="s">
        <v>25</v>
      </c>
      <c r="AA25" s="292" t="s">
        <v>94</v>
      </c>
      <c r="AB25" s="293"/>
      <c r="AC25" s="293"/>
      <c r="AD25" s="293"/>
      <c r="AE25" s="293"/>
      <c r="AF25" s="293"/>
      <c r="AG25" s="293"/>
      <c r="AH25" s="293"/>
      <c r="AI25" s="293"/>
      <c r="AJ25" s="293"/>
      <c r="AK25" s="88" t="s">
        <v>11</v>
      </c>
      <c r="AL25" s="91" t="s">
        <v>12</v>
      </c>
      <c r="AM25" s="88" t="s">
        <v>81</v>
      </c>
      <c r="AN25" s="88" t="s">
        <v>80</v>
      </c>
      <c r="AO25" s="7"/>
      <c r="AP25" s="7"/>
      <c r="AQ25" s="7"/>
      <c r="AR25" s="7"/>
      <c r="AS25" s="7"/>
      <c r="AU25" s="267"/>
      <c r="AY25" s="113"/>
      <c r="AZ25" s="113"/>
      <c r="BA25" s="113"/>
    </row>
    <row r="26" spans="2:53" ht="16.5" customHeight="1" x14ac:dyDescent="0.25">
      <c r="B26" s="295"/>
      <c r="C26" s="265"/>
      <c r="D26" s="87" t="s">
        <v>26</v>
      </c>
      <c r="E26" s="83">
        <v>6.4779999999999998</v>
      </c>
      <c r="F26" s="83">
        <v>10.007</v>
      </c>
      <c r="G26" s="83">
        <v>6.2640000000000002</v>
      </c>
      <c r="H26" s="83">
        <v>16.888000000000002</v>
      </c>
      <c r="I26" s="83">
        <v>5.7759999999999998</v>
      </c>
      <c r="J26" s="83">
        <v>15.664</v>
      </c>
      <c r="K26" s="83">
        <v>10.135999999999999</v>
      </c>
      <c r="L26" s="83">
        <v>13.407999999999999</v>
      </c>
      <c r="M26" s="83">
        <v>7.8330000000000002</v>
      </c>
      <c r="N26" s="83">
        <v>6.6639999999999997</v>
      </c>
      <c r="O26" s="87">
        <f>SUM(E26:N26)</f>
        <v>99.117999999999995</v>
      </c>
      <c r="P26" s="87">
        <v>9.9117999999999995</v>
      </c>
      <c r="Q26" s="87">
        <f>ROUND(MEDIAN(E26:N26), 3)</f>
        <v>8.92</v>
      </c>
      <c r="R26" s="87">
        <f>ROUND(_xlfn.STDEV.S(E26:N26), 3)</f>
        <v>4.0979999999999999</v>
      </c>
      <c r="S26" s="7"/>
      <c r="T26" s="7"/>
      <c r="U26" s="7"/>
      <c r="V26" s="7"/>
      <c r="W26" s="7"/>
      <c r="X26" s="4"/>
      <c r="Y26" s="265"/>
      <c r="Z26" s="89" t="s">
        <v>26</v>
      </c>
      <c r="AA26" s="78">
        <v>3.9769999999999999</v>
      </c>
      <c r="AB26" s="78">
        <v>5.3840000000000003</v>
      </c>
      <c r="AC26" s="78">
        <v>5.4950000000000001</v>
      </c>
      <c r="AD26" s="78">
        <v>7.68</v>
      </c>
      <c r="AE26" s="78">
        <v>5.1989999999999998</v>
      </c>
      <c r="AF26" s="78">
        <v>4.1269999999999998</v>
      </c>
      <c r="AG26" s="78">
        <v>5.3289999999999997</v>
      </c>
      <c r="AH26" s="78">
        <v>4.4969999999999999</v>
      </c>
      <c r="AI26" s="78">
        <v>3.7749999999999999</v>
      </c>
      <c r="AJ26" s="78">
        <v>5.3120000000000003</v>
      </c>
      <c r="AK26" s="87">
        <f>SUM(AA26:AJ26)</f>
        <v>50.774999999999991</v>
      </c>
      <c r="AL26" s="87">
        <v>9.9117999999999995</v>
      </c>
      <c r="AM26" s="87">
        <f>ROUND(MEDIAN(AA26:AJ26), 3)</f>
        <v>5.2560000000000002</v>
      </c>
      <c r="AN26" s="87">
        <f>ROUND(_xlfn.STDEV.S(AA26:AJ26), 3)</f>
        <v>1.1220000000000001</v>
      </c>
      <c r="AO26" s="21"/>
      <c r="AP26" s="7"/>
      <c r="AQ26" s="7"/>
      <c r="AR26" s="7"/>
      <c r="AS26" s="7"/>
      <c r="AU26" s="267"/>
      <c r="AY26" s="113"/>
      <c r="AZ26" s="113"/>
      <c r="BA26" s="113"/>
    </row>
    <row r="27" spans="2:53" ht="16.5" customHeight="1" x14ac:dyDescent="0.25">
      <c r="B27" s="295"/>
      <c r="C27" s="265"/>
      <c r="D27" s="87" t="b">
        <v>1</v>
      </c>
      <c r="E27" s="83" t="s">
        <v>133</v>
      </c>
      <c r="F27" s="83" t="s">
        <v>162</v>
      </c>
      <c r="G27" s="83" t="s">
        <v>141</v>
      </c>
      <c r="H27" s="83" t="s">
        <v>129</v>
      </c>
      <c r="I27" s="83" t="s">
        <v>161</v>
      </c>
      <c r="J27" s="83" t="s">
        <v>136</v>
      </c>
      <c r="K27" s="83" t="s">
        <v>130</v>
      </c>
      <c r="L27" s="83" t="s">
        <v>159</v>
      </c>
      <c r="M27" s="83" t="s">
        <v>135</v>
      </c>
      <c r="N27" s="83" t="s">
        <v>160</v>
      </c>
      <c r="O27" s="298"/>
      <c r="P27" s="298"/>
      <c r="Q27" s="298"/>
      <c r="R27" s="298"/>
      <c r="S27" s="7"/>
      <c r="T27" s="7"/>
      <c r="U27" s="7"/>
      <c r="V27" s="7"/>
      <c r="W27" s="7"/>
      <c r="X27" s="4"/>
      <c r="Y27" s="265"/>
      <c r="Z27" s="89" t="b">
        <v>1</v>
      </c>
      <c r="AA27" s="78">
        <v>1</v>
      </c>
      <c r="AB27" s="78" t="s">
        <v>155</v>
      </c>
      <c r="AC27" s="78" t="s">
        <v>148</v>
      </c>
      <c r="AD27" s="78" t="s">
        <v>161</v>
      </c>
      <c r="AE27" s="78" t="s">
        <v>136</v>
      </c>
      <c r="AF27" s="78">
        <v>2</v>
      </c>
      <c r="AG27" s="78">
        <v>6</v>
      </c>
      <c r="AH27" s="78" t="s">
        <v>133</v>
      </c>
      <c r="AI27" s="78" t="s">
        <v>147</v>
      </c>
      <c r="AJ27" s="78" t="s">
        <v>137</v>
      </c>
      <c r="AK27" s="298"/>
      <c r="AL27" s="298"/>
      <c r="AM27" s="298"/>
      <c r="AN27" s="298"/>
      <c r="AO27" s="21"/>
      <c r="AP27" s="7"/>
      <c r="AQ27" s="7"/>
      <c r="AR27" s="7"/>
      <c r="AS27" s="7"/>
      <c r="AU27" s="267"/>
      <c r="AY27" s="113"/>
      <c r="AZ27" s="113"/>
      <c r="BA27" s="113"/>
    </row>
    <row r="28" spans="2:53" ht="16.5" customHeight="1" x14ac:dyDescent="0.25">
      <c r="B28" s="295"/>
      <c r="C28" s="265"/>
      <c r="D28" s="87" t="s">
        <v>17</v>
      </c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298"/>
      <c r="P28" s="298"/>
      <c r="Q28" s="298"/>
      <c r="R28" s="298"/>
      <c r="S28" s="7"/>
      <c r="T28" s="7"/>
      <c r="U28" s="7"/>
      <c r="V28" s="7"/>
      <c r="W28" s="7"/>
      <c r="X28" s="4"/>
      <c r="Y28" s="265"/>
      <c r="Z28" s="89" t="s">
        <v>17</v>
      </c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298"/>
      <c r="AL28" s="298"/>
      <c r="AM28" s="298"/>
      <c r="AN28" s="298"/>
      <c r="AO28" s="21"/>
      <c r="AP28" s="7"/>
      <c r="AQ28" s="7"/>
      <c r="AR28" s="7"/>
      <c r="AS28" s="7"/>
      <c r="AU28" s="267"/>
      <c r="AY28" s="113"/>
      <c r="AZ28" s="113"/>
      <c r="BA28" s="113"/>
    </row>
    <row r="29" spans="2:53" ht="16.5" customHeight="1" x14ac:dyDescent="0.25">
      <c r="B29" s="295"/>
      <c r="AU29" s="267"/>
      <c r="AY29" s="113"/>
      <c r="AZ29" s="113"/>
      <c r="BA29" s="113"/>
    </row>
    <row r="30" spans="2:53" ht="16.5" customHeight="1" x14ac:dyDescent="0.25">
      <c r="B30" s="295"/>
      <c r="AU30" s="267"/>
      <c r="AY30" s="113"/>
      <c r="AZ30" s="113"/>
      <c r="BA30" s="113"/>
    </row>
    <row r="31" spans="2:53" ht="39.950000000000003" customHeight="1" x14ac:dyDescent="0.25">
      <c r="B31" s="295"/>
      <c r="C31" s="296" t="s">
        <v>63</v>
      </c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  <c r="S31" s="296"/>
      <c r="T31" s="296"/>
      <c r="U31" s="296"/>
      <c r="V31" s="296"/>
      <c r="W31" s="296"/>
      <c r="X31" s="30"/>
      <c r="Y31" s="297" t="s">
        <v>64</v>
      </c>
      <c r="Z31" s="297"/>
      <c r="AA31" s="297"/>
      <c r="AB31" s="297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97"/>
      <c r="AO31" s="297"/>
      <c r="AP31" s="297"/>
      <c r="AQ31" s="297"/>
      <c r="AR31" s="297"/>
      <c r="AS31" s="297"/>
      <c r="AU31" s="267"/>
      <c r="AY31" s="113"/>
      <c r="AZ31" s="113"/>
      <c r="BA31" s="113"/>
    </row>
    <row r="32" spans="2:53" ht="16.5" customHeight="1" x14ac:dyDescent="0.3">
      <c r="B32" s="295"/>
      <c r="C32" s="265" t="s">
        <v>55</v>
      </c>
      <c r="D32" s="90" t="s">
        <v>55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326" t="s">
        <v>49</v>
      </c>
      <c r="P32" s="326"/>
      <c r="Q32" s="326"/>
      <c r="R32" s="326"/>
      <c r="S32" s="7"/>
      <c r="T32" s="90" t="s">
        <v>55</v>
      </c>
      <c r="U32" s="232" t="s">
        <v>50</v>
      </c>
      <c r="V32" s="232"/>
      <c r="W32" s="232"/>
      <c r="X32" s="3"/>
      <c r="Y32" s="265" t="s">
        <v>55</v>
      </c>
      <c r="Z32" s="90" t="s">
        <v>55</v>
      </c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326" t="s">
        <v>49</v>
      </c>
      <c r="AL32" s="326"/>
      <c r="AM32" s="326"/>
      <c r="AN32" s="326"/>
      <c r="AO32" s="7"/>
      <c r="AP32" s="90" t="s">
        <v>55</v>
      </c>
      <c r="AQ32" s="232" t="s">
        <v>50</v>
      </c>
      <c r="AR32" s="232"/>
      <c r="AS32" s="232"/>
      <c r="AU32" s="267"/>
      <c r="AV32" s="279" t="s">
        <v>264</v>
      </c>
      <c r="AW32" s="280" t="s">
        <v>5</v>
      </c>
      <c r="AX32" s="280"/>
      <c r="AY32" s="279" t="s">
        <v>55</v>
      </c>
      <c r="AZ32" s="280" t="s">
        <v>6</v>
      </c>
      <c r="BA32" s="280"/>
    </row>
    <row r="33" spans="2:53" ht="16.5" customHeight="1" x14ac:dyDescent="0.3">
      <c r="B33" s="295"/>
      <c r="C33" s="265"/>
      <c r="D33" s="90" t="s">
        <v>2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 t="s">
        <v>3</v>
      </c>
      <c r="P33" s="42" t="s">
        <v>4</v>
      </c>
      <c r="Q33" s="42" t="s">
        <v>191</v>
      </c>
      <c r="R33" s="42" t="s">
        <v>192</v>
      </c>
      <c r="S33" s="7"/>
      <c r="T33" s="90" t="s">
        <v>2</v>
      </c>
      <c r="U33" s="92" t="s">
        <v>5</v>
      </c>
      <c r="V33" s="92" t="s">
        <v>6</v>
      </c>
      <c r="W33" s="8" t="s">
        <v>7</v>
      </c>
      <c r="X33" s="3"/>
      <c r="Y33" s="265"/>
      <c r="Z33" s="90" t="s">
        <v>0</v>
      </c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42" t="s">
        <v>3</v>
      </c>
      <c r="AL33" s="42" t="s">
        <v>4</v>
      </c>
      <c r="AM33" s="42" t="s">
        <v>191</v>
      </c>
      <c r="AN33" s="42" t="s">
        <v>192</v>
      </c>
      <c r="AO33" s="7"/>
      <c r="AP33" s="90" t="s">
        <v>0</v>
      </c>
      <c r="AQ33" s="92" t="s">
        <v>5</v>
      </c>
      <c r="AR33" s="92" t="s">
        <v>6</v>
      </c>
      <c r="AS33" s="8" t="s">
        <v>7</v>
      </c>
      <c r="AU33" s="267"/>
      <c r="AV33" s="279"/>
      <c r="AW33" s="114" t="s">
        <v>2</v>
      </c>
      <c r="AX33" s="114" t="s">
        <v>54</v>
      </c>
      <c r="AY33" s="279"/>
      <c r="AZ33" s="114" t="s">
        <v>2</v>
      </c>
      <c r="BA33" s="114" t="s">
        <v>54</v>
      </c>
    </row>
    <row r="34" spans="2:53" ht="16.5" customHeight="1" x14ac:dyDescent="0.3">
      <c r="B34" s="295"/>
      <c r="C34" s="265"/>
      <c r="D34" s="25" t="s">
        <v>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57">
        <f>ROUND(AVERAGE(O36, O40,O44,O48,O52,O56,O60), 3)</f>
        <v>115.419</v>
      </c>
      <c r="P34" s="43">
        <f>ROUND(AVERAGE(P36, P40,P44,P48,P52,P56,P60), 3)</f>
        <v>11.542</v>
      </c>
      <c r="Q34" s="43">
        <f>ROUND(AVERAGE(Q36, Q40,Q44,Q48,Q52,Q56,Q60), 3)</f>
        <v>8.9930000000000003</v>
      </c>
      <c r="R34" s="43">
        <f>ROUND(AVERAGE(R36, R40,R44,R48,R52,R56,R60), 3)</f>
        <v>7.5060000000000002</v>
      </c>
      <c r="S34" s="7"/>
      <c r="T34" s="9" t="s">
        <v>9</v>
      </c>
      <c r="U34" s="8">
        <v>80</v>
      </c>
      <c r="V34" s="8">
        <v>102.64</v>
      </c>
      <c r="W34" s="8">
        <f t="shared" ref="W34:W40" si="4">ROUND(V34/60, 3)</f>
        <v>1.7110000000000001</v>
      </c>
      <c r="X34" s="3"/>
      <c r="Y34" s="265"/>
      <c r="Z34" s="25" t="s">
        <v>8</v>
      </c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57">
        <f>ROUND(AVERAGE(AK36, AK40,AK44,AK48,AK52,AK56,AK60), 3)</f>
        <v>72.691999999999993</v>
      </c>
      <c r="AL34" s="43">
        <f>ROUND(AVERAGE(AL36, AL40,AL44,AL48,AL52,AL56,AL60), 3)</f>
        <v>7.2690000000000001</v>
      </c>
      <c r="AM34" s="43">
        <f>ROUND(AVERAGE(AM36, AM40,AM44,AM48,AM52,AM56,AM60), 3)</f>
        <v>6.6079999999999997</v>
      </c>
      <c r="AN34" s="43">
        <f>ROUND(AVERAGE(AN36, AN40,AN44,AN48,AN52,AN56,AN60), 3)</f>
        <v>2.524</v>
      </c>
      <c r="AO34" s="7"/>
      <c r="AP34" s="9" t="s">
        <v>9</v>
      </c>
      <c r="AQ34" s="8">
        <v>100</v>
      </c>
      <c r="AR34" s="8">
        <v>81.241</v>
      </c>
      <c r="AS34" s="8">
        <f t="shared" ref="AS34:AS40" si="5">ROUND(AR34/60, 3)</f>
        <v>1.3540000000000001</v>
      </c>
      <c r="AU34" s="267"/>
      <c r="AV34" s="115" t="s">
        <v>9</v>
      </c>
      <c r="AW34" s="116">
        <f>U34</f>
        <v>80</v>
      </c>
      <c r="AX34" s="116">
        <f>AQ34</f>
        <v>100</v>
      </c>
      <c r="AY34" s="115" t="s">
        <v>9</v>
      </c>
      <c r="AZ34" s="116">
        <f t="shared" ref="AZ34:AZ40" si="6">V34</f>
        <v>102.64</v>
      </c>
      <c r="BA34" s="116">
        <f>AR34</f>
        <v>81.241</v>
      </c>
    </row>
    <row r="35" spans="2:53" ht="16.5" customHeight="1" x14ac:dyDescent="0.3">
      <c r="B35" s="295"/>
      <c r="C35" s="265"/>
      <c r="D35" s="92" t="s">
        <v>10</v>
      </c>
      <c r="E35" s="292" t="s">
        <v>190</v>
      </c>
      <c r="F35" s="293"/>
      <c r="G35" s="293"/>
      <c r="H35" s="293"/>
      <c r="I35" s="293"/>
      <c r="J35" s="293"/>
      <c r="K35" s="293"/>
      <c r="L35" s="293"/>
      <c r="M35" s="293"/>
      <c r="N35" s="293"/>
      <c r="O35" s="88" t="s">
        <v>11</v>
      </c>
      <c r="P35" s="88" t="s">
        <v>12</v>
      </c>
      <c r="Q35" s="88" t="s">
        <v>81</v>
      </c>
      <c r="R35" s="88" t="s">
        <v>80</v>
      </c>
      <c r="S35" s="7"/>
      <c r="T35" s="9" t="s">
        <v>13</v>
      </c>
      <c r="U35" s="8">
        <v>70</v>
      </c>
      <c r="V35" s="8">
        <v>108.93600000000001</v>
      </c>
      <c r="W35" s="8">
        <f t="shared" si="4"/>
        <v>1.8160000000000001</v>
      </c>
      <c r="X35" s="3"/>
      <c r="Y35" s="265"/>
      <c r="Z35" s="92" t="s">
        <v>10</v>
      </c>
      <c r="AA35" s="292" t="s">
        <v>94</v>
      </c>
      <c r="AB35" s="293"/>
      <c r="AC35" s="293"/>
      <c r="AD35" s="293"/>
      <c r="AE35" s="293"/>
      <c r="AF35" s="293"/>
      <c r="AG35" s="293"/>
      <c r="AH35" s="293"/>
      <c r="AI35" s="293"/>
      <c r="AJ35" s="293"/>
      <c r="AK35" s="88" t="s">
        <v>11</v>
      </c>
      <c r="AL35" s="88" t="s">
        <v>12</v>
      </c>
      <c r="AM35" s="88" t="s">
        <v>81</v>
      </c>
      <c r="AN35" s="88" t="s">
        <v>80</v>
      </c>
      <c r="AO35" s="7"/>
      <c r="AP35" s="9" t="s">
        <v>13</v>
      </c>
      <c r="AQ35" s="8">
        <v>100</v>
      </c>
      <c r="AR35" s="8">
        <v>88.144999999999996</v>
      </c>
      <c r="AS35" s="8">
        <f t="shared" si="5"/>
        <v>1.4690000000000001</v>
      </c>
      <c r="AU35" s="267"/>
      <c r="AV35" s="115" t="s">
        <v>13</v>
      </c>
      <c r="AW35" s="116">
        <f t="shared" ref="AW35:AW40" si="7">U35</f>
        <v>70</v>
      </c>
      <c r="AX35" s="116">
        <f t="shared" ref="AX35:AX40" si="8">AQ35</f>
        <v>100</v>
      </c>
      <c r="AY35" s="115" t="s">
        <v>13</v>
      </c>
      <c r="AZ35" s="116">
        <f t="shared" si="6"/>
        <v>108.93600000000001</v>
      </c>
      <c r="BA35" s="116">
        <f t="shared" ref="BA35:BA40" si="9">AR35</f>
        <v>88.144999999999996</v>
      </c>
    </row>
    <row r="36" spans="2:53" ht="16.5" customHeight="1" thickBot="1" x14ac:dyDescent="0.35">
      <c r="B36" s="295"/>
      <c r="C36" s="265"/>
      <c r="D36" s="89" t="s">
        <v>14</v>
      </c>
      <c r="E36" s="86">
        <v>16.719000000000001</v>
      </c>
      <c r="F36" s="86">
        <v>26.286999999999999</v>
      </c>
      <c r="G36" s="86">
        <v>6.7279999999999998</v>
      </c>
      <c r="H36" s="86">
        <v>10.08</v>
      </c>
      <c r="I36" s="86">
        <v>5.6639999999999997</v>
      </c>
      <c r="J36" s="86">
        <v>14.592000000000001</v>
      </c>
      <c r="K36" s="86">
        <v>3.879</v>
      </c>
      <c r="L36" s="86">
        <v>4.0309999999999997</v>
      </c>
      <c r="M36" s="86">
        <v>7.08</v>
      </c>
      <c r="N36" s="86">
        <v>7.5750000000000002</v>
      </c>
      <c r="O36" s="87">
        <f>SUM(E40:N40)</f>
        <v>108.931</v>
      </c>
      <c r="P36" s="26">
        <f>ROUND(AVERAGE(E40:N40),3)</f>
        <v>10.893000000000001</v>
      </c>
      <c r="Q36" s="87">
        <f>ROUND(MEDIAN(E40:N40), 3)</f>
        <v>10.432</v>
      </c>
      <c r="R36" s="87">
        <f>ROUND(_xlfn.STDEV.S(E40:N40), 3)</f>
        <v>5.15</v>
      </c>
      <c r="S36" s="7"/>
      <c r="T36" s="25" t="s">
        <v>15</v>
      </c>
      <c r="U36" s="199">
        <v>70</v>
      </c>
      <c r="V36" s="172">
        <v>115.96</v>
      </c>
      <c r="W36" s="8">
        <f t="shared" si="4"/>
        <v>1.9330000000000001</v>
      </c>
      <c r="X36" s="3"/>
      <c r="Y36" s="265"/>
      <c r="Z36" s="89" t="s">
        <v>14</v>
      </c>
      <c r="AA36" s="83">
        <v>14.835000000000001</v>
      </c>
      <c r="AB36" s="83">
        <v>5.8780000000000001</v>
      </c>
      <c r="AC36" s="83">
        <v>6.37</v>
      </c>
      <c r="AD36" s="83">
        <v>6.5590000000000002</v>
      </c>
      <c r="AE36" s="83">
        <v>8.734</v>
      </c>
      <c r="AF36" s="83">
        <v>5.7839999999999998</v>
      </c>
      <c r="AG36" s="83">
        <v>6.7830000000000004</v>
      </c>
      <c r="AH36" s="83">
        <v>5.2649999999999997</v>
      </c>
      <c r="AI36" s="83">
        <v>9.4949999999999992</v>
      </c>
      <c r="AJ36" s="83">
        <v>11.536</v>
      </c>
      <c r="AK36" s="87">
        <f>SUM(AA40:AJ40)</f>
        <v>88.141999999999996</v>
      </c>
      <c r="AL36" s="26">
        <f>ROUND(AVERAGE(AA40:AJ40),3)</f>
        <v>8.8140000000000001</v>
      </c>
      <c r="AM36" s="87">
        <f>ROUND(MEDIAN(AA40:AJ40), 3)</f>
        <v>8.9550000000000001</v>
      </c>
      <c r="AN36" s="87">
        <f>ROUND(_xlfn.STDEV.S(AA40:AJ40), 3)</f>
        <v>2.7349999999999999</v>
      </c>
      <c r="AO36" s="7"/>
      <c r="AP36" s="25" t="s">
        <v>15</v>
      </c>
      <c r="AQ36" s="199">
        <v>100</v>
      </c>
      <c r="AR36" s="172">
        <v>71.497</v>
      </c>
      <c r="AS36" s="8">
        <f t="shared" si="5"/>
        <v>1.1919999999999999</v>
      </c>
      <c r="AU36" s="267"/>
      <c r="AV36" s="115" t="s">
        <v>15</v>
      </c>
      <c r="AW36" s="116">
        <f t="shared" si="7"/>
        <v>70</v>
      </c>
      <c r="AX36" s="116">
        <f t="shared" si="8"/>
        <v>100</v>
      </c>
      <c r="AY36" s="115" t="s">
        <v>15</v>
      </c>
      <c r="AZ36" s="116">
        <f t="shared" si="6"/>
        <v>115.96</v>
      </c>
      <c r="BA36" s="116">
        <f t="shared" si="9"/>
        <v>71.497</v>
      </c>
    </row>
    <row r="37" spans="2:53" ht="16.5" customHeight="1" thickBot="1" x14ac:dyDescent="0.35">
      <c r="B37" s="295"/>
      <c r="C37" s="265"/>
      <c r="D37" s="89" t="b">
        <v>1</v>
      </c>
      <c r="E37" s="84" t="s">
        <v>147</v>
      </c>
      <c r="F37" s="86" t="s">
        <v>143</v>
      </c>
      <c r="G37" s="86">
        <v>6</v>
      </c>
      <c r="H37" s="86">
        <v>8</v>
      </c>
      <c r="I37" s="86">
        <v>2</v>
      </c>
      <c r="J37" s="84" t="s">
        <v>129</v>
      </c>
      <c r="K37" s="86" t="s">
        <v>147</v>
      </c>
      <c r="L37" s="86" t="s">
        <v>147</v>
      </c>
      <c r="M37" s="86">
        <v>9</v>
      </c>
      <c r="N37" s="86">
        <v>1</v>
      </c>
      <c r="O37" s="281"/>
      <c r="P37" s="282"/>
      <c r="Q37" s="282"/>
      <c r="R37" s="283"/>
      <c r="S37" s="7"/>
      <c r="T37" s="206" t="s">
        <v>16</v>
      </c>
      <c r="U37" s="207">
        <v>90</v>
      </c>
      <c r="V37" s="208">
        <v>125.83199999999999</v>
      </c>
      <c r="W37" s="171">
        <f t="shared" si="4"/>
        <v>2.097</v>
      </c>
      <c r="X37" s="3"/>
      <c r="Y37" s="265"/>
      <c r="Z37" s="89" t="b">
        <v>1</v>
      </c>
      <c r="AA37" s="83" t="s">
        <v>162</v>
      </c>
      <c r="AB37" s="83">
        <v>5</v>
      </c>
      <c r="AC37" s="83" t="s">
        <v>129</v>
      </c>
      <c r="AD37" s="83">
        <v>7</v>
      </c>
      <c r="AE37" s="83" t="s">
        <v>144</v>
      </c>
      <c r="AF37" s="83">
        <v>6</v>
      </c>
      <c r="AG37" s="83" t="s">
        <v>158</v>
      </c>
      <c r="AH37" s="83" t="s">
        <v>163</v>
      </c>
      <c r="AI37" s="83" t="s">
        <v>144</v>
      </c>
      <c r="AJ37" s="83" t="s">
        <v>160</v>
      </c>
      <c r="AK37" s="281"/>
      <c r="AL37" s="282"/>
      <c r="AM37" s="282"/>
      <c r="AN37" s="283"/>
      <c r="AO37" s="7"/>
      <c r="AP37" s="206" t="s">
        <v>16</v>
      </c>
      <c r="AQ37" s="207">
        <v>100</v>
      </c>
      <c r="AR37" s="208">
        <v>67.120999999999995</v>
      </c>
      <c r="AS37" s="171">
        <f t="shared" si="5"/>
        <v>1.119</v>
      </c>
      <c r="AU37" s="267"/>
      <c r="AV37" s="115" t="s">
        <v>16</v>
      </c>
      <c r="AW37" s="116">
        <f t="shared" si="7"/>
        <v>90</v>
      </c>
      <c r="AX37" s="116">
        <f t="shared" si="8"/>
        <v>100</v>
      </c>
      <c r="AY37" s="115" t="s">
        <v>16</v>
      </c>
      <c r="AZ37" s="116">
        <f t="shared" si="6"/>
        <v>125.83199999999999</v>
      </c>
      <c r="BA37" s="116">
        <f t="shared" si="9"/>
        <v>67.120999999999995</v>
      </c>
    </row>
    <row r="38" spans="2:53" ht="16.5" customHeight="1" thickBot="1" x14ac:dyDescent="0.35">
      <c r="B38" s="295"/>
      <c r="C38" s="265"/>
      <c r="D38" s="89" t="s">
        <v>17</v>
      </c>
      <c r="E38" s="13" t="s">
        <v>34</v>
      </c>
      <c r="F38" s="87"/>
      <c r="G38" s="87"/>
      <c r="H38" s="87"/>
      <c r="I38" s="87"/>
      <c r="J38" s="13" t="s">
        <v>35</v>
      </c>
      <c r="K38" s="87"/>
      <c r="L38" s="87"/>
      <c r="M38" s="87"/>
      <c r="N38" s="87"/>
      <c r="O38" s="284"/>
      <c r="P38" s="285"/>
      <c r="Q38" s="285"/>
      <c r="R38" s="286"/>
      <c r="S38" s="7"/>
      <c r="T38" s="204" t="s">
        <v>18</v>
      </c>
      <c r="U38" s="215">
        <v>70</v>
      </c>
      <c r="V38" s="205">
        <v>163.76</v>
      </c>
      <c r="W38" s="8">
        <f t="shared" si="4"/>
        <v>2.7290000000000001</v>
      </c>
      <c r="X38" s="3"/>
      <c r="Y38" s="265"/>
      <c r="Z38" s="89" t="s">
        <v>17</v>
      </c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284"/>
      <c r="AL38" s="285"/>
      <c r="AM38" s="285"/>
      <c r="AN38" s="286"/>
      <c r="AO38" s="7"/>
      <c r="AP38" s="204" t="s">
        <v>18</v>
      </c>
      <c r="AQ38" s="215">
        <v>100</v>
      </c>
      <c r="AR38" s="205">
        <v>70.402000000000001</v>
      </c>
      <c r="AS38" s="8">
        <f t="shared" si="5"/>
        <v>1.173</v>
      </c>
      <c r="AU38" s="267"/>
      <c r="AV38" s="115" t="s">
        <v>18</v>
      </c>
      <c r="AW38" s="116">
        <f t="shared" si="7"/>
        <v>70</v>
      </c>
      <c r="AX38" s="116">
        <f t="shared" si="8"/>
        <v>100</v>
      </c>
      <c r="AY38" s="115" t="s">
        <v>18</v>
      </c>
      <c r="AZ38" s="116">
        <f t="shared" si="6"/>
        <v>163.76</v>
      </c>
      <c r="BA38" s="116">
        <f t="shared" si="9"/>
        <v>70.402000000000001</v>
      </c>
    </row>
    <row r="39" spans="2:53" ht="16.5" customHeight="1" x14ac:dyDescent="0.3">
      <c r="B39" s="295"/>
      <c r="C39" s="265"/>
      <c r="D39" s="92" t="s">
        <v>19</v>
      </c>
      <c r="E39" s="292" t="s">
        <v>88</v>
      </c>
      <c r="F39" s="293"/>
      <c r="G39" s="293"/>
      <c r="H39" s="293"/>
      <c r="I39" s="293"/>
      <c r="J39" s="293"/>
      <c r="K39" s="293"/>
      <c r="L39" s="293"/>
      <c r="M39" s="293"/>
      <c r="N39" s="293"/>
      <c r="O39" s="88" t="s">
        <v>11</v>
      </c>
      <c r="P39" s="88" t="s">
        <v>12</v>
      </c>
      <c r="Q39" s="88" t="s">
        <v>81</v>
      </c>
      <c r="R39" s="88" t="s">
        <v>80</v>
      </c>
      <c r="S39" s="7"/>
      <c r="T39" s="175" t="s">
        <v>56</v>
      </c>
      <c r="U39" s="176">
        <v>100</v>
      </c>
      <c r="V39" s="177">
        <v>104.761</v>
      </c>
      <c r="W39" s="171">
        <f t="shared" si="4"/>
        <v>1.746</v>
      </c>
      <c r="X39" s="3"/>
      <c r="Y39" s="265"/>
      <c r="Z39" s="92" t="s">
        <v>19</v>
      </c>
      <c r="AA39" s="292" t="s">
        <v>94</v>
      </c>
      <c r="AB39" s="293"/>
      <c r="AC39" s="293"/>
      <c r="AD39" s="293"/>
      <c r="AE39" s="293"/>
      <c r="AF39" s="293"/>
      <c r="AG39" s="293"/>
      <c r="AH39" s="293"/>
      <c r="AI39" s="293"/>
      <c r="AJ39" s="293"/>
      <c r="AK39" s="88" t="s">
        <v>11</v>
      </c>
      <c r="AL39" s="88" t="s">
        <v>12</v>
      </c>
      <c r="AM39" s="88" t="s">
        <v>81</v>
      </c>
      <c r="AN39" s="88" t="s">
        <v>80</v>
      </c>
      <c r="AO39" s="7"/>
      <c r="AP39" s="175" t="s">
        <v>56</v>
      </c>
      <c r="AQ39" s="176">
        <v>100</v>
      </c>
      <c r="AR39" s="177">
        <v>68.623999999999995</v>
      </c>
      <c r="AS39" s="171">
        <f t="shared" si="5"/>
        <v>1.1439999999999999</v>
      </c>
      <c r="AU39" s="267"/>
      <c r="AV39" s="115" t="s">
        <v>56</v>
      </c>
      <c r="AW39" s="116">
        <f t="shared" si="7"/>
        <v>100</v>
      </c>
      <c r="AX39" s="116">
        <f t="shared" si="8"/>
        <v>100</v>
      </c>
      <c r="AY39" s="115" t="s">
        <v>56</v>
      </c>
      <c r="AZ39" s="116">
        <f t="shared" si="6"/>
        <v>104.761</v>
      </c>
      <c r="BA39" s="116">
        <f t="shared" si="9"/>
        <v>68.623999999999995</v>
      </c>
    </row>
    <row r="40" spans="2:53" ht="16.5" customHeight="1" thickBot="1" x14ac:dyDescent="0.35">
      <c r="B40" s="295"/>
      <c r="C40" s="265"/>
      <c r="D40" s="89" t="s">
        <v>20</v>
      </c>
      <c r="E40" s="86">
        <v>19.855</v>
      </c>
      <c r="F40" s="86">
        <v>7.0140000000000002</v>
      </c>
      <c r="G40" s="86">
        <v>7.84</v>
      </c>
      <c r="H40" s="86">
        <v>5.2880000000000003</v>
      </c>
      <c r="I40" s="86">
        <v>17.04</v>
      </c>
      <c r="J40" s="86">
        <v>4.24</v>
      </c>
      <c r="K40" s="86">
        <v>11.744</v>
      </c>
      <c r="L40" s="86">
        <v>9.4</v>
      </c>
      <c r="M40" s="86">
        <v>11.462999999999999</v>
      </c>
      <c r="N40" s="86">
        <v>15.047000000000001</v>
      </c>
      <c r="O40" s="87">
        <f>SUM(E36:N36)</f>
        <v>102.63500000000001</v>
      </c>
      <c r="P40" s="26">
        <f>ROUND(AVERAGE(E36:N36),3)</f>
        <v>10.263999999999999</v>
      </c>
      <c r="Q40" s="87">
        <f>ROUND(MEDIAN(E36:N36), 3)</f>
        <v>7.3280000000000003</v>
      </c>
      <c r="R40" s="87">
        <f>ROUND(_xlfn.STDEV.S(E36:N36), 3)</f>
        <v>7.0540000000000003</v>
      </c>
      <c r="S40" s="7"/>
      <c r="T40" s="180" t="s">
        <v>57</v>
      </c>
      <c r="U40" s="181">
        <v>100</v>
      </c>
      <c r="V40" s="182">
        <v>86.070999999999998</v>
      </c>
      <c r="W40" s="171">
        <f t="shared" si="4"/>
        <v>1.4350000000000001</v>
      </c>
      <c r="X40" s="3"/>
      <c r="Y40" s="265"/>
      <c r="Z40" s="89" t="s">
        <v>20</v>
      </c>
      <c r="AA40" s="83">
        <v>9.5690000000000008</v>
      </c>
      <c r="AB40" s="83">
        <v>9.3829999999999991</v>
      </c>
      <c r="AC40" s="83">
        <v>5.2</v>
      </c>
      <c r="AD40" s="83">
        <v>13.704000000000001</v>
      </c>
      <c r="AE40" s="83">
        <v>6.2729999999999997</v>
      </c>
      <c r="AF40" s="83">
        <v>7.1980000000000004</v>
      </c>
      <c r="AG40" s="83">
        <v>5.9130000000000003</v>
      </c>
      <c r="AH40" s="83">
        <v>11.736000000000001</v>
      </c>
      <c r="AI40" s="83">
        <v>10.638999999999999</v>
      </c>
      <c r="AJ40" s="83">
        <v>8.5269999999999992</v>
      </c>
      <c r="AK40" s="87">
        <f>SUM(AA36:AJ36)</f>
        <v>81.239000000000004</v>
      </c>
      <c r="AL40" s="26">
        <f>ROUND(AVERAGE(AA36:AJ36),3)</f>
        <v>8.1240000000000006</v>
      </c>
      <c r="AM40" s="87">
        <f>ROUND(MEDIAN(AA36:AJ36), 3)</f>
        <v>6.6710000000000003</v>
      </c>
      <c r="AN40" s="87">
        <f>ROUND(_xlfn.STDEV.S(AA36:AJ36), 3)</f>
        <v>3.0720000000000001</v>
      </c>
      <c r="AO40" s="7"/>
      <c r="AP40" s="180" t="s">
        <v>57</v>
      </c>
      <c r="AQ40" s="181">
        <v>100</v>
      </c>
      <c r="AR40" s="182">
        <v>61.832999999999998</v>
      </c>
      <c r="AS40" s="171">
        <f t="shared" si="5"/>
        <v>1.0309999999999999</v>
      </c>
      <c r="AU40" s="267"/>
      <c r="AV40" s="115" t="s">
        <v>57</v>
      </c>
      <c r="AW40" s="116">
        <f t="shared" si="7"/>
        <v>100</v>
      </c>
      <c r="AX40" s="116">
        <f t="shared" si="8"/>
        <v>100</v>
      </c>
      <c r="AY40" s="115" t="s">
        <v>57</v>
      </c>
      <c r="AZ40" s="116">
        <f t="shared" si="6"/>
        <v>86.070999999999998</v>
      </c>
      <c r="BA40" s="116">
        <f t="shared" si="9"/>
        <v>61.832999999999998</v>
      </c>
    </row>
    <row r="41" spans="2:53" ht="16.5" customHeight="1" x14ac:dyDescent="0.3">
      <c r="B41" s="295"/>
      <c r="C41" s="265"/>
      <c r="D41" s="89" t="b">
        <v>1</v>
      </c>
      <c r="E41" s="84" t="s">
        <v>130</v>
      </c>
      <c r="F41" s="84" t="s">
        <v>163</v>
      </c>
      <c r="G41" s="86" t="s">
        <v>133</v>
      </c>
      <c r="H41" s="86" t="s">
        <v>139</v>
      </c>
      <c r="I41" s="86" t="s">
        <v>156</v>
      </c>
      <c r="J41" s="86" t="s">
        <v>132</v>
      </c>
      <c r="K41" s="86" t="s">
        <v>138</v>
      </c>
      <c r="L41" s="86" t="s">
        <v>155</v>
      </c>
      <c r="M41" s="86" t="s">
        <v>129</v>
      </c>
      <c r="N41" s="84" t="s">
        <v>157</v>
      </c>
      <c r="O41" s="281"/>
      <c r="P41" s="282"/>
      <c r="Q41" s="282"/>
      <c r="R41" s="283"/>
      <c r="S41" s="7"/>
      <c r="T41" s="151" t="s">
        <v>3</v>
      </c>
      <c r="U41" s="173">
        <f>ROUND(AVERAGE(U34:U40), 3)</f>
        <v>82.856999999999999</v>
      </c>
      <c r="V41" s="174">
        <f>ROUND(AVERAGE(V34:V40), 3)</f>
        <v>115.423</v>
      </c>
      <c r="W41" s="15">
        <f>ROUND(AVERAGE(W34:W40), 3)</f>
        <v>1.9239999999999999</v>
      </c>
      <c r="X41" s="3"/>
      <c r="Y41" s="265"/>
      <c r="Z41" s="89" t="b">
        <v>1</v>
      </c>
      <c r="AA41" s="83" t="s">
        <v>156</v>
      </c>
      <c r="AB41" s="83" t="s">
        <v>157</v>
      </c>
      <c r="AC41" s="83">
        <v>4</v>
      </c>
      <c r="AD41" s="83" t="s">
        <v>138</v>
      </c>
      <c r="AE41" s="83">
        <v>0</v>
      </c>
      <c r="AF41" s="83" t="s">
        <v>146</v>
      </c>
      <c r="AG41" s="83">
        <v>9</v>
      </c>
      <c r="AH41" s="83" t="s">
        <v>131</v>
      </c>
      <c r="AI41" s="83" t="s">
        <v>156</v>
      </c>
      <c r="AJ41" s="83" t="s">
        <v>148</v>
      </c>
      <c r="AK41" s="281"/>
      <c r="AL41" s="282"/>
      <c r="AM41" s="282"/>
      <c r="AN41" s="283"/>
      <c r="AO41" s="7"/>
      <c r="AP41" s="151" t="s">
        <v>3</v>
      </c>
      <c r="AQ41" s="173">
        <f>ROUND(AVERAGE(AQ34:AQ40), 3)</f>
        <v>100</v>
      </c>
      <c r="AR41" s="174">
        <f>ROUND(AVERAGE(AR34:AR40), 3)</f>
        <v>72.694999999999993</v>
      </c>
      <c r="AS41" s="15">
        <f>ROUND(AVERAGE(AS34:AS40), 3)</f>
        <v>1.212</v>
      </c>
      <c r="AU41" s="267"/>
      <c r="AV41" s="115" t="s">
        <v>247</v>
      </c>
      <c r="AW41" s="270" t="s">
        <v>248</v>
      </c>
      <c r="AX41" s="271"/>
      <c r="AY41" s="117"/>
      <c r="AZ41" s="127"/>
      <c r="BA41" s="128"/>
    </row>
    <row r="42" spans="2:53" ht="16.5" customHeight="1" x14ac:dyDescent="0.3">
      <c r="B42" s="295"/>
      <c r="C42" s="265"/>
      <c r="D42" s="89" t="s">
        <v>17</v>
      </c>
      <c r="E42" s="13" t="s">
        <v>42</v>
      </c>
      <c r="F42" s="13" t="s">
        <v>43</v>
      </c>
      <c r="G42" s="87"/>
      <c r="H42" s="87"/>
      <c r="I42" s="87"/>
      <c r="J42" s="87"/>
      <c r="K42" s="87"/>
      <c r="L42" s="87"/>
      <c r="M42" s="87"/>
      <c r="N42" s="13" t="s">
        <v>35</v>
      </c>
      <c r="O42" s="284"/>
      <c r="P42" s="285"/>
      <c r="Q42" s="285"/>
      <c r="R42" s="286"/>
      <c r="S42" s="7"/>
      <c r="T42" s="31"/>
      <c r="U42" s="31"/>
      <c r="V42" s="31"/>
      <c r="W42" s="31"/>
      <c r="X42" s="3"/>
      <c r="Y42" s="265"/>
      <c r="Z42" s="89" t="s">
        <v>17</v>
      </c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284"/>
      <c r="AL42" s="285"/>
      <c r="AM42" s="285"/>
      <c r="AN42" s="286"/>
      <c r="AO42" s="7"/>
      <c r="AP42" s="31"/>
      <c r="AQ42" s="31"/>
      <c r="AR42" s="31"/>
      <c r="AS42" s="31"/>
      <c r="AU42" s="267"/>
      <c r="AV42" s="115" t="s">
        <v>249</v>
      </c>
      <c r="AW42" s="272"/>
      <c r="AX42" s="273"/>
      <c r="AY42" s="117"/>
      <c r="AZ42" s="118"/>
      <c r="BA42" s="128"/>
    </row>
    <row r="43" spans="2:53" ht="16.5" customHeight="1" x14ac:dyDescent="0.3">
      <c r="B43" s="295"/>
      <c r="C43" s="265"/>
      <c r="D43" s="92" t="s">
        <v>21</v>
      </c>
      <c r="E43" s="292" t="s">
        <v>88</v>
      </c>
      <c r="F43" s="293"/>
      <c r="G43" s="293"/>
      <c r="H43" s="293"/>
      <c r="I43" s="293"/>
      <c r="J43" s="293"/>
      <c r="K43" s="293"/>
      <c r="L43" s="293"/>
      <c r="M43" s="293"/>
      <c r="N43" s="293"/>
      <c r="O43" s="88" t="s">
        <v>11</v>
      </c>
      <c r="P43" s="88" t="s">
        <v>12</v>
      </c>
      <c r="Q43" s="88" t="s">
        <v>81</v>
      </c>
      <c r="R43" s="88" t="s">
        <v>80</v>
      </c>
      <c r="S43" s="7"/>
      <c r="T43" s="7"/>
      <c r="U43" s="7"/>
      <c r="V43" s="7"/>
      <c r="W43" s="7"/>
      <c r="X43" s="3"/>
      <c r="Y43" s="265"/>
      <c r="Z43" s="92" t="s">
        <v>21</v>
      </c>
      <c r="AA43" s="292" t="s">
        <v>94</v>
      </c>
      <c r="AB43" s="293"/>
      <c r="AC43" s="293"/>
      <c r="AD43" s="293"/>
      <c r="AE43" s="293"/>
      <c r="AF43" s="293"/>
      <c r="AG43" s="293"/>
      <c r="AH43" s="293"/>
      <c r="AI43" s="293"/>
      <c r="AJ43" s="293"/>
      <c r="AK43" s="88" t="s">
        <v>11</v>
      </c>
      <c r="AL43" s="88" t="s">
        <v>12</v>
      </c>
      <c r="AM43" s="88" t="s">
        <v>81</v>
      </c>
      <c r="AN43" s="88" t="s">
        <v>80</v>
      </c>
      <c r="AO43" s="7"/>
      <c r="AP43" s="7"/>
      <c r="AQ43" s="7"/>
      <c r="AR43" s="7"/>
      <c r="AS43" s="7"/>
      <c r="AU43" s="267"/>
      <c r="AV43" s="115" t="s">
        <v>250</v>
      </c>
      <c r="AW43" s="274"/>
      <c r="AX43" s="275"/>
      <c r="AY43" s="117"/>
      <c r="AZ43" s="118"/>
      <c r="BA43" s="128"/>
    </row>
    <row r="44" spans="2:53" ht="16.5" customHeight="1" x14ac:dyDescent="0.3">
      <c r="B44" s="295"/>
      <c r="C44" s="265"/>
      <c r="D44" s="89" t="s">
        <v>22</v>
      </c>
      <c r="E44" s="86">
        <v>5.8159999999999998</v>
      </c>
      <c r="F44" s="86">
        <v>16.207000000000001</v>
      </c>
      <c r="G44" s="86">
        <v>31.312000000000001</v>
      </c>
      <c r="H44" s="86">
        <v>7.7350000000000003</v>
      </c>
      <c r="I44" s="86">
        <v>3.9119999999999999</v>
      </c>
      <c r="J44" s="86">
        <v>6.9349999999999996</v>
      </c>
      <c r="K44" s="86">
        <v>12.638999999999999</v>
      </c>
      <c r="L44" s="86">
        <v>8.9830000000000005</v>
      </c>
      <c r="M44" s="86">
        <v>9.36</v>
      </c>
      <c r="N44" s="86">
        <v>13.055999999999999</v>
      </c>
      <c r="O44" s="87">
        <f>SUM(E44:N44)</f>
        <v>115.955</v>
      </c>
      <c r="P44" s="26">
        <f>ROUND(AVERAGE(E44:N44),3)</f>
        <v>11.596</v>
      </c>
      <c r="Q44" s="87">
        <f>ROUND(MEDIAN(E44:N44), 3)</f>
        <v>9.1720000000000006</v>
      </c>
      <c r="R44" s="87">
        <f>ROUND(_xlfn.STDEV.S(E44:N44), 3)</f>
        <v>7.8470000000000004</v>
      </c>
      <c r="S44" s="7"/>
      <c r="T44" s="7"/>
      <c r="U44" s="7"/>
      <c r="V44" s="7"/>
      <c r="W44" s="7"/>
      <c r="X44" s="3"/>
      <c r="Y44" s="265"/>
      <c r="Z44" s="89" t="s">
        <v>22</v>
      </c>
      <c r="AA44" s="86">
        <v>9.0310000000000006</v>
      </c>
      <c r="AB44" s="86">
        <v>5.5839999999999996</v>
      </c>
      <c r="AC44" s="86">
        <v>4.8070000000000004</v>
      </c>
      <c r="AD44" s="86">
        <v>5.68</v>
      </c>
      <c r="AE44" s="86">
        <v>6.4640000000000004</v>
      </c>
      <c r="AF44" s="86">
        <v>7.8710000000000004</v>
      </c>
      <c r="AG44" s="86">
        <v>11.129</v>
      </c>
      <c r="AH44" s="86">
        <v>9.016</v>
      </c>
      <c r="AI44" s="86">
        <v>5.1109999999999998</v>
      </c>
      <c r="AJ44" s="86">
        <v>6.8</v>
      </c>
      <c r="AK44" s="87">
        <f>SUM(AA44:AJ44)</f>
        <v>71.492999999999995</v>
      </c>
      <c r="AL44" s="26">
        <f>ROUND(AVERAGE(AA44:AJ44),3)</f>
        <v>7.149</v>
      </c>
      <c r="AM44" s="87">
        <f>ROUND(MEDIAN(AA44:AJ44), 3)</f>
        <v>6.6319999999999997</v>
      </c>
      <c r="AN44" s="87">
        <f>ROUND(_xlfn.STDEV.S(AA44:AJ44), 3)</f>
        <v>2.0609999999999999</v>
      </c>
      <c r="AO44" s="7"/>
      <c r="AP44" s="7"/>
      <c r="AQ44" s="7"/>
      <c r="AR44" s="7"/>
      <c r="AS44" s="7"/>
      <c r="AU44" s="267"/>
      <c r="AV44" s="119" t="s">
        <v>3</v>
      </c>
      <c r="AW44" s="120">
        <f>U41</f>
        <v>82.856999999999999</v>
      </c>
      <c r="AX44" s="120">
        <f>AQ41</f>
        <v>100</v>
      </c>
      <c r="AY44" s="119" t="s">
        <v>3</v>
      </c>
      <c r="AZ44" s="121">
        <f>V41</f>
        <v>115.423</v>
      </c>
      <c r="BA44" s="121">
        <f>AR41</f>
        <v>72.694999999999993</v>
      </c>
    </row>
    <row r="45" spans="2:53" ht="16.5" customHeight="1" x14ac:dyDescent="0.25">
      <c r="B45" s="295"/>
      <c r="C45" s="265"/>
      <c r="D45" s="89" t="b">
        <v>1</v>
      </c>
      <c r="E45" s="86" t="s">
        <v>131</v>
      </c>
      <c r="F45" s="84" t="s">
        <v>143</v>
      </c>
      <c r="G45" s="84" t="s">
        <v>130</v>
      </c>
      <c r="H45" s="86" t="s">
        <v>152</v>
      </c>
      <c r="I45" s="86" t="s">
        <v>139</v>
      </c>
      <c r="J45" s="86">
        <v>3</v>
      </c>
      <c r="K45" s="86" t="s">
        <v>157</v>
      </c>
      <c r="L45" s="86" t="s">
        <v>133</v>
      </c>
      <c r="M45" s="86">
        <v>0</v>
      </c>
      <c r="N45" s="84" t="s">
        <v>157</v>
      </c>
      <c r="O45" s="281"/>
      <c r="P45" s="282"/>
      <c r="Q45" s="282"/>
      <c r="R45" s="283"/>
      <c r="S45" s="7"/>
      <c r="T45" s="7"/>
      <c r="U45" s="7"/>
      <c r="V45" s="7"/>
      <c r="W45" s="7"/>
      <c r="X45" s="3"/>
      <c r="Y45" s="265"/>
      <c r="Z45" s="89" t="b">
        <v>1</v>
      </c>
      <c r="AA45" s="86" t="s">
        <v>157</v>
      </c>
      <c r="AB45" s="86" t="s">
        <v>152</v>
      </c>
      <c r="AC45" s="86">
        <v>4</v>
      </c>
      <c r="AD45" s="86">
        <v>0</v>
      </c>
      <c r="AE45" s="86" t="s">
        <v>155</v>
      </c>
      <c r="AF45" s="86">
        <v>8</v>
      </c>
      <c r="AG45" s="86" t="s">
        <v>143</v>
      </c>
      <c r="AH45" s="86" t="s">
        <v>158</v>
      </c>
      <c r="AI45" s="86">
        <v>6</v>
      </c>
      <c r="AJ45" s="86" t="s">
        <v>141</v>
      </c>
      <c r="AK45" s="281"/>
      <c r="AL45" s="282"/>
      <c r="AM45" s="282"/>
      <c r="AN45" s="283"/>
      <c r="AO45" s="7"/>
      <c r="AP45" s="7"/>
      <c r="AQ45" s="7"/>
      <c r="AR45" s="7"/>
      <c r="AS45" s="7"/>
      <c r="AU45" s="267"/>
      <c r="AY45" s="113"/>
      <c r="AZ45" s="113"/>
      <c r="BA45" s="113"/>
    </row>
    <row r="46" spans="2:53" ht="16.5" customHeight="1" thickBot="1" x14ac:dyDescent="0.3">
      <c r="B46" s="295"/>
      <c r="C46" s="265"/>
      <c r="D46" s="153" t="s">
        <v>17</v>
      </c>
      <c r="E46" s="162"/>
      <c r="F46" s="163" t="s">
        <v>46</v>
      </c>
      <c r="G46" s="163" t="s">
        <v>45</v>
      </c>
      <c r="H46" s="162"/>
      <c r="I46" s="162"/>
      <c r="J46" s="162"/>
      <c r="K46" s="162"/>
      <c r="L46" s="162"/>
      <c r="M46" s="162"/>
      <c r="N46" s="163" t="s">
        <v>42</v>
      </c>
      <c r="O46" s="300"/>
      <c r="P46" s="301"/>
      <c r="Q46" s="301"/>
      <c r="R46" s="302"/>
      <c r="S46" s="7"/>
      <c r="T46" s="7"/>
      <c r="U46" s="7"/>
      <c r="V46" s="7"/>
      <c r="W46" s="7"/>
      <c r="X46" s="3"/>
      <c r="Y46" s="265"/>
      <c r="Z46" s="153" t="s">
        <v>17</v>
      </c>
      <c r="AA46" s="162"/>
      <c r="AB46" s="162"/>
      <c r="AC46" s="162"/>
      <c r="AD46" s="162"/>
      <c r="AE46" s="162"/>
      <c r="AF46" s="162"/>
      <c r="AG46" s="162"/>
      <c r="AH46" s="162"/>
      <c r="AI46" s="162"/>
      <c r="AJ46" s="162"/>
      <c r="AK46" s="300"/>
      <c r="AL46" s="301"/>
      <c r="AM46" s="301"/>
      <c r="AN46" s="302"/>
      <c r="AO46" s="7"/>
      <c r="AP46" s="7"/>
      <c r="AQ46" s="7"/>
      <c r="AR46" s="7"/>
      <c r="AS46" s="7"/>
      <c r="AU46" s="267"/>
      <c r="AY46" s="113"/>
      <c r="AZ46" s="113"/>
      <c r="BA46" s="113"/>
    </row>
    <row r="47" spans="2:53" ht="16.5" customHeight="1" x14ac:dyDescent="0.25">
      <c r="B47" s="295"/>
      <c r="C47" s="299"/>
      <c r="D47" s="164" t="s">
        <v>23</v>
      </c>
      <c r="E47" s="319" t="s">
        <v>90</v>
      </c>
      <c r="F47" s="310"/>
      <c r="G47" s="310"/>
      <c r="H47" s="310"/>
      <c r="I47" s="310"/>
      <c r="J47" s="310"/>
      <c r="K47" s="310"/>
      <c r="L47" s="310"/>
      <c r="M47" s="310"/>
      <c r="N47" s="310"/>
      <c r="O47" s="165" t="s">
        <v>11</v>
      </c>
      <c r="P47" s="165" t="s">
        <v>12</v>
      </c>
      <c r="Q47" s="165" t="s">
        <v>81</v>
      </c>
      <c r="R47" s="166" t="s">
        <v>80</v>
      </c>
      <c r="S47" s="7"/>
      <c r="T47" s="7"/>
      <c r="U47" s="7"/>
      <c r="V47" s="7"/>
      <c r="W47" s="7"/>
      <c r="X47" s="3"/>
      <c r="Y47" s="299"/>
      <c r="Z47" s="164" t="s">
        <v>23</v>
      </c>
      <c r="AA47" s="319" t="s">
        <v>94</v>
      </c>
      <c r="AB47" s="310"/>
      <c r="AC47" s="310"/>
      <c r="AD47" s="310"/>
      <c r="AE47" s="310"/>
      <c r="AF47" s="310"/>
      <c r="AG47" s="310"/>
      <c r="AH47" s="310"/>
      <c r="AI47" s="310"/>
      <c r="AJ47" s="310"/>
      <c r="AK47" s="165" t="s">
        <v>11</v>
      </c>
      <c r="AL47" s="165" t="s">
        <v>12</v>
      </c>
      <c r="AM47" s="165" t="s">
        <v>81</v>
      </c>
      <c r="AN47" s="166" t="s">
        <v>80</v>
      </c>
      <c r="AO47" s="7"/>
      <c r="AP47" s="7"/>
      <c r="AQ47" s="7"/>
      <c r="AR47" s="7"/>
      <c r="AS47" s="7"/>
      <c r="AU47" s="267"/>
      <c r="AY47" s="113"/>
      <c r="AZ47" s="113"/>
      <c r="BA47" s="113"/>
    </row>
    <row r="48" spans="2:53" ht="16.5" customHeight="1" x14ac:dyDescent="0.3">
      <c r="B48" s="295"/>
      <c r="C48" s="299"/>
      <c r="D48" s="195" t="s">
        <v>24</v>
      </c>
      <c r="E48" s="196">
        <v>5.1760000000000002</v>
      </c>
      <c r="F48" s="196">
        <v>12.504</v>
      </c>
      <c r="G48" s="196">
        <v>7.6950000000000003</v>
      </c>
      <c r="H48" s="196">
        <v>3.847</v>
      </c>
      <c r="I48" s="196">
        <v>7.4489999999999998</v>
      </c>
      <c r="J48" s="196">
        <v>11.391999999999999</v>
      </c>
      <c r="K48" s="196">
        <v>34.814999999999998</v>
      </c>
      <c r="L48" s="196">
        <v>19.968</v>
      </c>
      <c r="M48" s="196">
        <v>7.3760000000000003</v>
      </c>
      <c r="N48" s="196">
        <v>15.608000000000001</v>
      </c>
      <c r="O48" s="189">
        <f>SUM(E48:N48)</f>
        <v>125.83000000000001</v>
      </c>
      <c r="P48" s="39">
        <f>ROUND(AVERAGE(E48:N48),3)</f>
        <v>12.583</v>
      </c>
      <c r="Q48" s="189">
        <f>ROUND(MEDIAN(E48:N48), 3)</f>
        <v>9.5440000000000005</v>
      </c>
      <c r="R48" s="169">
        <f>ROUND(_xlfn.STDEV.S(E48:N48), 3)</f>
        <v>9.2370000000000001</v>
      </c>
      <c r="S48" s="7"/>
      <c r="T48" s="7"/>
      <c r="U48" s="7"/>
      <c r="V48" s="7"/>
      <c r="W48" s="7"/>
      <c r="X48" s="3"/>
      <c r="Y48" s="299"/>
      <c r="Z48" s="195" t="s">
        <v>24</v>
      </c>
      <c r="AA48" s="196">
        <v>4.2720000000000002</v>
      </c>
      <c r="AB48" s="196">
        <v>5.9770000000000003</v>
      </c>
      <c r="AC48" s="196">
        <v>5.383</v>
      </c>
      <c r="AD48" s="196">
        <v>4.3109999999999999</v>
      </c>
      <c r="AE48" s="196">
        <v>7</v>
      </c>
      <c r="AF48" s="196">
        <v>9.3360000000000003</v>
      </c>
      <c r="AG48" s="196">
        <v>7.8639999999999999</v>
      </c>
      <c r="AH48" s="196">
        <v>5.4160000000000004</v>
      </c>
      <c r="AI48" s="196">
        <v>4.7030000000000003</v>
      </c>
      <c r="AJ48" s="196">
        <v>12.856</v>
      </c>
      <c r="AK48" s="189">
        <f>SUM(AA48:AJ48)</f>
        <v>67.117999999999995</v>
      </c>
      <c r="AL48" s="39">
        <f>ROUND(AVERAGE(AA48:AJ48),3)</f>
        <v>6.7119999999999997</v>
      </c>
      <c r="AM48" s="189">
        <f>ROUND(MEDIAN(AA48:AJ48), 3)</f>
        <v>5.6970000000000001</v>
      </c>
      <c r="AN48" s="169">
        <f>ROUND(_xlfn.STDEV.S(AA48:AJ48), 3)</f>
        <v>2.7040000000000002</v>
      </c>
      <c r="AO48" s="7"/>
      <c r="AP48" s="7"/>
      <c r="AQ48" s="7"/>
      <c r="AR48" s="7"/>
      <c r="AS48" s="7"/>
      <c r="AU48" s="267"/>
      <c r="AY48" s="279" t="s">
        <v>55</v>
      </c>
      <c r="AZ48" s="266" t="s">
        <v>6</v>
      </c>
      <c r="BA48" s="266"/>
    </row>
    <row r="49" spans="2:53" ht="16.5" customHeight="1" x14ac:dyDescent="0.3">
      <c r="B49" s="295"/>
      <c r="C49" s="299"/>
      <c r="D49" s="195" t="b">
        <v>1</v>
      </c>
      <c r="E49" s="196" t="s">
        <v>148</v>
      </c>
      <c r="F49" s="196" t="s">
        <v>161</v>
      </c>
      <c r="G49" s="196" t="s">
        <v>133</v>
      </c>
      <c r="H49" s="196" t="s">
        <v>146</v>
      </c>
      <c r="I49" s="196" t="s">
        <v>137</v>
      </c>
      <c r="J49" s="196" t="s">
        <v>163</v>
      </c>
      <c r="K49" s="84">
        <v>4</v>
      </c>
      <c r="L49" s="196" t="s">
        <v>144</v>
      </c>
      <c r="M49" s="196">
        <v>7</v>
      </c>
      <c r="N49" s="196">
        <v>1</v>
      </c>
      <c r="O49" s="303"/>
      <c r="P49" s="304"/>
      <c r="Q49" s="304"/>
      <c r="R49" s="305"/>
      <c r="S49" s="7"/>
      <c r="T49" s="7"/>
      <c r="U49" s="7"/>
      <c r="V49" s="7"/>
      <c r="W49" s="7"/>
      <c r="X49" s="3"/>
      <c r="Y49" s="299"/>
      <c r="Z49" s="195" t="b">
        <v>1</v>
      </c>
      <c r="AA49" s="196" t="s">
        <v>147</v>
      </c>
      <c r="AB49" s="196">
        <v>7</v>
      </c>
      <c r="AC49" s="196">
        <v>5</v>
      </c>
      <c r="AD49" s="196">
        <v>1</v>
      </c>
      <c r="AE49" s="196" t="s">
        <v>141</v>
      </c>
      <c r="AF49" s="196" t="s">
        <v>161</v>
      </c>
      <c r="AG49" s="196" t="s">
        <v>130</v>
      </c>
      <c r="AH49" s="196" t="s">
        <v>159</v>
      </c>
      <c r="AI49" s="196" t="s">
        <v>163</v>
      </c>
      <c r="AJ49" s="196" t="s">
        <v>138</v>
      </c>
      <c r="AK49" s="303"/>
      <c r="AL49" s="304"/>
      <c r="AM49" s="304"/>
      <c r="AN49" s="305"/>
      <c r="AO49" s="7"/>
      <c r="AP49" s="7"/>
      <c r="AQ49" s="7"/>
      <c r="AR49" s="7"/>
      <c r="AS49" s="7"/>
      <c r="AU49" s="267"/>
      <c r="AY49" s="279"/>
      <c r="AZ49" s="107" t="s">
        <v>246</v>
      </c>
      <c r="BA49" s="107" t="s">
        <v>0</v>
      </c>
    </row>
    <row r="50" spans="2:53" ht="16.5" customHeight="1" thickBot="1" x14ac:dyDescent="0.3">
      <c r="B50" s="295"/>
      <c r="C50" s="299"/>
      <c r="D50" s="197" t="s">
        <v>17</v>
      </c>
      <c r="E50" s="198"/>
      <c r="F50" s="198"/>
      <c r="G50" s="198"/>
      <c r="H50" s="198"/>
      <c r="I50" s="198"/>
      <c r="J50" s="198"/>
      <c r="K50" s="214" t="s">
        <v>35</v>
      </c>
      <c r="L50" s="198"/>
      <c r="M50" s="198"/>
      <c r="N50" s="198"/>
      <c r="O50" s="320"/>
      <c r="P50" s="321"/>
      <c r="Q50" s="321"/>
      <c r="R50" s="322"/>
      <c r="S50" s="7"/>
      <c r="T50" s="7"/>
      <c r="U50" s="7"/>
      <c r="V50" s="7"/>
      <c r="W50" s="7"/>
      <c r="X50" s="3"/>
      <c r="Y50" s="299"/>
      <c r="Z50" s="197" t="s">
        <v>17</v>
      </c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320"/>
      <c r="AL50" s="321"/>
      <c r="AM50" s="321"/>
      <c r="AN50" s="322"/>
      <c r="AO50" s="7"/>
      <c r="AP50" s="7"/>
      <c r="AQ50" s="7"/>
      <c r="AR50" s="7"/>
      <c r="AS50" s="7"/>
      <c r="AU50" s="267"/>
      <c r="AY50" s="131" t="s">
        <v>3</v>
      </c>
      <c r="AZ50" s="132">
        <f>O34</f>
        <v>115.419</v>
      </c>
      <c r="BA50" s="132">
        <f>AK34</f>
        <v>72.691999999999993</v>
      </c>
    </row>
    <row r="51" spans="2:53" ht="16.5" customHeight="1" x14ac:dyDescent="0.25">
      <c r="B51" s="295"/>
      <c r="C51" s="265"/>
      <c r="D51" s="200" t="s">
        <v>25</v>
      </c>
      <c r="E51" s="317" t="s">
        <v>88</v>
      </c>
      <c r="F51" s="318"/>
      <c r="G51" s="318"/>
      <c r="H51" s="318"/>
      <c r="I51" s="318"/>
      <c r="J51" s="318"/>
      <c r="K51" s="318"/>
      <c r="L51" s="318"/>
      <c r="M51" s="318"/>
      <c r="N51" s="318"/>
      <c r="O51" s="201" t="s">
        <v>11</v>
      </c>
      <c r="P51" s="201" t="s">
        <v>12</v>
      </c>
      <c r="Q51" s="201" t="s">
        <v>81</v>
      </c>
      <c r="R51" s="201" t="s">
        <v>80</v>
      </c>
      <c r="S51" s="7"/>
      <c r="T51" s="7"/>
      <c r="U51" s="7"/>
      <c r="V51" s="7"/>
      <c r="W51" s="7"/>
      <c r="X51" s="3"/>
      <c r="Y51" s="265"/>
      <c r="Z51" s="200" t="s">
        <v>25</v>
      </c>
      <c r="AA51" s="317" t="s">
        <v>94</v>
      </c>
      <c r="AB51" s="318"/>
      <c r="AC51" s="318"/>
      <c r="AD51" s="318"/>
      <c r="AE51" s="318"/>
      <c r="AF51" s="318"/>
      <c r="AG51" s="318"/>
      <c r="AH51" s="318"/>
      <c r="AI51" s="318"/>
      <c r="AJ51" s="318"/>
      <c r="AK51" s="201" t="s">
        <v>11</v>
      </c>
      <c r="AL51" s="201" t="s">
        <v>12</v>
      </c>
      <c r="AM51" s="201" t="s">
        <v>81</v>
      </c>
      <c r="AN51" s="201" t="s">
        <v>80</v>
      </c>
      <c r="AO51" s="7"/>
      <c r="AP51" s="7"/>
      <c r="AQ51" s="7"/>
      <c r="AR51" s="7"/>
      <c r="AS51" s="7"/>
      <c r="AU51" s="267"/>
      <c r="AY51" s="42" t="s">
        <v>4</v>
      </c>
      <c r="AZ51" s="130">
        <f>P34</f>
        <v>11.542</v>
      </c>
      <c r="BA51" s="130">
        <f>AL34</f>
        <v>7.2690000000000001</v>
      </c>
    </row>
    <row r="52" spans="2:53" ht="16.5" customHeight="1" x14ac:dyDescent="0.25">
      <c r="B52" s="295"/>
      <c r="C52" s="265"/>
      <c r="D52" s="89" t="s">
        <v>26</v>
      </c>
      <c r="E52" s="86">
        <v>13.295</v>
      </c>
      <c r="F52" s="86">
        <v>9.8719999999999999</v>
      </c>
      <c r="G52" s="86">
        <v>49.375999999999998</v>
      </c>
      <c r="H52" s="86">
        <v>10.92</v>
      </c>
      <c r="I52" s="86">
        <v>8.9760000000000009</v>
      </c>
      <c r="J52" s="86">
        <v>8.5760000000000005</v>
      </c>
      <c r="K52" s="86">
        <v>26.047999999999998</v>
      </c>
      <c r="L52" s="86">
        <v>8.4320000000000004</v>
      </c>
      <c r="M52" s="86">
        <v>18.352</v>
      </c>
      <c r="N52" s="86">
        <v>9.9120000000000008</v>
      </c>
      <c r="O52" s="87">
        <f>SUM(E52:N52)</f>
        <v>163.75900000000001</v>
      </c>
      <c r="P52" s="26">
        <f>ROUND(AVERAGE(E52:N52),3)</f>
        <v>16.376000000000001</v>
      </c>
      <c r="Q52" s="87">
        <f>ROUND(MEDIAN(E52:N52), 3)</f>
        <v>10.416</v>
      </c>
      <c r="R52" s="87">
        <f>ROUND(_xlfn.STDEV.S(E52:N52), 3)</f>
        <v>12.86</v>
      </c>
      <c r="S52" s="7"/>
      <c r="T52" s="7"/>
      <c r="U52" s="7"/>
      <c r="V52" s="7"/>
      <c r="W52" s="7"/>
      <c r="X52" s="3"/>
      <c r="Y52" s="265"/>
      <c r="Z52" s="89" t="s">
        <v>26</v>
      </c>
      <c r="AA52" s="83">
        <v>6.3849999999999998</v>
      </c>
      <c r="AB52" s="83">
        <v>4.5030000000000001</v>
      </c>
      <c r="AC52" s="83">
        <v>9.8569999999999993</v>
      </c>
      <c r="AD52" s="83">
        <v>8.3019999999999996</v>
      </c>
      <c r="AE52" s="83">
        <v>4.367</v>
      </c>
      <c r="AF52" s="83">
        <v>6.0880000000000001</v>
      </c>
      <c r="AG52" s="83">
        <v>7.7439999999999998</v>
      </c>
      <c r="AH52" s="83">
        <v>7.96</v>
      </c>
      <c r="AI52" s="83">
        <v>9.1280000000000001</v>
      </c>
      <c r="AJ52" s="83">
        <v>6.0629999999999997</v>
      </c>
      <c r="AK52" s="87">
        <f>SUM(AA52:AJ52)</f>
        <v>70.397000000000006</v>
      </c>
      <c r="AL52" s="26">
        <f>ROUND(AVERAGE(AA52:AJ52),3)</f>
        <v>7.04</v>
      </c>
      <c r="AM52" s="87">
        <f>ROUND(MEDIAN(AA52:AJ52), 3)</f>
        <v>7.0650000000000004</v>
      </c>
      <c r="AN52" s="87">
        <f>ROUND(_xlfn.STDEV.S(AA52:AJ52), 3)</f>
        <v>1.859</v>
      </c>
      <c r="AO52" s="7"/>
      <c r="AP52" s="7"/>
      <c r="AQ52" s="7"/>
      <c r="AR52" s="7"/>
      <c r="AS52" s="7"/>
      <c r="AU52" s="267"/>
      <c r="AY52" s="42" t="s">
        <v>191</v>
      </c>
      <c r="AZ52" s="130">
        <f>Q34</f>
        <v>8.9930000000000003</v>
      </c>
      <c r="BA52" s="130">
        <f>AM34</f>
        <v>6.6079999999999997</v>
      </c>
    </row>
    <row r="53" spans="2:53" ht="16.5" customHeight="1" x14ac:dyDescent="0.25">
      <c r="B53" s="295"/>
      <c r="C53" s="265"/>
      <c r="D53" s="89" t="b">
        <v>1</v>
      </c>
      <c r="E53" s="86" t="s">
        <v>135</v>
      </c>
      <c r="F53" s="84">
        <v>4</v>
      </c>
      <c r="G53" s="86" t="s">
        <v>136</v>
      </c>
      <c r="H53" s="86" t="s">
        <v>158</v>
      </c>
      <c r="I53" s="86" t="s">
        <v>159</v>
      </c>
      <c r="J53" s="86" t="s">
        <v>157</v>
      </c>
      <c r="K53" s="84" t="s">
        <v>133</v>
      </c>
      <c r="L53" s="86">
        <v>8</v>
      </c>
      <c r="M53" s="84" t="s">
        <v>141</v>
      </c>
      <c r="N53" s="86" t="s">
        <v>155</v>
      </c>
      <c r="O53" s="281"/>
      <c r="P53" s="282"/>
      <c r="Q53" s="282"/>
      <c r="R53" s="283"/>
      <c r="S53" s="7"/>
      <c r="T53" s="7"/>
      <c r="U53" s="7"/>
      <c r="V53" s="7"/>
      <c r="W53" s="7"/>
      <c r="X53" s="3"/>
      <c r="Y53" s="265"/>
      <c r="Z53" s="89" t="b">
        <v>1</v>
      </c>
      <c r="AA53" s="83" t="s">
        <v>155</v>
      </c>
      <c r="AB53" s="83" t="s">
        <v>137</v>
      </c>
      <c r="AC53" s="83" t="s">
        <v>160</v>
      </c>
      <c r="AD53" s="83" t="s">
        <v>139</v>
      </c>
      <c r="AE53" s="83">
        <v>2</v>
      </c>
      <c r="AF53" s="83">
        <v>9</v>
      </c>
      <c r="AG53" s="83">
        <v>8</v>
      </c>
      <c r="AH53" s="83" t="s">
        <v>139</v>
      </c>
      <c r="AI53" s="83" t="s">
        <v>132</v>
      </c>
      <c r="AJ53" s="83" t="s">
        <v>159</v>
      </c>
      <c r="AK53" s="281"/>
      <c r="AL53" s="282"/>
      <c r="AM53" s="282"/>
      <c r="AN53" s="283"/>
      <c r="AO53" s="7"/>
      <c r="AP53" s="7"/>
      <c r="AQ53" s="7"/>
      <c r="AR53" s="7"/>
      <c r="AS53" s="7"/>
      <c r="AU53" s="267"/>
      <c r="AY53" s="42" t="s">
        <v>192</v>
      </c>
      <c r="AZ53" s="130">
        <f>R34</f>
        <v>7.5060000000000002</v>
      </c>
      <c r="BA53" s="130">
        <f>AN34</f>
        <v>2.524</v>
      </c>
    </row>
    <row r="54" spans="2:53" ht="16.5" customHeight="1" thickBot="1" x14ac:dyDescent="0.3">
      <c r="B54" s="295"/>
      <c r="C54" s="265"/>
      <c r="D54" s="153" t="s">
        <v>17</v>
      </c>
      <c r="E54" s="162"/>
      <c r="F54" s="163" t="s">
        <v>48</v>
      </c>
      <c r="G54" s="162"/>
      <c r="H54" s="162"/>
      <c r="I54" s="162"/>
      <c r="J54" s="162"/>
      <c r="K54" s="163" t="s">
        <v>35</v>
      </c>
      <c r="L54" s="162"/>
      <c r="M54" s="163" t="s">
        <v>35</v>
      </c>
      <c r="N54" s="162"/>
      <c r="O54" s="300"/>
      <c r="P54" s="301"/>
      <c r="Q54" s="301"/>
      <c r="R54" s="302"/>
      <c r="S54" s="7"/>
      <c r="T54" s="7"/>
      <c r="U54" s="7"/>
      <c r="V54" s="7"/>
      <c r="W54" s="7"/>
      <c r="X54" s="3"/>
      <c r="Y54" s="265"/>
      <c r="Z54" s="153" t="s">
        <v>17</v>
      </c>
      <c r="AA54" s="162"/>
      <c r="AB54" s="162"/>
      <c r="AC54" s="162"/>
      <c r="AD54" s="162"/>
      <c r="AE54" s="162"/>
      <c r="AF54" s="162"/>
      <c r="AG54" s="162"/>
      <c r="AH54" s="162"/>
      <c r="AI54" s="162"/>
      <c r="AJ54" s="162"/>
      <c r="AK54" s="300"/>
      <c r="AL54" s="301"/>
      <c r="AM54" s="301"/>
      <c r="AN54" s="302"/>
      <c r="AO54" s="7"/>
      <c r="AP54" s="7"/>
      <c r="AQ54" s="7"/>
      <c r="AR54" s="7"/>
      <c r="AS54" s="7"/>
    </row>
    <row r="55" spans="2:53" ht="16.5" customHeight="1" x14ac:dyDescent="0.25">
      <c r="B55" s="295"/>
      <c r="C55" s="299"/>
      <c r="D55" s="164" t="s">
        <v>58</v>
      </c>
      <c r="E55" s="319" t="s">
        <v>94</v>
      </c>
      <c r="F55" s="310"/>
      <c r="G55" s="310"/>
      <c r="H55" s="310"/>
      <c r="I55" s="310"/>
      <c r="J55" s="310"/>
      <c r="K55" s="310"/>
      <c r="L55" s="310"/>
      <c r="M55" s="310"/>
      <c r="N55" s="310"/>
      <c r="O55" s="165" t="s">
        <v>11</v>
      </c>
      <c r="P55" s="165" t="s">
        <v>12</v>
      </c>
      <c r="Q55" s="165" t="s">
        <v>81</v>
      </c>
      <c r="R55" s="166" t="s">
        <v>80</v>
      </c>
      <c r="S55" s="7"/>
      <c r="T55" s="7"/>
      <c r="U55" s="7"/>
      <c r="V55" s="7"/>
      <c r="W55" s="7"/>
      <c r="X55" s="3"/>
      <c r="Y55" s="299"/>
      <c r="Z55" s="164" t="s">
        <v>58</v>
      </c>
      <c r="AA55" s="319" t="s">
        <v>94</v>
      </c>
      <c r="AB55" s="310"/>
      <c r="AC55" s="310"/>
      <c r="AD55" s="310"/>
      <c r="AE55" s="310"/>
      <c r="AF55" s="310"/>
      <c r="AG55" s="310"/>
      <c r="AH55" s="310"/>
      <c r="AI55" s="310"/>
      <c r="AJ55" s="310"/>
      <c r="AK55" s="165" t="s">
        <v>11</v>
      </c>
      <c r="AL55" s="165" t="s">
        <v>12</v>
      </c>
      <c r="AM55" s="165" t="s">
        <v>81</v>
      </c>
      <c r="AN55" s="166" t="s">
        <v>80</v>
      </c>
      <c r="AO55" s="7"/>
      <c r="AP55" s="7"/>
      <c r="AQ55" s="7"/>
      <c r="AR55" s="7"/>
      <c r="AS55" s="7"/>
    </row>
    <row r="56" spans="2:53" ht="16.5" customHeight="1" x14ac:dyDescent="0.25">
      <c r="B56" s="295"/>
      <c r="C56" s="299"/>
      <c r="D56" s="195" t="s">
        <v>59</v>
      </c>
      <c r="E56" s="196">
        <v>24.76</v>
      </c>
      <c r="F56" s="196">
        <v>5.0709999999999997</v>
      </c>
      <c r="G56" s="196">
        <v>22.425000000000001</v>
      </c>
      <c r="H56" s="196">
        <v>9.8149999999999995</v>
      </c>
      <c r="I56" s="196">
        <v>3.7749999999999999</v>
      </c>
      <c r="J56" s="196">
        <v>7.2649999999999997</v>
      </c>
      <c r="K56" s="196">
        <v>8.7829999999999995</v>
      </c>
      <c r="L56" s="196">
        <v>5.8879999999999999</v>
      </c>
      <c r="M56" s="196">
        <v>8.8079999999999998</v>
      </c>
      <c r="N56" s="196">
        <v>8.1669999999999998</v>
      </c>
      <c r="O56" s="189">
        <f>SUM(E56:N56)</f>
        <v>104.75700000000001</v>
      </c>
      <c r="P56" s="39">
        <f>ROUND(AVERAGE(E56:N56),3)</f>
        <v>10.476000000000001</v>
      </c>
      <c r="Q56" s="189">
        <f>ROUND(MEDIAN(E56:N56), 3)</f>
        <v>8.4749999999999996</v>
      </c>
      <c r="R56" s="169">
        <f>ROUND(_xlfn.STDEV.S(E56:N56), 3)</f>
        <v>7.1779999999999999</v>
      </c>
      <c r="S56" s="7"/>
      <c r="T56" s="7"/>
      <c r="U56" s="7"/>
      <c r="V56" s="7"/>
      <c r="W56" s="7"/>
      <c r="X56" s="3"/>
      <c r="Y56" s="299"/>
      <c r="Z56" s="195" t="s">
        <v>59</v>
      </c>
      <c r="AA56" s="196">
        <v>6.367</v>
      </c>
      <c r="AB56" s="196">
        <v>8.0890000000000004</v>
      </c>
      <c r="AC56" s="196">
        <v>3.76</v>
      </c>
      <c r="AD56" s="196">
        <v>6.7839999999999998</v>
      </c>
      <c r="AE56" s="196">
        <v>10.272</v>
      </c>
      <c r="AF56" s="196">
        <v>8.1199999999999992</v>
      </c>
      <c r="AG56" s="196">
        <v>9.327</v>
      </c>
      <c r="AH56" s="196">
        <v>5.0330000000000004</v>
      </c>
      <c r="AI56" s="196">
        <v>6.3540000000000001</v>
      </c>
      <c r="AJ56" s="196">
        <v>4.5179999999999998</v>
      </c>
      <c r="AK56" s="189">
        <f>SUM(AA56:AJ56)</f>
        <v>68.623999999999995</v>
      </c>
      <c r="AL56" s="39">
        <f>ROUND(AVERAGE(AA56:AJ56),3)</f>
        <v>6.8620000000000001</v>
      </c>
      <c r="AM56" s="189">
        <f>ROUND(MEDIAN(AA56:AJ56), 3)</f>
        <v>6.5759999999999996</v>
      </c>
      <c r="AN56" s="169">
        <f>ROUND(_xlfn.STDEV.S(AA56:AJ56), 3)</f>
        <v>2.1019999999999999</v>
      </c>
      <c r="AO56" s="7"/>
      <c r="AP56" s="7"/>
      <c r="AQ56" s="7"/>
      <c r="AR56" s="7"/>
      <c r="AS56" s="7"/>
    </row>
    <row r="57" spans="2:53" ht="16.5" customHeight="1" x14ac:dyDescent="0.25">
      <c r="B57" s="295"/>
      <c r="C57" s="299"/>
      <c r="D57" s="195" t="b">
        <v>1</v>
      </c>
      <c r="E57" s="196" t="s">
        <v>155</v>
      </c>
      <c r="F57" s="196" t="s">
        <v>129</v>
      </c>
      <c r="G57" s="196" t="s">
        <v>160</v>
      </c>
      <c r="H57" s="196" t="s">
        <v>159</v>
      </c>
      <c r="I57" s="196" t="s">
        <v>132</v>
      </c>
      <c r="J57" s="196" t="s">
        <v>135</v>
      </c>
      <c r="K57" s="196">
        <v>6</v>
      </c>
      <c r="L57" s="196" t="s">
        <v>138</v>
      </c>
      <c r="M57" s="196" t="s">
        <v>162</v>
      </c>
      <c r="N57" s="196">
        <v>7</v>
      </c>
      <c r="O57" s="303"/>
      <c r="P57" s="304"/>
      <c r="Q57" s="304"/>
      <c r="R57" s="305"/>
      <c r="S57" s="7"/>
      <c r="T57" s="7"/>
      <c r="U57" s="7"/>
      <c r="V57" s="7"/>
      <c r="W57" s="7"/>
      <c r="X57" s="3"/>
      <c r="Y57" s="299"/>
      <c r="Z57" s="195" t="b">
        <v>1</v>
      </c>
      <c r="AA57" s="196" t="s">
        <v>135</v>
      </c>
      <c r="AB57" s="196" t="s">
        <v>143</v>
      </c>
      <c r="AC57" s="196" t="s">
        <v>147</v>
      </c>
      <c r="AD57" s="196" t="s">
        <v>146</v>
      </c>
      <c r="AE57" s="196" t="s">
        <v>162</v>
      </c>
      <c r="AF57" s="196" t="s">
        <v>130</v>
      </c>
      <c r="AG57" s="196" t="s">
        <v>161</v>
      </c>
      <c r="AH57" s="196" t="s">
        <v>133</v>
      </c>
      <c r="AI57" s="196" t="s">
        <v>135</v>
      </c>
      <c r="AJ57" s="196" t="s">
        <v>152</v>
      </c>
      <c r="AK57" s="303"/>
      <c r="AL57" s="304"/>
      <c r="AM57" s="304"/>
      <c r="AN57" s="305"/>
      <c r="AO57" s="7"/>
      <c r="AP57" s="7"/>
      <c r="AQ57" s="7"/>
      <c r="AR57" s="7"/>
      <c r="AS57" s="7"/>
    </row>
    <row r="58" spans="2:53" ht="16.5" customHeight="1" x14ac:dyDescent="0.25">
      <c r="B58" s="295"/>
      <c r="C58" s="299"/>
      <c r="D58" s="195" t="s">
        <v>17</v>
      </c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311"/>
      <c r="P58" s="312"/>
      <c r="Q58" s="312"/>
      <c r="R58" s="313"/>
      <c r="S58" s="7"/>
      <c r="T58" s="7"/>
      <c r="U58" s="7"/>
      <c r="V58" s="7"/>
      <c r="W58" s="7"/>
      <c r="X58" s="3"/>
      <c r="Y58" s="299"/>
      <c r="Z58" s="195" t="s">
        <v>17</v>
      </c>
      <c r="AA58" s="189"/>
      <c r="AB58" s="189"/>
      <c r="AC58" s="189"/>
      <c r="AD58" s="189"/>
      <c r="AE58" s="189"/>
      <c r="AF58" s="189"/>
      <c r="AG58" s="189"/>
      <c r="AH58" s="189"/>
      <c r="AI58" s="189"/>
      <c r="AJ58" s="189"/>
      <c r="AK58" s="311"/>
      <c r="AL58" s="312"/>
      <c r="AM58" s="312"/>
      <c r="AN58" s="313"/>
      <c r="AO58" s="7"/>
      <c r="AP58" s="7"/>
      <c r="AQ58" s="7"/>
      <c r="AR58" s="7"/>
      <c r="AS58" s="7"/>
    </row>
    <row r="59" spans="2:53" ht="16.5" customHeight="1" x14ac:dyDescent="0.25">
      <c r="B59" s="295"/>
      <c r="C59" s="299"/>
      <c r="D59" s="167" t="s">
        <v>60</v>
      </c>
      <c r="E59" s="292" t="s">
        <v>94</v>
      </c>
      <c r="F59" s="293"/>
      <c r="G59" s="293"/>
      <c r="H59" s="293"/>
      <c r="I59" s="293"/>
      <c r="J59" s="293"/>
      <c r="K59" s="293"/>
      <c r="L59" s="293"/>
      <c r="M59" s="293"/>
      <c r="N59" s="293"/>
      <c r="O59" s="157" t="s">
        <v>11</v>
      </c>
      <c r="P59" s="157" t="s">
        <v>12</v>
      </c>
      <c r="Q59" s="157" t="s">
        <v>81</v>
      </c>
      <c r="R59" s="168" t="s">
        <v>80</v>
      </c>
      <c r="S59" s="7"/>
      <c r="T59" s="7"/>
      <c r="U59" s="7"/>
      <c r="V59" s="7"/>
      <c r="W59" s="7"/>
      <c r="X59" s="3"/>
      <c r="Y59" s="299"/>
      <c r="Z59" s="167" t="s">
        <v>60</v>
      </c>
      <c r="AA59" s="292" t="s">
        <v>94</v>
      </c>
      <c r="AB59" s="293"/>
      <c r="AC59" s="293"/>
      <c r="AD59" s="293"/>
      <c r="AE59" s="293"/>
      <c r="AF59" s="293"/>
      <c r="AG59" s="293"/>
      <c r="AH59" s="293"/>
      <c r="AI59" s="293"/>
      <c r="AJ59" s="293"/>
      <c r="AK59" s="157" t="s">
        <v>11</v>
      </c>
      <c r="AL59" s="157" t="s">
        <v>12</v>
      </c>
      <c r="AM59" s="157" t="s">
        <v>81</v>
      </c>
      <c r="AN59" s="168" t="s">
        <v>80</v>
      </c>
      <c r="AO59" s="7"/>
      <c r="AP59" s="7"/>
      <c r="AQ59" s="7"/>
      <c r="AR59" s="7"/>
      <c r="AS59" s="7"/>
    </row>
    <row r="60" spans="2:53" ht="16.5" customHeight="1" x14ac:dyDescent="0.25">
      <c r="B60" s="295"/>
      <c r="C60" s="299"/>
      <c r="D60" s="195" t="s">
        <v>61</v>
      </c>
      <c r="E60" s="196">
        <v>10.151999999999999</v>
      </c>
      <c r="F60" s="196">
        <v>16.893999999999998</v>
      </c>
      <c r="G60" s="196">
        <v>6.2160000000000002</v>
      </c>
      <c r="H60" s="196">
        <v>6.08</v>
      </c>
      <c r="I60" s="196">
        <v>7.8719999999999999</v>
      </c>
      <c r="J60" s="196">
        <v>9.7509999999999994</v>
      </c>
      <c r="K60" s="196">
        <v>8.1199999999999992</v>
      </c>
      <c r="L60" s="196">
        <v>6.984</v>
      </c>
      <c r="M60" s="196">
        <v>6.7039999999999997</v>
      </c>
      <c r="N60" s="196">
        <v>7.2949999999999999</v>
      </c>
      <c r="O60" s="189">
        <f>SUM(E60:N60)</f>
        <v>86.067999999999984</v>
      </c>
      <c r="P60" s="39">
        <f>ROUND(AVERAGE(E60:N60),3)</f>
        <v>8.6069999999999993</v>
      </c>
      <c r="Q60" s="189">
        <f>ROUND(MEDIAN(E60:N60), 3)</f>
        <v>7.5839999999999996</v>
      </c>
      <c r="R60" s="169">
        <f>ROUND(_xlfn.STDEV.S(E60:N60), 3)</f>
        <v>3.218</v>
      </c>
      <c r="S60" s="7"/>
      <c r="T60" s="7"/>
      <c r="U60" s="7"/>
      <c r="V60" s="7"/>
      <c r="W60" s="7"/>
      <c r="X60" s="3"/>
      <c r="Y60" s="299"/>
      <c r="Z60" s="195" t="s">
        <v>61</v>
      </c>
      <c r="AA60" s="196">
        <v>4.2229999999999999</v>
      </c>
      <c r="AB60" s="196">
        <v>4.2169999999999996</v>
      </c>
      <c r="AC60" s="196">
        <v>3.984</v>
      </c>
      <c r="AD60" s="196">
        <v>9.2080000000000002</v>
      </c>
      <c r="AE60" s="196">
        <v>8.9269999999999996</v>
      </c>
      <c r="AF60" s="196">
        <v>4.2889999999999997</v>
      </c>
      <c r="AG60" s="196">
        <v>12.991</v>
      </c>
      <c r="AH60" s="196">
        <v>5.0309999999999997</v>
      </c>
      <c r="AI60" s="196">
        <v>5.5609999999999999</v>
      </c>
      <c r="AJ60" s="196">
        <v>3.4</v>
      </c>
      <c r="AK60" s="189">
        <f>SUM(AA60:AJ60)</f>
        <v>61.830999999999996</v>
      </c>
      <c r="AL60" s="39">
        <f>ROUND(AVERAGE(AA60:AJ60),3)</f>
        <v>6.1829999999999998</v>
      </c>
      <c r="AM60" s="189">
        <f>ROUND(MEDIAN(AA60:AJ60), 3)</f>
        <v>4.66</v>
      </c>
      <c r="AN60" s="169">
        <f>ROUND(_xlfn.STDEV.S(AA60:AJ60), 3)</f>
        <v>3.1379999999999999</v>
      </c>
      <c r="AO60" s="7"/>
      <c r="AP60" s="7"/>
      <c r="AQ60" s="7"/>
      <c r="AR60" s="7"/>
      <c r="AS60" s="7"/>
    </row>
    <row r="61" spans="2:53" ht="16.5" customHeight="1" x14ac:dyDescent="0.25">
      <c r="B61" s="295"/>
      <c r="C61" s="299"/>
      <c r="D61" s="195" t="b">
        <v>1</v>
      </c>
      <c r="E61" s="196" t="s">
        <v>136</v>
      </c>
      <c r="F61" s="196" t="s">
        <v>152</v>
      </c>
      <c r="G61" s="196">
        <v>4</v>
      </c>
      <c r="H61" s="196" t="s">
        <v>137</v>
      </c>
      <c r="I61" s="196" t="s">
        <v>135</v>
      </c>
      <c r="J61" s="196">
        <v>9</v>
      </c>
      <c r="K61" s="196" t="s">
        <v>144</v>
      </c>
      <c r="L61" s="196" t="s">
        <v>131</v>
      </c>
      <c r="M61" s="196">
        <v>0</v>
      </c>
      <c r="N61" s="196" t="s">
        <v>141</v>
      </c>
      <c r="O61" s="303"/>
      <c r="P61" s="304"/>
      <c r="Q61" s="304"/>
      <c r="R61" s="305"/>
      <c r="S61" s="7"/>
      <c r="T61" s="7"/>
      <c r="U61" s="7"/>
      <c r="V61" s="7"/>
      <c r="W61" s="7"/>
      <c r="X61" s="3"/>
      <c r="Y61" s="299"/>
      <c r="Z61" s="195" t="b">
        <v>1</v>
      </c>
      <c r="AA61" s="196" t="s">
        <v>129</v>
      </c>
      <c r="AB61" s="196">
        <v>2</v>
      </c>
      <c r="AC61" s="196">
        <v>3</v>
      </c>
      <c r="AD61" s="196" t="s">
        <v>131</v>
      </c>
      <c r="AE61" s="196" t="s">
        <v>148</v>
      </c>
      <c r="AF61" s="196" t="s">
        <v>133</v>
      </c>
      <c r="AG61" s="196" t="s">
        <v>132</v>
      </c>
      <c r="AH61" s="196" t="s">
        <v>137</v>
      </c>
      <c r="AI61" s="196" t="s">
        <v>136</v>
      </c>
      <c r="AJ61" s="196">
        <v>1</v>
      </c>
      <c r="AK61" s="303"/>
      <c r="AL61" s="304"/>
      <c r="AM61" s="304"/>
      <c r="AN61" s="305"/>
      <c r="AO61" s="7"/>
      <c r="AP61" s="7"/>
      <c r="AQ61" s="7"/>
      <c r="AR61" s="7"/>
      <c r="AS61" s="7"/>
    </row>
    <row r="62" spans="2:53" ht="16.5" customHeight="1" thickBot="1" x14ac:dyDescent="0.3">
      <c r="B62" s="295"/>
      <c r="C62" s="299"/>
      <c r="D62" s="197" t="s">
        <v>17</v>
      </c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320"/>
      <c r="P62" s="321"/>
      <c r="Q62" s="321"/>
      <c r="R62" s="322"/>
      <c r="S62" s="7"/>
      <c r="T62" s="7"/>
      <c r="U62" s="7"/>
      <c r="V62" s="7"/>
      <c r="W62" s="7"/>
      <c r="X62" s="3"/>
      <c r="Y62" s="299"/>
      <c r="Z62" s="197" t="s">
        <v>17</v>
      </c>
      <c r="AA62" s="198"/>
      <c r="AB62" s="198"/>
      <c r="AC62" s="198"/>
      <c r="AD62" s="198"/>
      <c r="AE62" s="198"/>
      <c r="AF62" s="198"/>
      <c r="AG62" s="198"/>
      <c r="AH62" s="198"/>
      <c r="AI62" s="198"/>
      <c r="AJ62" s="198"/>
      <c r="AK62" s="320"/>
      <c r="AL62" s="321"/>
      <c r="AM62" s="321"/>
      <c r="AN62" s="322"/>
      <c r="AO62" s="7"/>
      <c r="AP62" s="7"/>
      <c r="AQ62" s="7"/>
      <c r="AR62" s="7"/>
      <c r="AS62" s="7"/>
    </row>
    <row r="63" spans="2:53" ht="16.5" customHeight="1" x14ac:dyDescent="0.25">
      <c r="B63" s="295"/>
    </row>
    <row r="64" spans="2:53" ht="16.5" customHeight="1" x14ac:dyDescent="0.25">
      <c r="B64" s="295"/>
    </row>
    <row r="65" spans="2:53" s="161" customFormat="1" ht="50.1" customHeight="1" x14ac:dyDescent="0.25">
      <c r="B65" s="295"/>
      <c r="C65" s="278" t="s">
        <v>84</v>
      </c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78"/>
      <c r="AB65" s="278"/>
      <c r="AC65" s="278"/>
      <c r="AD65" s="278"/>
      <c r="AE65" s="278"/>
      <c r="AF65" s="278"/>
      <c r="AG65" s="278"/>
      <c r="AH65" s="278"/>
      <c r="AI65" s="278"/>
      <c r="AJ65" s="278"/>
      <c r="AK65" s="278"/>
      <c r="AL65" s="278"/>
      <c r="AM65" s="278"/>
      <c r="AN65" s="278"/>
      <c r="AO65" s="278"/>
      <c r="AP65" s="278"/>
      <c r="AQ65" s="278"/>
      <c r="AR65" s="278"/>
      <c r="AS65" s="278"/>
      <c r="AT65" s="278"/>
      <c r="AU65" s="278"/>
      <c r="AV65" s="278"/>
      <c r="AW65" s="278"/>
      <c r="AX65" s="278"/>
      <c r="AY65" s="278"/>
      <c r="AZ65" s="278"/>
      <c r="BA65" s="278"/>
    </row>
    <row r="66" spans="2:53" ht="39.950000000000003" customHeight="1" x14ac:dyDescent="0.25">
      <c r="B66" s="295"/>
      <c r="C66" s="296" t="s">
        <v>65</v>
      </c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  <c r="S66" s="296"/>
      <c r="T66" s="296"/>
      <c r="U66" s="296"/>
      <c r="V66" s="296"/>
      <c r="W66" s="296"/>
      <c r="X66" s="30"/>
      <c r="Y66" s="297" t="s">
        <v>66</v>
      </c>
      <c r="Z66" s="297"/>
      <c r="AA66" s="297"/>
      <c r="AB66" s="297"/>
      <c r="AC66" s="297"/>
      <c r="AD66" s="297"/>
      <c r="AE66" s="297"/>
      <c r="AF66" s="297"/>
      <c r="AG66" s="297"/>
      <c r="AH66" s="297"/>
      <c r="AI66" s="297"/>
      <c r="AJ66" s="297"/>
      <c r="AK66" s="297"/>
      <c r="AL66" s="297"/>
      <c r="AM66" s="297"/>
      <c r="AN66" s="297"/>
      <c r="AO66" s="297"/>
      <c r="AP66" s="297"/>
      <c r="AQ66" s="297"/>
      <c r="AR66" s="297"/>
      <c r="AS66" s="297"/>
      <c r="AU66" s="276" t="s">
        <v>257</v>
      </c>
      <c r="AV66" s="277"/>
      <c r="AW66" s="277"/>
      <c r="AX66" s="277"/>
      <c r="AY66" s="277"/>
      <c r="AZ66" s="277"/>
      <c r="BA66" s="277"/>
    </row>
    <row r="67" spans="2:53" ht="16.5" customHeight="1" x14ac:dyDescent="0.3">
      <c r="B67" s="295"/>
      <c r="C67" s="265" t="s">
        <v>62</v>
      </c>
      <c r="D67" s="158" t="s">
        <v>62</v>
      </c>
      <c r="E67" s="7"/>
      <c r="F67" s="7"/>
      <c r="G67" s="7"/>
      <c r="H67" s="7"/>
      <c r="I67" s="7"/>
      <c r="J67" s="327" t="s">
        <v>49</v>
      </c>
      <c r="K67" s="328"/>
      <c r="L67" s="328"/>
      <c r="M67" s="329"/>
      <c r="N67" s="7"/>
      <c r="O67" s="7"/>
      <c r="P67" s="7"/>
      <c r="Q67" s="7"/>
      <c r="R67" s="7"/>
      <c r="S67" s="7"/>
      <c r="T67" s="158" t="s">
        <v>62</v>
      </c>
      <c r="U67" s="232" t="s">
        <v>50</v>
      </c>
      <c r="V67" s="232"/>
      <c r="W67" s="232"/>
      <c r="X67" s="3"/>
      <c r="Y67" s="265" t="s">
        <v>62</v>
      </c>
      <c r="Z67" s="158" t="s">
        <v>62</v>
      </c>
      <c r="AA67" s="19"/>
      <c r="AB67" s="19"/>
      <c r="AC67" s="19"/>
      <c r="AD67" s="19"/>
      <c r="AE67" s="19"/>
      <c r="AF67" s="326" t="s">
        <v>49</v>
      </c>
      <c r="AG67" s="326"/>
      <c r="AH67" s="326"/>
      <c r="AI67" s="326"/>
      <c r="AJ67" s="19"/>
      <c r="AK67" s="7"/>
      <c r="AL67" s="7"/>
      <c r="AM67" s="7"/>
      <c r="AN67" s="7"/>
      <c r="AO67" s="7"/>
      <c r="AP67" s="158" t="s">
        <v>62</v>
      </c>
      <c r="AQ67" s="232" t="s">
        <v>50</v>
      </c>
      <c r="AR67" s="232"/>
      <c r="AS67" s="232"/>
      <c r="AU67" s="267" t="s">
        <v>254</v>
      </c>
      <c r="AV67" s="269" t="s">
        <v>62</v>
      </c>
      <c r="AW67" s="266" t="s">
        <v>5</v>
      </c>
      <c r="AX67" s="266"/>
      <c r="AY67" s="269" t="s">
        <v>62</v>
      </c>
      <c r="AZ67" s="266" t="s">
        <v>6</v>
      </c>
      <c r="BA67" s="266"/>
    </row>
    <row r="68" spans="2:53" ht="16.5" customHeight="1" x14ac:dyDescent="0.3">
      <c r="B68" s="295"/>
      <c r="C68" s="265"/>
      <c r="D68" s="158" t="s">
        <v>2</v>
      </c>
      <c r="E68" s="7"/>
      <c r="F68" s="7"/>
      <c r="G68" s="7"/>
      <c r="H68" s="7"/>
      <c r="I68" s="7"/>
      <c r="J68" s="42" t="s">
        <v>3</v>
      </c>
      <c r="K68" s="42" t="s">
        <v>4</v>
      </c>
      <c r="L68" s="42" t="s">
        <v>191</v>
      </c>
      <c r="M68" s="42" t="s">
        <v>192</v>
      </c>
      <c r="N68" s="7"/>
      <c r="O68" s="7"/>
      <c r="P68" s="7"/>
      <c r="Q68" s="7"/>
      <c r="R68" s="7"/>
      <c r="S68" s="31"/>
      <c r="T68" s="158" t="s">
        <v>2</v>
      </c>
      <c r="U68" s="156" t="s">
        <v>5</v>
      </c>
      <c r="V68" s="156" t="s">
        <v>6</v>
      </c>
      <c r="W68" s="8" t="s">
        <v>7</v>
      </c>
      <c r="X68" s="29"/>
      <c r="Y68" s="265"/>
      <c r="Z68" s="158" t="s">
        <v>0</v>
      </c>
      <c r="AA68" s="19"/>
      <c r="AB68" s="19"/>
      <c r="AC68" s="19"/>
      <c r="AD68" s="19"/>
      <c r="AE68" s="19"/>
      <c r="AF68" s="42" t="s">
        <v>3</v>
      </c>
      <c r="AG68" s="42" t="s">
        <v>4</v>
      </c>
      <c r="AH68" s="42" t="s">
        <v>191</v>
      </c>
      <c r="AI68" s="42" t="s">
        <v>192</v>
      </c>
      <c r="AJ68" s="19"/>
      <c r="AK68" s="7"/>
      <c r="AL68" s="7"/>
      <c r="AM68" s="7"/>
      <c r="AN68" s="7"/>
      <c r="AO68" s="31"/>
      <c r="AP68" s="158" t="s">
        <v>0</v>
      </c>
      <c r="AQ68" s="156" t="s">
        <v>5</v>
      </c>
      <c r="AR68" s="156" t="s">
        <v>6</v>
      </c>
      <c r="AS68" s="8" t="s">
        <v>7</v>
      </c>
      <c r="AU68" s="267"/>
      <c r="AV68" s="269"/>
      <c r="AW68" s="107" t="s">
        <v>2</v>
      </c>
      <c r="AX68" s="107" t="s">
        <v>54</v>
      </c>
      <c r="AY68" s="269"/>
      <c r="AZ68" s="107" t="s">
        <v>2</v>
      </c>
      <c r="BA68" s="107" t="s">
        <v>54</v>
      </c>
    </row>
    <row r="69" spans="2:53" ht="16.5" customHeight="1" x14ac:dyDescent="0.3">
      <c r="B69" s="295"/>
      <c r="C69" s="265"/>
      <c r="D69" s="9" t="s">
        <v>8</v>
      </c>
      <c r="E69" s="7"/>
      <c r="F69" s="7"/>
      <c r="G69" s="7"/>
      <c r="H69" s="7"/>
      <c r="I69" s="7"/>
      <c r="J69" s="57">
        <f>ROUND(AVERAGE(J71, J75,J79,J83,J87,J91), 3)</f>
        <v>52.776000000000003</v>
      </c>
      <c r="K69" s="43">
        <f>ROUND(AVERAGE(K71, K75,K79,K83,K87,K91), 3)</f>
        <v>10.555</v>
      </c>
      <c r="L69" s="43">
        <f>ROUND(AVERAGE(L71, L75,L79,L83,L87,L91), 3)</f>
        <v>9.3680000000000003</v>
      </c>
      <c r="M69" s="43">
        <f>ROUND(AVERAGE(M71, M75,M79,M83,M87,M91), 3)</f>
        <v>5.1079999999999997</v>
      </c>
      <c r="N69" s="7"/>
      <c r="O69" s="7"/>
      <c r="P69" s="7"/>
      <c r="Q69" s="7"/>
      <c r="R69" s="7"/>
      <c r="S69" s="323" t="s">
        <v>303</v>
      </c>
      <c r="T69" s="9" t="s">
        <v>9</v>
      </c>
      <c r="U69" s="33">
        <v>100</v>
      </c>
      <c r="V69" s="33">
        <f>J71</f>
        <v>36.670999999999999</v>
      </c>
      <c r="W69" s="8">
        <f>ROUND(V69/60, 3)</f>
        <v>0.61099999999999999</v>
      </c>
      <c r="X69" s="29"/>
      <c r="Y69" s="265"/>
      <c r="Z69" s="9" t="s">
        <v>8</v>
      </c>
      <c r="AA69" s="19"/>
      <c r="AB69" s="19"/>
      <c r="AC69" s="19"/>
      <c r="AD69" s="19"/>
      <c r="AE69" s="19"/>
      <c r="AF69" s="57">
        <f>ROUND(AVERAGE(AF71, AF75,AF79,AF83,AF87,AF91), 3)</f>
        <v>32.929000000000002</v>
      </c>
      <c r="AG69" s="43">
        <f>ROUND(AVERAGE(AG71, AG75,AG79,AG83,AG87,AG91), 3)</f>
        <v>6.5860000000000003</v>
      </c>
      <c r="AH69" s="43">
        <f>ROUND(AVERAGE(AH71, AH75,AH79,AH83,AH87,AH91), 3)</f>
        <v>5.94</v>
      </c>
      <c r="AI69" s="43">
        <f>ROUND(AVERAGE(AI71, AI75,AI79,AI83,AI87,AI91), 3)</f>
        <v>2.569</v>
      </c>
      <c r="AJ69" s="19"/>
      <c r="AK69" s="7"/>
      <c r="AL69" s="7"/>
      <c r="AM69" s="7"/>
      <c r="AN69" s="7"/>
      <c r="AO69" s="323" t="s">
        <v>303</v>
      </c>
      <c r="AP69" s="9" t="s">
        <v>9</v>
      </c>
      <c r="AQ69" s="33">
        <v>100</v>
      </c>
      <c r="AR69" s="33">
        <f>AF71</f>
        <v>26.943000000000001</v>
      </c>
      <c r="AS69" s="8">
        <f>ROUND(AR69/60, 3)</f>
        <v>0.44900000000000001</v>
      </c>
      <c r="AU69" s="267"/>
      <c r="AV69" s="108" t="s">
        <v>9</v>
      </c>
      <c r="AW69" s="109">
        <f>U69</f>
        <v>100</v>
      </c>
      <c r="AX69" s="109">
        <f>AQ69</f>
        <v>100</v>
      </c>
      <c r="AY69" s="108" t="s">
        <v>9</v>
      </c>
      <c r="AZ69" s="109">
        <f>V69</f>
        <v>36.670999999999999</v>
      </c>
      <c r="BA69" s="109">
        <f>AR69</f>
        <v>26.943000000000001</v>
      </c>
    </row>
    <row r="70" spans="2:53" ht="16.5" customHeight="1" x14ac:dyDescent="0.3">
      <c r="B70" s="295"/>
      <c r="C70" s="265"/>
      <c r="D70" s="156" t="s">
        <v>10</v>
      </c>
      <c r="E70" s="293" t="s">
        <v>94</v>
      </c>
      <c r="F70" s="293"/>
      <c r="G70" s="293"/>
      <c r="H70" s="293"/>
      <c r="I70" s="293"/>
      <c r="J70" s="157" t="s">
        <v>11</v>
      </c>
      <c r="K70" s="157" t="s">
        <v>12</v>
      </c>
      <c r="L70" s="157" t="s">
        <v>81</v>
      </c>
      <c r="M70" s="157" t="s">
        <v>80</v>
      </c>
      <c r="N70" s="7"/>
      <c r="O70" s="31"/>
      <c r="P70" s="31"/>
      <c r="Q70" s="31"/>
      <c r="R70" s="31"/>
      <c r="S70" s="323"/>
      <c r="T70" s="9" t="s">
        <v>13</v>
      </c>
      <c r="U70" s="33">
        <v>80</v>
      </c>
      <c r="V70" s="33">
        <f>J75</f>
        <v>89.159000000000006</v>
      </c>
      <c r="W70" s="8">
        <f t="shared" ref="W70:W74" si="10">ROUND(V70/60, 3)</f>
        <v>1.486</v>
      </c>
      <c r="X70" s="29"/>
      <c r="Y70" s="265"/>
      <c r="Z70" s="156" t="s">
        <v>10</v>
      </c>
      <c r="AA70" s="293" t="s">
        <v>94</v>
      </c>
      <c r="AB70" s="293"/>
      <c r="AC70" s="293"/>
      <c r="AD70" s="293"/>
      <c r="AE70" s="293"/>
      <c r="AF70" s="157" t="s">
        <v>11</v>
      </c>
      <c r="AG70" s="157" t="s">
        <v>12</v>
      </c>
      <c r="AH70" s="157" t="s">
        <v>81</v>
      </c>
      <c r="AI70" s="157" t="s">
        <v>80</v>
      </c>
      <c r="AJ70" s="19"/>
      <c r="AK70" s="31"/>
      <c r="AL70" s="31"/>
      <c r="AM70" s="31"/>
      <c r="AN70" s="31"/>
      <c r="AO70" s="323"/>
      <c r="AP70" s="9" t="s">
        <v>13</v>
      </c>
      <c r="AQ70" s="33">
        <v>100</v>
      </c>
      <c r="AR70" s="33">
        <f>AF75</f>
        <v>40.174999999999997</v>
      </c>
      <c r="AS70" s="8">
        <f t="shared" ref="AS70:AS74" si="11">ROUND(AR70/60, 3)</f>
        <v>0.67</v>
      </c>
      <c r="AU70" s="267"/>
      <c r="AV70" s="108" t="s">
        <v>13</v>
      </c>
      <c r="AW70" s="109">
        <f t="shared" ref="AW70:AW75" si="12">U70</f>
        <v>80</v>
      </c>
      <c r="AX70" s="109">
        <f t="shared" ref="AX70:AX75" si="13">AQ70</f>
        <v>100</v>
      </c>
      <c r="AY70" s="108" t="s">
        <v>13</v>
      </c>
      <c r="AZ70" s="109">
        <f t="shared" ref="AZ70:AZ75" si="14">V70</f>
        <v>89.159000000000006</v>
      </c>
      <c r="BA70" s="109">
        <f t="shared" ref="BA70:BA75" si="15">AR70</f>
        <v>40.174999999999997</v>
      </c>
    </row>
    <row r="71" spans="2:53" ht="16.5" customHeight="1" x14ac:dyDescent="0.3">
      <c r="B71" s="295"/>
      <c r="C71" s="265"/>
      <c r="D71" s="189" t="s">
        <v>14</v>
      </c>
      <c r="E71" s="196">
        <v>5.1760000000000002</v>
      </c>
      <c r="F71" s="196">
        <v>12.504</v>
      </c>
      <c r="G71" s="196">
        <v>7.6950000000000003</v>
      </c>
      <c r="H71" s="196">
        <v>3.847</v>
      </c>
      <c r="I71" s="196">
        <v>7.4489999999999998</v>
      </c>
      <c r="J71" s="189">
        <f>SUM(E71:I71)</f>
        <v>36.670999999999999</v>
      </c>
      <c r="K71" s="189">
        <f>ROUND(AVERAGE(E71:I71),3)</f>
        <v>7.3339999999999996</v>
      </c>
      <c r="L71" s="36">
        <f>ROUND(MEDIAN(E71:I71), 3)</f>
        <v>7.4489999999999998</v>
      </c>
      <c r="M71" s="36">
        <f>ROUND(_xlfn.STDEV.S(E71:I71), 3)</f>
        <v>3.3050000000000002</v>
      </c>
      <c r="N71" s="7"/>
      <c r="O71" s="31"/>
      <c r="P71" s="31"/>
      <c r="Q71" s="31"/>
      <c r="R71" s="31"/>
      <c r="S71" s="323" t="s">
        <v>300</v>
      </c>
      <c r="T71" s="9" t="s">
        <v>15</v>
      </c>
      <c r="U71" s="33">
        <v>100</v>
      </c>
      <c r="V71" s="33">
        <f>J79</f>
        <v>65.846000000000004</v>
      </c>
      <c r="W71" s="8">
        <f t="shared" si="10"/>
        <v>1.097</v>
      </c>
      <c r="X71" s="29"/>
      <c r="Y71" s="265"/>
      <c r="Z71" s="189" t="s">
        <v>14</v>
      </c>
      <c r="AA71" s="196">
        <v>4.2720000000000002</v>
      </c>
      <c r="AB71" s="196">
        <v>5.9770000000000003</v>
      </c>
      <c r="AC71" s="196">
        <v>5.383</v>
      </c>
      <c r="AD71" s="196">
        <v>4.3109999999999999</v>
      </c>
      <c r="AE71" s="196">
        <v>7</v>
      </c>
      <c r="AF71" s="189">
        <f>SUM(AA71:AE71)</f>
        <v>26.943000000000001</v>
      </c>
      <c r="AG71" s="189">
        <f>ROUND(AVERAGE(AA71:AE71),3)</f>
        <v>5.3890000000000002</v>
      </c>
      <c r="AH71" s="36">
        <f>ROUND(MEDIAN(AA71:AE71), 3)</f>
        <v>5.383</v>
      </c>
      <c r="AI71" s="36">
        <f>ROUND(_xlfn.STDEV.S(AA71:AE71), 3)</f>
        <v>1.157</v>
      </c>
      <c r="AJ71" s="19"/>
      <c r="AK71" s="31"/>
      <c r="AL71" s="31"/>
      <c r="AM71" s="31"/>
      <c r="AN71" s="31"/>
      <c r="AO71" s="323" t="s">
        <v>300</v>
      </c>
      <c r="AP71" s="9" t="s">
        <v>15</v>
      </c>
      <c r="AQ71" s="33">
        <v>100</v>
      </c>
      <c r="AR71" s="33">
        <f>AF79</f>
        <v>35.271999999999998</v>
      </c>
      <c r="AS71" s="8">
        <f t="shared" si="11"/>
        <v>0.58799999999999997</v>
      </c>
      <c r="AU71" s="267"/>
      <c r="AV71" s="108" t="s">
        <v>15</v>
      </c>
      <c r="AW71" s="109">
        <f t="shared" si="12"/>
        <v>100</v>
      </c>
      <c r="AX71" s="109">
        <f t="shared" si="13"/>
        <v>100</v>
      </c>
      <c r="AY71" s="108" t="s">
        <v>15</v>
      </c>
      <c r="AZ71" s="109">
        <f t="shared" si="14"/>
        <v>65.846000000000004</v>
      </c>
      <c r="BA71" s="109">
        <f t="shared" si="15"/>
        <v>35.271999999999998</v>
      </c>
    </row>
    <row r="72" spans="2:53" ht="16.5" customHeight="1" x14ac:dyDescent="0.3">
      <c r="B72" s="295"/>
      <c r="C72" s="265"/>
      <c r="D72" s="189" t="b">
        <v>1</v>
      </c>
      <c r="E72" s="196" t="s">
        <v>148</v>
      </c>
      <c r="F72" s="196" t="s">
        <v>161</v>
      </c>
      <c r="G72" s="196" t="s">
        <v>133</v>
      </c>
      <c r="H72" s="196" t="s">
        <v>146</v>
      </c>
      <c r="I72" s="196" t="s">
        <v>137</v>
      </c>
      <c r="J72" s="235"/>
      <c r="K72" s="235"/>
      <c r="L72" s="235"/>
      <c r="M72" s="235"/>
      <c r="N72" s="7"/>
      <c r="O72" s="31"/>
      <c r="P72" s="31"/>
      <c r="Q72" s="31"/>
      <c r="R72" s="31"/>
      <c r="S72" s="323"/>
      <c r="T72" s="9" t="s">
        <v>16</v>
      </c>
      <c r="U72" s="33">
        <v>100</v>
      </c>
      <c r="V72" s="33">
        <f>J83</f>
        <v>38.911000000000001</v>
      </c>
      <c r="W72" s="8">
        <f t="shared" si="10"/>
        <v>0.64900000000000002</v>
      </c>
      <c r="X72" s="29"/>
      <c r="Y72" s="265"/>
      <c r="Z72" s="189" t="b">
        <v>1</v>
      </c>
      <c r="AA72" s="196" t="s">
        <v>147</v>
      </c>
      <c r="AB72" s="196">
        <v>7</v>
      </c>
      <c r="AC72" s="196">
        <v>5</v>
      </c>
      <c r="AD72" s="196">
        <v>1</v>
      </c>
      <c r="AE72" s="196" t="s">
        <v>141</v>
      </c>
      <c r="AF72" s="303"/>
      <c r="AG72" s="304"/>
      <c r="AH72" s="304"/>
      <c r="AI72" s="330"/>
      <c r="AJ72" s="19"/>
      <c r="AK72" s="31"/>
      <c r="AL72" s="31"/>
      <c r="AM72" s="31"/>
      <c r="AN72" s="31"/>
      <c r="AO72" s="323"/>
      <c r="AP72" s="9" t="s">
        <v>16</v>
      </c>
      <c r="AQ72" s="33">
        <v>100</v>
      </c>
      <c r="AR72" s="33">
        <f>AF83</f>
        <v>33.351999999999997</v>
      </c>
      <c r="AS72" s="8">
        <f t="shared" si="11"/>
        <v>0.55600000000000005</v>
      </c>
      <c r="AU72" s="267"/>
      <c r="AV72" s="108" t="s">
        <v>16</v>
      </c>
      <c r="AW72" s="109">
        <f>U72</f>
        <v>100</v>
      </c>
      <c r="AX72" s="109">
        <f t="shared" si="13"/>
        <v>100</v>
      </c>
      <c r="AY72" s="108" t="s">
        <v>16</v>
      </c>
      <c r="AZ72" s="109">
        <f>V72</f>
        <v>38.911000000000001</v>
      </c>
      <c r="BA72" s="109">
        <f t="shared" si="15"/>
        <v>33.351999999999997</v>
      </c>
    </row>
    <row r="73" spans="2:53" ht="16.5" customHeight="1" x14ac:dyDescent="0.3">
      <c r="B73" s="295"/>
      <c r="C73" s="265"/>
      <c r="D73" s="189" t="s">
        <v>17</v>
      </c>
      <c r="E73" s="189"/>
      <c r="F73" s="189"/>
      <c r="G73" s="189"/>
      <c r="H73" s="189"/>
      <c r="I73" s="189"/>
      <c r="J73" s="235"/>
      <c r="K73" s="235"/>
      <c r="L73" s="235"/>
      <c r="M73" s="235"/>
      <c r="N73" s="7"/>
      <c r="O73" s="31"/>
      <c r="P73" s="31"/>
      <c r="Q73" s="31"/>
      <c r="R73" s="31"/>
      <c r="S73" s="323" t="s">
        <v>302</v>
      </c>
      <c r="T73" s="9" t="s">
        <v>18</v>
      </c>
      <c r="U73" s="33">
        <v>100</v>
      </c>
      <c r="V73" s="33">
        <f>J87</f>
        <v>47.213999999999999</v>
      </c>
      <c r="W73" s="8">
        <f>ROUND(V73/60, 3)</f>
        <v>0.78700000000000003</v>
      </c>
      <c r="X73" s="29"/>
      <c r="Y73" s="265"/>
      <c r="Z73" s="189" t="s">
        <v>17</v>
      </c>
      <c r="AA73" s="189"/>
      <c r="AB73" s="189"/>
      <c r="AC73" s="189"/>
      <c r="AD73" s="189"/>
      <c r="AE73" s="189"/>
      <c r="AF73" s="311"/>
      <c r="AG73" s="312"/>
      <c r="AH73" s="312"/>
      <c r="AI73" s="331"/>
      <c r="AJ73" s="19"/>
      <c r="AK73" s="31"/>
      <c r="AL73" s="31"/>
      <c r="AM73" s="31"/>
      <c r="AN73" s="31"/>
      <c r="AO73" s="323" t="s">
        <v>302</v>
      </c>
      <c r="AP73" s="9" t="s">
        <v>18</v>
      </c>
      <c r="AQ73" s="33">
        <v>100</v>
      </c>
      <c r="AR73" s="33">
        <f>AF87</f>
        <v>30.558999999999997</v>
      </c>
      <c r="AS73" s="8">
        <f>ROUND(AR73/60, 3)</f>
        <v>0.50900000000000001</v>
      </c>
      <c r="AU73" s="267"/>
      <c r="AV73" s="108" t="s">
        <v>18</v>
      </c>
      <c r="AW73" s="109">
        <f>U73</f>
        <v>100</v>
      </c>
      <c r="AX73" s="109">
        <f t="shared" si="13"/>
        <v>100</v>
      </c>
      <c r="AY73" s="108" t="s">
        <v>18</v>
      </c>
      <c r="AZ73" s="109">
        <f t="shared" si="14"/>
        <v>47.213999999999999</v>
      </c>
      <c r="BA73" s="109">
        <f t="shared" si="15"/>
        <v>30.558999999999997</v>
      </c>
    </row>
    <row r="74" spans="2:53" ht="16.5" customHeight="1" x14ac:dyDescent="0.3">
      <c r="B74" s="295"/>
      <c r="C74" s="265"/>
      <c r="D74" s="156" t="s">
        <v>19</v>
      </c>
      <c r="E74" s="293" t="s">
        <v>89</v>
      </c>
      <c r="F74" s="293"/>
      <c r="G74" s="293"/>
      <c r="H74" s="293"/>
      <c r="I74" s="293"/>
      <c r="J74" s="157" t="s">
        <v>11</v>
      </c>
      <c r="K74" s="157" t="s">
        <v>12</v>
      </c>
      <c r="L74" s="157" t="s">
        <v>81</v>
      </c>
      <c r="M74" s="157" t="s">
        <v>80</v>
      </c>
      <c r="N74" s="7"/>
      <c r="O74" s="31"/>
      <c r="P74" s="31"/>
      <c r="Q74" s="31"/>
      <c r="R74" s="31"/>
      <c r="S74" s="323"/>
      <c r="T74" s="9" t="s">
        <v>56</v>
      </c>
      <c r="U74" s="33">
        <v>100</v>
      </c>
      <c r="V74" s="33">
        <f>J91</f>
        <v>38.853999999999999</v>
      </c>
      <c r="W74" s="8">
        <f t="shared" si="10"/>
        <v>0.64800000000000002</v>
      </c>
      <c r="X74" s="3"/>
      <c r="Y74" s="265"/>
      <c r="Z74" s="156" t="s">
        <v>19</v>
      </c>
      <c r="AA74" s="293" t="s">
        <v>94</v>
      </c>
      <c r="AB74" s="293"/>
      <c r="AC74" s="293"/>
      <c r="AD74" s="293"/>
      <c r="AE74" s="293"/>
      <c r="AF74" s="157" t="s">
        <v>11</v>
      </c>
      <c r="AG74" s="157" t="s">
        <v>12</v>
      </c>
      <c r="AH74" s="157" t="s">
        <v>81</v>
      </c>
      <c r="AI74" s="157" t="s">
        <v>80</v>
      </c>
      <c r="AJ74" s="19"/>
      <c r="AK74" s="31"/>
      <c r="AL74" s="31"/>
      <c r="AM74" s="31"/>
      <c r="AN74" s="31"/>
      <c r="AO74" s="323"/>
      <c r="AP74" s="9" t="s">
        <v>56</v>
      </c>
      <c r="AQ74" s="33">
        <v>100</v>
      </c>
      <c r="AR74" s="33">
        <f>AF91</f>
        <v>31.271999999999998</v>
      </c>
      <c r="AS74" s="8">
        <f t="shared" si="11"/>
        <v>0.52100000000000002</v>
      </c>
      <c r="AU74" s="267"/>
      <c r="AV74" s="108" t="s">
        <v>56</v>
      </c>
      <c r="AW74" s="109">
        <f t="shared" si="12"/>
        <v>100</v>
      </c>
      <c r="AX74" s="109">
        <f t="shared" si="13"/>
        <v>100</v>
      </c>
      <c r="AY74" s="108" t="s">
        <v>56</v>
      </c>
      <c r="AZ74" s="109">
        <f t="shared" si="14"/>
        <v>38.853999999999999</v>
      </c>
      <c r="BA74" s="109">
        <f t="shared" si="15"/>
        <v>31.271999999999998</v>
      </c>
    </row>
    <row r="75" spans="2:53" ht="16.5" customHeight="1" x14ac:dyDescent="0.3">
      <c r="B75" s="295"/>
      <c r="C75" s="265"/>
      <c r="D75" s="189" t="s">
        <v>20</v>
      </c>
      <c r="E75" s="196">
        <v>11.391999999999999</v>
      </c>
      <c r="F75" s="196">
        <v>34.814999999999998</v>
      </c>
      <c r="G75" s="196">
        <v>19.968</v>
      </c>
      <c r="H75" s="196">
        <v>7.3760000000000003</v>
      </c>
      <c r="I75" s="196">
        <v>15.608000000000001</v>
      </c>
      <c r="J75" s="189">
        <f>SUM(E75:I75)</f>
        <v>89.159000000000006</v>
      </c>
      <c r="K75" s="189">
        <f>ROUND(AVERAGE(E75:I75),3)</f>
        <v>17.832000000000001</v>
      </c>
      <c r="L75" s="36">
        <f>ROUND(MEDIAN(E75:I75), 3)</f>
        <v>15.608000000000001</v>
      </c>
      <c r="M75" s="36">
        <f>ROUND(_xlfn.STDEV.S(E75:I75), 3)</f>
        <v>10.592000000000001</v>
      </c>
      <c r="N75" s="7"/>
      <c r="O75" s="31"/>
      <c r="P75" s="31"/>
      <c r="Q75" s="31"/>
      <c r="R75" s="31"/>
      <c r="S75" s="31"/>
      <c r="T75" s="149" t="s">
        <v>3</v>
      </c>
      <c r="U75" s="44">
        <f>ROUND(AVERAGE(U69:U74), 3)</f>
        <v>96.667000000000002</v>
      </c>
      <c r="V75" s="174">
        <f>ROUND(AVERAGE(V69:V74), 3)</f>
        <v>52.776000000000003</v>
      </c>
      <c r="W75" s="28">
        <f>ROUND(AVERAGE(W69:W74), 3)</f>
        <v>0.88</v>
      </c>
      <c r="X75" s="29"/>
      <c r="Y75" s="265"/>
      <c r="Z75" s="189" t="s">
        <v>20</v>
      </c>
      <c r="AA75" s="196">
        <v>9.3360000000000003</v>
      </c>
      <c r="AB75" s="196">
        <v>7.8639999999999999</v>
      </c>
      <c r="AC75" s="196">
        <v>5.4160000000000004</v>
      </c>
      <c r="AD75" s="196">
        <v>4.7030000000000003</v>
      </c>
      <c r="AE75" s="196">
        <v>12.856</v>
      </c>
      <c r="AF75" s="189">
        <f>SUM(AA75:AE75)</f>
        <v>40.174999999999997</v>
      </c>
      <c r="AG75" s="189">
        <f>ROUND(AVERAGE(AA75:AE75),3)</f>
        <v>8.0350000000000001</v>
      </c>
      <c r="AH75" s="36">
        <f>ROUND(MEDIAN(AA75:AE75), 3)</f>
        <v>7.8639999999999999</v>
      </c>
      <c r="AI75" s="36">
        <f>ROUND(_xlfn.STDEV.S(AA75:AE75), 3)</f>
        <v>3.2759999999999998</v>
      </c>
      <c r="AJ75" s="19"/>
      <c r="AK75" s="31"/>
      <c r="AL75" s="31"/>
      <c r="AM75" s="31"/>
      <c r="AN75" s="31"/>
      <c r="AO75" s="31"/>
      <c r="AP75" s="149" t="s">
        <v>3</v>
      </c>
      <c r="AQ75" s="44">
        <f>ROUND(AVERAGE(AQ69:AQ74), 3)</f>
        <v>100</v>
      </c>
      <c r="AR75" s="174">
        <f>ROUND(AVERAGE(AR69:AR74), 3)</f>
        <v>32.929000000000002</v>
      </c>
      <c r="AS75" s="28">
        <f>ROUND(AVERAGE(AS69:AS74), 3)</f>
        <v>0.54900000000000004</v>
      </c>
      <c r="AU75" s="267"/>
      <c r="AV75" s="110" t="s">
        <v>3</v>
      </c>
      <c r="AW75" s="111">
        <f t="shared" si="12"/>
        <v>96.667000000000002</v>
      </c>
      <c r="AX75" s="111">
        <f t="shared" si="13"/>
        <v>100</v>
      </c>
      <c r="AY75" s="110" t="s">
        <v>3</v>
      </c>
      <c r="AZ75" s="112">
        <f t="shared" si="14"/>
        <v>52.776000000000003</v>
      </c>
      <c r="BA75" s="112">
        <f t="shared" si="15"/>
        <v>32.929000000000002</v>
      </c>
    </row>
    <row r="76" spans="2:53" ht="16.5" customHeight="1" x14ac:dyDescent="0.25">
      <c r="B76" s="295"/>
      <c r="C76" s="265"/>
      <c r="D76" s="189" t="b">
        <v>1</v>
      </c>
      <c r="E76" s="196" t="s">
        <v>163</v>
      </c>
      <c r="F76" s="84">
        <v>4</v>
      </c>
      <c r="G76" s="196" t="s">
        <v>144</v>
      </c>
      <c r="H76" s="196">
        <v>7</v>
      </c>
      <c r="I76" s="196">
        <v>1</v>
      </c>
      <c r="J76" s="235"/>
      <c r="K76" s="235"/>
      <c r="L76" s="235"/>
      <c r="M76" s="235"/>
      <c r="N76" s="7"/>
      <c r="O76" s="7"/>
      <c r="P76" s="7"/>
      <c r="Q76" s="7"/>
      <c r="R76" s="7"/>
      <c r="S76" s="31"/>
      <c r="T76" s="31"/>
      <c r="U76" s="31"/>
      <c r="V76" s="31"/>
      <c r="W76" s="31"/>
      <c r="X76" s="29"/>
      <c r="Y76" s="265"/>
      <c r="Z76" s="189" t="b">
        <v>1</v>
      </c>
      <c r="AA76" s="196" t="s">
        <v>161</v>
      </c>
      <c r="AB76" s="196" t="s">
        <v>130</v>
      </c>
      <c r="AC76" s="196" t="s">
        <v>159</v>
      </c>
      <c r="AD76" s="196" t="s">
        <v>163</v>
      </c>
      <c r="AE76" s="196" t="s">
        <v>138</v>
      </c>
      <c r="AF76" s="303"/>
      <c r="AG76" s="304"/>
      <c r="AH76" s="304"/>
      <c r="AI76" s="330"/>
      <c r="AJ76" s="19"/>
      <c r="AK76" s="7"/>
      <c r="AL76" s="7"/>
      <c r="AM76" s="7"/>
      <c r="AN76" s="7"/>
      <c r="AO76" s="31"/>
      <c r="AP76" s="31"/>
      <c r="AQ76" s="31"/>
      <c r="AR76" s="31"/>
      <c r="AS76" s="31"/>
      <c r="AU76" s="267"/>
      <c r="AV76" s="192"/>
      <c r="AW76" s="192"/>
      <c r="AX76" s="192"/>
      <c r="AY76" s="192"/>
      <c r="AZ76" s="192"/>
      <c r="BA76" s="192"/>
    </row>
    <row r="77" spans="2:53" ht="16.5" customHeight="1" x14ac:dyDescent="0.25">
      <c r="B77" s="295"/>
      <c r="C77" s="265"/>
      <c r="D77" s="189" t="s">
        <v>17</v>
      </c>
      <c r="E77" s="189"/>
      <c r="F77" s="13" t="s">
        <v>35</v>
      </c>
      <c r="G77" s="189"/>
      <c r="H77" s="189"/>
      <c r="I77" s="189"/>
      <c r="J77" s="235"/>
      <c r="K77" s="235"/>
      <c r="L77" s="235"/>
      <c r="M77" s="235"/>
      <c r="N77" s="7"/>
      <c r="O77" s="7"/>
      <c r="P77" s="7"/>
      <c r="Q77" s="7"/>
      <c r="R77" s="7"/>
      <c r="S77" s="31"/>
      <c r="T77" s="31"/>
      <c r="U77" s="31"/>
      <c r="V77" s="31"/>
      <c r="W77" s="31"/>
      <c r="X77" s="29"/>
      <c r="Y77" s="265"/>
      <c r="Z77" s="189" t="s">
        <v>17</v>
      </c>
      <c r="AA77" s="189"/>
      <c r="AB77" s="189"/>
      <c r="AC77" s="189"/>
      <c r="AD77" s="189"/>
      <c r="AE77" s="189"/>
      <c r="AF77" s="311"/>
      <c r="AG77" s="312"/>
      <c r="AH77" s="312"/>
      <c r="AI77" s="331"/>
      <c r="AJ77" s="19"/>
      <c r="AK77" s="7"/>
      <c r="AL77" s="7"/>
      <c r="AM77" s="7"/>
      <c r="AN77" s="7"/>
      <c r="AO77" s="31"/>
      <c r="AP77" s="31"/>
      <c r="AQ77" s="31"/>
      <c r="AR77" s="31"/>
      <c r="AS77" s="31"/>
      <c r="AU77" s="267"/>
      <c r="AV77" s="193"/>
      <c r="AW77" s="193"/>
      <c r="AX77" s="193"/>
      <c r="AY77" s="193"/>
      <c r="AZ77" s="193"/>
      <c r="BA77" s="193"/>
    </row>
    <row r="78" spans="2:53" ht="16.5" customHeight="1" x14ac:dyDescent="0.25">
      <c r="B78" s="295"/>
      <c r="C78" s="265"/>
      <c r="D78" s="156" t="s">
        <v>21</v>
      </c>
      <c r="E78" s="293" t="s">
        <v>94</v>
      </c>
      <c r="F78" s="293"/>
      <c r="G78" s="293"/>
      <c r="H78" s="293"/>
      <c r="I78" s="293"/>
      <c r="J78" s="157" t="s">
        <v>11</v>
      </c>
      <c r="K78" s="157" t="s">
        <v>12</v>
      </c>
      <c r="L78" s="157" t="s">
        <v>81</v>
      </c>
      <c r="M78" s="157" t="s">
        <v>80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29"/>
      <c r="Y78" s="265"/>
      <c r="Z78" s="156" t="s">
        <v>21</v>
      </c>
      <c r="AA78" s="293" t="s">
        <v>94</v>
      </c>
      <c r="AB78" s="293"/>
      <c r="AC78" s="293"/>
      <c r="AD78" s="293"/>
      <c r="AE78" s="293"/>
      <c r="AF78" s="157" t="s">
        <v>11</v>
      </c>
      <c r="AG78" s="157" t="s">
        <v>12</v>
      </c>
      <c r="AH78" s="157" t="s">
        <v>81</v>
      </c>
      <c r="AI78" s="157" t="s">
        <v>80</v>
      </c>
      <c r="AJ78" s="55"/>
      <c r="AK78" s="31"/>
      <c r="AL78" s="31"/>
      <c r="AM78" s="31"/>
      <c r="AN78" s="31"/>
      <c r="AO78" s="31"/>
      <c r="AP78" s="31"/>
      <c r="AQ78" s="31"/>
      <c r="AR78" s="31"/>
      <c r="AS78" s="31"/>
      <c r="AU78" s="267"/>
      <c r="AV78" s="193"/>
      <c r="AW78" s="193"/>
      <c r="AX78" s="193"/>
      <c r="AY78" s="193"/>
      <c r="AZ78" s="193"/>
      <c r="BA78" s="193"/>
    </row>
    <row r="79" spans="2:53" ht="16.5" customHeight="1" x14ac:dyDescent="0.3">
      <c r="B79" s="295"/>
      <c r="C79" s="265"/>
      <c r="D79" s="189" t="s">
        <v>22</v>
      </c>
      <c r="E79" s="196">
        <v>24.76</v>
      </c>
      <c r="F79" s="196">
        <v>5.0709999999999997</v>
      </c>
      <c r="G79" s="196">
        <v>22.425000000000001</v>
      </c>
      <c r="H79" s="196">
        <v>9.8149999999999995</v>
      </c>
      <c r="I79" s="196">
        <v>3.7749999999999999</v>
      </c>
      <c r="J79" s="189">
        <f>SUM(E79:I79)</f>
        <v>65.846000000000004</v>
      </c>
      <c r="K79" s="189">
        <f>ROUND(AVERAGE(E79:I79),3)</f>
        <v>13.169</v>
      </c>
      <c r="L79" s="36">
        <f>ROUND(MEDIAN(E79:I79), 3)</f>
        <v>9.8149999999999995</v>
      </c>
      <c r="M79" s="36">
        <f>ROUND(_xlfn.STDEV.S(E79:I79), 3)</f>
        <v>9.8119999999999994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29"/>
      <c r="Y79" s="265"/>
      <c r="Z79" s="189" t="s">
        <v>22</v>
      </c>
      <c r="AA79" s="196">
        <v>6.367</v>
      </c>
      <c r="AB79" s="196">
        <v>8.0890000000000004</v>
      </c>
      <c r="AC79" s="196">
        <v>3.76</v>
      </c>
      <c r="AD79" s="196">
        <v>6.7839999999999998</v>
      </c>
      <c r="AE79" s="196">
        <v>10.272</v>
      </c>
      <c r="AF79" s="189">
        <f>SUM(AA79:AE79)</f>
        <v>35.271999999999998</v>
      </c>
      <c r="AG79" s="189">
        <f>ROUND(AVERAGE(AA79:AE79),3)</f>
        <v>7.0540000000000003</v>
      </c>
      <c r="AH79" s="36">
        <f>ROUND(MEDIAN(AA79:AE79), 3)</f>
        <v>6.7839999999999998</v>
      </c>
      <c r="AI79" s="36">
        <f>ROUND(_xlfn.STDEV.S(AA79:AE79), 3)</f>
        <v>2.3889999999999998</v>
      </c>
      <c r="AJ79" s="55"/>
      <c r="AK79" s="31"/>
      <c r="AL79" s="31"/>
      <c r="AM79" s="31"/>
      <c r="AN79" s="31"/>
      <c r="AO79" s="31"/>
      <c r="AP79" s="31"/>
      <c r="AQ79" s="31"/>
      <c r="AR79" s="31"/>
      <c r="AS79" s="31"/>
      <c r="AU79" s="267"/>
      <c r="AV79" s="193"/>
      <c r="AW79" s="193"/>
      <c r="AX79" s="193"/>
      <c r="AY79" s="269" t="s">
        <v>62</v>
      </c>
      <c r="AZ79" s="266" t="s">
        <v>6</v>
      </c>
      <c r="BA79" s="266"/>
    </row>
    <row r="80" spans="2:53" ht="16.5" customHeight="1" x14ac:dyDescent="0.3">
      <c r="B80" s="295"/>
      <c r="C80" s="265"/>
      <c r="D80" s="189" t="b">
        <v>1</v>
      </c>
      <c r="E80" s="196" t="s">
        <v>155</v>
      </c>
      <c r="F80" s="196" t="s">
        <v>129</v>
      </c>
      <c r="G80" s="196" t="s">
        <v>160</v>
      </c>
      <c r="H80" s="196" t="s">
        <v>159</v>
      </c>
      <c r="I80" s="196" t="s">
        <v>132</v>
      </c>
      <c r="J80" s="303"/>
      <c r="K80" s="304"/>
      <c r="L80" s="304"/>
      <c r="M80" s="330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29"/>
      <c r="Y80" s="265"/>
      <c r="Z80" s="189" t="b">
        <v>1</v>
      </c>
      <c r="AA80" s="196" t="s">
        <v>135</v>
      </c>
      <c r="AB80" s="196" t="s">
        <v>143</v>
      </c>
      <c r="AC80" s="196" t="s">
        <v>147</v>
      </c>
      <c r="AD80" s="196" t="s">
        <v>146</v>
      </c>
      <c r="AE80" s="196" t="s">
        <v>162</v>
      </c>
      <c r="AF80" s="303"/>
      <c r="AG80" s="304"/>
      <c r="AH80" s="304"/>
      <c r="AI80" s="330"/>
      <c r="AJ80" s="55"/>
      <c r="AK80" s="31"/>
      <c r="AL80" s="31"/>
      <c r="AM80" s="31"/>
      <c r="AN80" s="31"/>
      <c r="AO80" s="31"/>
      <c r="AP80" s="31"/>
      <c r="AQ80" s="31"/>
      <c r="AR80" s="31"/>
      <c r="AS80" s="31"/>
      <c r="AU80" s="267"/>
      <c r="AV80" s="193"/>
      <c r="AW80" s="193"/>
      <c r="AX80" s="193"/>
      <c r="AY80" s="269"/>
      <c r="AZ80" s="107" t="s">
        <v>246</v>
      </c>
      <c r="BA80" s="107" t="s">
        <v>0</v>
      </c>
    </row>
    <row r="81" spans="2:53" ht="16.5" customHeight="1" x14ac:dyDescent="0.25">
      <c r="B81" s="295"/>
      <c r="C81" s="265"/>
      <c r="D81" s="189" t="s">
        <v>17</v>
      </c>
      <c r="E81" s="36"/>
      <c r="F81" s="36"/>
      <c r="G81" s="36"/>
      <c r="H81" s="36"/>
      <c r="I81" s="36"/>
      <c r="J81" s="311"/>
      <c r="K81" s="312"/>
      <c r="L81" s="312"/>
      <c r="M81" s="3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29"/>
      <c r="Y81" s="265"/>
      <c r="Z81" s="189" t="s">
        <v>17</v>
      </c>
      <c r="AA81" s="189"/>
      <c r="AB81" s="189"/>
      <c r="AC81" s="189"/>
      <c r="AD81" s="189"/>
      <c r="AE81" s="189"/>
      <c r="AF81" s="311"/>
      <c r="AG81" s="312"/>
      <c r="AH81" s="312"/>
      <c r="AI81" s="331"/>
      <c r="AJ81" s="55"/>
      <c r="AK81" s="31"/>
      <c r="AL81" s="31"/>
      <c r="AM81" s="31"/>
      <c r="AN81" s="31"/>
      <c r="AO81" s="31"/>
      <c r="AP81" s="31"/>
      <c r="AQ81" s="31"/>
      <c r="AR81" s="31"/>
      <c r="AS81" s="31"/>
      <c r="AU81" s="267"/>
      <c r="AV81" s="193"/>
      <c r="AW81" s="193"/>
      <c r="AX81" s="193"/>
      <c r="AY81" s="131" t="s">
        <v>3</v>
      </c>
      <c r="AZ81" s="132">
        <f>J69</f>
        <v>52.776000000000003</v>
      </c>
      <c r="BA81" s="132">
        <f>AF69</f>
        <v>32.929000000000002</v>
      </c>
    </row>
    <row r="82" spans="2:53" ht="16.5" customHeight="1" x14ac:dyDescent="0.25">
      <c r="B82" s="295"/>
      <c r="C82" s="265"/>
      <c r="D82" s="156" t="s">
        <v>23</v>
      </c>
      <c r="E82" s="293" t="s">
        <v>94</v>
      </c>
      <c r="F82" s="293"/>
      <c r="G82" s="293"/>
      <c r="H82" s="293"/>
      <c r="I82" s="293"/>
      <c r="J82" s="157" t="s">
        <v>11</v>
      </c>
      <c r="K82" s="157" t="s">
        <v>12</v>
      </c>
      <c r="L82" s="157" t="s">
        <v>81</v>
      </c>
      <c r="M82" s="157" t="s">
        <v>80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29"/>
      <c r="Y82" s="265"/>
      <c r="Z82" s="156" t="s">
        <v>23</v>
      </c>
      <c r="AA82" s="293" t="s">
        <v>94</v>
      </c>
      <c r="AB82" s="293"/>
      <c r="AC82" s="293"/>
      <c r="AD82" s="293"/>
      <c r="AE82" s="293"/>
      <c r="AF82" s="157" t="s">
        <v>11</v>
      </c>
      <c r="AG82" s="157" t="s">
        <v>12</v>
      </c>
      <c r="AH82" s="157" t="s">
        <v>81</v>
      </c>
      <c r="AI82" s="157" t="s">
        <v>80</v>
      </c>
      <c r="AJ82" s="55"/>
      <c r="AK82" s="31"/>
      <c r="AL82" s="31"/>
      <c r="AM82" s="31"/>
      <c r="AN82" s="31"/>
      <c r="AO82" s="31"/>
      <c r="AP82" s="31"/>
      <c r="AQ82" s="31"/>
      <c r="AR82" s="31"/>
      <c r="AS82" s="31"/>
      <c r="AU82" s="267"/>
      <c r="AV82" s="193"/>
      <c r="AW82" s="193"/>
      <c r="AX82" s="193"/>
      <c r="AY82" s="42" t="s">
        <v>4</v>
      </c>
      <c r="AZ82" s="130">
        <f>K69</f>
        <v>10.555</v>
      </c>
      <c r="BA82" s="130">
        <f>AG69</f>
        <v>6.5860000000000003</v>
      </c>
    </row>
    <row r="83" spans="2:53" ht="16.5" customHeight="1" x14ac:dyDescent="0.25">
      <c r="B83" s="295"/>
      <c r="C83" s="265"/>
      <c r="D83" s="189" t="s">
        <v>24</v>
      </c>
      <c r="E83" s="196">
        <v>7.2649999999999997</v>
      </c>
      <c r="F83" s="196">
        <v>8.7829999999999995</v>
      </c>
      <c r="G83" s="196">
        <v>5.8879999999999999</v>
      </c>
      <c r="H83" s="196">
        <v>8.8079999999999998</v>
      </c>
      <c r="I83" s="196">
        <v>8.1669999999999998</v>
      </c>
      <c r="J83" s="189">
        <f>SUM(E83:I83)</f>
        <v>38.911000000000001</v>
      </c>
      <c r="K83" s="189">
        <f>ROUND(AVERAGE(E83:I83),3)</f>
        <v>7.782</v>
      </c>
      <c r="L83" s="36">
        <f>ROUND(MEDIAN(E83:I83), 3)</f>
        <v>8.1669999999999998</v>
      </c>
      <c r="M83" s="36">
        <f>ROUND(_xlfn.STDEV.S(E83:I83), 3)</f>
        <v>1.2310000000000001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29"/>
      <c r="Y83" s="265"/>
      <c r="Z83" s="189" t="s">
        <v>24</v>
      </c>
      <c r="AA83" s="196">
        <v>8.1199999999999992</v>
      </c>
      <c r="AB83" s="196">
        <v>9.327</v>
      </c>
      <c r="AC83" s="196">
        <v>5.0330000000000004</v>
      </c>
      <c r="AD83" s="196">
        <v>6.3540000000000001</v>
      </c>
      <c r="AE83" s="196">
        <v>4.5179999999999998</v>
      </c>
      <c r="AF83" s="189">
        <f>SUM(AA83:AE83)</f>
        <v>33.351999999999997</v>
      </c>
      <c r="AG83" s="189">
        <f>ROUND(AVERAGE(AA83:AE83),3)</f>
        <v>6.67</v>
      </c>
      <c r="AH83" s="36">
        <f>ROUND(MEDIAN(AA83:AE83), 3)</f>
        <v>6.3540000000000001</v>
      </c>
      <c r="AI83" s="36">
        <f>ROUND(_xlfn.STDEV.S(AA83:AE83), 3)</f>
        <v>2.0350000000000001</v>
      </c>
      <c r="AJ83" s="55"/>
      <c r="AK83" s="31"/>
      <c r="AL83" s="31"/>
      <c r="AM83" s="31"/>
      <c r="AN83" s="31"/>
      <c r="AO83" s="31"/>
      <c r="AP83" s="31"/>
      <c r="AQ83" s="31"/>
      <c r="AR83" s="31"/>
      <c r="AS83" s="31"/>
      <c r="AU83" s="267"/>
      <c r="AY83" s="42" t="s">
        <v>191</v>
      </c>
      <c r="AZ83" s="130">
        <f>L69</f>
        <v>9.3680000000000003</v>
      </c>
      <c r="BA83" s="130">
        <f>AH69</f>
        <v>5.94</v>
      </c>
    </row>
    <row r="84" spans="2:53" ht="16.5" customHeight="1" x14ac:dyDescent="0.25">
      <c r="B84" s="295"/>
      <c r="C84" s="265"/>
      <c r="D84" s="189" t="b">
        <v>1</v>
      </c>
      <c r="E84" s="196" t="s">
        <v>135</v>
      </c>
      <c r="F84" s="196">
        <v>6</v>
      </c>
      <c r="G84" s="196" t="s">
        <v>138</v>
      </c>
      <c r="H84" s="196" t="s">
        <v>162</v>
      </c>
      <c r="I84" s="196">
        <v>7</v>
      </c>
      <c r="J84" s="303"/>
      <c r="K84" s="304"/>
      <c r="L84" s="304"/>
      <c r="M84" s="330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29"/>
      <c r="Y84" s="265"/>
      <c r="Z84" s="189" t="b">
        <v>1</v>
      </c>
      <c r="AA84" s="196" t="s">
        <v>130</v>
      </c>
      <c r="AB84" s="196" t="s">
        <v>161</v>
      </c>
      <c r="AC84" s="196" t="s">
        <v>133</v>
      </c>
      <c r="AD84" s="196" t="s">
        <v>135</v>
      </c>
      <c r="AE84" s="196" t="s">
        <v>152</v>
      </c>
      <c r="AF84" s="303"/>
      <c r="AG84" s="304"/>
      <c r="AH84" s="304"/>
      <c r="AI84" s="330"/>
      <c r="AJ84" s="55"/>
      <c r="AK84" s="31"/>
      <c r="AL84" s="31"/>
      <c r="AM84" s="31"/>
      <c r="AN84" s="31"/>
      <c r="AO84" s="31"/>
      <c r="AP84" s="31"/>
      <c r="AQ84" s="31"/>
      <c r="AR84" s="31"/>
      <c r="AS84" s="31"/>
      <c r="AU84" s="267"/>
      <c r="AY84" s="42" t="s">
        <v>192</v>
      </c>
      <c r="AZ84" s="130">
        <f>M69</f>
        <v>5.1079999999999997</v>
      </c>
      <c r="BA84" s="130">
        <f>AI69</f>
        <v>2.569</v>
      </c>
    </row>
    <row r="85" spans="2:53" ht="16.5" customHeight="1" x14ac:dyDescent="0.25">
      <c r="B85" s="295"/>
      <c r="C85" s="265"/>
      <c r="D85" s="189" t="s">
        <v>17</v>
      </c>
      <c r="E85" s="36"/>
      <c r="F85" s="189"/>
      <c r="G85" s="189"/>
      <c r="H85" s="189"/>
      <c r="I85" s="36"/>
      <c r="J85" s="311"/>
      <c r="K85" s="312"/>
      <c r="L85" s="312"/>
      <c r="M85" s="3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29"/>
      <c r="Y85" s="265"/>
      <c r="Z85" s="189" t="s">
        <v>17</v>
      </c>
      <c r="AA85" s="189"/>
      <c r="AB85" s="189"/>
      <c r="AC85" s="189"/>
      <c r="AD85" s="189"/>
      <c r="AE85" s="189"/>
      <c r="AF85" s="311"/>
      <c r="AG85" s="312"/>
      <c r="AH85" s="312"/>
      <c r="AI85" s="331"/>
      <c r="AJ85" s="55"/>
      <c r="AK85" s="31"/>
      <c r="AL85" s="31"/>
      <c r="AM85" s="31"/>
      <c r="AN85" s="31"/>
      <c r="AO85" s="31"/>
      <c r="AP85" s="31"/>
      <c r="AQ85" s="31"/>
      <c r="AR85" s="31"/>
      <c r="AS85" s="31"/>
      <c r="AU85" s="267"/>
      <c r="AY85" s="126"/>
      <c r="AZ85" s="126"/>
      <c r="BA85" s="126"/>
    </row>
    <row r="86" spans="2:53" ht="16.5" customHeight="1" x14ac:dyDescent="0.25">
      <c r="B86" s="295"/>
      <c r="C86" s="265"/>
      <c r="D86" s="156" t="s">
        <v>25</v>
      </c>
      <c r="E86" s="293" t="s">
        <v>94</v>
      </c>
      <c r="F86" s="293"/>
      <c r="G86" s="293"/>
      <c r="H86" s="293"/>
      <c r="I86" s="293"/>
      <c r="J86" s="157" t="s">
        <v>11</v>
      </c>
      <c r="K86" s="157" t="s">
        <v>12</v>
      </c>
      <c r="L86" s="157" t="s">
        <v>81</v>
      </c>
      <c r="M86" s="157" t="s">
        <v>80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29"/>
      <c r="Y86" s="265"/>
      <c r="Z86" s="156" t="s">
        <v>25</v>
      </c>
      <c r="AA86" s="293" t="s">
        <v>94</v>
      </c>
      <c r="AB86" s="293"/>
      <c r="AC86" s="293"/>
      <c r="AD86" s="293"/>
      <c r="AE86" s="293"/>
      <c r="AF86" s="157" t="s">
        <v>11</v>
      </c>
      <c r="AG86" s="157" t="s">
        <v>12</v>
      </c>
      <c r="AH86" s="157" t="s">
        <v>81</v>
      </c>
      <c r="AI86" s="157" t="s">
        <v>80</v>
      </c>
      <c r="AJ86" s="55"/>
      <c r="AK86" s="31"/>
      <c r="AL86" s="31"/>
      <c r="AM86" s="31"/>
      <c r="AN86" s="31"/>
      <c r="AO86" s="31"/>
      <c r="AP86" s="31"/>
      <c r="AQ86" s="31"/>
      <c r="AR86" s="31"/>
      <c r="AS86" s="31"/>
      <c r="AU86" s="267"/>
      <c r="AY86" s="126"/>
      <c r="AZ86" s="126"/>
      <c r="BA86" s="126"/>
    </row>
    <row r="87" spans="2:53" ht="16.5" customHeight="1" x14ac:dyDescent="0.25">
      <c r="B87" s="295"/>
      <c r="C87" s="265"/>
      <c r="D87" s="189" t="s">
        <v>26</v>
      </c>
      <c r="E87" s="196">
        <v>10.151999999999999</v>
      </c>
      <c r="F87" s="196">
        <v>16.893999999999998</v>
      </c>
      <c r="G87" s="196">
        <v>6.2160000000000002</v>
      </c>
      <c r="H87" s="196">
        <v>6.08</v>
      </c>
      <c r="I87" s="196">
        <v>7.8719999999999999</v>
      </c>
      <c r="J87" s="189">
        <f>SUM(E87:I87)</f>
        <v>47.213999999999999</v>
      </c>
      <c r="K87" s="189">
        <f>ROUND(AVERAGE(E87:I87),3)</f>
        <v>9.4429999999999996</v>
      </c>
      <c r="L87" s="36">
        <f>ROUND(MEDIAN(E87:I87), 3)</f>
        <v>7.8719999999999999</v>
      </c>
      <c r="M87" s="36">
        <f>ROUND(_xlfn.STDEV.S(E87:I87), 3)</f>
        <v>4.4779999999999998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29"/>
      <c r="Y87" s="265"/>
      <c r="Z87" s="189" t="s">
        <v>26</v>
      </c>
      <c r="AA87" s="196">
        <v>4.2229999999999999</v>
      </c>
      <c r="AB87" s="196">
        <v>4.2169999999999996</v>
      </c>
      <c r="AC87" s="196">
        <v>3.984</v>
      </c>
      <c r="AD87" s="196">
        <v>9.2080000000000002</v>
      </c>
      <c r="AE87" s="196">
        <v>8.9269999999999996</v>
      </c>
      <c r="AF87" s="189">
        <f>SUM(AA87:AE87)</f>
        <v>30.558999999999997</v>
      </c>
      <c r="AG87" s="189">
        <f>ROUND(AVERAGE(AA87:AE87),3)</f>
        <v>6.1120000000000001</v>
      </c>
      <c r="AH87" s="36">
        <f>ROUND(MEDIAN(AA87:AE87), 3)</f>
        <v>4.2229999999999999</v>
      </c>
      <c r="AI87" s="36">
        <f>ROUND(_xlfn.STDEV.S(AA87:AE87), 3)</f>
        <v>2.702</v>
      </c>
      <c r="AJ87" s="55"/>
      <c r="AK87" s="31"/>
      <c r="AL87" s="31"/>
      <c r="AM87" s="31"/>
      <c r="AN87" s="31"/>
      <c r="AO87" s="31"/>
      <c r="AP87" s="31"/>
      <c r="AQ87" s="31"/>
      <c r="AR87" s="31"/>
      <c r="AS87" s="31"/>
      <c r="AU87" s="267"/>
      <c r="AY87" s="126"/>
      <c r="AZ87" s="126"/>
      <c r="BA87" s="126"/>
    </row>
    <row r="88" spans="2:53" ht="16.5" customHeight="1" x14ac:dyDescent="0.25">
      <c r="B88" s="295"/>
      <c r="C88" s="265"/>
      <c r="D88" s="189" t="b">
        <v>1</v>
      </c>
      <c r="E88" s="196" t="s">
        <v>136</v>
      </c>
      <c r="F88" s="196" t="s">
        <v>152</v>
      </c>
      <c r="G88" s="196">
        <v>4</v>
      </c>
      <c r="H88" s="196" t="s">
        <v>137</v>
      </c>
      <c r="I88" s="196" t="s">
        <v>135</v>
      </c>
      <c r="J88" s="303"/>
      <c r="K88" s="304"/>
      <c r="L88" s="304"/>
      <c r="M88" s="330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29"/>
      <c r="Y88" s="265"/>
      <c r="Z88" s="189" t="b">
        <v>1</v>
      </c>
      <c r="AA88" s="196" t="s">
        <v>129</v>
      </c>
      <c r="AB88" s="196">
        <v>2</v>
      </c>
      <c r="AC88" s="196">
        <v>3</v>
      </c>
      <c r="AD88" s="196" t="s">
        <v>131</v>
      </c>
      <c r="AE88" s="196" t="s">
        <v>148</v>
      </c>
      <c r="AF88" s="303"/>
      <c r="AG88" s="304"/>
      <c r="AH88" s="304"/>
      <c r="AI88" s="330"/>
      <c r="AJ88" s="55"/>
      <c r="AK88" s="31"/>
      <c r="AL88" s="31"/>
      <c r="AM88" s="31"/>
      <c r="AN88" s="31"/>
      <c r="AO88" s="31"/>
      <c r="AP88" s="31"/>
      <c r="AQ88" s="31"/>
      <c r="AR88" s="31"/>
      <c r="AS88" s="31"/>
      <c r="AU88" s="267"/>
      <c r="AY88" s="126"/>
      <c r="AZ88" s="126"/>
      <c r="BA88" s="126"/>
    </row>
    <row r="89" spans="2:53" ht="16.5" customHeight="1" x14ac:dyDescent="0.25">
      <c r="B89" s="295"/>
      <c r="C89" s="265"/>
      <c r="D89" s="189" t="s">
        <v>17</v>
      </c>
      <c r="E89" s="36"/>
      <c r="F89" s="36"/>
      <c r="G89" s="36"/>
      <c r="H89" s="36"/>
      <c r="I89" s="36"/>
      <c r="J89" s="311"/>
      <c r="K89" s="312"/>
      <c r="L89" s="312"/>
      <c r="M89" s="3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29"/>
      <c r="Y89" s="265"/>
      <c r="Z89" s="189" t="s">
        <v>17</v>
      </c>
      <c r="AA89" s="189"/>
      <c r="AB89" s="189"/>
      <c r="AC89" s="189"/>
      <c r="AD89" s="189"/>
      <c r="AE89" s="189"/>
      <c r="AF89" s="311"/>
      <c r="AG89" s="312"/>
      <c r="AH89" s="312"/>
      <c r="AI89" s="331"/>
      <c r="AJ89" s="55"/>
      <c r="AK89" s="31"/>
      <c r="AL89" s="31"/>
      <c r="AM89" s="31"/>
      <c r="AN89" s="31"/>
      <c r="AO89" s="31"/>
      <c r="AP89" s="31"/>
      <c r="AQ89" s="31"/>
      <c r="AR89" s="31"/>
      <c r="AS89" s="31"/>
      <c r="AU89" s="267"/>
      <c r="AY89" s="126"/>
      <c r="AZ89" s="126"/>
      <c r="BA89" s="126"/>
    </row>
    <row r="90" spans="2:53" ht="16.5" customHeight="1" x14ac:dyDescent="0.25">
      <c r="B90" s="295"/>
      <c r="C90" s="265"/>
      <c r="D90" s="156" t="s">
        <v>58</v>
      </c>
      <c r="E90" s="293" t="s">
        <v>94</v>
      </c>
      <c r="F90" s="293"/>
      <c r="G90" s="293"/>
      <c r="H90" s="293"/>
      <c r="I90" s="293"/>
      <c r="J90" s="157" t="s">
        <v>11</v>
      </c>
      <c r="K90" s="157" t="s">
        <v>12</v>
      </c>
      <c r="L90" s="157" t="s">
        <v>81</v>
      </c>
      <c r="M90" s="157" t="s">
        <v>80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29"/>
      <c r="Y90" s="265"/>
      <c r="Z90" s="156" t="s">
        <v>58</v>
      </c>
      <c r="AA90" s="293" t="s">
        <v>94</v>
      </c>
      <c r="AB90" s="293"/>
      <c r="AC90" s="293"/>
      <c r="AD90" s="293"/>
      <c r="AE90" s="293"/>
      <c r="AF90" s="157" t="s">
        <v>11</v>
      </c>
      <c r="AG90" s="157" t="s">
        <v>12</v>
      </c>
      <c r="AH90" s="157" t="s">
        <v>81</v>
      </c>
      <c r="AI90" s="157" t="s">
        <v>80</v>
      </c>
      <c r="AJ90" s="55"/>
      <c r="AK90" s="31"/>
      <c r="AL90" s="31"/>
      <c r="AM90" s="31"/>
      <c r="AN90" s="31"/>
      <c r="AO90" s="31"/>
      <c r="AP90" s="31"/>
      <c r="AQ90" s="31"/>
      <c r="AR90" s="31"/>
      <c r="AS90" s="31"/>
      <c r="AU90" s="267"/>
      <c r="AY90" s="126"/>
      <c r="AZ90" s="126"/>
      <c r="BA90" s="126"/>
    </row>
    <row r="91" spans="2:53" ht="16.5" customHeight="1" x14ac:dyDescent="0.25">
      <c r="B91" s="295"/>
      <c r="C91" s="265"/>
      <c r="D91" s="189" t="s">
        <v>59</v>
      </c>
      <c r="E91" s="196">
        <v>9.7509999999999994</v>
      </c>
      <c r="F91" s="196">
        <v>8.1199999999999992</v>
      </c>
      <c r="G91" s="196">
        <v>6.984</v>
      </c>
      <c r="H91" s="196">
        <v>6.7039999999999997</v>
      </c>
      <c r="I91" s="196">
        <v>7.2949999999999999</v>
      </c>
      <c r="J91" s="189">
        <f>SUM(E91:I91)</f>
        <v>38.853999999999999</v>
      </c>
      <c r="K91" s="189">
        <f>ROUND(AVERAGE(E91:I91),3)</f>
        <v>7.7709999999999999</v>
      </c>
      <c r="L91" s="36">
        <f>ROUND(MEDIAN(E91:I91), 3)</f>
        <v>7.2949999999999999</v>
      </c>
      <c r="M91" s="36">
        <f>ROUND(_xlfn.STDEV.S(E91:I91), 3)</f>
        <v>1.2270000000000001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29"/>
      <c r="Y91" s="265"/>
      <c r="Z91" s="189" t="s">
        <v>59</v>
      </c>
      <c r="AA91" s="196">
        <v>4.2889999999999997</v>
      </c>
      <c r="AB91" s="196">
        <v>12.991</v>
      </c>
      <c r="AC91" s="196">
        <v>5.0309999999999997</v>
      </c>
      <c r="AD91" s="196">
        <v>5.5609999999999999</v>
      </c>
      <c r="AE91" s="196">
        <v>3.4</v>
      </c>
      <c r="AF91" s="189">
        <f>SUM(AA91:AE91)</f>
        <v>31.271999999999998</v>
      </c>
      <c r="AG91" s="189">
        <f>ROUND(AVERAGE(AA91:AE91),3)</f>
        <v>6.2539999999999996</v>
      </c>
      <c r="AH91" s="36">
        <f>ROUND(MEDIAN(AA91:AE91), 3)</f>
        <v>5.0309999999999997</v>
      </c>
      <c r="AI91" s="36">
        <f>ROUND(_xlfn.STDEV.S(AA91:AE91), 3)</f>
        <v>3.8530000000000002</v>
      </c>
      <c r="AJ91" s="55"/>
      <c r="AK91" s="31"/>
      <c r="AL91" s="31"/>
      <c r="AM91" s="31"/>
      <c r="AN91" s="31"/>
      <c r="AO91" s="31"/>
      <c r="AP91" s="31"/>
      <c r="AQ91" s="31"/>
      <c r="AR91" s="31"/>
      <c r="AS91" s="31"/>
      <c r="AU91" s="267"/>
      <c r="AY91" s="126"/>
      <c r="AZ91" s="126"/>
      <c r="BA91" s="126"/>
    </row>
    <row r="92" spans="2:53" ht="16.5" customHeight="1" x14ac:dyDescent="0.25">
      <c r="B92" s="295"/>
      <c r="C92" s="265"/>
      <c r="D92" s="189" t="b">
        <v>1</v>
      </c>
      <c r="E92" s="196">
        <v>9</v>
      </c>
      <c r="F92" s="196" t="s">
        <v>144</v>
      </c>
      <c r="G92" s="196" t="s">
        <v>131</v>
      </c>
      <c r="H92" s="196">
        <v>0</v>
      </c>
      <c r="I92" s="196" t="s">
        <v>141</v>
      </c>
      <c r="J92" s="303"/>
      <c r="K92" s="304"/>
      <c r="L92" s="304"/>
      <c r="M92" s="330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29"/>
      <c r="Y92" s="265"/>
      <c r="Z92" s="189" t="b">
        <v>1</v>
      </c>
      <c r="AA92" s="196" t="s">
        <v>133</v>
      </c>
      <c r="AB92" s="196" t="s">
        <v>132</v>
      </c>
      <c r="AC92" s="196" t="s">
        <v>137</v>
      </c>
      <c r="AD92" s="196" t="s">
        <v>136</v>
      </c>
      <c r="AE92" s="196">
        <v>1</v>
      </c>
      <c r="AF92" s="303"/>
      <c r="AG92" s="304"/>
      <c r="AH92" s="304"/>
      <c r="AI92" s="330"/>
      <c r="AJ92" s="55"/>
      <c r="AK92" s="31"/>
      <c r="AL92" s="31"/>
      <c r="AM92" s="31"/>
      <c r="AN92" s="31"/>
      <c r="AO92" s="31"/>
      <c r="AP92" s="31"/>
      <c r="AQ92" s="31"/>
      <c r="AR92" s="31"/>
      <c r="AS92" s="31"/>
      <c r="AU92" s="267"/>
      <c r="AV92" s="125"/>
      <c r="AW92" s="125"/>
      <c r="AX92" s="125"/>
      <c r="AY92" s="125"/>
      <c r="AZ92" s="125"/>
      <c r="BA92" s="125"/>
    </row>
    <row r="93" spans="2:53" ht="16.5" customHeight="1" x14ac:dyDescent="0.25">
      <c r="B93" s="295"/>
      <c r="C93" s="265"/>
      <c r="D93" s="189" t="s">
        <v>17</v>
      </c>
      <c r="E93" s="36"/>
      <c r="F93" s="36"/>
      <c r="G93" s="36"/>
      <c r="H93" s="36"/>
      <c r="I93" s="36"/>
      <c r="J93" s="311"/>
      <c r="K93" s="312"/>
      <c r="L93" s="312"/>
      <c r="M93" s="3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29"/>
      <c r="Y93" s="265"/>
      <c r="Z93" s="189" t="s">
        <v>17</v>
      </c>
      <c r="AA93" s="189"/>
      <c r="AB93" s="189"/>
      <c r="AC93" s="189"/>
      <c r="AD93" s="189"/>
      <c r="AE93" s="189"/>
      <c r="AF93" s="311"/>
      <c r="AG93" s="312"/>
      <c r="AH93" s="312"/>
      <c r="AI93" s="331"/>
      <c r="AJ93" s="55"/>
      <c r="AK93" s="31"/>
      <c r="AL93" s="31"/>
      <c r="AM93" s="31"/>
      <c r="AN93" s="31"/>
      <c r="AO93" s="31"/>
      <c r="AP93" s="31"/>
      <c r="AQ93" s="31"/>
      <c r="AR93" s="31"/>
      <c r="AS93" s="31"/>
      <c r="AU93" s="267"/>
      <c r="AV93" s="125"/>
      <c r="AW93" s="125"/>
      <c r="AX93" s="125"/>
      <c r="AY93" s="125"/>
      <c r="AZ93" s="125"/>
      <c r="BA93" s="125"/>
    </row>
    <row r="94" spans="2:53" ht="16.5" customHeight="1" x14ac:dyDescent="0.25">
      <c r="B94" s="295"/>
      <c r="AU94" s="267"/>
      <c r="AV94" s="125"/>
      <c r="AW94" s="125"/>
      <c r="AX94" s="125"/>
      <c r="AY94" s="125"/>
      <c r="AZ94" s="125"/>
      <c r="BA94" s="125"/>
    </row>
    <row r="95" spans="2:53" ht="16.5" customHeight="1" x14ac:dyDescent="0.25">
      <c r="B95" s="295"/>
      <c r="AU95" s="267"/>
      <c r="AV95" s="125"/>
      <c r="AW95" s="125"/>
      <c r="AX95" s="125"/>
      <c r="AY95" s="125"/>
      <c r="AZ95" s="125"/>
      <c r="BA95" s="125"/>
    </row>
    <row r="96" spans="2:53" ht="18.75" x14ac:dyDescent="0.3">
      <c r="B96" s="295"/>
      <c r="C96" s="265" t="s">
        <v>67</v>
      </c>
      <c r="D96" s="90" t="s">
        <v>67</v>
      </c>
      <c r="E96" s="7"/>
      <c r="F96" s="7"/>
      <c r="G96" s="7"/>
      <c r="H96" s="7"/>
      <c r="I96" s="7"/>
      <c r="J96" s="326" t="s">
        <v>49</v>
      </c>
      <c r="K96" s="326"/>
      <c r="L96" s="326"/>
      <c r="M96" s="326"/>
      <c r="N96" s="7"/>
      <c r="O96" s="7"/>
      <c r="P96" s="7"/>
      <c r="Q96" s="7"/>
      <c r="R96" s="7"/>
      <c r="S96" s="7"/>
      <c r="T96" s="90" t="s">
        <v>67</v>
      </c>
      <c r="U96" s="232" t="s">
        <v>50</v>
      </c>
      <c r="V96" s="232"/>
      <c r="W96" s="232"/>
      <c r="X96" s="3"/>
      <c r="Y96" s="325" t="s">
        <v>67</v>
      </c>
      <c r="Z96" s="90" t="s">
        <v>67</v>
      </c>
      <c r="AA96" s="19"/>
      <c r="AB96" s="19"/>
      <c r="AC96" s="19"/>
      <c r="AD96" s="19"/>
      <c r="AE96" s="19"/>
      <c r="AF96" s="326" t="s">
        <v>49</v>
      </c>
      <c r="AG96" s="326"/>
      <c r="AH96" s="326"/>
      <c r="AI96" s="326"/>
      <c r="AJ96" s="19"/>
      <c r="AK96" s="7"/>
      <c r="AL96" s="7"/>
      <c r="AM96" s="7"/>
      <c r="AN96" s="7"/>
      <c r="AO96" s="7"/>
      <c r="AP96" s="90" t="s">
        <v>67</v>
      </c>
      <c r="AQ96" s="232" t="s">
        <v>50</v>
      </c>
      <c r="AR96" s="232"/>
      <c r="AS96" s="232"/>
      <c r="AU96" s="267"/>
      <c r="AV96" s="279" t="s">
        <v>252</v>
      </c>
      <c r="AW96" s="280" t="s">
        <v>5</v>
      </c>
      <c r="AX96" s="280"/>
      <c r="AY96" s="279" t="s">
        <v>252</v>
      </c>
      <c r="AZ96" s="280" t="s">
        <v>6</v>
      </c>
      <c r="BA96" s="280"/>
    </row>
    <row r="97" spans="2:53" ht="18.75" x14ac:dyDescent="0.3">
      <c r="B97" s="295"/>
      <c r="C97" s="265"/>
      <c r="D97" s="90" t="s">
        <v>2</v>
      </c>
      <c r="E97" s="7"/>
      <c r="F97" s="7"/>
      <c r="G97" s="7"/>
      <c r="H97" s="7"/>
      <c r="I97" s="7"/>
      <c r="J97" s="42" t="s">
        <v>3</v>
      </c>
      <c r="K97" s="42" t="s">
        <v>4</v>
      </c>
      <c r="L97" s="42" t="s">
        <v>191</v>
      </c>
      <c r="M97" s="42" t="s">
        <v>192</v>
      </c>
      <c r="N97" s="7"/>
      <c r="O97" s="7"/>
      <c r="P97" s="7"/>
      <c r="Q97" s="7"/>
      <c r="R97" s="7"/>
      <c r="S97" s="31"/>
      <c r="T97" s="90" t="s">
        <v>2</v>
      </c>
      <c r="U97" s="92" t="s">
        <v>5</v>
      </c>
      <c r="V97" s="92" t="s">
        <v>6</v>
      </c>
      <c r="W97" s="8" t="s">
        <v>7</v>
      </c>
      <c r="X97" s="29"/>
      <c r="Y97" s="325"/>
      <c r="Z97" s="90" t="s">
        <v>0</v>
      </c>
      <c r="AA97" s="19"/>
      <c r="AB97" s="19"/>
      <c r="AC97" s="19"/>
      <c r="AD97" s="19"/>
      <c r="AE97" s="19"/>
      <c r="AF97" s="42" t="s">
        <v>3</v>
      </c>
      <c r="AG97" s="42" t="s">
        <v>4</v>
      </c>
      <c r="AH97" s="42" t="s">
        <v>191</v>
      </c>
      <c r="AI97" s="42" t="s">
        <v>192</v>
      </c>
      <c r="AJ97" s="19"/>
      <c r="AK97" s="7"/>
      <c r="AL97" s="7"/>
      <c r="AM97" s="7"/>
      <c r="AN97" s="7"/>
      <c r="AO97" s="31"/>
      <c r="AP97" s="90" t="s">
        <v>0</v>
      </c>
      <c r="AQ97" s="92" t="s">
        <v>5</v>
      </c>
      <c r="AR97" s="92" t="s">
        <v>6</v>
      </c>
      <c r="AS97" s="8" t="s">
        <v>7</v>
      </c>
      <c r="AU97" s="267"/>
      <c r="AV97" s="279"/>
      <c r="AW97" s="114" t="s">
        <v>2</v>
      </c>
      <c r="AX97" s="114" t="s">
        <v>54</v>
      </c>
      <c r="AY97" s="279"/>
      <c r="AZ97" s="114" t="s">
        <v>2</v>
      </c>
      <c r="BA97" s="114" t="s">
        <v>54</v>
      </c>
    </row>
    <row r="98" spans="2:53" ht="18.75" x14ac:dyDescent="0.3">
      <c r="B98" s="295"/>
      <c r="C98" s="265"/>
      <c r="D98" s="9" t="s">
        <v>8</v>
      </c>
      <c r="E98" s="7"/>
      <c r="F98" s="7"/>
      <c r="G98" s="7"/>
      <c r="H98" s="7"/>
      <c r="I98" s="7"/>
      <c r="J98" s="57">
        <f>ROUND(AVERAGE(J100, J104,J108,J112,J116,J120), 3)</f>
        <v>45.51</v>
      </c>
      <c r="K98" s="43">
        <f>ROUND(AVERAGE(K100, K104,K108,K112,K116,K120), 3)</f>
        <v>9.1020000000000003</v>
      </c>
      <c r="L98" s="43">
        <f>ROUND(AVERAGE(L100, L104,L108,L112,L116,L120), 3)</f>
        <v>7.08</v>
      </c>
      <c r="M98" s="43">
        <f>ROUND(AVERAGE(M100, M104,M108,M112,M116,M120), 3)</f>
        <v>4.9930000000000003</v>
      </c>
      <c r="N98" s="7"/>
      <c r="O98" s="7"/>
      <c r="P98" s="7"/>
      <c r="Q98" s="7"/>
      <c r="R98" s="7"/>
      <c r="S98" s="31"/>
      <c r="T98" s="9" t="s">
        <v>9</v>
      </c>
      <c r="U98" s="32">
        <v>100</v>
      </c>
      <c r="V98" s="32">
        <v>32.375999999999998</v>
      </c>
      <c r="W98" s="8">
        <f t="shared" ref="W98:W103" si="16">ROUND(V98/60, 3)</f>
        <v>0.54</v>
      </c>
      <c r="X98" s="29"/>
      <c r="Y98" s="325"/>
      <c r="Z98" s="9" t="s">
        <v>8</v>
      </c>
      <c r="AA98" s="19"/>
      <c r="AB98" s="19"/>
      <c r="AC98" s="19"/>
      <c r="AD98" s="19"/>
      <c r="AE98" s="19"/>
      <c r="AF98" s="57">
        <f>ROUND(AVERAGE(AF100, AF104,AF108,AF112,AF116,AF120), 3)</f>
        <v>31.19</v>
      </c>
      <c r="AG98" s="43">
        <f>ROUND(AVERAGE(AG100, AG104,AG108,AG112,AG116,AG120), 3)</f>
        <v>6.2380000000000004</v>
      </c>
      <c r="AH98" s="43">
        <f>ROUND(AVERAGE(AH100, AH104,AH108,AH112,AH116,AH120), 3)</f>
        <v>5.8079999999999998</v>
      </c>
      <c r="AI98" s="43">
        <f>ROUND(AVERAGE(AI100, AI104,AI108,AI112,AI116,AI120), 3)</f>
        <v>1.756</v>
      </c>
      <c r="AJ98" s="19"/>
      <c r="AK98" s="7"/>
      <c r="AL98" s="7"/>
      <c r="AM98" s="7"/>
      <c r="AN98" s="7"/>
      <c r="AO98" s="31"/>
      <c r="AP98" s="9" t="s">
        <v>9</v>
      </c>
      <c r="AQ98" s="32">
        <v>100</v>
      </c>
      <c r="AR98" s="32">
        <v>27.026</v>
      </c>
      <c r="AS98" s="8">
        <f t="shared" ref="AS98:AS103" si="17">ROUND(AR98/60, 3)</f>
        <v>0.45</v>
      </c>
      <c r="AU98" s="267"/>
      <c r="AV98" s="115" t="s">
        <v>9</v>
      </c>
      <c r="AW98" s="122">
        <f>U98</f>
        <v>100</v>
      </c>
      <c r="AX98" s="122">
        <f>AQ98</f>
        <v>100</v>
      </c>
      <c r="AY98" s="115" t="s">
        <v>9</v>
      </c>
      <c r="AZ98" s="122">
        <f>V98</f>
        <v>32.375999999999998</v>
      </c>
      <c r="BA98" s="122">
        <f>AR98</f>
        <v>27.026</v>
      </c>
    </row>
    <row r="99" spans="2:53" ht="16.5" customHeight="1" x14ac:dyDescent="0.3">
      <c r="B99" s="295"/>
      <c r="C99" s="265"/>
      <c r="D99" s="92" t="s">
        <v>10</v>
      </c>
      <c r="E99" s="324" t="s">
        <v>94</v>
      </c>
      <c r="F99" s="288"/>
      <c r="G99" s="288"/>
      <c r="H99" s="288"/>
      <c r="I99" s="289"/>
      <c r="J99" s="88" t="s">
        <v>11</v>
      </c>
      <c r="K99" s="88" t="s">
        <v>12</v>
      </c>
      <c r="L99" s="88" t="s">
        <v>81</v>
      </c>
      <c r="M99" s="88" t="s">
        <v>80</v>
      </c>
      <c r="N99" s="7"/>
      <c r="O99" s="31"/>
      <c r="P99" s="31"/>
      <c r="Q99" s="31"/>
      <c r="R99" s="31"/>
      <c r="S99" s="31"/>
      <c r="T99" s="9" t="s">
        <v>13</v>
      </c>
      <c r="U99" s="32">
        <v>100</v>
      </c>
      <c r="V99" s="32">
        <v>31.841000000000001</v>
      </c>
      <c r="W99" s="8">
        <f t="shared" si="16"/>
        <v>0.53100000000000003</v>
      </c>
      <c r="X99" s="29"/>
      <c r="Y99" s="325"/>
      <c r="Z99" s="92" t="s">
        <v>10</v>
      </c>
      <c r="AA99" s="324" t="s">
        <v>94</v>
      </c>
      <c r="AB99" s="288"/>
      <c r="AC99" s="288"/>
      <c r="AD99" s="288"/>
      <c r="AE99" s="289"/>
      <c r="AF99" s="88" t="s">
        <v>11</v>
      </c>
      <c r="AG99" s="88" t="s">
        <v>12</v>
      </c>
      <c r="AH99" s="88" t="s">
        <v>81</v>
      </c>
      <c r="AI99" s="88" t="s">
        <v>80</v>
      </c>
      <c r="AJ99" s="19"/>
      <c r="AK99" s="31"/>
      <c r="AL99" s="31"/>
      <c r="AM99" s="31"/>
      <c r="AN99" s="31"/>
      <c r="AO99" s="31"/>
      <c r="AP99" s="9" t="s">
        <v>13</v>
      </c>
      <c r="AQ99" s="32">
        <v>100</v>
      </c>
      <c r="AR99" s="32">
        <v>33.158999999999999</v>
      </c>
      <c r="AS99" s="8">
        <f t="shared" si="17"/>
        <v>0.55300000000000005</v>
      </c>
      <c r="AU99" s="267"/>
      <c r="AV99" s="115" t="s">
        <v>13</v>
      </c>
      <c r="AW99" s="122">
        <f t="shared" ref="AW99:AW104" si="18">U99</f>
        <v>100</v>
      </c>
      <c r="AX99" s="122">
        <f t="shared" ref="AX99:AX104" si="19">AQ99</f>
        <v>100</v>
      </c>
      <c r="AY99" s="115" t="s">
        <v>13</v>
      </c>
      <c r="AZ99" s="122">
        <f t="shared" ref="AZ99:AZ104" si="20">V99</f>
        <v>31.841000000000001</v>
      </c>
      <c r="BA99" s="122">
        <f t="shared" ref="BA99:BA104" si="21">AR99</f>
        <v>33.158999999999999</v>
      </c>
    </row>
    <row r="100" spans="2:53" ht="16.5" customHeight="1" x14ac:dyDescent="0.3">
      <c r="B100" s="295"/>
      <c r="C100" s="265"/>
      <c r="D100" s="87" t="s">
        <v>14</v>
      </c>
      <c r="E100" s="78">
        <v>6.5039999999999996</v>
      </c>
      <c r="F100" s="78">
        <v>8.0250000000000004</v>
      </c>
      <c r="G100" s="78">
        <v>9.2279999999999998</v>
      </c>
      <c r="H100" s="78">
        <v>3.5960000000000001</v>
      </c>
      <c r="I100" s="78">
        <v>5.0229999999999997</v>
      </c>
      <c r="J100" s="87">
        <f>SUM(E100:I100)</f>
        <v>32.375999999999998</v>
      </c>
      <c r="K100" s="26">
        <f>ROUND(AVERAGE(E100:I100),3)</f>
        <v>6.4749999999999996</v>
      </c>
      <c r="L100" s="87">
        <f>ROUND(MEDIAN(E100:I100), 3)</f>
        <v>6.5039999999999996</v>
      </c>
      <c r="M100" s="87">
        <f>ROUND(_xlfn.STDEV.S(E100:I100), 3)</f>
        <v>2.2570000000000001</v>
      </c>
      <c r="N100" s="7"/>
      <c r="O100" s="31"/>
      <c r="P100" s="31"/>
      <c r="Q100" s="31"/>
      <c r="R100" s="31"/>
      <c r="S100" s="31"/>
      <c r="T100" s="9" t="s">
        <v>15</v>
      </c>
      <c r="U100" s="32">
        <v>100</v>
      </c>
      <c r="V100" s="32">
        <v>40.496000000000002</v>
      </c>
      <c r="W100" s="8">
        <f t="shared" si="16"/>
        <v>0.67500000000000004</v>
      </c>
      <c r="X100" s="29"/>
      <c r="Y100" s="325"/>
      <c r="Z100" s="87" t="s">
        <v>14</v>
      </c>
      <c r="AA100" s="58">
        <v>4.8559999999999999</v>
      </c>
      <c r="AB100" s="58">
        <v>4.976</v>
      </c>
      <c r="AC100" s="58">
        <v>7.5209999999999999</v>
      </c>
      <c r="AD100" s="58">
        <v>4.4059999999999997</v>
      </c>
      <c r="AE100" s="58">
        <v>5.2640000000000002</v>
      </c>
      <c r="AF100" s="87">
        <f>SUM(AA100:AE100)</f>
        <v>27.023</v>
      </c>
      <c r="AG100" s="26">
        <f>ROUND(AVERAGE(AA100:AE100),3)</f>
        <v>5.4050000000000002</v>
      </c>
      <c r="AH100" s="87">
        <f>ROUND(MEDIAN(AA100:AE100), 3)</f>
        <v>4.976</v>
      </c>
      <c r="AI100" s="87">
        <f>ROUND(_xlfn.STDEV.S(AA100:AE100), 3)</f>
        <v>1.2230000000000001</v>
      </c>
      <c r="AJ100" s="19"/>
      <c r="AK100" s="31"/>
      <c r="AL100" s="31"/>
      <c r="AM100" s="31"/>
      <c r="AN100" s="31"/>
      <c r="AO100" s="31"/>
      <c r="AP100" s="9" t="s">
        <v>15</v>
      </c>
      <c r="AQ100" s="32">
        <v>100</v>
      </c>
      <c r="AR100" s="32">
        <v>28.856000000000002</v>
      </c>
      <c r="AS100" s="8">
        <f t="shared" si="17"/>
        <v>0.48099999999999998</v>
      </c>
      <c r="AU100" s="267"/>
      <c r="AV100" s="115" t="s">
        <v>15</v>
      </c>
      <c r="AW100" s="122">
        <f t="shared" si="18"/>
        <v>100</v>
      </c>
      <c r="AX100" s="122">
        <f t="shared" si="19"/>
        <v>100</v>
      </c>
      <c r="AY100" s="115" t="s">
        <v>15</v>
      </c>
      <c r="AZ100" s="122">
        <f t="shared" si="20"/>
        <v>40.496000000000002</v>
      </c>
      <c r="BA100" s="122">
        <f t="shared" si="21"/>
        <v>28.856000000000002</v>
      </c>
    </row>
    <row r="101" spans="2:53" ht="18.75" x14ac:dyDescent="0.3">
      <c r="B101" s="295"/>
      <c r="C101" s="265"/>
      <c r="D101" s="87" t="b">
        <v>1</v>
      </c>
      <c r="E101" s="78">
        <v>0</v>
      </c>
      <c r="F101" s="78">
        <v>2</v>
      </c>
      <c r="G101" s="78" t="s">
        <v>161</v>
      </c>
      <c r="H101" s="78" t="s">
        <v>139</v>
      </c>
      <c r="I101" s="78" t="s">
        <v>157</v>
      </c>
      <c r="J101" s="281"/>
      <c r="K101" s="282"/>
      <c r="L101" s="282"/>
      <c r="M101" s="283"/>
      <c r="N101" s="7"/>
      <c r="O101" s="31"/>
      <c r="P101" s="31"/>
      <c r="Q101" s="31"/>
      <c r="R101" s="31"/>
      <c r="S101" s="31"/>
      <c r="T101" s="9" t="s">
        <v>16</v>
      </c>
      <c r="U101" s="32">
        <v>60</v>
      </c>
      <c r="V101" s="32">
        <v>42.414999999999999</v>
      </c>
      <c r="W101" s="8">
        <f t="shared" si="16"/>
        <v>0.70699999999999996</v>
      </c>
      <c r="X101" s="29"/>
      <c r="Y101" s="325"/>
      <c r="Z101" s="87" t="b">
        <v>1</v>
      </c>
      <c r="AA101" s="87">
        <v>2</v>
      </c>
      <c r="AB101" s="87">
        <v>5</v>
      </c>
      <c r="AC101" s="87" t="s">
        <v>162</v>
      </c>
      <c r="AD101" s="87" t="s">
        <v>158</v>
      </c>
      <c r="AE101" s="87" t="s">
        <v>137</v>
      </c>
      <c r="AF101" s="281"/>
      <c r="AG101" s="282"/>
      <c r="AH101" s="282"/>
      <c r="AI101" s="283"/>
      <c r="AJ101" s="19"/>
      <c r="AK101" s="31"/>
      <c r="AL101" s="31"/>
      <c r="AM101" s="31"/>
      <c r="AN101" s="31"/>
      <c r="AO101" s="31"/>
      <c r="AP101" s="9" t="s">
        <v>16</v>
      </c>
      <c r="AQ101" s="32">
        <v>100</v>
      </c>
      <c r="AR101" s="32">
        <v>24.792000000000002</v>
      </c>
      <c r="AS101" s="8">
        <f t="shared" si="17"/>
        <v>0.41299999999999998</v>
      </c>
      <c r="AU101" s="267"/>
      <c r="AV101" s="115" t="s">
        <v>16</v>
      </c>
      <c r="AW101" s="122">
        <f t="shared" si="18"/>
        <v>60</v>
      </c>
      <c r="AX101" s="122">
        <f t="shared" si="19"/>
        <v>100</v>
      </c>
      <c r="AY101" s="115" t="s">
        <v>16</v>
      </c>
      <c r="AZ101" s="122">
        <f t="shared" si="20"/>
        <v>42.414999999999999</v>
      </c>
      <c r="BA101" s="122">
        <f t="shared" si="21"/>
        <v>24.792000000000002</v>
      </c>
    </row>
    <row r="102" spans="2:53" ht="18.75" x14ac:dyDescent="0.3">
      <c r="B102" s="295"/>
      <c r="C102" s="265"/>
      <c r="D102" s="87" t="s">
        <v>17</v>
      </c>
      <c r="E102" s="87"/>
      <c r="F102" s="87"/>
      <c r="G102" s="87"/>
      <c r="H102" s="87"/>
      <c r="I102" s="87"/>
      <c r="J102" s="284"/>
      <c r="K102" s="285"/>
      <c r="L102" s="285"/>
      <c r="M102" s="286"/>
      <c r="N102" s="7"/>
      <c r="O102" s="31"/>
      <c r="P102" s="31"/>
      <c r="Q102" s="31"/>
      <c r="R102" s="31"/>
      <c r="S102" s="31"/>
      <c r="T102" s="9" t="s">
        <v>18</v>
      </c>
      <c r="U102" s="32">
        <v>80</v>
      </c>
      <c r="V102" s="32">
        <v>69.872</v>
      </c>
      <c r="W102" s="8">
        <f t="shared" si="16"/>
        <v>1.165</v>
      </c>
      <c r="X102" s="29"/>
      <c r="Y102" s="325"/>
      <c r="Z102" s="87" t="s">
        <v>17</v>
      </c>
      <c r="AA102" s="87"/>
      <c r="AB102" s="87"/>
      <c r="AC102" s="87"/>
      <c r="AD102" s="87"/>
      <c r="AE102" s="87"/>
      <c r="AF102" s="284"/>
      <c r="AG102" s="285"/>
      <c r="AH102" s="285"/>
      <c r="AI102" s="286"/>
      <c r="AJ102" s="19"/>
      <c r="AK102" s="31"/>
      <c r="AL102" s="31"/>
      <c r="AM102" s="31"/>
      <c r="AN102" s="31"/>
      <c r="AO102" s="31"/>
      <c r="AP102" s="9" t="s">
        <v>18</v>
      </c>
      <c r="AQ102" s="32">
        <v>80</v>
      </c>
      <c r="AR102" s="32">
        <v>39.143999999999998</v>
      </c>
      <c r="AS102" s="8">
        <f t="shared" si="17"/>
        <v>0.65200000000000002</v>
      </c>
      <c r="AU102" s="267"/>
      <c r="AV102" s="115" t="s">
        <v>18</v>
      </c>
      <c r="AW102" s="122">
        <f t="shared" si="18"/>
        <v>80</v>
      </c>
      <c r="AX102" s="122">
        <f t="shared" si="19"/>
        <v>80</v>
      </c>
      <c r="AY102" s="115" t="s">
        <v>18</v>
      </c>
      <c r="AZ102" s="122">
        <f t="shared" si="20"/>
        <v>69.872</v>
      </c>
      <c r="BA102" s="122">
        <f t="shared" si="21"/>
        <v>39.143999999999998</v>
      </c>
    </row>
    <row r="103" spans="2:53" ht="16.5" customHeight="1" x14ac:dyDescent="0.3">
      <c r="B103" s="295"/>
      <c r="C103" s="265"/>
      <c r="D103" s="92" t="s">
        <v>19</v>
      </c>
      <c r="E103" s="293" t="s">
        <v>94</v>
      </c>
      <c r="F103" s="293"/>
      <c r="G103" s="293"/>
      <c r="H103" s="293"/>
      <c r="I103" s="293"/>
      <c r="J103" s="88" t="s">
        <v>11</v>
      </c>
      <c r="K103" s="88" t="s">
        <v>12</v>
      </c>
      <c r="L103" s="88" t="s">
        <v>81</v>
      </c>
      <c r="M103" s="88" t="s">
        <v>80</v>
      </c>
      <c r="N103" s="7"/>
      <c r="O103" s="31"/>
      <c r="P103" s="31"/>
      <c r="Q103" s="31"/>
      <c r="R103" s="31"/>
      <c r="S103" s="31"/>
      <c r="T103" s="9" t="s">
        <v>56</v>
      </c>
      <c r="U103" s="37">
        <v>80</v>
      </c>
      <c r="V103" s="32">
        <v>56.073</v>
      </c>
      <c r="W103" s="8">
        <f t="shared" si="16"/>
        <v>0.93500000000000005</v>
      </c>
      <c r="X103" s="3"/>
      <c r="Y103" s="325"/>
      <c r="Z103" s="92" t="s">
        <v>19</v>
      </c>
      <c r="AA103" s="324" t="s">
        <v>94</v>
      </c>
      <c r="AB103" s="288"/>
      <c r="AC103" s="288"/>
      <c r="AD103" s="288"/>
      <c r="AE103" s="289"/>
      <c r="AF103" s="88" t="s">
        <v>11</v>
      </c>
      <c r="AG103" s="88" t="s">
        <v>12</v>
      </c>
      <c r="AH103" s="88" t="s">
        <v>81</v>
      </c>
      <c r="AI103" s="88" t="s">
        <v>80</v>
      </c>
      <c r="AJ103" s="19"/>
      <c r="AK103" s="31"/>
      <c r="AL103" s="31"/>
      <c r="AM103" s="31"/>
      <c r="AN103" s="31"/>
      <c r="AO103" s="31"/>
      <c r="AP103" s="9" t="s">
        <v>56</v>
      </c>
      <c r="AQ103" s="32">
        <v>100</v>
      </c>
      <c r="AR103" s="32">
        <v>34.167999999999999</v>
      </c>
      <c r="AS103" s="8">
        <f t="shared" si="17"/>
        <v>0.56899999999999995</v>
      </c>
      <c r="AU103" s="267"/>
      <c r="AV103" s="115" t="s">
        <v>56</v>
      </c>
      <c r="AW103" s="122">
        <f t="shared" si="18"/>
        <v>80</v>
      </c>
      <c r="AX103" s="122">
        <f t="shared" si="19"/>
        <v>100</v>
      </c>
      <c r="AY103" s="115" t="s">
        <v>56</v>
      </c>
      <c r="AZ103" s="122">
        <f t="shared" si="20"/>
        <v>56.073</v>
      </c>
      <c r="BA103" s="122">
        <f t="shared" si="21"/>
        <v>34.167999999999999</v>
      </c>
    </row>
    <row r="104" spans="2:53" ht="16.5" customHeight="1" x14ac:dyDescent="0.3">
      <c r="B104" s="295"/>
      <c r="C104" s="265"/>
      <c r="D104" s="87" t="s">
        <v>20</v>
      </c>
      <c r="E104" s="78">
        <v>5.7279999999999998</v>
      </c>
      <c r="F104" s="78">
        <v>5.1040000000000001</v>
      </c>
      <c r="G104" s="78">
        <v>7.4960000000000004</v>
      </c>
      <c r="H104" s="78">
        <v>4.968</v>
      </c>
      <c r="I104" s="78">
        <v>8.5429999999999993</v>
      </c>
      <c r="J104" s="87">
        <f>SUM(E104:I104)</f>
        <v>31.839000000000002</v>
      </c>
      <c r="K104" s="26">
        <f>ROUND(AVERAGE(E104:I104),3)</f>
        <v>6.3680000000000003</v>
      </c>
      <c r="L104" s="87">
        <f>ROUND(MEDIAN(E104:I104), 3)</f>
        <v>5.7279999999999998</v>
      </c>
      <c r="M104" s="87">
        <f>ROUND(_xlfn.STDEV.S(E104:I104), 3)</f>
        <v>1.579</v>
      </c>
      <c r="N104" s="7"/>
      <c r="O104" s="31"/>
      <c r="P104" s="31"/>
      <c r="Q104" s="31"/>
      <c r="R104" s="31"/>
      <c r="S104" s="31"/>
      <c r="T104" s="14" t="s">
        <v>3</v>
      </c>
      <c r="U104" s="44">
        <f>ROUND(AVERAGE(U98:U103), 3)</f>
        <v>86.667000000000002</v>
      </c>
      <c r="V104" s="45">
        <f>ROUND(AVERAGE(V98:V103), 3)</f>
        <v>45.512</v>
      </c>
      <c r="W104" s="15">
        <f>ROUND(AVERAGE(W98:W103), 3)</f>
        <v>0.75900000000000001</v>
      </c>
      <c r="X104" s="29"/>
      <c r="Y104" s="325"/>
      <c r="Z104" s="87" t="s">
        <v>20</v>
      </c>
      <c r="AA104" s="58">
        <v>6.8559999999999999</v>
      </c>
      <c r="AB104" s="58">
        <v>9.5280000000000005</v>
      </c>
      <c r="AC104" s="58">
        <v>4.6079999999999997</v>
      </c>
      <c r="AD104" s="58">
        <v>6.96</v>
      </c>
      <c r="AE104" s="58">
        <v>5.2069999999999999</v>
      </c>
      <c r="AF104" s="87">
        <f>SUM(AA104:AE104)</f>
        <v>33.158999999999999</v>
      </c>
      <c r="AG104" s="26">
        <f>ROUND(AVERAGE(AA104:AE104),3)</f>
        <v>6.6319999999999997</v>
      </c>
      <c r="AH104" s="87">
        <f>ROUND(MEDIAN(AA104:AE104), 3)</f>
        <v>6.8559999999999999</v>
      </c>
      <c r="AI104" s="87">
        <f>ROUND(_xlfn.STDEV.S(AA104:AE104), 3)</f>
        <v>1.915</v>
      </c>
      <c r="AJ104" s="19"/>
      <c r="AK104" s="31"/>
      <c r="AL104" s="31"/>
      <c r="AM104" s="31"/>
      <c r="AN104" s="31"/>
      <c r="AO104" s="31"/>
      <c r="AP104" s="14" t="s">
        <v>3</v>
      </c>
      <c r="AQ104" s="44">
        <f>ROUND(AVERAGE(AQ99:AQ103), 3)</f>
        <v>96</v>
      </c>
      <c r="AR104" s="45">
        <f>ROUND(AVERAGE(AR98:AR103), 3)</f>
        <v>31.190999999999999</v>
      </c>
      <c r="AS104" s="15">
        <f>ROUND(AVERAGE(AS98:AS103), 3)</f>
        <v>0.52</v>
      </c>
      <c r="AU104" s="267"/>
      <c r="AV104" s="119" t="s">
        <v>3</v>
      </c>
      <c r="AW104" s="123">
        <f t="shared" si="18"/>
        <v>86.667000000000002</v>
      </c>
      <c r="AX104" s="123">
        <f t="shared" si="19"/>
        <v>96</v>
      </c>
      <c r="AY104" s="119" t="s">
        <v>3</v>
      </c>
      <c r="AZ104" s="124">
        <f t="shared" si="20"/>
        <v>45.512</v>
      </c>
      <c r="BA104" s="124">
        <f t="shared" si="21"/>
        <v>31.190999999999999</v>
      </c>
    </row>
    <row r="105" spans="2:53" ht="16.5" x14ac:dyDescent="0.25">
      <c r="B105" s="295"/>
      <c r="C105" s="265"/>
      <c r="D105" s="87" t="b">
        <v>1</v>
      </c>
      <c r="E105" s="78">
        <v>3</v>
      </c>
      <c r="F105" s="78" t="s">
        <v>158</v>
      </c>
      <c r="G105" s="78" t="s">
        <v>143</v>
      </c>
      <c r="H105" s="78" t="s">
        <v>160</v>
      </c>
      <c r="I105" s="78">
        <v>6</v>
      </c>
      <c r="J105" s="281"/>
      <c r="K105" s="282"/>
      <c r="L105" s="282"/>
      <c r="M105" s="283"/>
      <c r="N105" s="7"/>
      <c r="O105" s="7"/>
      <c r="P105" s="7"/>
      <c r="Q105" s="7"/>
      <c r="R105" s="7"/>
      <c r="S105" s="31"/>
      <c r="T105" s="31"/>
      <c r="U105" s="31"/>
      <c r="V105" s="31"/>
      <c r="W105" s="31"/>
      <c r="X105" s="29"/>
      <c r="Y105" s="325"/>
      <c r="Z105" s="87" t="b">
        <v>1</v>
      </c>
      <c r="AA105" s="87" t="s">
        <v>130</v>
      </c>
      <c r="AB105" s="87" t="s">
        <v>156</v>
      </c>
      <c r="AC105" s="87" t="s">
        <v>133</v>
      </c>
      <c r="AD105" s="87" t="s">
        <v>139</v>
      </c>
      <c r="AE105" s="87" t="s">
        <v>155</v>
      </c>
      <c r="AF105" s="281"/>
      <c r="AG105" s="282"/>
      <c r="AH105" s="282"/>
      <c r="AI105" s="283"/>
      <c r="AJ105" s="19"/>
      <c r="AK105" s="7"/>
      <c r="AL105" s="7"/>
      <c r="AM105" s="7"/>
      <c r="AN105" s="7"/>
      <c r="AO105" s="31"/>
      <c r="AP105" s="31"/>
      <c r="AQ105" s="31"/>
      <c r="AR105" s="31"/>
      <c r="AS105" s="31"/>
      <c r="AU105" s="267"/>
      <c r="AY105" s="2"/>
      <c r="AZ105" s="2"/>
      <c r="BA105" s="2"/>
    </row>
    <row r="106" spans="2:53" ht="16.5" x14ac:dyDescent="0.25">
      <c r="B106" s="295"/>
      <c r="C106" s="265"/>
      <c r="D106" s="87" t="s">
        <v>17</v>
      </c>
      <c r="E106" s="87"/>
      <c r="F106" s="87"/>
      <c r="G106" s="87"/>
      <c r="H106" s="87"/>
      <c r="I106" s="87"/>
      <c r="J106" s="284"/>
      <c r="K106" s="285"/>
      <c r="L106" s="285"/>
      <c r="M106" s="286"/>
      <c r="N106" s="7"/>
      <c r="O106" s="7"/>
      <c r="P106" s="7"/>
      <c r="Q106" s="7"/>
      <c r="R106" s="7"/>
      <c r="S106" s="31"/>
      <c r="T106" s="31"/>
      <c r="U106" s="31"/>
      <c r="V106" s="31"/>
      <c r="W106" s="31"/>
      <c r="X106" s="29"/>
      <c r="Y106" s="325"/>
      <c r="Z106" s="87" t="s">
        <v>17</v>
      </c>
      <c r="AA106" s="87"/>
      <c r="AB106" s="87"/>
      <c r="AC106" s="87"/>
      <c r="AD106" s="87"/>
      <c r="AE106" s="87"/>
      <c r="AF106" s="284"/>
      <c r="AG106" s="285"/>
      <c r="AH106" s="285"/>
      <c r="AI106" s="286"/>
      <c r="AJ106" s="19"/>
      <c r="AK106" s="7"/>
      <c r="AL106" s="7"/>
      <c r="AM106" s="7"/>
      <c r="AN106" s="7"/>
      <c r="AO106" s="31"/>
      <c r="AP106" s="31"/>
      <c r="AQ106" s="31"/>
      <c r="AR106" s="31"/>
      <c r="AS106" s="31"/>
      <c r="AU106" s="267"/>
      <c r="AY106" s="2"/>
      <c r="AZ106" s="2"/>
      <c r="BA106" s="2"/>
    </row>
    <row r="107" spans="2:53" ht="16.5" customHeight="1" x14ac:dyDescent="0.25">
      <c r="B107" s="295"/>
      <c r="C107" s="265"/>
      <c r="D107" s="92" t="s">
        <v>21</v>
      </c>
      <c r="E107" s="293" t="s">
        <v>94</v>
      </c>
      <c r="F107" s="293"/>
      <c r="G107" s="293"/>
      <c r="H107" s="293"/>
      <c r="I107" s="293"/>
      <c r="J107" s="88" t="s">
        <v>11</v>
      </c>
      <c r="K107" s="88" t="s">
        <v>12</v>
      </c>
      <c r="L107" s="88" t="s">
        <v>81</v>
      </c>
      <c r="M107" s="88" t="s">
        <v>80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29"/>
      <c r="Y107" s="325"/>
      <c r="Z107" s="92" t="s">
        <v>21</v>
      </c>
      <c r="AA107" s="324" t="s">
        <v>94</v>
      </c>
      <c r="AB107" s="288"/>
      <c r="AC107" s="288"/>
      <c r="AD107" s="288"/>
      <c r="AE107" s="289"/>
      <c r="AF107" s="88" t="s">
        <v>11</v>
      </c>
      <c r="AG107" s="88" t="s">
        <v>12</v>
      </c>
      <c r="AH107" s="88" t="s">
        <v>81</v>
      </c>
      <c r="AI107" s="88" t="s">
        <v>80</v>
      </c>
      <c r="AJ107" s="55"/>
      <c r="AK107" s="31"/>
      <c r="AL107" s="31"/>
      <c r="AM107" s="31"/>
      <c r="AN107" s="31"/>
      <c r="AO107" s="31"/>
      <c r="AP107" s="31"/>
      <c r="AQ107" s="31"/>
      <c r="AR107" s="31"/>
      <c r="AS107" s="31"/>
      <c r="AU107" s="267"/>
      <c r="AY107" s="2"/>
      <c r="AZ107" s="2"/>
      <c r="BA107" s="2"/>
    </row>
    <row r="108" spans="2:53" ht="16.5" customHeight="1" x14ac:dyDescent="0.3">
      <c r="B108" s="295"/>
      <c r="C108" s="265"/>
      <c r="D108" s="87" t="s">
        <v>22</v>
      </c>
      <c r="E108" s="78">
        <v>10.926</v>
      </c>
      <c r="F108" s="78">
        <v>7.0549999999999997</v>
      </c>
      <c r="G108" s="78">
        <v>11.28</v>
      </c>
      <c r="H108" s="78">
        <v>4.2240000000000002</v>
      </c>
      <c r="I108" s="78">
        <v>7.0069999999999997</v>
      </c>
      <c r="J108" s="87">
        <f>SUM(E108:I108)</f>
        <v>40.491999999999997</v>
      </c>
      <c r="K108" s="26">
        <f>ROUND(AVERAGE(E108:I108),3)</f>
        <v>8.0980000000000008</v>
      </c>
      <c r="L108" s="87">
        <f>ROUND(MEDIAN(E108:I108), 3)</f>
        <v>7.0549999999999997</v>
      </c>
      <c r="M108" s="87">
        <f>ROUND(_xlfn.STDEV.S(E108:I108), 3)</f>
        <v>2.9750000000000001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29"/>
      <c r="Y108" s="325"/>
      <c r="Z108" s="87" t="s">
        <v>22</v>
      </c>
      <c r="AA108" s="58">
        <v>4.7190000000000003</v>
      </c>
      <c r="AB108" s="58">
        <v>5.2080000000000002</v>
      </c>
      <c r="AC108" s="58">
        <v>5.7919999999999998</v>
      </c>
      <c r="AD108" s="58">
        <v>6.8</v>
      </c>
      <c r="AE108" s="58">
        <v>6.3360000000000003</v>
      </c>
      <c r="AF108" s="87">
        <f>SUM(AA108:AE108)</f>
        <v>28.854999999999997</v>
      </c>
      <c r="AG108" s="26">
        <f>ROUND(AVERAGE(AA108:AE108),3)</f>
        <v>5.7709999999999999</v>
      </c>
      <c r="AH108" s="87">
        <f>ROUND(MEDIAN(AA108:AE108), 3)</f>
        <v>5.7919999999999998</v>
      </c>
      <c r="AI108" s="87">
        <f>ROUND(_xlfn.STDEV.S(AA108:AE108), 3)</f>
        <v>0.83699999999999997</v>
      </c>
      <c r="AJ108" s="55"/>
      <c r="AK108" s="31"/>
      <c r="AL108" s="31"/>
      <c r="AM108" s="31"/>
      <c r="AN108" s="31"/>
      <c r="AO108" s="31"/>
      <c r="AP108" s="31"/>
      <c r="AQ108" s="31"/>
      <c r="AR108" s="31"/>
      <c r="AS108" s="31"/>
      <c r="AU108" s="267"/>
      <c r="AV108" s="106"/>
      <c r="AW108" s="106"/>
      <c r="AX108" s="106"/>
      <c r="AY108" s="279" t="s">
        <v>252</v>
      </c>
      <c r="AZ108" s="266" t="s">
        <v>6</v>
      </c>
      <c r="BA108" s="266"/>
    </row>
    <row r="109" spans="2:53" ht="16.5" x14ac:dyDescent="0.3">
      <c r="B109" s="295"/>
      <c r="C109" s="265"/>
      <c r="D109" s="87" t="b">
        <v>1</v>
      </c>
      <c r="E109" s="78">
        <v>6</v>
      </c>
      <c r="F109" s="78">
        <v>8</v>
      </c>
      <c r="G109" s="78" t="s">
        <v>143</v>
      </c>
      <c r="H109" s="78" t="s">
        <v>147</v>
      </c>
      <c r="I109" s="78">
        <v>2</v>
      </c>
      <c r="J109" s="281"/>
      <c r="K109" s="282"/>
      <c r="L109" s="282"/>
      <c r="M109" s="283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29"/>
      <c r="Y109" s="325"/>
      <c r="Z109" s="87" t="b">
        <v>1</v>
      </c>
      <c r="AA109" s="87" t="s">
        <v>159</v>
      </c>
      <c r="AB109" s="87">
        <v>6</v>
      </c>
      <c r="AC109" s="87">
        <v>0</v>
      </c>
      <c r="AD109" s="87" t="s">
        <v>138</v>
      </c>
      <c r="AE109" s="87" t="s">
        <v>136</v>
      </c>
      <c r="AF109" s="281"/>
      <c r="AG109" s="282"/>
      <c r="AH109" s="282"/>
      <c r="AI109" s="283"/>
      <c r="AJ109" s="55"/>
      <c r="AK109" s="31"/>
      <c r="AL109" s="31"/>
      <c r="AM109" s="31"/>
      <c r="AN109" s="31"/>
      <c r="AO109" s="31"/>
      <c r="AP109" s="31"/>
      <c r="AQ109" s="31"/>
      <c r="AR109" s="31"/>
      <c r="AS109" s="31"/>
      <c r="AU109" s="267"/>
      <c r="AV109" s="106"/>
      <c r="AW109" s="106"/>
      <c r="AX109" s="106"/>
      <c r="AY109" s="279"/>
      <c r="AZ109" s="107" t="s">
        <v>246</v>
      </c>
      <c r="BA109" s="107" t="s">
        <v>0</v>
      </c>
    </row>
    <row r="110" spans="2:53" ht="16.5" x14ac:dyDescent="0.25">
      <c r="B110" s="295"/>
      <c r="C110" s="265"/>
      <c r="D110" s="87" t="s">
        <v>17</v>
      </c>
      <c r="E110" s="87"/>
      <c r="F110" s="87"/>
      <c r="G110" s="87"/>
      <c r="H110" s="87"/>
      <c r="I110" s="87"/>
      <c r="J110" s="284"/>
      <c r="K110" s="285"/>
      <c r="L110" s="285"/>
      <c r="M110" s="286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29"/>
      <c r="Y110" s="325"/>
      <c r="Z110" s="87" t="s">
        <v>17</v>
      </c>
      <c r="AA110" s="87"/>
      <c r="AB110" s="87"/>
      <c r="AC110" s="87"/>
      <c r="AD110" s="87"/>
      <c r="AE110" s="87"/>
      <c r="AF110" s="284"/>
      <c r="AG110" s="285"/>
      <c r="AH110" s="285"/>
      <c r="AI110" s="286"/>
      <c r="AJ110" s="55"/>
      <c r="AK110" s="31"/>
      <c r="AL110" s="31"/>
      <c r="AM110" s="31"/>
      <c r="AN110" s="31"/>
      <c r="AO110" s="31"/>
      <c r="AP110" s="31"/>
      <c r="AQ110" s="31"/>
      <c r="AR110" s="31"/>
      <c r="AS110" s="31"/>
      <c r="AU110" s="267"/>
      <c r="AV110" s="106"/>
      <c r="AW110" s="106"/>
      <c r="AX110" s="106"/>
      <c r="AY110" s="131" t="s">
        <v>3</v>
      </c>
      <c r="AZ110" s="132">
        <f>J98</f>
        <v>45.51</v>
      </c>
      <c r="BA110" s="132">
        <f>AF98</f>
        <v>31.19</v>
      </c>
    </row>
    <row r="111" spans="2:53" ht="16.5" customHeight="1" x14ac:dyDescent="0.25">
      <c r="B111" s="295"/>
      <c r="C111" s="265"/>
      <c r="D111" s="92" t="s">
        <v>23</v>
      </c>
      <c r="E111" s="293" t="s">
        <v>95</v>
      </c>
      <c r="F111" s="293"/>
      <c r="G111" s="293"/>
      <c r="H111" s="293"/>
      <c r="I111" s="293"/>
      <c r="J111" s="88" t="s">
        <v>11</v>
      </c>
      <c r="K111" s="88" t="s">
        <v>12</v>
      </c>
      <c r="L111" s="88" t="s">
        <v>81</v>
      </c>
      <c r="M111" s="88" t="s">
        <v>80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29"/>
      <c r="Y111" s="325"/>
      <c r="Z111" s="92" t="s">
        <v>23</v>
      </c>
      <c r="AA111" s="324" t="s">
        <v>94</v>
      </c>
      <c r="AB111" s="288"/>
      <c r="AC111" s="288"/>
      <c r="AD111" s="288"/>
      <c r="AE111" s="289"/>
      <c r="AF111" s="88" t="s">
        <v>11</v>
      </c>
      <c r="AG111" s="88" t="s">
        <v>12</v>
      </c>
      <c r="AH111" s="88" t="s">
        <v>81</v>
      </c>
      <c r="AI111" s="88" t="s">
        <v>80</v>
      </c>
      <c r="AJ111" s="55"/>
      <c r="AK111" s="31"/>
      <c r="AL111" s="31"/>
      <c r="AM111" s="31"/>
      <c r="AN111" s="31"/>
      <c r="AO111" s="31"/>
      <c r="AP111" s="31"/>
      <c r="AQ111" s="31"/>
      <c r="AR111" s="31"/>
      <c r="AS111" s="31"/>
      <c r="AU111" s="267"/>
      <c r="AV111" s="106"/>
      <c r="AW111" s="106"/>
      <c r="AX111" s="106"/>
      <c r="AY111" s="42" t="s">
        <v>4</v>
      </c>
      <c r="AZ111" s="130">
        <f>K98</f>
        <v>9.1020000000000003</v>
      </c>
      <c r="BA111" s="130">
        <f>AG98</f>
        <v>6.2380000000000004</v>
      </c>
    </row>
    <row r="112" spans="2:53" ht="16.5" customHeight="1" x14ac:dyDescent="0.25">
      <c r="B112" s="295"/>
      <c r="C112" s="265"/>
      <c r="D112" s="87" t="s">
        <v>24</v>
      </c>
      <c r="E112" s="85">
        <v>6.6539999999999999</v>
      </c>
      <c r="F112" s="85">
        <v>8.4960000000000004</v>
      </c>
      <c r="G112" s="85">
        <v>7.6079999999999997</v>
      </c>
      <c r="H112" s="85">
        <v>11.784000000000001</v>
      </c>
      <c r="I112" s="85">
        <v>7.8719999999999999</v>
      </c>
      <c r="J112" s="87">
        <f>SUM(E112:I112)</f>
        <v>42.414000000000001</v>
      </c>
      <c r="K112" s="26">
        <f>ROUND(AVERAGE(E112:I112),3)</f>
        <v>8.4830000000000005</v>
      </c>
      <c r="L112" s="87">
        <f>ROUND(MEDIAN(E112:I112), 3)</f>
        <v>7.8719999999999999</v>
      </c>
      <c r="M112" s="87">
        <f>ROUND(_xlfn.STDEV.S(E112:I112), 3)</f>
        <v>1.9610000000000001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29"/>
      <c r="Y112" s="325"/>
      <c r="Z112" s="87" t="s">
        <v>24</v>
      </c>
      <c r="AA112" s="58">
        <v>5.8959999999999999</v>
      </c>
      <c r="AB112" s="58">
        <v>4.2080000000000002</v>
      </c>
      <c r="AC112" s="58">
        <v>4.5129999999999999</v>
      </c>
      <c r="AD112" s="58">
        <v>4.6710000000000003</v>
      </c>
      <c r="AE112" s="58">
        <v>5.5039999999999996</v>
      </c>
      <c r="AF112" s="87">
        <f>SUM(AA112:AE112)</f>
        <v>24.792000000000002</v>
      </c>
      <c r="AG112" s="26">
        <f>ROUND(AVERAGE(AA112:AE112),3)</f>
        <v>4.9580000000000002</v>
      </c>
      <c r="AH112" s="87">
        <f>ROUND(MEDIAN(AA112:AE112), 3)</f>
        <v>4.6710000000000003</v>
      </c>
      <c r="AI112" s="87">
        <f>ROUND(_xlfn.STDEV.S(AA112:AE112), 3)</f>
        <v>0.71099999999999997</v>
      </c>
      <c r="AJ112" s="55"/>
      <c r="AK112" s="31"/>
      <c r="AL112" s="31"/>
      <c r="AM112" s="31"/>
      <c r="AN112" s="31"/>
      <c r="AO112" s="31"/>
      <c r="AP112" s="31"/>
      <c r="AQ112" s="31"/>
      <c r="AR112" s="31"/>
      <c r="AS112" s="31"/>
      <c r="AU112" s="267"/>
      <c r="AV112" s="106"/>
      <c r="AW112" s="106"/>
      <c r="AX112" s="106"/>
      <c r="AY112" s="42" t="s">
        <v>191</v>
      </c>
      <c r="AZ112" s="130">
        <f>L98</f>
        <v>7.08</v>
      </c>
      <c r="BA112" s="130">
        <f>AH98</f>
        <v>5.8079999999999998</v>
      </c>
    </row>
    <row r="113" spans="2:53" ht="16.5" x14ac:dyDescent="0.25">
      <c r="B113" s="295"/>
      <c r="C113" s="265"/>
      <c r="D113" s="87" t="b">
        <v>1</v>
      </c>
      <c r="E113" s="85" t="s">
        <v>141</v>
      </c>
      <c r="F113" s="85" t="s">
        <v>133</v>
      </c>
      <c r="G113" s="85">
        <v>9</v>
      </c>
      <c r="H113" s="79">
        <v>1</v>
      </c>
      <c r="I113" s="79" t="s">
        <v>129</v>
      </c>
      <c r="J113" s="281"/>
      <c r="K113" s="282"/>
      <c r="L113" s="282"/>
      <c r="M113" s="283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29"/>
      <c r="Y113" s="325"/>
      <c r="Z113" s="87" t="b">
        <v>1</v>
      </c>
      <c r="AA113" s="87" t="s">
        <v>152</v>
      </c>
      <c r="AB113" s="87" t="s">
        <v>163</v>
      </c>
      <c r="AC113" s="87">
        <v>3</v>
      </c>
      <c r="AD113" s="87">
        <v>4</v>
      </c>
      <c r="AE113" s="87" t="s">
        <v>144</v>
      </c>
      <c r="AF113" s="281"/>
      <c r="AG113" s="282"/>
      <c r="AH113" s="282"/>
      <c r="AI113" s="283"/>
      <c r="AJ113" s="55"/>
      <c r="AK113" s="31"/>
      <c r="AL113" s="31"/>
      <c r="AM113" s="31"/>
      <c r="AN113" s="31"/>
      <c r="AO113" s="31"/>
      <c r="AP113" s="31"/>
      <c r="AQ113" s="31"/>
      <c r="AR113" s="31"/>
      <c r="AS113" s="31"/>
      <c r="AU113" s="267"/>
      <c r="AV113" s="106"/>
      <c r="AW113" s="106"/>
      <c r="AX113" s="106"/>
      <c r="AY113" s="42" t="s">
        <v>192</v>
      </c>
      <c r="AZ113" s="130">
        <f>M98</f>
        <v>4.9930000000000003</v>
      </c>
      <c r="BA113" s="130">
        <f>AI98</f>
        <v>1.756</v>
      </c>
    </row>
    <row r="114" spans="2:53" ht="16.5" x14ac:dyDescent="0.25">
      <c r="B114" s="295"/>
      <c r="C114" s="265"/>
      <c r="D114" s="87" t="s">
        <v>17</v>
      </c>
      <c r="E114" s="87"/>
      <c r="F114" s="87"/>
      <c r="G114" s="87"/>
      <c r="H114" s="13" t="s">
        <v>33</v>
      </c>
      <c r="I114" s="13" t="s">
        <v>85</v>
      </c>
      <c r="J114" s="284"/>
      <c r="K114" s="285"/>
      <c r="L114" s="285"/>
      <c r="M114" s="286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29"/>
      <c r="Y114" s="325"/>
      <c r="Z114" s="87" t="s">
        <v>17</v>
      </c>
      <c r="AA114" s="87"/>
      <c r="AB114" s="87"/>
      <c r="AC114" s="87"/>
      <c r="AD114" s="87"/>
      <c r="AE114" s="87"/>
      <c r="AF114" s="284"/>
      <c r="AG114" s="285"/>
      <c r="AH114" s="285"/>
      <c r="AI114" s="286"/>
      <c r="AJ114" s="55"/>
      <c r="AK114" s="31"/>
      <c r="AL114" s="31"/>
      <c r="AM114" s="31"/>
      <c r="AN114" s="31"/>
      <c r="AO114" s="31"/>
      <c r="AP114" s="31"/>
      <c r="AQ114" s="31"/>
      <c r="AR114" s="31"/>
      <c r="AS114" s="31"/>
      <c r="AU114" s="267"/>
      <c r="AV114" s="106"/>
      <c r="AW114" s="106"/>
      <c r="AX114" s="106"/>
      <c r="AY114" s="106"/>
      <c r="AZ114" s="106"/>
      <c r="BA114" s="106"/>
    </row>
    <row r="115" spans="2:53" ht="16.5" customHeight="1" x14ac:dyDescent="0.25">
      <c r="B115" s="295"/>
      <c r="C115" s="265"/>
      <c r="D115" s="92" t="s">
        <v>25</v>
      </c>
      <c r="E115" s="293" t="s">
        <v>89</v>
      </c>
      <c r="F115" s="293"/>
      <c r="G115" s="293"/>
      <c r="H115" s="293"/>
      <c r="I115" s="293"/>
      <c r="J115" s="88" t="s">
        <v>11</v>
      </c>
      <c r="K115" s="88" t="s">
        <v>12</v>
      </c>
      <c r="L115" s="88" t="s">
        <v>81</v>
      </c>
      <c r="M115" s="88" t="s">
        <v>80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29"/>
      <c r="Y115" s="325"/>
      <c r="Z115" s="92" t="s">
        <v>25</v>
      </c>
      <c r="AA115" s="324" t="s">
        <v>89</v>
      </c>
      <c r="AB115" s="288"/>
      <c r="AC115" s="288"/>
      <c r="AD115" s="288"/>
      <c r="AE115" s="289"/>
      <c r="AF115" s="88" t="s">
        <v>11</v>
      </c>
      <c r="AG115" s="88" t="s">
        <v>12</v>
      </c>
      <c r="AH115" s="88" t="s">
        <v>81</v>
      </c>
      <c r="AI115" s="88" t="s">
        <v>80</v>
      </c>
      <c r="AJ115" s="55"/>
      <c r="AK115" s="31"/>
      <c r="AL115" s="31"/>
      <c r="AM115" s="31"/>
      <c r="AN115" s="31"/>
      <c r="AO115" s="31"/>
      <c r="AP115" s="31"/>
      <c r="AQ115" s="31"/>
      <c r="AR115" s="31"/>
      <c r="AS115" s="31"/>
      <c r="AU115" s="267"/>
      <c r="AY115" s="2"/>
      <c r="AZ115" s="2"/>
      <c r="BA115" s="2"/>
    </row>
    <row r="116" spans="2:53" ht="16.5" customHeight="1" x14ac:dyDescent="0.25">
      <c r="B116" s="295"/>
      <c r="C116" s="265"/>
      <c r="D116" s="87" t="s">
        <v>26</v>
      </c>
      <c r="E116" s="78">
        <v>37.118000000000002</v>
      </c>
      <c r="F116" s="78">
        <v>8.8230000000000004</v>
      </c>
      <c r="G116" s="78">
        <v>7.8079999999999998</v>
      </c>
      <c r="H116" s="78">
        <v>4.2480000000000002</v>
      </c>
      <c r="I116" s="78">
        <v>11.872999999999999</v>
      </c>
      <c r="J116" s="87">
        <f>SUM(E116:I116)</f>
        <v>69.87</v>
      </c>
      <c r="K116" s="26">
        <f>ROUND(AVERAGE(E116:I116),3)</f>
        <v>13.974</v>
      </c>
      <c r="L116" s="87">
        <f>ROUND(MEDIAN(E116:I116), 3)</f>
        <v>8.8230000000000004</v>
      </c>
      <c r="M116" s="87">
        <f>ROUND(_xlfn.STDEV.S(E116:I116), 3)</f>
        <v>13.221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29"/>
      <c r="Y116" s="325"/>
      <c r="Z116" s="87" t="s">
        <v>26</v>
      </c>
      <c r="AA116" s="58">
        <v>13.840999999999999</v>
      </c>
      <c r="AB116" s="58">
        <v>8.2639999999999993</v>
      </c>
      <c r="AC116" s="58">
        <v>5.9189999999999996</v>
      </c>
      <c r="AD116" s="58">
        <v>5.2720000000000002</v>
      </c>
      <c r="AE116" s="58">
        <v>5.8479999999999999</v>
      </c>
      <c r="AF116" s="87">
        <f>SUM(AA116:AE116)</f>
        <v>39.143999999999998</v>
      </c>
      <c r="AG116" s="26">
        <f>ROUND(AVERAGE(AA116:AE116),3)</f>
        <v>7.8289999999999997</v>
      </c>
      <c r="AH116" s="87">
        <f>ROUND(MEDIAN(AA116:AE116), 3)</f>
        <v>5.9189999999999996</v>
      </c>
      <c r="AI116" s="87">
        <f>ROUND(_xlfn.STDEV.S(AA116:AE116), 3)</f>
        <v>3.5510000000000002</v>
      </c>
      <c r="AJ116" s="55"/>
      <c r="AK116" s="31"/>
      <c r="AL116" s="31"/>
      <c r="AM116" s="31"/>
      <c r="AN116" s="31"/>
      <c r="AO116" s="31"/>
      <c r="AP116" s="31"/>
      <c r="AQ116" s="31"/>
      <c r="AR116" s="31"/>
      <c r="AS116" s="31"/>
      <c r="AU116" s="267"/>
      <c r="AY116" s="2"/>
      <c r="AZ116" s="2"/>
      <c r="BA116" s="2"/>
    </row>
    <row r="117" spans="2:53" ht="16.5" x14ac:dyDescent="0.25">
      <c r="B117" s="295"/>
      <c r="C117" s="265"/>
      <c r="D117" s="87" t="b">
        <v>1</v>
      </c>
      <c r="E117" s="79" t="s">
        <v>130</v>
      </c>
      <c r="F117" s="78" t="s">
        <v>163</v>
      </c>
      <c r="G117" s="78" t="s">
        <v>133</v>
      </c>
      <c r="H117" s="78" t="s">
        <v>139</v>
      </c>
      <c r="I117" s="78" t="s">
        <v>156</v>
      </c>
      <c r="J117" s="281"/>
      <c r="K117" s="282"/>
      <c r="L117" s="282"/>
      <c r="M117" s="283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29"/>
      <c r="Y117" s="325"/>
      <c r="Z117" s="87" t="b">
        <v>1</v>
      </c>
      <c r="AA117" s="13" t="s">
        <v>143</v>
      </c>
      <c r="AB117" s="87" t="s">
        <v>161</v>
      </c>
      <c r="AC117" s="87">
        <v>9</v>
      </c>
      <c r="AD117" s="87" t="s">
        <v>132</v>
      </c>
      <c r="AE117" s="87" t="s">
        <v>135</v>
      </c>
      <c r="AF117" s="281"/>
      <c r="AG117" s="282"/>
      <c r="AH117" s="282"/>
      <c r="AI117" s="283"/>
      <c r="AJ117" s="55"/>
      <c r="AK117" s="31"/>
      <c r="AL117" s="31"/>
      <c r="AM117" s="31"/>
      <c r="AN117" s="31"/>
      <c r="AO117" s="31"/>
      <c r="AP117" s="31"/>
      <c r="AQ117" s="31"/>
      <c r="AR117" s="31"/>
      <c r="AS117" s="31"/>
      <c r="AU117" s="267"/>
      <c r="AY117" s="2"/>
      <c r="AZ117" s="2"/>
      <c r="BA117" s="2"/>
    </row>
    <row r="118" spans="2:53" ht="16.5" x14ac:dyDescent="0.25">
      <c r="B118" s="295"/>
      <c r="C118" s="265"/>
      <c r="D118" s="87" t="s">
        <v>17</v>
      </c>
      <c r="E118" s="13" t="s">
        <v>85</v>
      </c>
      <c r="F118" s="87"/>
      <c r="G118" s="87"/>
      <c r="H118" s="87"/>
      <c r="I118" s="87"/>
      <c r="J118" s="284"/>
      <c r="K118" s="285"/>
      <c r="L118" s="285"/>
      <c r="M118" s="286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29"/>
      <c r="Y118" s="325"/>
      <c r="Z118" s="87" t="s">
        <v>17</v>
      </c>
      <c r="AA118" s="13" t="s">
        <v>30</v>
      </c>
      <c r="AB118" s="87"/>
      <c r="AC118" s="87"/>
      <c r="AD118" s="87"/>
      <c r="AE118" s="87"/>
      <c r="AF118" s="284"/>
      <c r="AG118" s="285"/>
      <c r="AH118" s="285"/>
      <c r="AI118" s="286"/>
      <c r="AJ118" s="55"/>
      <c r="AK118" s="31"/>
      <c r="AL118" s="31"/>
      <c r="AM118" s="31"/>
      <c r="AN118" s="31"/>
      <c r="AO118" s="31"/>
      <c r="AP118" s="31"/>
      <c r="AQ118" s="31"/>
      <c r="AR118" s="31"/>
      <c r="AS118" s="31"/>
      <c r="AU118" s="267"/>
      <c r="AY118" s="2"/>
      <c r="AZ118" s="2"/>
      <c r="BA118" s="2"/>
    </row>
    <row r="119" spans="2:53" ht="16.5" customHeight="1" x14ac:dyDescent="0.25">
      <c r="B119" s="295"/>
      <c r="C119" s="265"/>
      <c r="D119" s="92" t="s">
        <v>58</v>
      </c>
      <c r="E119" s="293" t="s">
        <v>89</v>
      </c>
      <c r="F119" s="293"/>
      <c r="G119" s="293"/>
      <c r="H119" s="293"/>
      <c r="I119" s="293"/>
      <c r="J119" s="88" t="s">
        <v>11</v>
      </c>
      <c r="K119" s="88" t="s">
        <v>12</v>
      </c>
      <c r="L119" s="88" t="s">
        <v>81</v>
      </c>
      <c r="M119" s="88" t="s">
        <v>80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29"/>
      <c r="Y119" s="325"/>
      <c r="Z119" s="92" t="s">
        <v>58</v>
      </c>
      <c r="AA119" s="324" t="s">
        <v>94</v>
      </c>
      <c r="AB119" s="288"/>
      <c r="AC119" s="288"/>
      <c r="AD119" s="288"/>
      <c r="AE119" s="289"/>
      <c r="AF119" s="88" t="s">
        <v>11</v>
      </c>
      <c r="AG119" s="88" t="s">
        <v>12</v>
      </c>
      <c r="AH119" s="88" t="s">
        <v>81</v>
      </c>
      <c r="AI119" s="88" t="s">
        <v>80</v>
      </c>
      <c r="AJ119" s="55"/>
      <c r="AK119" s="31"/>
      <c r="AL119" s="31"/>
      <c r="AM119" s="31"/>
      <c r="AN119" s="31"/>
      <c r="AO119" s="31"/>
      <c r="AP119" s="31"/>
      <c r="AQ119" s="31"/>
      <c r="AR119" s="31"/>
      <c r="AS119" s="31"/>
      <c r="AU119" s="267"/>
      <c r="AY119" s="2"/>
      <c r="AZ119" s="2"/>
      <c r="BA119" s="2"/>
    </row>
    <row r="120" spans="2:53" ht="16.5" customHeight="1" x14ac:dyDescent="0.25">
      <c r="B120" s="295"/>
      <c r="C120" s="265"/>
      <c r="D120" s="87" t="s">
        <v>59</v>
      </c>
      <c r="E120" s="78">
        <v>4.9109999999999996</v>
      </c>
      <c r="F120" s="78">
        <v>6.4960000000000004</v>
      </c>
      <c r="G120" s="78">
        <v>16.798999999999999</v>
      </c>
      <c r="H120" s="78">
        <v>5.3920000000000003</v>
      </c>
      <c r="I120" s="78">
        <v>22.472999999999999</v>
      </c>
      <c r="J120" s="87">
        <f>SUM(E120:I120)</f>
        <v>56.070999999999998</v>
      </c>
      <c r="K120" s="26">
        <f>ROUND(AVERAGE(E120:I120),3)</f>
        <v>11.214</v>
      </c>
      <c r="L120" s="87">
        <f>ROUND(MEDIAN(E120:I120), 3)</f>
        <v>6.4960000000000004</v>
      </c>
      <c r="M120" s="87">
        <f>ROUND(_xlfn.STDEV.S(E120:I120), 3)</f>
        <v>7.9660000000000002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29"/>
      <c r="Y120" s="325"/>
      <c r="Z120" s="87" t="s">
        <v>59</v>
      </c>
      <c r="AA120" s="58">
        <v>6.6319999999999997</v>
      </c>
      <c r="AB120" s="58">
        <v>9.5990000000000002</v>
      </c>
      <c r="AC120" s="58">
        <v>3.85</v>
      </c>
      <c r="AD120" s="58">
        <v>8.5329999999999995</v>
      </c>
      <c r="AE120" s="58">
        <v>5.5529999999999999</v>
      </c>
      <c r="AF120" s="87">
        <f>SUM(AA120:AE120)</f>
        <v>34.167000000000002</v>
      </c>
      <c r="AG120" s="26">
        <f>ROUND(AVERAGE(AA120:AE120),3)</f>
        <v>6.8330000000000002</v>
      </c>
      <c r="AH120" s="87">
        <f>ROUND(MEDIAN(AA120:AE120), 3)</f>
        <v>6.6319999999999997</v>
      </c>
      <c r="AI120" s="87">
        <f>ROUND(_xlfn.STDEV.S(AA120:AE120), 3)</f>
        <v>2.298</v>
      </c>
      <c r="AJ120" s="55"/>
      <c r="AK120" s="31"/>
      <c r="AL120" s="31"/>
      <c r="AM120" s="31"/>
      <c r="AN120" s="31"/>
      <c r="AO120" s="31"/>
      <c r="AP120" s="31"/>
      <c r="AQ120" s="31"/>
      <c r="AR120" s="31"/>
      <c r="AS120" s="31"/>
      <c r="AU120" s="267"/>
      <c r="AY120" s="2"/>
      <c r="AZ120" s="2"/>
      <c r="BA120" s="2"/>
    </row>
    <row r="121" spans="2:53" ht="16.5" x14ac:dyDescent="0.25">
      <c r="B121" s="295"/>
      <c r="C121" s="265"/>
      <c r="D121" s="87" t="b">
        <v>1</v>
      </c>
      <c r="E121" s="78" t="s">
        <v>132</v>
      </c>
      <c r="F121" s="78" t="s">
        <v>138</v>
      </c>
      <c r="G121" s="78" t="s">
        <v>155</v>
      </c>
      <c r="H121" s="78" t="s">
        <v>129</v>
      </c>
      <c r="I121" s="79" t="s">
        <v>157</v>
      </c>
      <c r="J121" s="281"/>
      <c r="K121" s="282"/>
      <c r="L121" s="282"/>
      <c r="M121" s="283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29"/>
      <c r="Y121" s="325"/>
      <c r="Z121" s="87" t="b">
        <v>1</v>
      </c>
      <c r="AA121" s="87">
        <v>7</v>
      </c>
      <c r="AB121" s="87" t="s">
        <v>131</v>
      </c>
      <c r="AC121" s="87" t="s">
        <v>129</v>
      </c>
      <c r="AD121" s="87" t="s">
        <v>160</v>
      </c>
      <c r="AE121" s="87" t="s">
        <v>157</v>
      </c>
      <c r="AF121" s="281"/>
      <c r="AG121" s="282"/>
      <c r="AH121" s="282"/>
      <c r="AI121" s="283"/>
      <c r="AJ121" s="55"/>
      <c r="AK121" s="31"/>
      <c r="AL121" s="31"/>
      <c r="AM121" s="31"/>
      <c r="AN121" s="31"/>
      <c r="AO121" s="31"/>
      <c r="AP121" s="31"/>
      <c r="AQ121" s="31"/>
      <c r="AR121" s="31"/>
      <c r="AS121" s="31"/>
      <c r="AU121" s="267"/>
      <c r="AY121" s="2"/>
      <c r="AZ121" s="2"/>
      <c r="BA121" s="2"/>
    </row>
    <row r="122" spans="2:53" ht="16.5" x14ac:dyDescent="0.25">
      <c r="B122" s="295"/>
      <c r="C122" s="265"/>
      <c r="D122" s="87" t="s">
        <v>17</v>
      </c>
      <c r="E122" s="87"/>
      <c r="F122" s="87"/>
      <c r="G122" s="87"/>
      <c r="H122" s="87"/>
      <c r="I122" s="13" t="s">
        <v>38</v>
      </c>
      <c r="J122" s="284"/>
      <c r="K122" s="285"/>
      <c r="L122" s="285"/>
      <c r="M122" s="286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29"/>
      <c r="Y122" s="325"/>
      <c r="Z122" s="87" t="s">
        <v>17</v>
      </c>
      <c r="AA122" s="87"/>
      <c r="AB122" s="87"/>
      <c r="AC122" s="87"/>
      <c r="AD122" s="87"/>
      <c r="AE122" s="87"/>
      <c r="AF122" s="284"/>
      <c r="AG122" s="285"/>
      <c r="AH122" s="285"/>
      <c r="AI122" s="286"/>
      <c r="AJ122" s="55"/>
      <c r="AK122" s="31"/>
      <c r="AL122" s="31"/>
      <c r="AM122" s="31"/>
      <c r="AN122" s="31"/>
      <c r="AO122" s="31"/>
      <c r="AP122" s="31"/>
      <c r="AQ122" s="31"/>
      <c r="AR122" s="31"/>
      <c r="AS122" s="31"/>
      <c r="AU122" s="267"/>
      <c r="AY122" s="2"/>
      <c r="AZ122" s="2"/>
      <c r="BA122" s="2"/>
    </row>
    <row r="123" spans="2:53" ht="16.5" x14ac:dyDescent="0.25">
      <c r="B123" s="295"/>
      <c r="Z123" s="22"/>
      <c r="AA123" s="23"/>
      <c r="AB123" s="23"/>
      <c r="AC123" s="23"/>
      <c r="AD123" s="23"/>
      <c r="AE123" s="23"/>
      <c r="AF123" s="23"/>
      <c r="AG123" s="23"/>
      <c r="AH123" s="23"/>
      <c r="AU123" s="267"/>
      <c r="AY123" s="2"/>
      <c r="AZ123" s="2"/>
      <c r="BA123" s="2"/>
    </row>
    <row r="124" spans="2:53" ht="16.5" customHeight="1" x14ac:dyDescent="0.25">
      <c r="B124" s="295"/>
      <c r="AU124" s="267"/>
      <c r="AY124" s="2"/>
      <c r="AZ124" s="2"/>
      <c r="BA124" s="2"/>
    </row>
    <row r="125" spans="2:53" ht="16.5" customHeight="1" x14ac:dyDescent="0.3">
      <c r="B125" s="295"/>
      <c r="C125" s="325" t="s">
        <v>68</v>
      </c>
      <c r="D125" s="90" t="s">
        <v>69</v>
      </c>
      <c r="E125" s="7"/>
      <c r="F125" s="7"/>
      <c r="G125" s="7"/>
      <c r="H125" s="7"/>
      <c r="I125" s="7"/>
      <c r="J125" s="326" t="s">
        <v>49</v>
      </c>
      <c r="K125" s="326"/>
      <c r="L125" s="326"/>
      <c r="M125" s="326"/>
      <c r="N125" s="7"/>
      <c r="O125" s="7"/>
      <c r="P125" s="7"/>
      <c r="Q125" s="7"/>
      <c r="R125" s="7"/>
      <c r="S125" s="7"/>
      <c r="T125" s="90" t="s">
        <v>69</v>
      </c>
      <c r="U125" s="232" t="s">
        <v>50</v>
      </c>
      <c r="V125" s="232"/>
      <c r="W125" s="232"/>
      <c r="X125" s="3"/>
      <c r="Y125" s="325" t="s">
        <v>68</v>
      </c>
      <c r="Z125" s="90" t="s">
        <v>69</v>
      </c>
      <c r="AA125" s="7"/>
      <c r="AB125" s="7"/>
      <c r="AC125" s="7"/>
      <c r="AD125" s="7"/>
      <c r="AE125" s="7"/>
      <c r="AF125" s="326" t="s">
        <v>49</v>
      </c>
      <c r="AG125" s="326"/>
      <c r="AH125" s="326"/>
      <c r="AI125" s="326"/>
      <c r="AJ125" s="7"/>
      <c r="AK125" s="7"/>
      <c r="AL125" s="7"/>
      <c r="AM125" s="7"/>
      <c r="AN125" s="7"/>
      <c r="AO125" s="7"/>
      <c r="AP125" s="90" t="s">
        <v>69</v>
      </c>
      <c r="AQ125" s="232" t="s">
        <v>50</v>
      </c>
      <c r="AR125" s="232"/>
      <c r="AS125" s="232"/>
      <c r="AU125" s="267"/>
      <c r="AV125" s="332" t="s">
        <v>68</v>
      </c>
      <c r="AW125" s="333" t="s">
        <v>5</v>
      </c>
      <c r="AX125" s="333"/>
      <c r="AY125" s="332" t="s">
        <v>68</v>
      </c>
      <c r="AZ125" s="333" t="s">
        <v>6</v>
      </c>
      <c r="BA125" s="333"/>
    </row>
    <row r="126" spans="2:53" ht="16.5" customHeight="1" x14ac:dyDescent="0.3">
      <c r="B126" s="295"/>
      <c r="C126" s="325"/>
      <c r="D126" s="90" t="s">
        <v>2</v>
      </c>
      <c r="E126" s="7"/>
      <c r="F126" s="7"/>
      <c r="G126" s="7"/>
      <c r="H126" s="7"/>
      <c r="I126" s="7"/>
      <c r="J126" s="42" t="s">
        <v>3</v>
      </c>
      <c r="K126" s="42" t="s">
        <v>4</v>
      </c>
      <c r="L126" s="42" t="s">
        <v>191</v>
      </c>
      <c r="M126" s="42" t="s">
        <v>192</v>
      </c>
      <c r="N126" s="7"/>
      <c r="O126" s="7"/>
      <c r="P126" s="7"/>
      <c r="Q126" s="7"/>
      <c r="R126" s="7"/>
      <c r="S126" s="31"/>
      <c r="T126" s="90" t="s">
        <v>2</v>
      </c>
      <c r="U126" s="92" t="s">
        <v>5</v>
      </c>
      <c r="V126" s="92" t="s">
        <v>6</v>
      </c>
      <c r="W126" s="8" t="s">
        <v>7</v>
      </c>
      <c r="X126" s="29"/>
      <c r="Y126" s="325"/>
      <c r="Z126" s="90" t="s">
        <v>0</v>
      </c>
      <c r="AA126" s="7"/>
      <c r="AB126" s="7"/>
      <c r="AC126" s="7"/>
      <c r="AD126" s="7"/>
      <c r="AE126" s="7"/>
      <c r="AF126" s="42" t="s">
        <v>3</v>
      </c>
      <c r="AG126" s="42" t="s">
        <v>4</v>
      </c>
      <c r="AH126" s="42" t="s">
        <v>191</v>
      </c>
      <c r="AI126" s="42" t="s">
        <v>192</v>
      </c>
      <c r="AJ126" s="7"/>
      <c r="AK126" s="7"/>
      <c r="AL126" s="7"/>
      <c r="AM126" s="7"/>
      <c r="AN126" s="7"/>
      <c r="AO126" s="31"/>
      <c r="AP126" s="90" t="s">
        <v>0</v>
      </c>
      <c r="AQ126" s="92" t="s">
        <v>5</v>
      </c>
      <c r="AR126" s="92" t="s">
        <v>6</v>
      </c>
      <c r="AS126" s="8" t="s">
        <v>7</v>
      </c>
      <c r="AU126" s="267"/>
      <c r="AV126" s="332"/>
      <c r="AW126" s="100" t="s">
        <v>2</v>
      </c>
      <c r="AX126" s="100" t="s">
        <v>54</v>
      </c>
      <c r="AY126" s="332"/>
      <c r="AZ126" s="100" t="s">
        <v>2</v>
      </c>
      <c r="BA126" s="100" t="s">
        <v>54</v>
      </c>
    </row>
    <row r="127" spans="2:53" ht="16.5" customHeight="1" x14ac:dyDescent="0.3">
      <c r="B127" s="295"/>
      <c r="C127" s="325"/>
      <c r="D127" s="9" t="s">
        <v>8</v>
      </c>
      <c r="E127" s="7"/>
      <c r="F127" s="7"/>
      <c r="G127" s="7"/>
      <c r="H127" s="7"/>
      <c r="I127" s="7"/>
      <c r="J127" s="57">
        <f>ROUND(AVERAGE(J129, J133,J137,J141,J145,J149), 3)</f>
        <v>49.893999999999998</v>
      </c>
      <c r="K127" s="43">
        <f>ROUND(AVERAGE(K129, K133,K137,K141,K145,K149), 3)</f>
        <v>9.9789999999999992</v>
      </c>
      <c r="L127" s="43">
        <f>ROUND(AVERAGE(L129, L133,L137,L141,L145,L149), 3)</f>
        <v>7.319</v>
      </c>
      <c r="M127" s="43">
        <f>ROUND(AVERAGE(M129, M133,M137,M141,M145,M149), 3)</f>
        <v>6.5410000000000004</v>
      </c>
      <c r="N127" s="7"/>
      <c r="O127" s="7"/>
      <c r="P127" s="7"/>
      <c r="Q127" s="7"/>
      <c r="R127" s="7"/>
      <c r="S127" s="31"/>
      <c r="T127" s="9" t="s">
        <v>9</v>
      </c>
      <c r="U127" s="32">
        <v>40</v>
      </c>
      <c r="V127" s="32">
        <v>37.789000000000001</v>
      </c>
      <c r="W127" s="8">
        <f t="shared" ref="W127:W132" si="22">ROUND(V127/60, 3)</f>
        <v>0.63</v>
      </c>
      <c r="X127" s="29"/>
      <c r="Y127" s="325"/>
      <c r="Z127" s="9" t="s">
        <v>8</v>
      </c>
      <c r="AA127" s="7"/>
      <c r="AB127" s="7"/>
      <c r="AC127" s="7"/>
      <c r="AD127" s="7"/>
      <c r="AE127" s="7"/>
      <c r="AF127" s="57">
        <f>ROUND(AVERAGE(AF129, AF133,AF137,AF141,AF145,AF149), 3)</f>
        <v>35.460999999999999</v>
      </c>
      <c r="AG127" s="43">
        <f>ROUND(AVERAGE(AG129, AG133,AG137,AG141,AG145,AG149), 3)</f>
        <v>7.0919999999999996</v>
      </c>
      <c r="AH127" s="43">
        <f>ROUND(AVERAGE(AH129, AH133,AH137,AH141,AH145,AH149), 3)</f>
        <v>6.2869999999999999</v>
      </c>
      <c r="AI127" s="43">
        <f>ROUND(AVERAGE(AI129, AI133,AI137,AI141,AI145,AI149), 3)</f>
        <v>2.3530000000000002</v>
      </c>
      <c r="AJ127" s="7"/>
      <c r="AK127" s="7"/>
      <c r="AL127" s="7"/>
      <c r="AM127" s="7"/>
      <c r="AN127" s="7"/>
      <c r="AO127" s="31"/>
      <c r="AP127" s="9" t="s">
        <v>9</v>
      </c>
      <c r="AQ127" s="32">
        <v>100</v>
      </c>
      <c r="AR127" s="32">
        <v>34.247999999999998</v>
      </c>
      <c r="AS127" s="8">
        <f t="shared" ref="AS127:AS132" si="23">ROUND(AR127/60, 3)</f>
        <v>0.57099999999999995</v>
      </c>
      <c r="AU127" s="267"/>
      <c r="AV127" s="101" t="s">
        <v>9</v>
      </c>
      <c r="AW127" s="102">
        <f>U127</f>
        <v>40</v>
      </c>
      <c r="AX127" s="102">
        <f>AQ127</f>
        <v>100</v>
      </c>
      <c r="AY127" s="101" t="s">
        <v>9</v>
      </c>
      <c r="AZ127" s="102">
        <f>V127</f>
        <v>37.789000000000001</v>
      </c>
      <c r="BA127" s="102">
        <f>AR127</f>
        <v>34.247999999999998</v>
      </c>
    </row>
    <row r="128" spans="2:53" ht="16.5" customHeight="1" x14ac:dyDescent="0.3">
      <c r="B128" s="295"/>
      <c r="C128" s="325"/>
      <c r="D128" s="92" t="s">
        <v>10</v>
      </c>
      <c r="E128" s="293" t="s">
        <v>93</v>
      </c>
      <c r="F128" s="293"/>
      <c r="G128" s="293"/>
      <c r="H128" s="293"/>
      <c r="I128" s="293"/>
      <c r="J128" s="88" t="s">
        <v>11</v>
      </c>
      <c r="K128" s="88" t="s">
        <v>12</v>
      </c>
      <c r="L128" s="88" t="s">
        <v>81</v>
      </c>
      <c r="M128" s="88" t="s">
        <v>80</v>
      </c>
      <c r="N128" s="7"/>
      <c r="O128" s="31"/>
      <c r="P128" s="31"/>
      <c r="Q128" s="31"/>
      <c r="R128" s="31"/>
      <c r="S128" s="31"/>
      <c r="T128" s="9" t="s">
        <v>13</v>
      </c>
      <c r="U128" s="32">
        <v>60</v>
      </c>
      <c r="V128" s="32">
        <v>105.465</v>
      </c>
      <c r="W128" s="8">
        <f t="shared" si="22"/>
        <v>1.758</v>
      </c>
      <c r="X128" s="29"/>
      <c r="Y128" s="325"/>
      <c r="Z128" s="92" t="s">
        <v>10</v>
      </c>
      <c r="AA128" s="293" t="s">
        <v>94</v>
      </c>
      <c r="AB128" s="293"/>
      <c r="AC128" s="293"/>
      <c r="AD128" s="293"/>
      <c r="AE128" s="293"/>
      <c r="AF128" s="88" t="s">
        <v>11</v>
      </c>
      <c r="AG128" s="88" t="s">
        <v>12</v>
      </c>
      <c r="AH128" s="88" t="s">
        <v>81</v>
      </c>
      <c r="AI128" s="88" t="s">
        <v>80</v>
      </c>
      <c r="AJ128" s="7"/>
      <c r="AK128" s="31"/>
      <c r="AL128" s="31"/>
      <c r="AM128" s="31"/>
      <c r="AN128" s="31"/>
      <c r="AO128" s="31"/>
      <c r="AP128" s="9" t="s">
        <v>13</v>
      </c>
      <c r="AQ128" s="32">
        <v>80</v>
      </c>
      <c r="AR128" s="32">
        <v>38.094999999999999</v>
      </c>
      <c r="AS128" s="8">
        <f t="shared" si="23"/>
        <v>0.63500000000000001</v>
      </c>
      <c r="AU128" s="267"/>
      <c r="AV128" s="101" t="s">
        <v>13</v>
      </c>
      <c r="AW128" s="102">
        <f t="shared" ref="AW128:AW133" si="24">U128</f>
        <v>60</v>
      </c>
      <c r="AX128" s="102">
        <f t="shared" ref="AX128:AX133" si="25">AQ128</f>
        <v>80</v>
      </c>
      <c r="AY128" s="101" t="s">
        <v>13</v>
      </c>
      <c r="AZ128" s="102">
        <f t="shared" ref="AZ128:AZ133" si="26">V128</f>
        <v>105.465</v>
      </c>
      <c r="BA128" s="102">
        <f t="shared" ref="BA128:BA133" si="27">AR128</f>
        <v>38.094999999999999</v>
      </c>
    </row>
    <row r="129" spans="2:53" ht="16.5" customHeight="1" x14ac:dyDescent="0.3">
      <c r="B129" s="295"/>
      <c r="C129" s="325"/>
      <c r="D129" s="87" t="s">
        <v>14</v>
      </c>
      <c r="E129" s="86">
        <v>7.1360000000000001</v>
      </c>
      <c r="F129" s="86">
        <v>9.6440000000000001</v>
      </c>
      <c r="G129" s="86">
        <v>6.0970000000000004</v>
      </c>
      <c r="H129" s="86">
        <v>6.6390000000000002</v>
      </c>
      <c r="I129" s="86">
        <v>8.2710000000000008</v>
      </c>
      <c r="J129" s="87">
        <f>SUM(E129:I129)</f>
        <v>37.787000000000006</v>
      </c>
      <c r="K129" s="26">
        <f>ROUND(AVERAGE(E129:I129),3)</f>
        <v>7.5570000000000004</v>
      </c>
      <c r="L129" s="87">
        <f>ROUND(MEDIAN(E129:I129), 3)</f>
        <v>7.1360000000000001</v>
      </c>
      <c r="M129" s="87">
        <f>ROUND(_xlfn.STDEV.S(E129:I129), 3)</f>
        <v>1.4159999999999999</v>
      </c>
      <c r="N129" s="7"/>
      <c r="O129" s="31"/>
      <c r="P129" s="31"/>
      <c r="Q129" s="31"/>
      <c r="R129" s="31"/>
      <c r="S129" s="31"/>
      <c r="T129" s="9" t="s">
        <v>15</v>
      </c>
      <c r="U129" s="32">
        <v>80</v>
      </c>
      <c r="V129" s="32">
        <v>53.103000000000002</v>
      </c>
      <c r="W129" s="8">
        <f t="shared" si="22"/>
        <v>0.88500000000000001</v>
      </c>
      <c r="X129" s="29"/>
      <c r="Y129" s="325"/>
      <c r="Z129" s="87" t="s">
        <v>14</v>
      </c>
      <c r="AA129" s="62">
        <v>6.7489999999999997</v>
      </c>
      <c r="AB129" s="62">
        <v>7.7519999999999998</v>
      </c>
      <c r="AC129" s="62">
        <v>6.6429999999999998</v>
      </c>
      <c r="AD129" s="62">
        <v>7.202</v>
      </c>
      <c r="AE129" s="62">
        <v>5.9009999999999998</v>
      </c>
      <c r="AF129" s="87">
        <f>SUM(AA129:AE129)</f>
        <v>34.247</v>
      </c>
      <c r="AG129" s="26">
        <f>ROUND(AVERAGE(AA129:AE129),3)</f>
        <v>6.8490000000000002</v>
      </c>
      <c r="AH129" s="87">
        <f>ROUND(MEDIAN(AA129:AE129), 3)</f>
        <v>6.7489999999999997</v>
      </c>
      <c r="AI129" s="87">
        <f>ROUND(_xlfn.STDEV.S(AA129:AE129), 3)</f>
        <v>0.68799999999999994</v>
      </c>
      <c r="AJ129" s="7"/>
      <c r="AK129" s="31"/>
      <c r="AL129" s="31"/>
      <c r="AM129" s="31"/>
      <c r="AN129" s="31"/>
      <c r="AO129" s="31"/>
      <c r="AP129" s="9" t="s">
        <v>15</v>
      </c>
      <c r="AQ129" s="32">
        <v>80</v>
      </c>
      <c r="AR129" s="32">
        <v>56.938000000000002</v>
      </c>
      <c r="AS129" s="8">
        <f t="shared" si="23"/>
        <v>0.94899999999999995</v>
      </c>
      <c r="AU129" s="267"/>
      <c r="AV129" s="101" t="s">
        <v>15</v>
      </c>
      <c r="AW129" s="102">
        <f t="shared" si="24"/>
        <v>80</v>
      </c>
      <c r="AX129" s="102">
        <f t="shared" si="25"/>
        <v>80</v>
      </c>
      <c r="AY129" s="101" t="s">
        <v>15</v>
      </c>
      <c r="AZ129" s="102">
        <f t="shared" si="26"/>
        <v>53.103000000000002</v>
      </c>
      <c r="BA129" s="102">
        <f t="shared" si="27"/>
        <v>56.938000000000002</v>
      </c>
    </row>
    <row r="130" spans="2:53" ht="16.5" customHeight="1" x14ac:dyDescent="0.3">
      <c r="B130" s="295"/>
      <c r="C130" s="325"/>
      <c r="D130" s="87" t="b">
        <v>1</v>
      </c>
      <c r="E130" s="86">
        <v>8</v>
      </c>
      <c r="F130" s="84">
        <v>6</v>
      </c>
      <c r="G130" s="86" t="s">
        <v>162</v>
      </c>
      <c r="H130" s="84" t="s">
        <v>141</v>
      </c>
      <c r="I130" s="84" t="s">
        <v>143</v>
      </c>
      <c r="J130" s="281"/>
      <c r="K130" s="282"/>
      <c r="L130" s="282"/>
      <c r="M130" s="283"/>
      <c r="N130" s="7"/>
      <c r="O130" s="31"/>
      <c r="P130" s="31"/>
      <c r="Q130" s="31"/>
      <c r="R130" s="31"/>
      <c r="S130" s="31"/>
      <c r="T130" s="9" t="s">
        <v>16</v>
      </c>
      <c r="U130" s="32">
        <v>40</v>
      </c>
      <c r="V130" s="32">
        <v>44.969000000000001</v>
      </c>
      <c r="W130" s="8">
        <f t="shared" si="22"/>
        <v>0.749</v>
      </c>
      <c r="X130" s="29"/>
      <c r="Y130" s="325"/>
      <c r="Z130" s="87" t="b">
        <v>1</v>
      </c>
      <c r="AA130" s="87" t="s">
        <v>136</v>
      </c>
      <c r="AB130" s="87" t="s">
        <v>148</v>
      </c>
      <c r="AC130" s="87">
        <v>0</v>
      </c>
      <c r="AD130" s="87">
        <v>8</v>
      </c>
      <c r="AE130" s="87">
        <v>9</v>
      </c>
      <c r="AF130" s="281"/>
      <c r="AG130" s="282"/>
      <c r="AH130" s="282"/>
      <c r="AI130" s="283"/>
      <c r="AJ130" s="7"/>
      <c r="AK130" s="31"/>
      <c r="AL130" s="31"/>
      <c r="AM130" s="31"/>
      <c r="AN130" s="31"/>
      <c r="AO130" s="31"/>
      <c r="AP130" s="9" t="s">
        <v>16</v>
      </c>
      <c r="AQ130" s="32">
        <v>100</v>
      </c>
      <c r="AR130" s="32">
        <v>28.37</v>
      </c>
      <c r="AS130" s="8">
        <f t="shared" si="23"/>
        <v>0.47299999999999998</v>
      </c>
      <c r="AU130" s="267"/>
      <c r="AV130" s="101" t="s">
        <v>16</v>
      </c>
      <c r="AW130" s="102">
        <f t="shared" si="24"/>
        <v>40</v>
      </c>
      <c r="AX130" s="102">
        <f t="shared" si="25"/>
        <v>100</v>
      </c>
      <c r="AY130" s="101" t="s">
        <v>16</v>
      </c>
      <c r="AZ130" s="102">
        <f t="shared" si="26"/>
        <v>44.969000000000001</v>
      </c>
      <c r="BA130" s="102">
        <f t="shared" si="27"/>
        <v>28.37</v>
      </c>
    </row>
    <row r="131" spans="2:53" ht="16.5" customHeight="1" x14ac:dyDescent="0.3">
      <c r="B131" s="295"/>
      <c r="C131" s="325"/>
      <c r="D131" s="87" t="s">
        <v>17</v>
      </c>
      <c r="E131" s="87"/>
      <c r="F131" s="13" t="s">
        <v>28</v>
      </c>
      <c r="G131" s="87"/>
      <c r="H131" s="13" t="s">
        <v>33</v>
      </c>
      <c r="I131" s="13" t="s">
        <v>86</v>
      </c>
      <c r="J131" s="284"/>
      <c r="K131" s="285"/>
      <c r="L131" s="285"/>
      <c r="M131" s="286"/>
      <c r="N131" s="7"/>
      <c r="O131" s="31"/>
      <c r="P131" s="31"/>
      <c r="Q131" s="31"/>
      <c r="R131" s="31"/>
      <c r="S131" s="31"/>
      <c r="T131" s="9" t="s">
        <v>18</v>
      </c>
      <c r="U131" s="32">
        <v>80</v>
      </c>
      <c r="V131" s="32">
        <v>31.669</v>
      </c>
      <c r="W131" s="8">
        <f t="shared" si="22"/>
        <v>0.52800000000000002</v>
      </c>
      <c r="X131" s="29"/>
      <c r="Y131" s="325"/>
      <c r="Z131" s="87" t="s">
        <v>17</v>
      </c>
      <c r="AA131" s="87"/>
      <c r="AB131" s="87"/>
      <c r="AC131" s="87"/>
      <c r="AD131" s="87"/>
      <c r="AE131" s="87"/>
      <c r="AF131" s="284"/>
      <c r="AG131" s="285"/>
      <c r="AH131" s="285"/>
      <c r="AI131" s="286"/>
      <c r="AJ131" s="7"/>
      <c r="AK131" s="31"/>
      <c r="AL131" s="31"/>
      <c r="AM131" s="31"/>
      <c r="AN131" s="31"/>
      <c r="AO131" s="31"/>
      <c r="AP131" s="9" t="s">
        <v>18</v>
      </c>
      <c r="AQ131" s="32">
        <v>100</v>
      </c>
      <c r="AR131" s="32">
        <v>28.942</v>
      </c>
      <c r="AS131" s="8">
        <f t="shared" si="23"/>
        <v>0.48199999999999998</v>
      </c>
      <c r="AU131" s="267"/>
      <c r="AV131" s="101" t="s">
        <v>18</v>
      </c>
      <c r="AW131" s="102">
        <f t="shared" si="24"/>
        <v>80</v>
      </c>
      <c r="AX131" s="102">
        <f t="shared" si="25"/>
        <v>100</v>
      </c>
      <c r="AY131" s="101" t="s">
        <v>18</v>
      </c>
      <c r="AZ131" s="102">
        <f t="shared" si="26"/>
        <v>31.669</v>
      </c>
      <c r="BA131" s="102">
        <f t="shared" si="27"/>
        <v>28.942</v>
      </c>
    </row>
    <row r="132" spans="2:53" ht="16.5" customHeight="1" x14ac:dyDescent="0.3">
      <c r="B132" s="295"/>
      <c r="C132" s="325"/>
      <c r="D132" s="92" t="s">
        <v>19</v>
      </c>
      <c r="E132" s="293" t="s">
        <v>95</v>
      </c>
      <c r="F132" s="293"/>
      <c r="G132" s="293"/>
      <c r="H132" s="293"/>
      <c r="I132" s="293"/>
      <c r="J132" s="88" t="s">
        <v>11</v>
      </c>
      <c r="K132" s="88" t="s">
        <v>12</v>
      </c>
      <c r="L132" s="88" t="s">
        <v>81</v>
      </c>
      <c r="M132" s="88" t="s">
        <v>80</v>
      </c>
      <c r="N132" s="7"/>
      <c r="O132" s="31"/>
      <c r="P132" s="31"/>
      <c r="Q132" s="31"/>
      <c r="R132" s="31"/>
      <c r="S132" s="31"/>
      <c r="T132" s="9" t="s">
        <v>56</v>
      </c>
      <c r="U132" s="37">
        <v>80</v>
      </c>
      <c r="V132" s="32">
        <v>26.381</v>
      </c>
      <c r="W132" s="8">
        <f t="shared" si="22"/>
        <v>0.44</v>
      </c>
      <c r="X132" s="3"/>
      <c r="Y132" s="325"/>
      <c r="Z132" s="92" t="s">
        <v>19</v>
      </c>
      <c r="AA132" s="293" t="s">
        <v>89</v>
      </c>
      <c r="AB132" s="293"/>
      <c r="AC132" s="293"/>
      <c r="AD132" s="293"/>
      <c r="AE132" s="293"/>
      <c r="AF132" s="88" t="s">
        <v>11</v>
      </c>
      <c r="AG132" s="88" t="s">
        <v>12</v>
      </c>
      <c r="AH132" s="88" t="s">
        <v>81</v>
      </c>
      <c r="AI132" s="88" t="s">
        <v>80</v>
      </c>
      <c r="AJ132" s="7"/>
      <c r="AK132" s="31"/>
      <c r="AL132" s="31"/>
      <c r="AM132" s="31"/>
      <c r="AN132" s="31"/>
      <c r="AO132" s="31"/>
      <c r="AP132" s="9" t="s">
        <v>56</v>
      </c>
      <c r="AQ132" s="32">
        <v>100</v>
      </c>
      <c r="AR132" s="32">
        <v>26.18</v>
      </c>
      <c r="AS132" s="8">
        <f t="shared" si="23"/>
        <v>0.436</v>
      </c>
      <c r="AU132" s="267"/>
      <c r="AV132" s="101" t="s">
        <v>56</v>
      </c>
      <c r="AW132" s="102">
        <f t="shared" si="24"/>
        <v>80</v>
      </c>
      <c r="AX132" s="102">
        <f t="shared" si="25"/>
        <v>100</v>
      </c>
      <c r="AY132" s="101" t="s">
        <v>56</v>
      </c>
      <c r="AZ132" s="102">
        <f t="shared" si="26"/>
        <v>26.381</v>
      </c>
      <c r="BA132" s="102">
        <f t="shared" si="27"/>
        <v>26.18</v>
      </c>
    </row>
    <row r="133" spans="2:53" ht="16.5" customHeight="1" x14ac:dyDescent="0.3">
      <c r="B133" s="295"/>
      <c r="C133" s="325"/>
      <c r="D133" s="87" t="s">
        <v>20</v>
      </c>
      <c r="E133" s="86">
        <v>17.062000000000001</v>
      </c>
      <c r="F133" s="86">
        <v>5.218</v>
      </c>
      <c r="G133" s="86">
        <v>65.460999999999999</v>
      </c>
      <c r="H133" s="86">
        <v>7.6909999999999998</v>
      </c>
      <c r="I133" s="86">
        <v>10.032</v>
      </c>
      <c r="J133" s="87">
        <f>SUM(E133:I133)</f>
        <v>105.464</v>
      </c>
      <c r="K133" s="26">
        <f>ROUND(AVERAGE(E133:I133),3)</f>
        <v>21.093</v>
      </c>
      <c r="L133" s="87">
        <f>ROUND(MEDIAN(E133:I133), 3)</f>
        <v>10.032</v>
      </c>
      <c r="M133" s="87">
        <f>ROUND(_xlfn.STDEV.S(E133:I133), 3)</f>
        <v>25.193000000000001</v>
      </c>
      <c r="N133" s="7"/>
      <c r="O133" s="31"/>
      <c r="P133" s="31"/>
      <c r="Q133" s="31"/>
      <c r="R133" s="31"/>
      <c r="S133" s="31"/>
      <c r="T133" s="14" t="s">
        <v>3</v>
      </c>
      <c r="U133" s="44">
        <f>ROUND(AVERAGE(U127:U132), 3)</f>
        <v>63.332999999999998</v>
      </c>
      <c r="V133" s="45">
        <f>ROUND(AVERAGE(V127:V132), 3)</f>
        <v>49.896000000000001</v>
      </c>
      <c r="W133" s="15">
        <f>ROUND(AVERAGE(W127:W132), 3)</f>
        <v>0.83199999999999996</v>
      </c>
      <c r="X133" s="29"/>
      <c r="Y133" s="325"/>
      <c r="Z133" s="87" t="s">
        <v>20</v>
      </c>
      <c r="AA133" s="62">
        <v>7.59</v>
      </c>
      <c r="AB133" s="62">
        <v>9.0990000000000002</v>
      </c>
      <c r="AC133" s="62">
        <v>5.8540000000000001</v>
      </c>
      <c r="AD133" s="62">
        <v>4.8120000000000003</v>
      </c>
      <c r="AE133" s="62">
        <v>10.74</v>
      </c>
      <c r="AF133" s="87">
        <f>SUM(AA133:AE133)</f>
        <v>38.094999999999999</v>
      </c>
      <c r="AG133" s="26">
        <f>ROUND(AVERAGE(AA133:AE133),3)</f>
        <v>7.6189999999999998</v>
      </c>
      <c r="AH133" s="87">
        <f>ROUND(MEDIAN(AA133:AE133), 3)</f>
        <v>7.59</v>
      </c>
      <c r="AI133" s="87">
        <f>ROUND(_xlfn.STDEV.S(AA133:AE133), 3)</f>
        <v>2.3940000000000001</v>
      </c>
      <c r="AJ133" s="7"/>
      <c r="AK133" s="31"/>
      <c r="AL133" s="31"/>
      <c r="AM133" s="31"/>
      <c r="AN133" s="31"/>
      <c r="AO133" s="31"/>
      <c r="AP133" s="14" t="s">
        <v>3</v>
      </c>
      <c r="AQ133" s="44">
        <f>ROUND(AVERAGE(AQ127:AQ132), 3)</f>
        <v>93.332999999999998</v>
      </c>
      <c r="AR133" s="45">
        <f>ROUND(AVERAGE(AR127:AR132), 3)</f>
        <v>35.462000000000003</v>
      </c>
      <c r="AS133" s="15">
        <f>ROUND(AVERAGE(AS127:AS132), 3)</f>
        <v>0.59099999999999997</v>
      </c>
      <c r="AU133" s="267"/>
      <c r="AV133" s="103" t="s">
        <v>3</v>
      </c>
      <c r="AW133" s="104">
        <f t="shared" si="24"/>
        <v>63.332999999999998</v>
      </c>
      <c r="AX133" s="104">
        <f t="shared" si="25"/>
        <v>93.332999999999998</v>
      </c>
      <c r="AY133" s="103" t="s">
        <v>3</v>
      </c>
      <c r="AZ133" s="105">
        <f t="shared" si="26"/>
        <v>49.896000000000001</v>
      </c>
      <c r="BA133" s="105">
        <f t="shared" si="27"/>
        <v>35.462000000000003</v>
      </c>
    </row>
    <row r="134" spans="2:53" ht="16.5" customHeight="1" x14ac:dyDescent="0.25">
      <c r="B134" s="295"/>
      <c r="C134" s="325"/>
      <c r="D134" s="87" t="b">
        <v>1</v>
      </c>
      <c r="E134" s="84" t="s">
        <v>141</v>
      </c>
      <c r="F134" s="86" t="s">
        <v>163</v>
      </c>
      <c r="G134" s="84" t="s">
        <v>130</v>
      </c>
      <c r="H134" s="86">
        <v>1</v>
      </c>
      <c r="I134" s="86" t="s">
        <v>161</v>
      </c>
      <c r="J134" s="281"/>
      <c r="K134" s="282"/>
      <c r="L134" s="282"/>
      <c r="M134" s="283"/>
      <c r="N134" s="7"/>
      <c r="O134" s="7"/>
      <c r="P134" s="7"/>
      <c r="Q134" s="7"/>
      <c r="R134" s="7"/>
      <c r="S134" s="31"/>
      <c r="T134" s="31"/>
      <c r="U134" s="31"/>
      <c r="V134" s="31"/>
      <c r="W134" s="31"/>
      <c r="X134" s="29"/>
      <c r="Y134" s="325"/>
      <c r="Z134" s="87" t="b">
        <v>1</v>
      </c>
      <c r="AA134" s="87" t="s">
        <v>160</v>
      </c>
      <c r="AB134" s="87" t="s">
        <v>139</v>
      </c>
      <c r="AC134" s="87" t="s">
        <v>152</v>
      </c>
      <c r="AD134" s="87" t="s">
        <v>163</v>
      </c>
      <c r="AE134" s="13" t="s">
        <v>133</v>
      </c>
      <c r="AF134" s="281"/>
      <c r="AG134" s="282"/>
      <c r="AH134" s="282"/>
      <c r="AI134" s="283"/>
      <c r="AJ134" s="7"/>
      <c r="AK134" s="7"/>
      <c r="AL134" s="7"/>
      <c r="AM134" s="7"/>
      <c r="AN134" s="7"/>
      <c r="AO134" s="31"/>
      <c r="AP134" s="31"/>
      <c r="AQ134" s="31"/>
      <c r="AR134" s="31"/>
      <c r="AS134" s="31"/>
      <c r="AU134" s="267"/>
      <c r="AY134" s="2"/>
      <c r="AZ134" s="2"/>
      <c r="BA134" s="2"/>
    </row>
    <row r="135" spans="2:53" ht="16.5" customHeight="1" x14ac:dyDescent="0.25">
      <c r="B135" s="295"/>
      <c r="C135" s="325"/>
      <c r="D135" s="87" t="s">
        <v>17</v>
      </c>
      <c r="E135" s="13" t="s">
        <v>35</v>
      </c>
      <c r="F135" s="87"/>
      <c r="G135" s="13" t="s">
        <v>85</v>
      </c>
      <c r="H135" s="87"/>
      <c r="I135" s="87"/>
      <c r="J135" s="284"/>
      <c r="K135" s="285"/>
      <c r="L135" s="285"/>
      <c r="M135" s="286"/>
      <c r="N135" s="7"/>
      <c r="O135" s="7"/>
      <c r="P135" s="7"/>
      <c r="Q135" s="7"/>
      <c r="R135" s="7"/>
      <c r="S135" s="31"/>
      <c r="T135" s="31"/>
      <c r="U135" s="31"/>
      <c r="V135" s="31"/>
      <c r="W135" s="31"/>
      <c r="X135" s="29"/>
      <c r="Y135" s="325"/>
      <c r="Z135" s="87" t="s">
        <v>17</v>
      </c>
      <c r="AA135" s="87"/>
      <c r="AB135" s="87"/>
      <c r="AC135" s="87"/>
      <c r="AD135" s="87"/>
      <c r="AE135" s="13" t="s">
        <v>42</v>
      </c>
      <c r="AF135" s="284"/>
      <c r="AG135" s="285"/>
      <c r="AH135" s="285"/>
      <c r="AI135" s="286"/>
      <c r="AJ135" s="7"/>
      <c r="AK135" s="7"/>
      <c r="AL135" s="7"/>
      <c r="AM135" s="7"/>
      <c r="AN135" s="7"/>
      <c r="AO135" s="31"/>
      <c r="AP135" s="31"/>
      <c r="AQ135" s="31"/>
      <c r="AR135" s="31"/>
      <c r="AS135" s="31"/>
      <c r="AU135" s="267"/>
      <c r="AY135" s="2"/>
      <c r="AZ135" s="2"/>
      <c r="BA135" s="2"/>
    </row>
    <row r="136" spans="2:53" ht="16.5" customHeight="1" x14ac:dyDescent="0.25">
      <c r="B136" s="295"/>
      <c r="C136" s="325"/>
      <c r="D136" s="92" t="s">
        <v>21</v>
      </c>
      <c r="E136" s="293" t="s">
        <v>89</v>
      </c>
      <c r="F136" s="293"/>
      <c r="G136" s="293"/>
      <c r="H136" s="293"/>
      <c r="I136" s="293"/>
      <c r="J136" s="88" t="s">
        <v>11</v>
      </c>
      <c r="K136" s="88" t="s">
        <v>12</v>
      </c>
      <c r="L136" s="88" t="s">
        <v>81</v>
      </c>
      <c r="M136" s="88" t="s">
        <v>80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29"/>
      <c r="Y136" s="325"/>
      <c r="Z136" s="92" t="s">
        <v>21</v>
      </c>
      <c r="AA136" s="293" t="s">
        <v>89</v>
      </c>
      <c r="AB136" s="293"/>
      <c r="AC136" s="293"/>
      <c r="AD136" s="293"/>
      <c r="AE136" s="293"/>
      <c r="AF136" s="88" t="s">
        <v>11</v>
      </c>
      <c r="AG136" s="88" t="s">
        <v>12</v>
      </c>
      <c r="AH136" s="88" t="s">
        <v>81</v>
      </c>
      <c r="AI136" s="88" t="s">
        <v>80</v>
      </c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U136" s="267"/>
      <c r="AY136" s="2"/>
      <c r="AZ136" s="2"/>
      <c r="BA136" s="2"/>
    </row>
    <row r="137" spans="2:53" ht="16.5" customHeight="1" x14ac:dyDescent="0.3">
      <c r="B137" s="295"/>
      <c r="C137" s="325"/>
      <c r="D137" s="87" t="s">
        <v>22</v>
      </c>
      <c r="E137" s="86">
        <v>13.923</v>
      </c>
      <c r="F137" s="86">
        <v>9.2379999999999995</v>
      </c>
      <c r="G137" s="86">
        <v>8.8450000000000006</v>
      </c>
      <c r="H137" s="86">
        <v>4.6529999999999996</v>
      </c>
      <c r="I137" s="86">
        <v>16.443000000000001</v>
      </c>
      <c r="J137" s="87">
        <f>SUM(E137:I137)</f>
        <v>53.102000000000004</v>
      </c>
      <c r="K137" s="26">
        <f>ROUND(AVERAGE(E137:I137),3)</f>
        <v>10.62</v>
      </c>
      <c r="L137" s="87">
        <f>ROUND(MEDIAN(E137:I137), 3)</f>
        <v>9.2379999999999995</v>
      </c>
      <c r="M137" s="87">
        <f>ROUND(_xlfn.STDEV.S(E137:I137), 3)</f>
        <v>4.6230000000000002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29"/>
      <c r="Y137" s="325"/>
      <c r="Z137" s="87" t="s">
        <v>22</v>
      </c>
      <c r="AA137" s="62">
        <v>4.6029999999999998</v>
      </c>
      <c r="AB137" s="62">
        <v>19.100000000000001</v>
      </c>
      <c r="AC137" s="62">
        <v>7.649</v>
      </c>
      <c r="AD137" s="62">
        <v>19.523</v>
      </c>
      <c r="AE137" s="62">
        <v>6.0620000000000003</v>
      </c>
      <c r="AF137" s="87">
        <f>SUM(AA137:AE137)</f>
        <v>56.936999999999998</v>
      </c>
      <c r="AG137" s="26">
        <f>ROUND(AVERAGE(AA137:AE137),3)</f>
        <v>11.387</v>
      </c>
      <c r="AH137" s="87">
        <f>ROUND(MEDIAN(AA137:AE137), 3)</f>
        <v>7.649</v>
      </c>
      <c r="AI137" s="87">
        <f>ROUND(_xlfn.STDEV.S(AA137:AE137), 3)</f>
        <v>7.3150000000000004</v>
      </c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U137" s="267"/>
      <c r="AY137" s="332" t="s">
        <v>68</v>
      </c>
      <c r="AZ137" s="266" t="s">
        <v>6</v>
      </c>
      <c r="BA137" s="266"/>
    </row>
    <row r="138" spans="2:53" ht="16.5" customHeight="1" x14ac:dyDescent="0.3">
      <c r="B138" s="295"/>
      <c r="C138" s="325"/>
      <c r="D138" s="87" t="b">
        <v>1</v>
      </c>
      <c r="E138" s="86" t="s">
        <v>130</v>
      </c>
      <c r="F138" s="86" t="s">
        <v>163</v>
      </c>
      <c r="G138" s="86" t="s">
        <v>133</v>
      </c>
      <c r="H138" s="84" t="s">
        <v>139</v>
      </c>
      <c r="I138" s="86" t="s">
        <v>156</v>
      </c>
      <c r="J138" s="281"/>
      <c r="K138" s="282"/>
      <c r="L138" s="282"/>
      <c r="M138" s="283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29"/>
      <c r="Y138" s="325"/>
      <c r="Z138" s="87" t="b">
        <v>1</v>
      </c>
      <c r="AA138" s="87" t="s">
        <v>137</v>
      </c>
      <c r="AB138" s="87" t="s">
        <v>156</v>
      </c>
      <c r="AC138" s="87" t="s">
        <v>130</v>
      </c>
      <c r="AD138" s="13" t="s">
        <v>159</v>
      </c>
      <c r="AE138" s="87" t="s">
        <v>157</v>
      </c>
      <c r="AF138" s="281"/>
      <c r="AG138" s="282"/>
      <c r="AH138" s="282"/>
      <c r="AI138" s="283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U138" s="267"/>
      <c r="AY138" s="332"/>
      <c r="AZ138" s="107" t="s">
        <v>246</v>
      </c>
      <c r="BA138" s="107" t="s">
        <v>0</v>
      </c>
    </row>
    <row r="139" spans="2:53" ht="16.5" customHeight="1" x14ac:dyDescent="0.25">
      <c r="B139" s="295"/>
      <c r="C139" s="325"/>
      <c r="D139" s="87" t="s">
        <v>17</v>
      </c>
      <c r="E139" s="87"/>
      <c r="F139" s="87"/>
      <c r="G139" s="87"/>
      <c r="H139" s="13" t="s">
        <v>27</v>
      </c>
      <c r="I139" s="87"/>
      <c r="J139" s="284"/>
      <c r="K139" s="285"/>
      <c r="L139" s="285"/>
      <c r="M139" s="286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29"/>
      <c r="Y139" s="325"/>
      <c r="Z139" s="87" t="s">
        <v>17</v>
      </c>
      <c r="AA139" s="87"/>
      <c r="AB139" s="87"/>
      <c r="AC139" s="87"/>
      <c r="AD139" s="13" t="s">
        <v>44</v>
      </c>
      <c r="AE139" s="87"/>
      <c r="AF139" s="284"/>
      <c r="AG139" s="285"/>
      <c r="AH139" s="285"/>
      <c r="AI139" s="286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U139" s="267"/>
      <c r="AY139" s="131" t="s">
        <v>3</v>
      </c>
      <c r="AZ139" s="132">
        <f>J127</f>
        <v>49.893999999999998</v>
      </c>
      <c r="BA139" s="132">
        <f>AF127</f>
        <v>35.460999999999999</v>
      </c>
    </row>
    <row r="140" spans="2:53" ht="16.5" customHeight="1" x14ac:dyDescent="0.25">
      <c r="B140" s="295"/>
      <c r="C140" s="325"/>
      <c r="D140" s="92" t="s">
        <v>23</v>
      </c>
      <c r="E140" s="293" t="s">
        <v>93</v>
      </c>
      <c r="F140" s="293"/>
      <c r="G140" s="293"/>
      <c r="H140" s="293"/>
      <c r="I140" s="293"/>
      <c r="J140" s="88" t="s">
        <v>11</v>
      </c>
      <c r="K140" s="88" t="s">
        <v>12</v>
      </c>
      <c r="L140" s="88" t="s">
        <v>81</v>
      </c>
      <c r="M140" s="88" t="s">
        <v>80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29"/>
      <c r="Y140" s="325"/>
      <c r="Z140" s="92" t="s">
        <v>23</v>
      </c>
      <c r="AA140" s="293" t="s">
        <v>94</v>
      </c>
      <c r="AB140" s="293"/>
      <c r="AC140" s="293"/>
      <c r="AD140" s="293"/>
      <c r="AE140" s="293"/>
      <c r="AF140" s="88" t="s">
        <v>11</v>
      </c>
      <c r="AG140" s="88" t="s">
        <v>12</v>
      </c>
      <c r="AH140" s="88" t="s">
        <v>81</v>
      </c>
      <c r="AI140" s="88" t="s">
        <v>80</v>
      </c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U140" s="267"/>
      <c r="AY140" s="42" t="s">
        <v>4</v>
      </c>
      <c r="AZ140" s="130">
        <f>K127</f>
        <v>9.9789999999999992</v>
      </c>
      <c r="BA140" s="130">
        <f>AG127</f>
        <v>7.0919999999999996</v>
      </c>
    </row>
    <row r="141" spans="2:53" ht="16.5" customHeight="1" x14ac:dyDescent="0.25">
      <c r="B141" s="295"/>
      <c r="C141" s="325"/>
      <c r="D141" s="87" t="s">
        <v>24</v>
      </c>
      <c r="E141" s="86">
        <v>8.4559999999999995</v>
      </c>
      <c r="F141" s="86">
        <v>5.8259999999999996</v>
      </c>
      <c r="G141" s="86">
        <v>11.694000000000001</v>
      </c>
      <c r="H141" s="86">
        <v>7.8339999999999996</v>
      </c>
      <c r="I141" s="86">
        <v>11.154999999999999</v>
      </c>
      <c r="J141" s="87">
        <f>SUM(E141:I141)</f>
        <v>44.965000000000003</v>
      </c>
      <c r="K141" s="26">
        <f>ROUND(AVERAGE(E141:I141),3)</f>
        <v>8.9930000000000003</v>
      </c>
      <c r="L141" s="87">
        <f>ROUND(MEDIAN(E141:I141), 3)</f>
        <v>8.4559999999999995</v>
      </c>
      <c r="M141" s="87">
        <f>ROUND(_xlfn.STDEV.S(E141:I141), 3)</f>
        <v>2.431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29"/>
      <c r="Y141" s="325"/>
      <c r="Z141" s="87" t="s">
        <v>24</v>
      </c>
      <c r="AA141" s="62">
        <v>7.484</v>
      </c>
      <c r="AB141" s="62">
        <v>4.4509999999999996</v>
      </c>
      <c r="AC141" s="62">
        <v>4.6689999999999996</v>
      </c>
      <c r="AD141" s="62">
        <v>7.0069999999999997</v>
      </c>
      <c r="AE141" s="62">
        <v>4.758</v>
      </c>
      <c r="AF141" s="87">
        <f>SUM(AA141:AE141)</f>
        <v>28.368999999999996</v>
      </c>
      <c r="AG141" s="26">
        <f>ROUND(AVERAGE(AA141:AE141),3)</f>
        <v>5.6740000000000004</v>
      </c>
      <c r="AH141" s="87">
        <f>ROUND(MEDIAN(AA141:AE141), 3)</f>
        <v>4.758</v>
      </c>
      <c r="AI141" s="87">
        <f>ROUND(_xlfn.STDEV.S(AA141:AE141), 3)</f>
        <v>1.4490000000000001</v>
      </c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U141" s="267"/>
      <c r="AY141" s="42" t="s">
        <v>191</v>
      </c>
      <c r="AZ141" s="130">
        <f>L127</f>
        <v>7.319</v>
      </c>
      <c r="BA141" s="130">
        <f>AH127</f>
        <v>6.2869999999999999</v>
      </c>
    </row>
    <row r="142" spans="2:53" ht="16.5" customHeight="1" x14ac:dyDescent="0.25">
      <c r="B142" s="295"/>
      <c r="C142" s="325"/>
      <c r="D142" s="87" t="b">
        <v>1</v>
      </c>
      <c r="E142" s="87" t="s">
        <v>132</v>
      </c>
      <c r="F142" s="87" t="s">
        <v>138</v>
      </c>
      <c r="G142" s="13" t="s">
        <v>155</v>
      </c>
      <c r="H142" s="13" t="s">
        <v>129</v>
      </c>
      <c r="I142" s="13" t="s">
        <v>137</v>
      </c>
      <c r="J142" s="281"/>
      <c r="K142" s="282"/>
      <c r="L142" s="282"/>
      <c r="M142" s="283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29"/>
      <c r="Y142" s="325"/>
      <c r="Z142" s="87" t="b">
        <v>1</v>
      </c>
      <c r="AA142" s="87" t="s">
        <v>135</v>
      </c>
      <c r="AB142" s="87" t="s">
        <v>129</v>
      </c>
      <c r="AC142" s="87" t="s">
        <v>158</v>
      </c>
      <c r="AD142" s="87" t="s">
        <v>146</v>
      </c>
      <c r="AE142" s="87" t="s">
        <v>132</v>
      </c>
      <c r="AF142" s="281"/>
      <c r="AG142" s="282"/>
      <c r="AH142" s="282"/>
      <c r="AI142" s="283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U142" s="267"/>
      <c r="AY142" s="42" t="s">
        <v>192</v>
      </c>
      <c r="AZ142" s="130">
        <f>M127</f>
        <v>6.5410000000000004</v>
      </c>
      <c r="BA142" s="130">
        <f>AI127</f>
        <v>2.3530000000000002</v>
      </c>
    </row>
    <row r="143" spans="2:53" ht="16.5" customHeight="1" x14ac:dyDescent="0.25">
      <c r="B143" s="295"/>
      <c r="C143" s="325"/>
      <c r="D143" s="87" t="s">
        <v>17</v>
      </c>
      <c r="E143" s="87"/>
      <c r="F143" s="87"/>
      <c r="G143" s="13" t="s">
        <v>85</v>
      </c>
      <c r="H143" s="13" t="s">
        <v>87</v>
      </c>
      <c r="I143" s="13" t="s">
        <v>47</v>
      </c>
      <c r="J143" s="284"/>
      <c r="K143" s="285"/>
      <c r="L143" s="285"/>
      <c r="M143" s="286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29"/>
      <c r="Y143" s="325"/>
      <c r="Z143" s="87" t="s">
        <v>17</v>
      </c>
      <c r="AA143" s="87"/>
      <c r="AB143" s="87"/>
      <c r="AC143" s="87"/>
      <c r="AD143" s="87"/>
      <c r="AE143" s="87"/>
      <c r="AF143" s="284"/>
      <c r="AG143" s="285"/>
      <c r="AH143" s="285"/>
      <c r="AI143" s="286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U143" s="267"/>
      <c r="AY143" s="2"/>
      <c r="AZ143" s="2"/>
      <c r="BA143" s="2"/>
    </row>
    <row r="144" spans="2:53" ht="16.5" customHeight="1" x14ac:dyDescent="0.25">
      <c r="B144" s="295"/>
      <c r="C144" s="325"/>
      <c r="D144" s="92" t="s">
        <v>25</v>
      </c>
      <c r="E144" s="293" t="s">
        <v>89</v>
      </c>
      <c r="F144" s="293"/>
      <c r="G144" s="293"/>
      <c r="H144" s="293"/>
      <c r="I144" s="293"/>
      <c r="J144" s="88" t="s">
        <v>11</v>
      </c>
      <c r="K144" s="88" t="s">
        <v>12</v>
      </c>
      <c r="L144" s="88" t="s">
        <v>81</v>
      </c>
      <c r="M144" s="88" t="s">
        <v>80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29"/>
      <c r="Y144" s="325"/>
      <c r="Z144" s="92" t="s">
        <v>25</v>
      </c>
      <c r="AA144" s="293" t="s">
        <v>94</v>
      </c>
      <c r="AB144" s="293"/>
      <c r="AC144" s="293"/>
      <c r="AD144" s="293"/>
      <c r="AE144" s="293"/>
      <c r="AF144" s="88" t="s">
        <v>11</v>
      </c>
      <c r="AG144" s="88" t="s">
        <v>12</v>
      </c>
      <c r="AH144" s="88" t="s">
        <v>81</v>
      </c>
      <c r="AI144" s="88" t="s">
        <v>80</v>
      </c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U144" s="267"/>
      <c r="AY144" s="2"/>
      <c r="AZ144" s="2"/>
      <c r="BA144" s="2"/>
    </row>
    <row r="145" spans="2:53" ht="16.5" customHeight="1" x14ac:dyDescent="0.25">
      <c r="B145" s="295"/>
      <c r="C145" s="325"/>
      <c r="D145" s="87" t="s">
        <v>26</v>
      </c>
      <c r="E145" s="83">
        <v>4.32</v>
      </c>
      <c r="F145" s="83">
        <v>3.85</v>
      </c>
      <c r="G145" s="83">
        <v>6.2370000000000001</v>
      </c>
      <c r="H145" s="83">
        <v>12.984</v>
      </c>
      <c r="I145" s="83">
        <v>4.2759999999999998</v>
      </c>
      <c r="J145" s="87">
        <f>SUM(E145:I145)</f>
        <v>31.666999999999998</v>
      </c>
      <c r="K145" s="26">
        <f>ROUND(AVERAGE(E145:I145),3)</f>
        <v>6.3330000000000002</v>
      </c>
      <c r="L145" s="87">
        <f>ROUND(MEDIAN(E145:I145), 3)</f>
        <v>4.32</v>
      </c>
      <c r="M145" s="87">
        <f>ROUND(_xlfn.STDEV.S(E145:I145), 3)</f>
        <v>3.831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29"/>
      <c r="Y145" s="325"/>
      <c r="Z145" s="87" t="s">
        <v>26</v>
      </c>
      <c r="AA145" s="62">
        <v>5.4260000000000002</v>
      </c>
      <c r="AB145" s="62">
        <v>6.9930000000000003</v>
      </c>
      <c r="AC145" s="62">
        <v>4.2640000000000002</v>
      </c>
      <c r="AD145" s="62">
        <v>6.32</v>
      </c>
      <c r="AE145" s="62">
        <v>5.9370000000000003</v>
      </c>
      <c r="AF145" s="87">
        <f>SUM(AA145:AE145)</f>
        <v>28.94</v>
      </c>
      <c r="AG145" s="26">
        <f>ROUND(AVERAGE(AA145:AE145),3)</f>
        <v>5.7880000000000003</v>
      </c>
      <c r="AH145" s="87">
        <f>ROUND(MEDIAN(AA145:AE145), 3)</f>
        <v>5.9370000000000003</v>
      </c>
      <c r="AI145" s="87">
        <f>ROUND(_xlfn.STDEV.S(AA145:AE145), 3)</f>
        <v>1.026</v>
      </c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U145" s="267"/>
      <c r="AY145" s="2"/>
      <c r="AZ145" s="2"/>
      <c r="BA145" s="2"/>
    </row>
    <row r="146" spans="2:53" ht="16.5" customHeight="1" x14ac:dyDescent="0.25">
      <c r="B146" s="295"/>
      <c r="C146" s="325"/>
      <c r="D146" s="87" t="b">
        <v>1</v>
      </c>
      <c r="E146" s="87" t="s">
        <v>161</v>
      </c>
      <c r="F146" s="87" t="s">
        <v>156</v>
      </c>
      <c r="G146" s="87">
        <v>1</v>
      </c>
      <c r="H146" s="13" t="s">
        <v>129</v>
      </c>
      <c r="I146" s="87" t="s">
        <v>158</v>
      </c>
      <c r="J146" s="281"/>
      <c r="K146" s="282"/>
      <c r="L146" s="282"/>
      <c r="M146" s="283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29"/>
      <c r="Y146" s="325"/>
      <c r="Z146" s="87" t="b">
        <v>1</v>
      </c>
      <c r="AA146" s="87">
        <v>6</v>
      </c>
      <c r="AB146" s="87" t="s">
        <v>161</v>
      </c>
      <c r="AC146" s="87">
        <v>3</v>
      </c>
      <c r="AD146" s="87" t="s">
        <v>144</v>
      </c>
      <c r="AE146" s="87" t="s">
        <v>162</v>
      </c>
      <c r="AF146" s="281"/>
      <c r="AG146" s="282"/>
      <c r="AH146" s="282"/>
      <c r="AI146" s="283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U146" s="267"/>
      <c r="AY146" s="2"/>
      <c r="AZ146" s="2"/>
      <c r="BA146" s="2"/>
    </row>
    <row r="147" spans="2:53" ht="16.5" customHeight="1" x14ac:dyDescent="0.25">
      <c r="B147" s="295"/>
      <c r="C147" s="325"/>
      <c r="D147" s="87" t="s">
        <v>17</v>
      </c>
      <c r="E147" s="87"/>
      <c r="F147" s="87"/>
      <c r="G147" s="87"/>
      <c r="H147" s="13" t="s">
        <v>85</v>
      </c>
      <c r="I147" s="87"/>
      <c r="J147" s="284"/>
      <c r="K147" s="285"/>
      <c r="L147" s="285"/>
      <c r="M147" s="286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29"/>
      <c r="Y147" s="325"/>
      <c r="Z147" s="87" t="s">
        <v>17</v>
      </c>
      <c r="AA147" s="87"/>
      <c r="AB147" s="87"/>
      <c r="AC147" s="87"/>
      <c r="AD147" s="87"/>
      <c r="AE147" s="87"/>
      <c r="AF147" s="284"/>
      <c r="AG147" s="285"/>
      <c r="AH147" s="285"/>
      <c r="AI147" s="286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U147" s="267"/>
      <c r="AY147" s="2"/>
      <c r="AZ147" s="2"/>
      <c r="BA147" s="2"/>
    </row>
    <row r="148" spans="2:53" ht="16.5" customHeight="1" x14ac:dyDescent="0.25">
      <c r="B148" s="295"/>
      <c r="C148" s="325"/>
      <c r="D148" s="92" t="s">
        <v>58</v>
      </c>
      <c r="E148" s="293" t="s">
        <v>89</v>
      </c>
      <c r="F148" s="293"/>
      <c r="G148" s="293"/>
      <c r="H148" s="293"/>
      <c r="I148" s="293"/>
      <c r="J148" s="88" t="s">
        <v>11</v>
      </c>
      <c r="K148" s="88" t="s">
        <v>12</v>
      </c>
      <c r="L148" s="88" t="s">
        <v>81</v>
      </c>
      <c r="M148" s="88" t="s">
        <v>80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29"/>
      <c r="Y148" s="325"/>
      <c r="Z148" s="92" t="s">
        <v>58</v>
      </c>
      <c r="AA148" s="293" t="s">
        <v>94</v>
      </c>
      <c r="AB148" s="293"/>
      <c r="AC148" s="293"/>
      <c r="AD148" s="293"/>
      <c r="AE148" s="293"/>
      <c r="AF148" s="88" t="s">
        <v>11</v>
      </c>
      <c r="AG148" s="88" t="s">
        <v>12</v>
      </c>
      <c r="AH148" s="88" t="s">
        <v>81</v>
      </c>
      <c r="AI148" s="88" t="s">
        <v>80</v>
      </c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U148" s="267"/>
      <c r="AY148" s="2"/>
      <c r="AZ148" s="2"/>
      <c r="BA148" s="2"/>
    </row>
    <row r="149" spans="2:53" ht="16.5" customHeight="1" x14ac:dyDescent="0.25">
      <c r="B149" s="295"/>
      <c r="C149" s="325"/>
      <c r="D149" s="87" t="s">
        <v>59</v>
      </c>
      <c r="E149" s="86">
        <v>3.6309999999999998</v>
      </c>
      <c r="F149" s="86">
        <v>8.16</v>
      </c>
      <c r="G149" s="86">
        <v>4.3319999999999999</v>
      </c>
      <c r="H149" s="86">
        <v>5.5229999999999997</v>
      </c>
      <c r="I149" s="86">
        <v>4.734</v>
      </c>
      <c r="J149" s="87">
        <f>SUM(E149:I149)</f>
        <v>26.380000000000003</v>
      </c>
      <c r="K149" s="26">
        <f>ROUND(AVERAGE(E149:I149),3)</f>
        <v>5.2759999999999998</v>
      </c>
      <c r="L149" s="87">
        <f>ROUND(MEDIAN(E149:I149), 3)</f>
        <v>4.734</v>
      </c>
      <c r="M149" s="87">
        <f>ROUND(_xlfn.STDEV.S(E149:I149), 3)</f>
        <v>1.7509999999999999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29"/>
      <c r="Y149" s="325"/>
      <c r="Z149" s="87" t="s">
        <v>59</v>
      </c>
      <c r="AA149" s="62">
        <v>3.4009999999999998</v>
      </c>
      <c r="AB149" s="62">
        <v>5.0369999999999999</v>
      </c>
      <c r="AC149" s="62">
        <v>5.0309999999999997</v>
      </c>
      <c r="AD149" s="62">
        <v>6</v>
      </c>
      <c r="AE149" s="62">
        <v>6.71</v>
      </c>
      <c r="AF149" s="87">
        <f>SUM(AA149:AE149)</f>
        <v>26.178999999999998</v>
      </c>
      <c r="AG149" s="26">
        <f>ROUND(AVERAGE(AA149:AE149),3)</f>
        <v>5.2359999999999998</v>
      </c>
      <c r="AH149" s="87">
        <f>ROUND(MEDIAN(AA149:AE149), 3)</f>
        <v>5.0369999999999999</v>
      </c>
      <c r="AI149" s="87">
        <f>ROUND(_xlfn.STDEV.S(AA149:AE149), 3)</f>
        <v>1.246</v>
      </c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U149" s="267"/>
      <c r="AY149" s="2"/>
      <c r="AZ149" s="2"/>
      <c r="BA149" s="2"/>
    </row>
    <row r="150" spans="2:53" ht="16.5" customHeight="1" x14ac:dyDescent="0.25">
      <c r="B150" s="295"/>
      <c r="C150" s="325"/>
      <c r="D150" s="87" t="b">
        <v>1</v>
      </c>
      <c r="E150" s="87" t="s">
        <v>162</v>
      </c>
      <c r="F150" s="87" t="s">
        <v>130</v>
      </c>
      <c r="G150" s="87" t="s">
        <v>131</v>
      </c>
      <c r="H150" s="87">
        <v>5</v>
      </c>
      <c r="I150" s="13" t="s">
        <v>143</v>
      </c>
      <c r="J150" s="281"/>
      <c r="K150" s="282"/>
      <c r="L150" s="282"/>
      <c r="M150" s="283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29"/>
      <c r="Y150" s="325"/>
      <c r="Z150" s="87" t="b">
        <v>1</v>
      </c>
      <c r="AA150" s="87" t="s">
        <v>147</v>
      </c>
      <c r="AB150" s="87" t="s">
        <v>155</v>
      </c>
      <c r="AC150" s="87">
        <v>5</v>
      </c>
      <c r="AD150" s="87">
        <v>7</v>
      </c>
      <c r="AE150" s="87" t="s">
        <v>141</v>
      </c>
      <c r="AF150" s="281"/>
      <c r="AG150" s="282"/>
      <c r="AH150" s="282"/>
      <c r="AI150" s="283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U150" s="267"/>
      <c r="AY150" s="2"/>
      <c r="AZ150" s="2"/>
      <c r="BA150" s="2"/>
    </row>
    <row r="151" spans="2:53" ht="16.5" customHeight="1" x14ac:dyDescent="0.25">
      <c r="B151" s="295"/>
      <c r="C151" s="325"/>
      <c r="D151" s="87" t="s">
        <v>17</v>
      </c>
      <c r="E151" s="87"/>
      <c r="F151" s="87"/>
      <c r="G151" s="87"/>
      <c r="H151" s="87"/>
      <c r="I151" s="13" t="s">
        <v>86</v>
      </c>
      <c r="J151" s="284"/>
      <c r="K151" s="285"/>
      <c r="L151" s="285"/>
      <c r="M151" s="286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29"/>
      <c r="Y151" s="325"/>
      <c r="Z151" s="87" t="s">
        <v>17</v>
      </c>
      <c r="AA151" s="87"/>
      <c r="AB151" s="87"/>
      <c r="AC151" s="87"/>
      <c r="AD151" s="87"/>
      <c r="AE151" s="87"/>
      <c r="AF151" s="284"/>
      <c r="AG151" s="285"/>
      <c r="AH151" s="285"/>
      <c r="AI151" s="286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U151" s="267"/>
      <c r="AY151" s="2"/>
      <c r="AZ151" s="2"/>
      <c r="BA151" s="2"/>
    </row>
    <row r="152" spans="2:53" ht="16.5" customHeight="1" x14ac:dyDescent="0.25">
      <c r="B152" s="295"/>
      <c r="AU152" s="267"/>
      <c r="AY152" s="2"/>
      <c r="AZ152" s="2"/>
      <c r="BA152" s="2"/>
    </row>
    <row r="153" spans="2:53" ht="16.5" customHeight="1" x14ac:dyDescent="0.25">
      <c r="B153" s="295"/>
      <c r="AU153" s="267"/>
      <c r="AY153" s="2"/>
      <c r="AZ153" s="2"/>
      <c r="BA153" s="2"/>
    </row>
    <row r="154" spans="2:53" ht="16.5" customHeight="1" x14ac:dyDescent="0.3">
      <c r="B154" s="295"/>
      <c r="C154" s="325" t="s">
        <v>70</v>
      </c>
      <c r="D154" s="90" t="s">
        <v>70</v>
      </c>
      <c r="E154" s="7"/>
      <c r="F154" s="7"/>
      <c r="G154" s="7"/>
      <c r="H154" s="7"/>
      <c r="I154" s="7"/>
      <c r="J154" s="326" t="s">
        <v>49</v>
      </c>
      <c r="K154" s="326"/>
      <c r="L154" s="326"/>
      <c r="M154" s="326"/>
      <c r="N154" s="7"/>
      <c r="O154" s="7"/>
      <c r="P154" s="7"/>
      <c r="Q154" s="7"/>
      <c r="R154" s="7"/>
      <c r="S154" s="7"/>
      <c r="T154" s="90" t="s">
        <v>70</v>
      </c>
      <c r="U154" s="232" t="s">
        <v>50</v>
      </c>
      <c r="V154" s="232"/>
      <c r="W154" s="232"/>
      <c r="X154" s="3"/>
      <c r="Y154" s="325" t="s">
        <v>70</v>
      </c>
      <c r="Z154" s="90" t="s">
        <v>70</v>
      </c>
      <c r="AA154" s="7"/>
      <c r="AB154" s="7"/>
      <c r="AC154" s="7"/>
      <c r="AD154" s="7"/>
      <c r="AE154" s="7"/>
      <c r="AF154" s="326" t="s">
        <v>49</v>
      </c>
      <c r="AG154" s="326"/>
      <c r="AH154" s="326"/>
      <c r="AI154" s="326"/>
      <c r="AJ154" s="7"/>
      <c r="AK154" s="7"/>
      <c r="AL154" s="7"/>
      <c r="AM154" s="7"/>
      <c r="AN154" s="7"/>
      <c r="AO154" s="7"/>
      <c r="AP154" s="90" t="s">
        <v>70</v>
      </c>
      <c r="AQ154" s="232" t="s">
        <v>50</v>
      </c>
      <c r="AR154" s="232"/>
      <c r="AS154" s="232"/>
      <c r="AU154" s="267"/>
      <c r="AV154" s="332" t="s">
        <v>253</v>
      </c>
      <c r="AW154" s="333" t="s">
        <v>5</v>
      </c>
      <c r="AX154" s="333"/>
      <c r="AY154" s="332" t="s">
        <v>253</v>
      </c>
      <c r="AZ154" s="333" t="s">
        <v>6</v>
      </c>
      <c r="BA154" s="333"/>
    </row>
    <row r="155" spans="2:53" ht="16.5" customHeight="1" x14ac:dyDescent="0.3">
      <c r="B155" s="295"/>
      <c r="C155" s="325"/>
      <c r="D155" s="90" t="s">
        <v>2</v>
      </c>
      <c r="E155" s="7"/>
      <c r="F155" s="7"/>
      <c r="G155" s="7"/>
      <c r="H155" s="7"/>
      <c r="I155" s="7"/>
      <c r="J155" s="42" t="s">
        <v>3</v>
      </c>
      <c r="K155" s="42" t="s">
        <v>4</v>
      </c>
      <c r="L155" s="42" t="s">
        <v>191</v>
      </c>
      <c r="M155" s="42" t="s">
        <v>192</v>
      </c>
      <c r="N155" s="7"/>
      <c r="O155" s="7"/>
      <c r="P155" s="7"/>
      <c r="Q155" s="7"/>
      <c r="R155" s="7"/>
      <c r="S155" s="31"/>
      <c r="T155" s="90" t="s">
        <v>2</v>
      </c>
      <c r="U155" s="92" t="s">
        <v>5</v>
      </c>
      <c r="V155" s="92" t="s">
        <v>6</v>
      </c>
      <c r="W155" s="8" t="s">
        <v>7</v>
      </c>
      <c r="X155" s="29"/>
      <c r="Y155" s="325"/>
      <c r="Z155" s="90" t="s">
        <v>0</v>
      </c>
      <c r="AA155" s="7"/>
      <c r="AB155" s="7"/>
      <c r="AC155" s="7"/>
      <c r="AD155" s="7"/>
      <c r="AE155" s="7"/>
      <c r="AF155" s="42" t="s">
        <v>3</v>
      </c>
      <c r="AG155" s="42" t="s">
        <v>4</v>
      </c>
      <c r="AH155" s="42" t="s">
        <v>191</v>
      </c>
      <c r="AI155" s="42" t="s">
        <v>192</v>
      </c>
      <c r="AJ155" s="7"/>
      <c r="AK155" s="7"/>
      <c r="AL155" s="7"/>
      <c r="AM155" s="7"/>
      <c r="AN155" s="7"/>
      <c r="AO155" s="31"/>
      <c r="AP155" s="90" t="s">
        <v>0</v>
      </c>
      <c r="AQ155" s="92" t="s">
        <v>5</v>
      </c>
      <c r="AR155" s="92" t="s">
        <v>6</v>
      </c>
      <c r="AS155" s="8" t="s">
        <v>7</v>
      </c>
      <c r="AU155" s="267"/>
      <c r="AV155" s="332"/>
      <c r="AW155" s="100" t="s">
        <v>2</v>
      </c>
      <c r="AX155" s="100" t="s">
        <v>54</v>
      </c>
      <c r="AY155" s="332"/>
      <c r="AZ155" s="100" t="s">
        <v>2</v>
      </c>
      <c r="BA155" s="100" t="s">
        <v>54</v>
      </c>
    </row>
    <row r="156" spans="2:53" ht="16.5" customHeight="1" x14ac:dyDescent="0.3">
      <c r="B156" s="295"/>
      <c r="C156" s="325"/>
      <c r="D156" s="9" t="s">
        <v>8</v>
      </c>
      <c r="E156" s="19"/>
      <c r="F156" s="19"/>
      <c r="G156" s="19"/>
      <c r="H156" s="19"/>
      <c r="I156" s="19"/>
      <c r="J156" s="57">
        <f>ROUND(AVERAGE(J158, J162,J166,J170,J174,J178), 3)</f>
        <v>39.889000000000003</v>
      </c>
      <c r="K156" s="43">
        <f>ROUND(AVERAGE(K158, K162,K166,K170,K174,K178), 3)</f>
        <v>7.9779999999999998</v>
      </c>
      <c r="L156" s="43">
        <f>ROUND(AVERAGE(L158, L162,L166,L170,L174,L178), 3)</f>
        <v>6.6559999999999997</v>
      </c>
      <c r="M156" s="43">
        <f>ROUND(AVERAGE(M158, M162,M166,M170,M174,M178), 3)</f>
        <v>4.0410000000000004</v>
      </c>
      <c r="N156" s="7"/>
      <c r="O156" s="7"/>
      <c r="P156" s="7"/>
      <c r="Q156" s="7"/>
      <c r="R156" s="7"/>
      <c r="S156" s="31"/>
      <c r="T156" s="9" t="s">
        <v>9</v>
      </c>
      <c r="U156" s="32">
        <v>60</v>
      </c>
      <c r="V156" s="32">
        <v>49.567999999999998</v>
      </c>
      <c r="W156" s="8">
        <f t="shared" ref="W156:W161" si="28">ROUND(V156/60, 3)</f>
        <v>0.82599999999999996</v>
      </c>
      <c r="X156" s="29"/>
      <c r="Y156" s="325"/>
      <c r="Z156" s="9" t="s">
        <v>8</v>
      </c>
      <c r="AA156" s="19"/>
      <c r="AB156" s="19"/>
      <c r="AC156" s="19"/>
      <c r="AD156" s="19"/>
      <c r="AE156" s="19"/>
      <c r="AF156" s="57">
        <f>ROUND(AVERAGE(AF158, AF162,AF166,AF170,AF174,AF178), 3)</f>
        <v>29.620999999999999</v>
      </c>
      <c r="AG156" s="43">
        <f>ROUND(AVERAGE(AG158, AG162,AG166,AG170,AG174,AG178), 3)</f>
        <v>5.9240000000000004</v>
      </c>
      <c r="AH156" s="43">
        <f>ROUND(AVERAGE(AH158, AH162,AH166,AH170,AH174,AH178), 3)</f>
        <v>6.04</v>
      </c>
      <c r="AI156" s="43">
        <f>ROUND(AVERAGE(AI158, AI162,AI166,AI170,AI174,AI178), 3)</f>
        <v>1.2030000000000001</v>
      </c>
      <c r="AJ156" s="7"/>
      <c r="AK156" s="7"/>
      <c r="AL156" s="7"/>
      <c r="AM156" s="7"/>
      <c r="AN156" s="7"/>
      <c r="AO156" s="31"/>
      <c r="AP156" s="9" t="s">
        <v>9</v>
      </c>
      <c r="AQ156" s="32">
        <v>100</v>
      </c>
      <c r="AR156" s="32">
        <v>26.902999999999999</v>
      </c>
      <c r="AS156" s="8">
        <f t="shared" ref="AS156:AS161" si="29">ROUND(AR156/60, 3)</f>
        <v>0.44800000000000001</v>
      </c>
      <c r="AU156" s="267"/>
      <c r="AV156" s="101" t="s">
        <v>9</v>
      </c>
      <c r="AW156" s="102">
        <f>U156</f>
        <v>60</v>
      </c>
      <c r="AX156" s="102">
        <f>AQ156</f>
        <v>100</v>
      </c>
      <c r="AY156" s="101" t="s">
        <v>9</v>
      </c>
      <c r="AZ156" s="102">
        <f>V156</f>
        <v>49.567999999999998</v>
      </c>
      <c r="BA156" s="102">
        <f>AR156</f>
        <v>26.902999999999999</v>
      </c>
    </row>
    <row r="157" spans="2:53" ht="16.5" customHeight="1" x14ac:dyDescent="0.3">
      <c r="B157" s="295"/>
      <c r="C157" s="325"/>
      <c r="D157" s="92" t="s">
        <v>10</v>
      </c>
      <c r="E157" s="293" t="s">
        <v>95</v>
      </c>
      <c r="F157" s="293"/>
      <c r="G157" s="293"/>
      <c r="H157" s="293"/>
      <c r="I157" s="293"/>
      <c r="J157" s="88" t="s">
        <v>11</v>
      </c>
      <c r="K157" s="88" t="s">
        <v>12</v>
      </c>
      <c r="L157" s="88" t="s">
        <v>81</v>
      </c>
      <c r="M157" s="88" t="s">
        <v>80</v>
      </c>
      <c r="N157" s="7"/>
      <c r="O157" s="31"/>
      <c r="P157" s="31"/>
      <c r="Q157" s="31"/>
      <c r="R157" s="31"/>
      <c r="S157" s="31"/>
      <c r="T157" s="9" t="s">
        <v>13</v>
      </c>
      <c r="U157" s="32">
        <v>60</v>
      </c>
      <c r="V157" s="32">
        <v>43.786999999999999</v>
      </c>
      <c r="W157" s="8">
        <f t="shared" si="28"/>
        <v>0.73</v>
      </c>
      <c r="X157" s="29"/>
      <c r="Y157" s="325"/>
      <c r="Z157" s="92" t="s">
        <v>10</v>
      </c>
      <c r="AA157" s="293" t="s">
        <v>94</v>
      </c>
      <c r="AB157" s="293"/>
      <c r="AC157" s="293"/>
      <c r="AD157" s="293"/>
      <c r="AE157" s="293"/>
      <c r="AF157" s="88" t="s">
        <v>11</v>
      </c>
      <c r="AG157" s="88" t="s">
        <v>12</v>
      </c>
      <c r="AH157" s="88" t="s">
        <v>81</v>
      </c>
      <c r="AI157" s="88" t="s">
        <v>80</v>
      </c>
      <c r="AJ157" s="7"/>
      <c r="AK157" s="31"/>
      <c r="AL157" s="31"/>
      <c r="AM157" s="31"/>
      <c r="AN157" s="31"/>
      <c r="AO157" s="31"/>
      <c r="AP157" s="9" t="s">
        <v>13</v>
      </c>
      <c r="AQ157" s="32">
        <v>100</v>
      </c>
      <c r="AR157" s="32">
        <v>35.540999999999997</v>
      </c>
      <c r="AS157" s="8">
        <f t="shared" si="29"/>
        <v>0.59199999999999997</v>
      </c>
      <c r="AU157" s="267"/>
      <c r="AV157" s="101" t="s">
        <v>13</v>
      </c>
      <c r="AW157" s="102">
        <f t="shared" ref="AW157:AW162" si="30">U157</f>
        <v>60</v>
      </c>
      <c r="AX157" s="102">
        <f t="shared" ref="AX157:AX162" si="31">AQ157</f>
        <v>100</v>
      </c>
      <c r="AY157" s="101" t="s">
        <v>13</v>
      </c>
      <c r="AZ157" s="102">
        <f t="shared" ref="AZ157:AZ162" si="32">V157</f>
        <v>43.786999999999999</v>
      </c>
      <c r="BA157" s="102">
        <f t="shared" ref="BA157:BA162" si="33">AR157</f>
        <v>35.540999999999997</v>
      </c>
    </row>
    <row r="158" spans="2:53" ht="16.5" customHeight="1" x14ac:dyDescent="0.3">
      <c r="B158" s="295"/>
      <c r="C158" s="325"/>
      <c r="D158" s="87" t="s">
        <v>14</v>
      </c>
      <c r="E158" s="86">
        <v>6.6790000000000003</v>
      </c>
      <c r="F158" s="86">
        <v>18.210999999999999</v>
      </c>
      <c r="G158" s="86">
        <v>9.7309999999999999</v>
      </c>
      <c r="H158" s="86">
        <v>6.4020000000000001</v>
      </c>
      <c r="I158" s="86">
        <v>8.5429999999999993</v>
      </c>
      <c r="J158" s="87">
        <f>SUM(E158:I158)</f>
        <v>49.566000000000003</v>
      </c>
      <c r="K158" s="26">
        <f>ROUND(AVERAGE(E158:I158),3)</f>
        <v>9.9130000000000003</v>
      </c>
      <c r="L158" s="87">
        <f>ROUND(MEDIAN(E158:I158), 3)</f>
        <v>8.5429999999999993</v>
      </c>
      <c r="M158" s="87">
        <f>ROUND(_xlfn.STDEV.S(E158:I158), 3)</f>
        <v>4.8360000000000003</v>
      </c>
      <c r="N158" s="7"/>
      <c r="O158" s="31"/>
      <c r="P158" s="31"/>
      <c r="Q158" s="31"/>
      <c r="R158" s="31"/>
      <c r="S158" s="31"/>
      <c r="T158" s="9" t="s">
        <v>15</v>
      </c>
      <c r="U158" s="32">
        <v>60</v>
      </c>
      <c r="V158" s="32">
        <v>54.396999999999998</v>
      </c>
      <c r="W158" s="8">
        <f t="shared" si="28"/>
        <v>0.90700000000000003</v>
      </c>
      <c r="X158" s="29"/>
      <c r="Y158" s="325"/>
      <c r="Z158" s="87" t="s">
        <v>14</v>
      </c>
      <c r="AA158" s="63">
        <v>3.339</v>
      </c>
      <c r="AB158" s="63">
        <v>3.698</v>
      </c>
      <c r="AC158" s="63">
        <v>4.9909999999999997</v>
      </c>
      <c r="AD158" s="63">
        <v>5.0010000000000003</v>
      </c>
      <c r="AE158" s="63">
        <v>9.8729999999999993</v>
      </c>
      <c r="AF158" s="87">
        <f>SUM(AA158:AE158)</f>
        <v>26.902000000000001</v>
      </c>
      <c r="AG158" s="26">
        <f>ROUND(AVERAGE(AA158:AE158),3)</f>
        <v>5.38</v>
      </c>
      <c r="AH158" s="87">
        <f>ROUND(MEDIAN(AA158:AE158), 3)</f>
        <v>4.9909999999999997</v>
      </c>
      <c r="AI158" s="87">
        <f>ROUND(_xlfn.STDEV.S(AA158:AE158), 3)</f>
        <v>2.621</v>
      </c>
      <c r="AJ158" s="7"/>
      <c r="AK158" s="31"/>
      <c r="AL158" s="31"/>
      <c r="AM158" s="31"/>
      <c r="AN158" s="31"/>
      <c r="AO158" s="31"/>
      <c r="AP158" s="9" t="s">
        <v>15</v>
      </c>
      <c r="AQ158" s="32">
        <v>100</v>
      </c>
      <c r="AR158" s="32">
        <v>29.196000000000002</v>
      </c>
      <c r="AS158" s="8">
        <f t="shared" si="29"/>
        <v>0.48699999999999999</v>
      </c>
      <c r="AU158" s="267"/>
      <c r="AV158" s="101" t="s">
        <v>15</v>
      </c>
      <c r="AW158" s="102">
        <f t="shared" si="30"/>
        <v>60</v>
      </c>
      <c r="AX158" s="102">
        <f t="shared" si="31"/>
        <v>100</v>
      </c>
      <c r="AY158" s="101" t="s">
        <v>15</v>
      </c>
      <c r="AZ158" s="102">
        <f t="shared" si="32"/>
        <v>54.396999999999998</v>
      </c>
      <c r="BA158" s="102">
        <f t="shared" si="33"/>
        <v>29.196000000000002</v>
      </c>
    </row>
    <row r="159" spans="2:53" ht="16.5" customHeight="1" x14ac:dyDescent="0.3">
      <c r="B159" s="295"/>
      <c r="C159" s="325"/>
      <c r="D159" s="87" t="b">
        <v>1</v>
      </c>
      <c r="E159" s="87" t="s">
        <v>141</v>
      </c>
      <c r="F159" s="87">
        <v>7</v>
      </c>
      <c r="G159" s="13">
        <v>5</v>
      </c>
      <c r="H159" s="13" t="s">
        <v>159</v>
      </c>
      <c r="I159" s="87" t="s">
        <v>162</v>
      </c>
      <c r="J159" s="281"/>
      <c r="K159" s="282"/>
      <c r="L159" s="282"/>
      <c r="M159" s="283"/>
      <c r="N159" s="7"/>
      <c r="O159" s="31"/>
      <c r="P159" s="31"/>
      <c r="Q159" s="31"/>
      <c r="R159" s="31"/>
      <c r="S159" s="31"/>
      <c r="T159" s="9" t="s">
        <v>16</v>
      </c>
      <c r="U159" s="32">
        <v>80</v>
      </c>
      <c r="V159" s="32">
        <v>34.902999999999999</v>
      </c>
      <c r="W159" s="8">
        <f t="shared" si="28"/>
        <v>0.58199999999999996</v>
      </c>
      <c r="X159" s="29"/>
      <c r="Y159" s="325"/>
      <c r="Z159" s="87" t="b">
        <v>1</v>
      </c>
      <c r="AA159" s="87" t="s">
        <v>147</v>
      </c>
      <c r="AB159" s="87" t="s">
        <v>163</v>
      </c>
      <c r="AC159" s="87" t="s">
        <v>133</v>
      </c>
      <c r="AD159" s="87">
        <v>3</v>
      </c>
      <c r="AE159" s="87" t="s">
        <v>131</v>
      </c>
      <c r="AF159" s="281"/>
      <c r="AG159" s="282"/>
      <c r="AH159" s="282"/>
      <c r="AI159" s="283"/>
      <c r="AJ159" s="7"/>
      <c r="AK159" s="31"/>
      <c r="AL159" s="31"/>
      <c r="AM159" s="31"/>
      <c r="AN159" s="31"/>
      <c r="AO159" s="31"/>
      <c r="AP159" s="9" t="s">
        <v>16</v>
      </c>
      <c r="AQ159" s="32">
        <v>80</v>
      </c>
      <c r="AR159" s="32">
        <v>27.312000000000001</v>
      </c>
      <c r="AS159" s="8">
        <f t="shared" si="29"/>
        <v>0.45500000000000002</v>
      </c>
      <c r="AU159" s="267"/>
      <c r="AV159" s="101" t="s">
        <v>16</v>
      </c>
      <c r="AW159" s="102">
        <f t="shared" si="30"/>
        <v>80</v>
      </c>
      <c r="AX159" s="102">
        <f t="shared" si="31"/>
        <v>80</v>
      </c>
      <c r="AY159" s="101" t="s">
        <v>16</v>
      </c>
      <c r="AZ159" s="102">
        <f t="shared" si="32"/>
        <v>34.902999999999999</v>
      </c>
      <c r="BA159" s="102">
        <f t="shared" si="33"/>
        <v>27.312000000000001</v>
      </c>
    </row>
    <row r="160" spans="2:53" ht="16.5" customHeight="1" x14ac:dyDescent="0.3">
      <c r="B160" s="295"/>
      <c r="C160" s="325"/>
      <c r="D160" s="87" t="s">
        <v>17</v>
      </c>
      <c r="E160" s="87"/>
      <c r="F160" s="87"/>
      <c r="G160" s="13" t="s">
        <v>34</v>
      </c>
      <c r="H160" s="13" t="s">
        <v>32</v>
      </c>
      <c r="I160" s="87"/>
      <c r="J160" s="284"/>
      <c r="K160" s="285"/>
      <c r="L160" s="285"/>
      <c r="M160" s="286"/>
      <c r="N160" s="7"/>
      <c r="O160" s="31"/>
      <c r="P160" s="31"/>
      <c r="Q160" s="31"/>
      <c r="R160" s="31"/>
      <c r="S160" s="31"/>
      <c r="T160" s="9" t="s">
        <v>18</v>
      </c>
      <c r="U160" s="32">
        <v>100</v>
      </c>
      <c r="V160" s="32">
        <v>27.846</v>
      </c>
      <c r="W160" s="8">
        <f t="shared" si="28"/>
        <v>0.46400000000000002</v>
      </c>
      <c r="X160" s="29"/>
      <c r="Y160" s="325"/>
      <c r="Z160" s="87" t="s">
        <v>17</v>
      </c>
      <c r="AA160" s="87"/>
      <c r="AB160" s="87"/>
      <c r="AC160" s="87"/>
      <c r="AD160" s="87"/>
      <c r="AE160" s="87"/>
      <c r="AF160" s="284"/>
      <c r="AG160" s="285"/>
      <c r="AH160" s="285"/>
      <c r="AI160" s="286"/>
      <c r="AJ160" s="7"/>
      <c r="AK160" s="31"/>
      <c r="AL160" s="31"/>
      <c r="AM160" s="31"/>
      <c r="AN160" s="31"/>
      <c r="AO160" s="31"/>
      <c r="AP160" s="9" t="s">
        <v>18</v>
      </c>
      <c r="AQ160" s="32">
        <v>100</v>
      </c>
      <c r="AR160" s="32">
        <v>27.704000000000001</v>
      </c>
      <c r="AS160" s="8">
        <f t="shared" si="29"/>
        <v>0.46200000000000002</v>
      </c>
      <c r="AU160" s="267"/>
      <c r="AV160" s="101" t="s">
        <v>18</v>
      </c>
      <c r="AW160" s="102">
        <f t="shared" si="30"/>
        <v>100</v>
      </c>
      <c r="AX160" s="102">
        <f t="shared" si="31"/>
        <v>100</v>
      </c>
      <c r="AY160" s="101" t="s">
        <v>18</v>
      </c>
      <c r="AZ160" s="102">
        <f t="shared" si="32"/>
        <v>27.846</v>
      </c>
      <c r="BA160" s="102">
        <f t="shared" si="33"/>
        <v>27.704000000000001</v>
      </c>
    </row>
    <row r="161" spans="2:53" ht="16.5" customHeight="1" x14ac:dyDescent="0.3">
      <c r="B161" s="295"/>
      <c r="C161" s="325"/>
      <c r="D161" s="92" t="s">
        <v>19</v>
      </c>
      <c r="E161" s="293" t="s">
        <v>95</v>
      </c>
      <c r="F161" s="293"/>
      <c r="G161" s="293"/>
      <c r="H161" s="293"/>
      <c r="I161" s="293"/>
      <c r="J161" s="88" t="s">
        <v>11</v>
      </c>
      <c r="K161" s="88" t="s">
        <v>12</v>
      </c>
      <c r="L161" s="88" t="s">
        <v>81</v>
      </c>
      <c r="M161" s="88" t="s">
        <v>80</v>
      </c>
      <c r="N161" s="7"/>
      <c r="O161" s="31"/>
      <c r="P161" s="31"/>
      <c r="Q161" s="31"/>
      <c r="R161" s="31"/>
      <c r="S161" s="31"/>
      <c r="T161" s="9" t="s">
        <v>56</v>
      </c>
      <c r="U161" s="37">
        <v>60</v>
      </c>
      <c r="V161" s="32">
        <v>28.841000000000001</v>
      </c>
      <c r="W161" s="8">
        <f t="shared" si="28"/>
        <v>0.48099999999999998</v>
      </c>
      <c r="X161" s="3"/>
      <c r="Y161" s="325"/>
      <c r="Z161" s="92" t="s">
        <v>19</v>
      </c>
      <c r="AA161" s="293" t="s">
        <v>94</v>
      </c>
      <c r="AB161" s="293"/>
      <c r="AC161" s="293"/>
      <c r="AD161" s="293"/>
      <c r="AE161" s="293"/>
      <c r="AF161" s="88" t="s">
        <v>11</v>
      </c>
      <c r="AG161" s="88" t="s">
        <v>12</v>
      </c>
      <c r="AH161" s="88" t="s">
        <v>81</v>
      </c>
      <c r="AI161" s="88" t="s">
        <v>80</v>
      </c>
      <c r="AJ161" s="7"/>
      <c r="AK161" s="31"/>
      <c r="AL161" s="31"/>
      <c r="AM161" s="31"/>
      <c r="AN161" s="31"/>
      <c r="AO161" s="31"/>
      <c r="AP161" s="9" t="s">
        <v>56</v>
      </c>
      <c r="AQ161" s="32">
        <v>80</v>
      </c>
      <c r="AR161" s="32">
        <v>31.074999999999999</v>
      </c>
      <c r="AS161" s="8">
        <f t="shared" si="29"/>
        <v>0.51800000000000002</v>
      </c>
      <c r="AU161" s="267"/>
      <c r="AV161" s="101" t="s">
        <v>56</v>
      </c>
      <c r="AW161" s="102">
        <f t="shared" si="30"/>
        <v>60</v>
      </c>
      <c r="AX161" s="102">
        <f t="shared" si="31"/>
        <v>80</v>
      </c>
      <c r="AY161" s="101" t="s">
        <v>56</v>
      </c>
      <c r="AZ161" s="102">
        <f t="shared" si="32"/>
        <v>28.841000000000001</v>
      </c>
      <c r="BA161" s="102">
        <f t="shared" si="33"/>
        <v>31.074999999999999</v>
      </c>
    </row>
    <row r="162" spans="2:53" ht="16.5" customHeight="1" x14ac:dyDescent="0.3">
      <c r="B162" s="295"/>
      <c r="C162" s="325"/>
      <c r="D162" s="87" t="s">
        <v>20</v>
      </c>
      <c r="E162" s="86">
        <v>8.766</v>
      </c>
      <c r="F162" s="86">
        <v>5.2939999999999996</v>
      </c>
      <c r="G162" s="86">
        <v>14.484999999999999</v>
      </c>
      <c r="H162" s="86">
        <v>8.484</v>
      </c>
      <c r="I162" s="86">
        <v>6.7549999999999999</v>
      </c>
      <c r="J162" s="87">
        <f>SUM(E162:I162)</f>
        <v>43.783999999999999</v>
      </c>
      <c r="K162" s="26">
        <f>ROUND(AVERAGE(E162:I162),3)</f>
        <v>8.7569999999999997</v>
      </c>
      <c r="L162" s="87">
        <f>ROUND(MEDIAN(E162:I162), 3)</f>
        <v>8.484</v>
      </c>
      <c r="M162" s="87">
        <f>ROUND(_xlfn.STDEV.S(E162:I162), 3)</f>
        <v>3.496</v>
      </c>
      <c r="N162" s="7"/>
      <c r="O162" s="31"/>
      <c r="P162" s="31"/>
      <c r="Q162" s="31"/>
      <c r="R162" s="31"/>
      <c r="S162" s="31"/>
      <c r="T162" s="14" t="s">
        <v>3</v>
      </c>
      <c r="U162" s="44">
        <f>ROUND(AVERAGE(U156:U161), 3)</f>
        <v>70</v>
      </c>
      <c r="V162" s="45">
        <f>ROUND(AVERAGE(V156:V161), 3)</f>
        <v>39.89</v>
      </c>
      <c r="W162" s="15">
        <f>ROUND(AVERAGE(W156:W161), 3)</f>
        <v>0.66500000000000004</v>
      </c>
      <c r="X162" s="29"/>
      <c r="Y162" s="325"/>
      <c r="Z162" s="87" t="s">
        <v>20</v>
      </c>
      <c r="AA162" s="63">
        <v>8.0259999999999998</v>
      </c>
      <c r="AB162" s="63">
        <v>7.5990000000000002</v>
      </c>
      <c r="AC162" s="63">
        <v>8.2390000000000008</v>
      </c>
      <c r="AD162" s="63">
        <v>6.2539999999999996</v>
      </c>
      <c r="AE162" s="63">
        <v>5.423</v>
      </c>
      <c r="AF162" s="87">
        <f>SUM(AA162:AE162)</f>
        <v>35.541000000000004</v>
      </c>
      <c r="AG162" s="26">
        <f>ROUND(AVERAGE(AA162:AE162),3)</f>
        <v>7.1079999999999997</v>
      </c>
      <c r="AH162" s="87">
        <f>ROUND(MEDIAN(AA162:AE162), 3)</f>
        <v>7.5990000000000002</v>
      </c>
      <c r="AI162" s="87">
        <f>ROUND(_xlfn.STDEV.S(AA162:AE162), 3)</f>
        <v>1.218</v>
      </c>
      <c r="AJ162" s="7"/>
      <c r="AK162" s="31"/>
      <c r="AL162" s="31"/>
      <c r="AM162" s="31"/>
      <c r="AN162" s="31"/>
      <c r="AO162" s="31"/>
      <c r="AP162" s="14" t="s">
        <v>3</v>
      </c>
      <c r="AQ162" s="44">
        <f>ROUND(AVERAGE(AQ156:AQ161), 3)</f>
        <v>93.332999999999998</v>
      </c>
      <c r="AR162" s="45">
        <f>ROUND(AVERAGE(AR156:AR161), 3)</f>
        <v>29.622</v>
      </c>
      <c r="AS162" s="15">
        <f>ROUND(AVERAGE(AS156:AS161), 3)</f>
        <v>0.49399999999999999</v>
      </c>
      <c r="AU162" s="267"/>
      <c r="AV162" s="103" t="s">
        <v>3</v>
      </c>
      <c r="AW162" s="104">
        <f t="shared" si="30"/>
        <v>70</v>
      </c>
      <c r="AX162" s="104">
        <f t="shared" si="31"/>
        <v>93.332999999999998</v>
      </c>
      <c r="AY162" s="103" t="s">
        <v>3</v>
      </c>
      <c r="AZ162" s="105">
        <f t="shared" si="32"/>
        <v>39.89</v>
      </c>
      <c r="BA162" s="105">
        <f t="shared" si="33"/>
        <v>29.622</v>
      </c>
    </row>
    <row r="163" spans="2:53" ht="16.5" customHeight="1" x14ac:dyDescent="0.25">
      <c r="B163" s="295"/>
      <c r="C163" s="325"/>
      <c r="D163" s="87" t="b">
        <v>1</v>
      </c>
      <c r="E163" s="87" t="s">
        <v>162</v>
      </c>
      <c r="F163" s="87" t="s">
        <v>163</v>
      </c>
      <c r="G163" s="13">
        <v>8</v>
      </c>
      <c r="H163" s="13">
        <v>1</v>
      </c>
      <c r="I163" s="87" t="s">
        <v>155</v>
      </c>
      <c r="J163" s="281"/>
      <c r="K163" s="282"/>
      <c r="L163" s="282"/>
      <c r="M163" s="283"/>
      <c r="N163" s="7"/>
      <c r="O163" s="7"/>
      <c r="P163" s="7"/>
      <c r="Q163" s="7"/>
      <c r="R163" s="7"/>
      <c r="S163" s="31"/>
      <c r="T163" s="31"/>
      <c r="U163" s="31"/>
      <c r="V163" s="31"/>
      <c r="W163" s="31"/>
      <c r="X163" s="29"/>
      <c r="Y163" s="325"/>
      <c r="Z163" s="87" t="b">
        <v>1</v>
      </c>
      <c r="AA163" s="87" t="s">
        <v>156</v>
      </c>
      <c r="AB163" s="87" t="s">
        <v>146</v>
      </c>
      <c r="AC163" s="87" t="s">
        <v>129</v>
      </c>
      <c r="AD163" s="87" t="s">
        <v>157</v>
      </c>
      <c r="AE163" s="87" t="s">
        <v>160</v>
      </c>
      <c r="AF163" s="281"/>
      <c r="AG163" s="282"/>
      <c r="AH163" s="282"/>
      <c r="AI163" s="283"/>
      <c r="AJ163" s="7"/>
      <c r="AK163" s="7"/>
      <c r="AL163" s="7"/>
      <c r="AM163" s="7"/>
      <c r="AN163" s="7"/>
      <c r="AO163" s="31"/>
      <c r="AP163" s="31"/>
      <c r="AQ163" s="31"/>
      <c r="AR163" s="31"/>
      <c r="AS163" s="31"/>
      <c r="AU163" s="267"/>
      <c r="AY163"/>
      <c r="AZ163"/>
    </row>
    <row r="164" spans="2:53" ht="16.5" customHeight="1" x14ac:dyDescent="0.25">
      <c r="B164" s="295"/>
      <c r="C164" s="325"/>
      <c r="D164" s="87" t="s">
        <v>17</v>
      </c>
      <c r="E164" s="87"/>
      <c r="F164" s="87"/>
      <c r="G164" s="13" t="s">
        <v>47</v>
      </c>
      <c r="H164" s="13">
        <v>0</v>
      </c>
      <c r="I164" s="87"/>
      <c r="J164" s="284"/>
      <c r="K164" s="285"/>
      <c r="L164" s="285"/>
      <c r="M164" s="286"/>
      <c r="N164" s="7"/>
      <c r="O164" s="7"/>
      <c r="P164" s="7"/>
      <c r="Q164" s="7"/>
      <c r="R164" s="7"/>
      <c r="S164" s="31"/>
      <c r="T164" s="31"/>
      <c r="U164" s="31"/>
      <c r="V164" s="31"/>
      <c r="W164" s="31"/>
      <c r="X164" s="29"/>
      <c r="Y164" s="325"/>
      <c r="Z164" s="87" t="s">
        <v>17</v>
      </c>
      <c r="AA164" s="87"/>
      <c r="AB164" s="87"/>
      <c r="AC164" s="87"/>
      <c r="AD164" s="87"/>
      <c r="AE164" s="87"/>
      <c r="AF164" s="284"/>
      <c r="AG164" s="285"/>
      <c r="AH164" s="285"/>
      <c r="AI164" s="286"/>
      <c r="AJ164" s="7"/>
      <c r="AK164" s="7"/>
      <c r="AL164" s="7"/>
      <c r="AM164" s="7"/>
      <c r="AN164" s="7"/>
      <c r="AO164" s="31"/>
      <c r="AP164" s="31"/>
      <c r="AQ164" s="31"/>
      <c r="AR164" s="31"/>
      <c r="AS164" s="31"/>
      <c r="AU164" s="267"/>
      <c r="AY164"/>
      <c r="AZ164"/>
    </row>
    <row r="165" spans="2:53" ht="16.5" customHeight="1" x14ac:dyDescent="0.25">
      <c r="B165" s="295"/>
      <c r="C165" s="325"/>
      <c r="D165" s="92" t="s">
        <v>21</v>
      </c>
      <c r="E165" s="293" t="s">
        <v>95</v>
      </c>
      <c r="F165" s="293"/>
      <c r="G165" s="293"/>
      <c r="H165" s="293"/>
      <c r="I165" s="293"/>
      <c r="J165" s="88" t="s">
        <v>11</v>
      </c>
      <c r="K165" s="88" t="s">
        <v>12</v>
      </c>
      <c r="L165" s="88" t="s">
        <v>81</v>
      </c>
      <c r="M165" s="88" t="s">
        <v>80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29"/>
      <c r="Y165" s="325"/>
      <c r="Z165" s="92" t="s">
        <v>21</v>
      </c>
      <c r="AA165" s="293" t="s">
        <v>94</v>
      </c>
      <c r="AB165" s="293"/>
      <c r="AC165" s="293"/>
      <c r="AD165" s="293"/>
      <c r="AE165" s="293"/>
      <c r="AF165" s="88" t="s">
        <v>11</v>
      </c>
      <c r="AG165" s="88" t="s">
        <v>12</v>
      </c>
      <c r="AH165" s="88" t="s">
        <v>81</v>
      </c>
      <c r="AI165" s="88" t="s">
        <v>80</v>
      </c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U165" s="267"/>
      <c r="AY165"/>
      <c r="AZ165"/>
    </row>
    <row r="166" spans="2:53" ht="16.5" customHeight="1" x14ac:dyDescent="0.3">
      <c r="B166" s="295"/>
      <c r="C166" s="325"/>
      <c r="D166" s="87" t="s">
        <v>22</v>
      </c>
      <c r="E166" s="86">
        <v>6.1</v>
      </c>
      <c r="F166" s="86">
        <v>5.5990000000000002</v>
      </c>
      <c r="G166" s="86">
        <v>5.3760000000000003</v>
      </c>
      <c r="H166" s="86">
        <v>8.4640000000000004</v>
      </c>
      <c r="I166" s="86">
        <v>28.856999999999999</v>
      </c>
      <c r="J166" s="87">
        <f>SUM(E166:I166)</f>
        <v>54.396000000000001</v>
      </c>
      <c r="K166" s="26">
        <f>ROUND(AVERAGE(E166:I166),3)</f>
        <v>10.879</v>
      </c>
      <c r="L166" s="87">
        <f>ROUND(MEDIAN(E166:I166), 3)</f>
        <v>6.1</v>
      </c>
      <c r="M166" s="87">
        <f>ROUND(_xlfn.STDEV.S(E166:I166), 3)</f>
        <v>10.125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29"/>
      <c r="Y166" s="325"/>
      <c r="Z166" s="87" t="s">
        <v>22</v>
      </c>
      <c r="AA166" s="63">
        <v>4.7350000000000003</v>
      </c>
      <c r="AB166" s="63">
        <v>6.4980000000000002</v>
      </c>
      <c r="AC166" s="63">
        <v>5.6180000000000003</v>
      </c>
      <c r="AD166" s="63">
        <v>6.0179999999999998</v>
      </c>
      <c r="AE166" s="63">
        <v>6.3259999999999996</v>
      </c>
      <c r="AF166" s="87">
        <f>SUM(AA166:AE166)</f>
        <v>29.195</v>
      </c>
      <c r="AG166" s="26">
        <f>ROUND(AVERAGE(AA166:AE166),3)</f>
        <v>5.8390000000000004</v>
      </c>
      <c r="AH166" s="87">
        <f>ROUND(MEDIAN(AA166:AE166), 3)</f>
        <v>6.0179999999999998</v>
      </c>
      <c r="AI166" s="87">
        <f>ROUND(_xlfn.STDEV.S(AA166:AE166), 3)</f>
        <v>0.70199999999999996</v>
      </c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U166" s="267"/>
      <c r="AY166" s="332" t="s">
        <v>253</v>
      </c>
      <c r="AZ166" s="266" t="s">
        <v>6</v>
      </c>
      <c r="BA166" s="266"/>
    </row>
    <row r="167" spans="2:53" ht="16.5" customHeight="1" x14ac:dyDescent="0.3">
      <c r="B167" s="295"/>
      <c r="C167" s="325"/>
      <c r="D167" s="87" t="b">
        <v>1</v>
      </c>
      <c r="E167" s="13" t="s">
        <v>132</v>
      </c>
      <c r="F167" s="87" t="s">
        <v>138</v>
      </c>
      <c r="G167" s="87" t="s">
        <v>155</v>
      </c>
      <c r="H167" s="87" t="s">
        <v>129</v>
      </c>
      <c r="I167" s="13" t="s">
        <v>137</v>
      </c>
      <c r="J167" s="281"/>
      <c r="K167" s="282"/>
      <c r="L167" s="282"/>
      <c r="M167" s="283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29"/>
      <c r="Y167" s="325"/>
      <c r="Z167" s="87" t="b">
        <v>1</v>
      </c>
      <c r="AA167" s="87">
        <v>5</v>
      </c>
      <c r="AB167" s="87">
        <v>7</v>
      </c>
      <c r="AC167" s="87">
        <v>0</v>
      </c>
      <c r="AD167" s="87" t="s">
        <v>155</v>
      </c>
      <c r="AE167" s="87" t="s">
        <v>138</v>
      </c>
      <c r="AF167" s="281"/>
      <c r="AG167" s="282"/>
      <c r="AH167" s="282"/>
      <c r="AI167" s="283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U167" s="267"/>
      <c r="AY167" s="332"/>
      <c r="AZ167" s="107" t="s">
        <v>246</v>
      </c>
      <c r="BA167" s="107" t="s">
        <v>0</v>
      </c>
    </row>
    <row r="168" spans="2:53" ht="16.5" customHeight="1" x14ac:dyDescent="0.25">
      <c r="B168" s="295"/>
      <c r="C168" s="325"/>
      <c r="D168" s="87" t="s">
        <v>17</v>
      </c>
      <c r="E168" s="13" t="s">
        <v>29</v>
      </c>
      <c r="F168" s="87"/>
      <c r="G168" s="87"/>
      <c r="H168" s="87"/>
      <c r="I168" s="13" t="s">
        <v>47</v>
      </c>
      <c r="J168" s="284"/>
      <c r="K168" s="285"/>
      <c r="L168" s="285"/>
      <c r="M168" s="286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29"/>
      <c r="Y168" s="325"/>
      <c r="Z168" s="87" t="s">
        <v>17</v>
      </c>
      <c r="AA168" s="87"/>
      <c r="AB168" s="87"/>
      <c r="AC168" s="87"/>
      <c r="AD168" s="87"/>
      <c r="AE168" s="87"/>
      <c r="AF168" s="284"/>
      <c r="AG168" s="285"/>
      <c r="AH168" s="285"/>
      <c r="AI168" s="286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U168" s="267"/>
      <c r="AY168" s="131" t="s">
        <v>3</v>
      </c>
      <c r="AZ168" s="132">
        <f>J156</f>
        <v>39.889000000000003</v>
      </c>
      <c r="BA168" s="132">
        <f>AF156</f>
        <v>29.620999999999999</v>
      </c>
    </row>
    <row r="169" spans="2:53" ht="16.5" customHeight="1" x14ac:dyDescent="0.25">
      <c r="B169" s="295"/>
      <c r="C169" s="325"/>
      <c r="D169" s="92" t="s">
        <v>23</v>
      </c>
      <c r="E169" s="293" t="s">
        <v>89</v>
      </c>
      <c r="F169" s="293"/>
      <c r="G169" s="293"/>
      <c r="H169" s="293"/>
      <c r="I169" s="293"/>
      <c r="J169" s="88" t="s">
        <v>11</v>
      </c>
      <c r="K169" s="88" t="s">
        <v>12</v>
      </c>
      <c r="L169" s="88" t="s">
        <v>81</v>
      </c>
      <c r="M169" s="88" t="s">
        <v>80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29"/>
      <c r="Y169" s="325"/>
      <c r="Z169" s="92" t="s">
        <v>23</v>
      </c>
      <c r="AA169" s="293" t="s">
        <v>89</v>
      </c>
      <c r="AB169" s="293"/>
      <c r="AC169" s="293"/>
      <c r="AD169" s="293"/>
      <c r="AE169" s="293"/>
      <c r="AF169" s="88" t="s">
        <v>11</v>
      </c>
      <c r="AG169" s="88" t="s">
        <v>12</v>
      </c>
      <c r="AH169" s="88" t="s">
        <v>81</v>
      </c>
      <c r="AI169" s="88" t="s">
        <v>80</v>
      </c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U169" s="267"/>
      <c r="AY169" s="42" t="s">
        <v>4</v>
      </c>
      <c r="AZ169" s="130">
        <f>K156</f>
        <v>7.9779999999999998</v>
      </c>
      <c r="BA169" s="130">
        <f>AG156</f>
        <v>5.9240000000000004</v>
      </c>
    </row>
    <row r="170" spans="2:53" ht="16.5" customHeight="1" x14ac:dyDescent="0.25">
      <c r="B170" s="295"/>
      <c r="C170" s="325"/>
      <c r="D170" s="87" t="s">
        <v>24</v>
      </c>
      <c r="E170" s="86">
        <v>5.2670000000000003</v>
      </c>
      <c r="F170" s="86">
        <v>9.952</v>
      </c>
      <c r="G170" s="86">
        <v>5.6210000000000004</v>
      </c>
      <c r="H170" s="86">
        <v>3.431</v>
      </c>
      <c r="I170" s="86">
        <v>10.629</v>
      </c>
      <c r="J170" s="87">
        <f>SUM(E170:I170)</f>
        <v>34.900000000000006</v>
      </c>
      <c r="K170" s="26">
        <f>ROUND(AVERAGE(E170:I170),3)</f>
        <v>6.98</v>
      </c>
      <c r="L170" s="87">
        <f>ROUND(MEDIAN(E170:I170), 3)</f>
        <v>5.6210000000000004</v>
      </c>
      <c r="M170" s="87">
        <f>ROUND(_xlfn.STDEV.S(E170:I170), 3)</f>
        <v>3.1429999999999998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29"/>
      <c r="Y170" s="325"/>
      <c r="Z170" s="87" t="s">
        <v>24</v>
      </c>
      <c r="AA170" s="63">
        <v>6.4610000000000003</v>
      </c>
      <c r="AB170" s="63">
        <v>5</v>
      </c>
      <c r="AC170" s="63">
        <v>4.6769999999999996</v>
      </c>
      <c r="AD170" s="63">
        <v>5.367</v>
      </c>
      <c r="AE170" s="63">
        <v>5.8070000000000004</v>
      </c>
      <c r="AF170" s="87">
        <f>SUM(AA170:AE170)</f>
        <v>27.311999999999998</v>
      </c>
      <c r="AG170" s="26">
        <f>ROUND(AVERAGE(AA170:AE170),3)</f>
        <v>5.4619999999999997</v>
      </c>
      <c r="AH170" s="87">
        <f>ROUND(MEDIAN(AA170:AE170), 3)</f>
        <v>5.367</v>
      </c>
      <c r="AI170" s="87">
        <f>ROUND(_xlfn.STDEV.S(AA170:AE170), 3)</f>
        <v>0.69899999999999995</v>
      </c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U170" s="267"/>
      <c r="AY170" s="42" t="s">
        <v>191</v>
      </c>
      <c r="AZ170" s="130">
        <f>L156</f>
        <v>6.6559999999999997</v>
      </c>
      <c r="BA170" s="130">
        <f>AH156</f>
        <v>6.04</v>
      </c>
    </row>
    <row r="171" spans="2:53" ht="16.5" customHeight="1" x14ac:dyDescent="0.25">
      <c r="B171" s="295"/>
      <c r="C171" s="325"/>
      <c r="D171" s="87" t="b">
        <v>1</v>
      </c>
      <c r="E171" s="87" t="s">
        <v>130</v>
      </c>
      <c r="F171" s="87">
        <v>4</v>
      </c>
      <c r="G171" s="13" t="s">
        <v>133</v>
      </c>
      <c r="H171" s="87" t="s">
        <v>139</v>
      </c>
      <c r="I171" s="87" t="s">
        <v>156</v>
      </c>
      <c r="J171" s="281"/>
      <c r="K171" s="282"/>
      <c r="L171" s="282"/>
      <c r="M171" s="283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29"/>
      <c r="Y171" s="325"/>
      <c r="Z171" s="87" t="b">
        <v>1</v>
      </c>
      <c r="AA171" s="87" t="s">
        <v>143</v>
      </c>
      <c r="AB171" s="87" t="s">
        <v>144</v>
      </c>
      <c r="AC171" s="87">
        <v>4</v>
      </c>
      <c r="AD171" s="87" t="s">
        <v>132</v>
      </c>
      <c r="AE171" s="13" t="s">
        <v>141</v>
      </c>
      <c r="AF171" s="281"/>
      <c r="AG171" s="282"/>
      <c r="AH171" s="282"/>
      <c r="AI171" s="283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U171" s="267"/>
      <c r="AY171" s="42" t="s">
        <v>192</v>
      </c>
      <c r="AZ171" s="130">
        <f>M156</f>
        <v>4.0410000000000004</v>
      </c>
      <c r="BA171" s="130">
        <f>AI156</f>
        <v>1.2030000000000001</v>
      </c>
    </row>
    <row r="172" spans="2:53" ht="16.5" customHeight="1" x14ac:dyDescent="0.25">
      <c r="B172" s="295"/>
      <c r="C172" s="325"/>
      <c r="D172" s="87" t="s">
        <v>17</v>
      </c>
      <c r="E172" s="87"/>
      <c r="F172" s="87"/>
      <c r="G172" s="13" t="s">
        <v>28</v>
      </c>
      <c r="H172" s="87"/>
      <c r="I172" s="87"/>
      <c r="J172" s="284"/>
      <c r="K172" s="285"/>
      <c r="L172" s="285"/>
      <c r="M172" s="286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29"/>
      <c r="Y172" s="325"/>
      <c r="Z172" s="87" t="s">
        <v>17</v>
      </c>
      <c r="AA172" s="87"/>
      <c r="AB172" s="87"/>
      <c r="AC172" s="87"/>
      <c r="AD172" s="87"/>
      <c r="AE172" s="13" t="s">
        <v>44</v>
      </c>
      <c r="AF172" s="284"/>
      <c r="AG172" s="285"/>
      <c r="AH172" s="285"/>
      <c r="AI172" s="286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</row>
    <row r="173" spans="2:53" ht="16.5" customHeight="1" x14ac:dyDescent="0.25">
      <c r="B173" s="295"/>
      <c r="C173" s="325"/>
      <c r="D173" s="92" t="s">
        <v>25</v>
      </c>
      <c r="E173" s="293" t="s">
        <v>94</v>
      </c>
      <c r="F173" s="293"/>
      <c r="G173" s="293"/>
      <c r="H173" s="293"/>
      <c r="I173" s="293"/>
      <c r="J173" s="88" t="s">
        <v>11</v>
      </c>
      <c r="K173" s="88" t="s">
        <v>12</v>
      </c>
      <c r="L173" s="88" t="s">
        <v>81</v>
      </c>
      <c r="M173" s="88" t="s">
        <v>80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29"/>
      <c r="Y173" s="325"/>
      <c r="Z173" s="92" t="s">
        <v>25</v>
      </c>
      <c r="AA173" s="293" t="s">
        <v>94</v>
      </c>
      <c r="AB173" s="293"/>
      <c r="AC173" s="293"/>
      <c r="AD173" s="293"/>
      <c r="AE173" s="293"/>
      <c r="AF173" s="88" t="s">
        <v>11</v>
      </c>
      <c r="AG173" s="88" t="s">
        <v>12</v>
      </c>
      <c r="AH173" s="88" t="s">
        <v>81</v>
      </c>
      <c r="AI173" s="88" t="s">
        <v>80</v>
      </c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</row>
    <row r="174" spans="2:53" ht="16.5" customHeight="1" x14ac:dyDescent="0.25">
      <c r="B174" s="295"/>
      <c r="C174" s="325"/>
      <c r="D174" s="87" t="s">
        <v>26</v>
      </c>
      <c r="E174" s="86">
        <v>7.3929999999999998</v>
      </c>
      <c r="F174" s="86">
        <v>4.4989999999999997</v>
      </c>
      <c r="G174" s="86">
        <v>6.742</v>
      </c>
      <c r="H174" s="86">
        <v>3.8879999999999999</v>
      </c>
      <c r="I174" s="86">
        <v>5.3230000000000004</v>
      </c>
      <c r="J174" s="87">
        <f>SUM(E174:I174)</f>
        <v>27.844999999999999</v>
      </c>
      <c r="K174" s="26">
        <f>ROUND(AVERAGE(E174:I174),3)</f>
        <v>5.569</v>
      </c>
      <c r="L174" s="87">
        <f>ROUND(MEDIAN(E174:I174), 3)</f>
        <v>5.3230000000000004</v>
      </c>
      <c r="M174" s="87">
        <f>ROUND(_xlfn.STDEV.S(E174:I174), 3)</f>
        <v>1.478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29"/>
      <c r="Y174" s="325"/>
      <c r="Z174" s="87" t="s">
        <v>26</v>
      </c>
      <c r="AA174" s="63">
        <v>5.96</v>
      </c>
      <c r="AB174" s="63">
        <v>4.0069999999999997</v>
      </c>
      <c r="AC174" s="63">
        <v>5.8680000000000003</v>
      </c>
      <c r="AD174" s="63">
        <v>7.5670000000000002</v>
      </c>
      <c r="AE174" s="63">
        <v>4.3</v>
      </c>
      <c r="AF174" s="87">
        <f>SUM(AA174:AE174)</f>
        <v>27.702000000000002</v>
      </c>
      <c r="AG174" s="26">
        <f>ROUND(AVERAGE(AA174:AE174),3)</f>
        <v>5.54</v>
      </c>
      <c r="AH174" s="87">
        <f>ROUND(MEDIAN(AA174:AE174), 3)</f>
        <v>5.8680000000000003</v>
      </c>
      <c r="AI174" s="87">
        <f>ROUND(_xlfn.STDEV.S(AA174:AE174), 3)</f>
        <v>1.4390000000000001</v>
      </c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</row>
    <row r="175" spans="2:53" ht="16.5" customHeight="1" x14ac:dyDescent="0.25">
      <c r="B175" s="295"/>
      <c r="C175" s="325"/>
      <c r="D175" s="87" t="b">
        <v>1</v>
      </c>
      <c r="E175" s="87">
        <v>9</v>
      </c>
      <c r="F175" s="87" t="s">
        <v>144</v>
      </c>
      <c r="G175" s="87">
        <v>1</v>
      </c>
      <c r="H175" s="87" t="s">
        <v>147</v>
      </c>
      <c r="I175" s="87" t="s">
        <v>137</v>
      </c>
      <c r="J175" s="281"/>
      <c r="K175" s="282"/>
      <c r="L175" s="282"/>
      <c r="M175" s="283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29"/>
      <c r="Y175" s="325"/>
      <c r="Z175" s="87" t="b">
        <v>1</v>
      </c>
      <c r="AA175" s="87" t="s">
        <v>135</v>
      </c>
      <c r="AB175" s="87" t="s">
        <v>158</v>
      </c>
      <c r="AC175" s="87">
        <v>8</v>
      </c>
      <c r="AD175" s="87" t="s">
        <v>148</v>
      </c>
      <c r="AE175" s="87">
        <v>2</v>
      </c>
      <c r="AF175" s="281"/>
      <c r="AG175" s="282"/>
      <c r="AH175" s="282"/>
      <c r="AI175" s="283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</row>
    <row r="176" spans="2:53" ht="16.5" customHeight="1" x14ac:dyDescent="0.25">
      <c r="B176" s="295"/>
      <c r="C176" s="325"/>
      <c r="D176" s="87" t="s">
        <v>17</v>
      </c>
      <c r="E176" s="87"/>
      <c r="F176" s="87"/>
      <c r="G176" s="87"/>
      <c r="H176" s="87"/>
      <c r="I176" s="87"/>
      <c r="J176" s="284"/>
      <c r="K176" s="285"/>
      <c r="L176" s="285"/>
      <c r="M176" s="286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29"/>
      <c r="Y176" s="325"/>
      <c r="Z176" s="87" t="s">
        <v>17</v>
      </c>
      <c r="AA176" s="87"/>
      <c r="AB176" s="87"/>
      <c r="AC176" s="87"/>
      <c r="AD176" s="87"/>
      <c r="AE176" s="87"/>
      <c r="AF176" s="284"/>
      <c r="AG176" s="285"/>
      <c r="AH176" s="285"/>
      <c r="AI176" s="286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</row>
    <row r="177" spans="2:53" ht="16.5" customHeight="1" x14ac:dyDescent="0.25">
      <c r="B177" s="295"/>
      <c r="C177" s="325"/>
      <c r="D177" s="92" t="s">
        <v>58</v>
      </c>
      <c r="E177" s="293" t="s">
        <v>95</v>
      </c>
      <c r="F177" s="293"/>
      <c r="G177" s="293"/>
      <c r="H177" s="293"/>
      <c r="I177" s="293"/>
      <c r="J177" s="88" t="s">
        <v>11</v>
      </c>
      <c r="K177" s="88" t="s">
        <v>12</v>
      </c>
      <c r="L177" s="88" t="s">
        <v>81</v>
      </c>
      <c r="M177" s="88" t="s">
        <v>80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29"/>
      <c r="Y177" s="325"/>
      <c r="Z177" s="92" t="s">
        <v>58</v>
      </c>
      <c r="AA177" s="293" t="s">
        <v>89</v>
      </c>
      <c r="AB177" s="293"/>
      <c r="AC177" s="293"/>
      <c r="AD177" s="293"/>
      <c r="AE177" s="293"/>
      <c r="AF177" s="88" t="s">
        <v>11</v>
      </c>
      <c r="AG177" s="88" t="s">
        <v>12</v>
      </c>
      <c r="AH177" s="88" t="s">
        <v>81</v>
      </c>
      <c r="AI177" s="88" t="s">
        <v>80</v>
      </c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</row>
    <row r="178" spans="2:53" ht="16.5" customHeight="1" x14ac:dyDescent="0.25">
      <c r="B178" s="295"/>
      <c r="C178" s="325"/>
      <c r="D178" s="87" t="s">
        <v>59</v>
      </c>
      <c r="E178" s="86">
        <v>4.38</v>
      </c>
      <c r="F178" s="86">
        <v>5.8639999999999999</v>
      </c>
      <c r="G178" s="86">
        <v>7.39</v>
      </c>
      <c r="H178" s="86">
        <v>4.9630000000000001</v>
      </c>
      <c r="I178" s="86">
        <v>6.2439999999999998</v>
      </c>
      <c r="J178" s="87">
        <f>SUM(E178:I178)</f>
        <v>28.841000000000001</v>
      </c>
      <c r="K178" s="26">
        <f>ROUND(AVERAGE(E178:I178),3)</f>
        <v>5.7679999999999998</v>
      </c>
      <c r="L178" s="87">
        <f>ROUND(MEDIAN(E178:I178), 3)</f>
        <v>5.8639999999999999</v>
      </c>
      <c r="M178" s="87">
        <f>ROUND(_xlfn.STDEV.S(E178:I178), 3)</f>
        <v>1.1659999999999999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29"/>
      <c r="Y178" s="325"/>
      <c r="Z178" s="87" t="s">
        <v>59</v>
      </c>
      <c r="AA178" s="63">
        <v>6.7</v>
      </c>
      <c r="AB178" s="63">
        <v>6.6749999999999998</v>
      </c>
      <c r="AC178" s="63">
        <v>5.5</v>
      </c>
      <c r="AD178" s="63">
        <v>5.8049999999999997</v>
      </c>
      <c r="AE178" s="63">
        <v>6.3949999999999996</v>
      </c>
      <c r="AF178" s="87">
        <f>SUM(AA178:AE178)</f>
        <v>31.074999999999999</v>
      </c>
      <c r="AG178" s="26">
        <f>ROUND(AVERAGE(AA178:AE178),3)</f>
        <v>6.2149999999999999</v>
      </c>
      <c r="AH178" s="87">
        <f>ROUND(MEDIAN(AA178:AE178), 3)</f>
        <v>6.3949999999999996</v>
      </c>
      <c r="AI178" s="87">
        <f>ROUND(_xlfn.STDEV.S(AA178:AE178), 3)</f>
        <v>0.53800000000000003</v>
      </c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</row>
    <row r="179" spans="2:53" ht="16.5" customHeight="1" x14ac:dyDescent="0.25">
      <c r="B179" s="295"/>
      <c r="C179" s="325"/>
      <c r="D179" s="87" t="b">
        <v>1</v>
      </c>
      <c r="E179" s="13" t="s">
        <v>158</v>
      </c>
      <c r="F179" s="87">
        <v>7</v>
      </c>
      <c r="G179" s="13" t="s">
        <v>143</v>
      </c>
      <c r="H179" s="87">
        <v>5</v>
      </c>
      <c r="I179" s="87">
        <v>8</v>
      </c>
      <c r="J179" s="281"/>
      <c r="K179" s="282"/>
      <c r="L179" s="282"/>
      <c r="M179" s="283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29"/>
      <c r="Y179" s="325"/>
      <c r="Z179" s="87" t="b">
        <v>1</v>
      </c>
      <c r="AA179" s="87" t="s">
        <v>130</v>
      </c>
      <c r="AB179" s="87" t="s">
        <v>139</v>
      </c>
      <c r="AC179" s="87" t="s">
        <v>162</v>
      </c>
      <c r="AD179" s="87">
        <v>9</v>
      </c>
      <c r="AE179" s="13">
        <v>1</v>
      </c>
      <c r="AF179" s="281"/>
      <c r="AG179" s="282"/>
      <c r="AH179" s="282"/>
      <c r="AI179" s="283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</row>
    <row r="180" spans="2:53" ht="16.5" customHeight="1" x14ac:dyDescent="0.25">
      <c r="B180" s="295"/>
      <c r="C180" s="325"/>
      <c r="D180" s="87" t="s">
        <v>17</v>
      </c>
      <c r="E180" s="13" t="s">
        <v>34</v>
      </c>
      <c r="F180" s="87"/>
      <c r="G180" s="13" t="s">
        <v>27</v>
      </c>
      <c r="H180" s="87"/>
      <c r="I180" s="87"/>
      <c r="J180" s="284"/>
      <c r="K180" s="285"/>
      <c r="L180" s="285"/>
      <c r="M180" s="286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29"/>
      <c r="Y180" s="325"/>
      <c r="Z180" s="87" t="s">
        <v>17</v>
      </c>
      <c r="AA180" s="87"/>
      <c r="AB180" s="87"/>
      <c r="AC180" s="87"/>
      <c r="AD180" s="87"/>
      <c r="AE180" s="13" t="s">
        <v>30</v>
      </c>
      <c r="AF180" s="284"/>
      <c r="AG180" s="285"/>
      <c r="AH180" s="285"/>
      <c r="AI180" s="286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</row>
    <row r="181" spans="2:53" ht="16.5" customHeight="1" x14ac:dyDescent="0.25"/>
    <row r="183" spans="2:53" s="161" customFormat="1" ht="50.1" customHeight="1" x14ac:dyDescent="0.25">
      <c r="B183" s="341" t="s">
        <v>78</v>
      </c>
      <c r="C183" s="278" t="s">
        <v>83</v>
      </c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78"/>
      <c r="U183" s="278"/>
      <c r="V183" s="278"/>
      <c r="W183" s="278"/>
      <c r="X183" s="278"/>
      <c r="Y183" s="278"/>
      <c r="Z183" s="278"/>
      <c r="AA183" s="278"/>
      <c r="AB183" s="278"/>
      <c r="AC183" s="278"/>
      <c r="AD183" s="278"/>
      <c r="AE183" s="278"/>
      <c r="AF183" s="278"/>
      <c r="AG183" s="278"/>
      <c r="AH183" s="278"/>
      <c r="AI183" s="278"/>
      <c r="AJ183" s="278"/>
      <c r="AK183" s="278"/>
      <c r="AL183" s="278"/>
      <c r="AM183" s="278"/>
      <c r="AN183" s="278"/>
      <c r="AO183" s="278"/>
      <c r="AP183" s="278"/>
      <c r="AQ183" s="278"/>
      <c r="AR183" s="278"/>
      <c r="AS183" s="278"/>
      <c r="AT183" s="278"/>
      <c r="AU183" s="278"/>
      <c r="AV183" s="278"/>
      <c r="AW183" s="278"/>
      <c r="AX183" s="278"/>
      <c r="AY183" s="278"/>
      <c r="AZ183" s="278"/>
      <c r="BA183" s="278"/>
    </row>
    <row r="184" spans="2:53" ht="39.950000000000003" customHeight="1" x14ac:dyDescent="0.25">
      <c r="B184" s="341"/>
      <c r="C184" s="296" t="s">
        <v>72</v>
      </c>
      <c r="D184" s="296"/>
      <c r="E184" s="296"/>
      <c r="F184" s="296"/>
      <c r="G184" s="296"/>
      <c r="H184" s="296"/>
      <c r="I184" s="296"/>
      <c r="J184" s="296"/>
      <c r="K184" s="296"/>
      <c r="L184" s="296"/>
      <c r="M184" s="296"/>
      <c r="N184" s="296"/>
      <c r="O184" s="296"/>
      <c r="P184" s="296"/>
      <c r="Q184" s="296"/>
      <c r="R184" s="296"/>
      <c r="S184" s="296"/>
      <c r="T184" s="296"/>
      <c r="U184" s="296"/>
      <c r="V184" s="296"/>
      <c r="W184" s="296"/>
      <c r="X184" s="38"/>
      <c r="Y184" s="297" t="s">
        <v>73</v>
      </c>
      <c r="Z184" s="297"/>
      <c r="AA184" s="297"/>
      <c r="AB184" s="297"/>
      <c r="AC184" s="297"/>
      <c r="AD184" s="297"/>
      <c r="AE184" s="297"/>
      <c r="AF184" s="297"/>
      <c r="AG184" s="297"/>
      <c r="AH184" s="297"/>
      <c r="AI184" s="297"/>
      <c r="AJ184" s="297"/>
      <c r="AK184" s="297"/>
      <c r="AL184" s="297"/>
      <c r="AM184" s="297"/>
      <c r="AN184" s="297"/>
      <c r="AO184" s="297"/>
      <c r="AP184" s="297"/>
      <c r="AQ184" s="297"/>
      <c r="AR184" s="297"/>
      <c r="AS184" s="297"/>
      <c r="AU184" s="276" t="s">
        <v>296</v>
      </c>
      <c r="AV184" s="277"/>
      <c r="AW184" s="277"/>
      <c r="AX184" s="277"/>
      <c r="AY184" s="277"/>
      <c r="AZ184" s="277"/>
      <c r="BA184" s="277"/>
    </row>
    <row r="185" spans="2:53" ht="16.5" x14ac:dyDescent="0.3">
      <c r="B185" s="341"/>
      <c r="C185" s="265" t="s">
        <v>71</v>
      </c>
      <c r="D185" s="90" t="s">
        <v>71</v>
      </c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327" t="s">
        <v>49</v>
      </c>
      <c r="P185" s="328"/>
      <c r="Q185" s="328"/>
      <c r="R185" s="329"/>
      <c r="S185" s="7"/>
      <c r="T185" s="90" t="s">
        <v>71</v>
      </c>
      <c r="U185" s="232" t="s">
        <v>50</v>
      </c>
      <c r="V185" s="232"/>
      <c r="W185" s="232"/>
      <c r="X185" s="7"/>
      <c r="Y185" s="265" t="s">
        <v>71</v>
      </c>
      <c r="Z185" s="90" t="s">
        <v>71</v>
      </c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327" t="s">
        <v>49</v>
      </c>
      <c r="AL185" s="328"/>
      <c r="AM185" s="328"/>
      <c r="AN185" s="329"/>
      <c r="AO185" s="7"/>
      <c r="AP185" s="90" t="s">
        <v>71</v>
      </c>
      <c r="AQ185" s="232" t="s">
        <v>50</v>
      </c>
      <c r="AR185" s="232"/>
      <c r="AS185" s="232"/>
      <c r="AU185" s="340" t="s">
        <v>294</v>
      </c>
      <c r="AV185" s="265" t="s">
        <v>71</v>
      </c>
      <c r="AW185" s="268" t="s">
        <v>5</v>
      </c>
      <c r="AX185" s="268"/>
      <c r="AY185" s="265" t="s">
        <v>71</v>
      </c>
      <c r="AZ185" s="268" t="s">
        <v>6</v>
      </c>
      <c r="BA185" s="268"/>
    </row>
    <row r="186" spans="2:53" ht="16.5" x14ac:dyDescent="0.3">
      <c r="B186" s="341"/>
      <c r="C186" s="265"/>
      <c r="D186" s="90" t="s">
        <v>2</v>
      </c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42" t="s">
        <v>3</v>
      </c>
      <c r="P186" s="42" t="s">
        <v>4</v>
      </c>
      <c r="Q186" s="42" t="s">
        <v>191</v>
      </c>
      <c r="R186" s="42" t="s">
        <v>192</v>
      </c>
      <c r="S186" s="7"/>
      <c r="T186" s="90" t="s">
        <v>2</v>
      </c>
      <c r="U186" s="92" t="s">
        <v>5</v>
      </c>
      <c r="V186" s="92" t="s">
        <v>6</v>
      </c>
      <c r="W186" s="8" t="s">
        <v>7</v>
      </c>
      <c r="X186" s="7"/>
      <c r="Y186" s="265"/>
      <c r="Z186" s="90" t="s">
        <v>0</v>
      </c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42" t="s">
        <v>3</v>
      </c>
      <c r="AL186" s="42" t="s">
        <v>4</v>
      </c>
      <c r="AM186" s="42" t="s">
        <v>191</v>
      </c>
      <c r="AN186" s="42" t="s">
        <v>192</v>
      </c>
      <c r="AO186" s="7"/>
      <c r="AP186" s="90" t="s">
        <v>0</v>
      </c>
      <c r="AQ186" s="92" t="s">
        <v>5</v>
      </c>
      <c r="AR186" s="92" t="s">
        <v>6</v>
      </c>
      <c r="AS186" s="8" t="s">
        <v>7</v>
      </c>
      <c r="AU186" s="340"/>
      <c r="AV186" s="265"/>
      <c r="AW186" s="146" t="s">
        <v>2</v>
      </c>
      <c r="AX186" s="146" t="s">
        <v>54</v>
      </c>
      <c r="AY186" s="265"/>
      <c r="AZ186" s="146" t="s">
        <v>2</v>
      </c>
      <c r="BA186" s="146" t="s">
        <v>54</v>
      </c>
    </row>
    <row r="187" spans="2:53" ht="16.5" x14ac:dyDescent="0.3">
      <c r="B187" s="341"/>
      <c r="C187" s="265"/>
      <c r="D187" s="25" t="s">
        <v>8</v>
      </c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95">
        <f>ROUND(AVERAGE(O189, O193,O197), 3)</f>
        <v>105.55200000000001</v>
      </c>
      <c r="P187" s="43">
        <f>ROUND(AVERAGE(P189, P193,P197), 3)</f>
        <v>10.555</v>
      </c>
      <c r="Q187" s="43">
        <f>ROUND(AVERAGE(Q189, Q193,Q197), 3)</f>
        <v>8.5340000000000007</v>
      </c>
      <c r="R187" s="43">
        <f>ROUND(AVERAGE(R189, R193,R197), 3)</f>
        <v>6.5439999999999996</v>
      </c>
      <c r="S187" s="216" t="s">
        <v>303</v>
      </c>
      <c r="T187" s="9" t="s">
        <v>9</v>
      </c>
      <c r="U187" s="41">
        <v>90</v>
      </c>
      <c r="V187" s="41">
        <f>O189</f>
        <v>125.83000000000001</v>
      </c>
      <c r="W187" s="8">
        <f>ROUND(V187/60, 3)</f>
        <v>2.097</v>
      </c>
      <c r="X187" s="7"/>
      <c r="Y187" s="265"/>
      <c r="Z187" s="25" t="s">
        <v>8</v>
      </c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95">
        <f>ROUND(AVERAGE(AK189, AK193,AK197), 3)</f>
        <v>65.858000000000004</v>
      </c>
      <c r="AL187" s="43">
        <f>ROUND(AVERAGE(AL189, AL193,AL197), 3)</f>
        <v>6.5860000000000003</v>
      </c>
      <c r="AM187" s="43">
        <f>ROUND(AVERAGE(AM189, AM193,AM197), 3)</f>
        <v>5.6440000000000001</v>
      </c>
      <c r="AN187" s="43">
        <f>ROUND(AVERAGE(AN189, AN193,AN197), 3)</f>
        <v>2.6480000000000001</v>
      </c>
      <c r="AO187" s="216" t="s">
        <v>303</v>
      </c>
      <c r="AP187" s="9" t="s">
        <v>9</v>
      </c>
      <c r="AQ187" s="41">
        <v>100</v>
      </c>
      <c r="AR187" s="41">
        <f>AK189</f>
        <v>67.117999999999995</v>
      </c>
      <c r="AS187" s="8">
        <f>ROUND(AR187/60, 3)</f>
        <v>1.119</v>
      </c>
      <c r="AU187" s="340"/>
      <c r="AV187" s="147" t="s">
        <v>9</v>
      </c>
      <c r="AW187" s="28">
        <f>U187</f>
        <v>90</v>
      </c>
      <c r="AX187" s="28">
        <f>AQ187</f>
        <v>100</v>
      </c>
      <c r="AY187" s="147" t="s">
        <v>9</v>
      </c>
      <c r="AZ187" s="28">
        <f>V187</f>
        <v>125.83000000000001</v>
      </c>
      <c r="BA187" s="28">
        <f>AR187</f>
        <v>67.117999999999995</v>
      </c>
    </row>
    <row r="188" spans="2:53" ht="16.5" customHeight="1" x14ac:dyDescent="0.3">
      <c r="B188" s="341"/>
      <c r="C188" s="265"/>
      <c r="D188" s="92" t="s">
        <v>10</v>
      </c>
      <c r="E188" s="292" t="s">
        <v>90</v>
      </c>
      <c r="F188" s="293"/>
      <c r="G188" s="293"/>
      <c r="H188" s="293"/>
      <c r="I188" s="293"/>
      <c r="J188" s="293"/>
      <c r="K188" s="293"/>
      <c r="L188" s="293"/>
      <c r="M188" s="293"/>
      <c r="N188" s="293"/>
      <c r="O188" s="88" t="s">
        <v>11</v>
      </c>
      <c r="P188" s="88" t="s">
        <v>12</v>
      </c>
      <c r="Q188" s="88" t="s">
        <v>81</v>
      </c>
      <c r="R188" s="88" t="s">
        <v>80</v>
      </c>
      <c r="S188" s="216" t="s">
        <v>300</v>
      </c>
      <c r="T188" s="9" t="s">
        <v>13</v>
      </c>
      <c r="U188" s="41">
        <v>100</v>
      </c>
      <c r="V188" s="41">
        <f>O193</f>
        <v>104.75700000000001</v>
      </c>
      <c r="W188" s="8">
        <f>ROUND(V188/60, 3)</f>
        <v>1.746</v>
      </c>
      <c r="X188" s="7"/>
      <c r="Y188" s="265"/>
      <c r="Z188" s="92" t="s">
        <v>10</v>
      </c>
      <c r="AA188" s="292" t="s">
        <v>94</v>
      </c>
      <c r="AB188" s="293"/>
      <c r="AC188" s="293"/>
      <c r="AD188" s="293"/>
      <c r="AE188" s="293"/>
      <c r="AF188" s="293"/>
      <c r="AG188" s="293"/>
      <c r="AH188" s="293"/>
      <c r="AI188" s="293"/>
      <c r="AJ188" s="293"/>
      <c r="AK188" s="88" t="s">
        <v>11</v>
      </c>
      <c r="AL188" s="88" t="s">
        <v>12</v>
      </c>
      <c r="AM188" s="88" t="s">
        <v>81</v>
      </c>
      <c r="AN188" s="88" t="s">
        <v>80</v>
      </c>
      <c r="AO188" s="216" t="s">
        <v>300</v>
      </c>
      <c r="AP188" s="9" t="s">
        <v>13</v>
      </c>
      <c r="AQ188" s="41">
        <v>100</v>
      </c>
      <c r="AR188" s="41">
        <f>AK193</f>
        <v>68.623999999999995</v>
      </c>
      <c r="AS188" s="8">
        <f>ROUND(AR188/60, 3)</f>
        <v>1.1439999999999999</v>
      </c>
      <c r="AU188" s="340"/>
      <c r="AV188" s="147" t="s">
        <v>13</v>
      </c>
      <c r="AW188" s="28">
        <f t="shared" ref="AW188:AW190" si="34">U188</f>
        <v>100</v>
      </c>
      <c r="AX188" s="28">
        <f t="shared" ref="AX188:AX190" si="35">AQ188</f>
        <v>100</v>
      </c>
      <c r="AY188" s="147" t="s">
        <v>13</v>
      </c>
      <c r="AZ188" s="28">
        <f t="shared" ref="AZ188:AZ190" si="36">V188</f>
        <v>104.75700000000001</v>
      </c>
      <c r="BA188" s="28">
        <f t="shared" ref="BA188:BA190" si="37">AR188</f>
        <v>68.623999999999995</v>
      </c>
    </row>
    <row r="189" spans="2:53" ht="16.5" x14ac:dyDescent="0.3">
      <c r="B189" s="341"/>
      <c r="C189" s="265"/>
      <c r="D189" s="35" t="s">
        <v>14</v>
      </c>
      <c r="E189" s="196">
        <v>5.1760000000000002</v>
      </c>
      <c r="F189" s="196">
        <v>12.504</v>
      </c>
      <c r="G189" s="196">
        <v>7.6950000000000003</v>
      </c>
      <c r="H189" s="196">
        <v>3.847</v>
      </c>
      <c r="I189" s="196">
        <v>7.4489999999999998</v>
      </c>
      <c r="J189" s="196">
        <v>11.391999999999999</v>
      </c>
      <c r="K189" s="196">
        <v>34.814999999999998</v>
      </c>
      <c r="L189" s="196">
        <v>19.968</v>
      </c>
      <c r="M189" s="196">
        <v>7.3760000000000003</v>
      </c>
      <c r="N189" s="196">
        <v>15.608000000000001</v>
      </c>
      <c r="O189" s="189">
        <f>SUM(E189:N189)</f>
        <v>125.83000000000001</v>
      </c>
      <c r="P189" s="39">
        <f>ROUND(AVERAGE(E189:N189),3)</f>
        <v>12.583</v>
      </c>
      <c r="Q189" s="189">
        <f>ROUND(MEDIAN(E189:N189), 3)</f>
        <v>9.5440000000000005</v>
      </c>
      <c r="R189" s="189">
        <f>ROUND(_xlfn.STDEV.S(E189:N189), 3)</f>
        <v>9.2370000000000001</v>
      </c>
      <c r="S189" s="216" t="s">
        <v>302</v>
      </c>
      <c r="T189" s="9" t="s">
        <v>15</v>
      </c>
      <c r="U189" s="41">
        <v>100</v>
      </c>
      <c r="V189" s="41">
        <f>O197</f>
        <v>86.067999999999984</v>
      </c>
      <c r="W189" s="8">
        <f>ROUND(V189/60, 3)</f>
        <v>1.4339999999999999</v>
      </c>
      <c r="X189" s="7"/>
      <c r="Y189" s="265"/>
      <c r="Z189" s="35" t="s">
        <v>14</v>
      </c>
      <c r="AA189" s="196">
        <v>4.2720000000000002</v>
      </c>
      <c r="AB189" s="196">
        <v>5.9770000000000003</v>
      </c>
      <c r="AC189" s="196">
        <v>5.383</v>
      </c>
      <c r="AD189" s="196">
        <v>4.3109999999999999</v>
      </c>
      <c r="AE189" s="196">
        <v>7</v>
      </c>
      <c r="AF189" s="196">
        <v>9.3360000000000003</v>
      </c>
      <c r="AG189" s="196">
        <v>7.8639999999999999</v>
      </c>
      <c r="AH189" s="196">
        <v>5.4160000000000004</v>
      </c>
      <c r="AI189" s="196">
        <v>4.7030000000000003</v>
      </c>
      <c r="AJ189" s="196">
        <v>12.856</v>
      </c>
      <c r="AK189" s="189">
        <f>SUM(AA189:AJ189)</f>
        <v>67.117999999999995</v>
      </c>
      <c r="AL189" s="39">
        <f>ROUND(AVERAGE(AA189:AJ189),3)</f>
        <v>6.7119999999999997</v>
      </c>
      <c r="AM189" s="189">
        <f>ROUND(MEDIAN(AA189:AJ189), 3)</f>
        <v>5.6970000000000001</v>
      </c>
      <c r="AN189" s="189">
        <f>ROUND(_xlfn.STDEV.S(AA189:AJ189), 3)</f>
        <v>2.7040000000000002</v>
      </c>
      <c r="AO189" s="216" t="s">
        <v>302</v>
      </c>
      <c r="AP189" s="9" t="s">
        <v>15</v>
      </c>
      <c r="AQ189" s="41">
        <v>100</v>
      </c>
      <c r="AR189" s="41">
        <f>AK197</f>
        <v>61.830999999999996</v>
      </c>
      <c r="AS189" s="8">
        <f>ROUND(AR189/60, 3)</f>
        <v>1.0309999999999999</v>
      </c>
      <c r="AU189" s="340"/>
      <c r="AV189" s="147" t="s">
        <v>15</v>
      </c>
      <c r="AW189" s="28">
        <f t="shared" si="34"/>
        <v>100</v>
      </c>
      <c r="AX189" s="28">
        <f t="shared" si="35"/>
        <v>100</v>
      </c>
      <c r="AY189" s="147" t="s">
        <v>15</v>
      </c>
      <c r="AZ189" s="28">
        <f t="shared" si="36"/>
        <v>86.067999999999984</v>
      </c>
      <c r="BA189" s="28">
        <f t="shared" si="37"/>
        <v>61.830999999999996</v>
      </c>
    </row>
    <row r="190" spans="2:53" ht="16.5" x14ac:dyDescent="0.3">
      <c r="B190" s="341"/>
      <c r="C190" s="265"/>
      <c r="D190" s="35" t="b">
        <v>1</v>
      </c>
      <c r="E190" s="196" t="s">
        <v>148</v>
      </c>
      <c r="F190" s="196" t="s">
        <v>161</v>
      </c>
      <c r="G190" s="196" t="s">
        <v>133</v>
      </c>
      <c r="H190" s="196" t="s">
        <v>146</v>
      </c>
      <c r="I190" s="196" t="s">
        <v>137</v>
      </c>
      <c r="J190" s="196" t="s">
        <v>163</v>
      </c>
      <c r="K190" s="84">
        <v>4</v>
      </c>
      <c r="L190" s="196" t="s">
        <v>144</v>
      </c>
      <c r="M190" s="196">
        <v>7</v>
      </c>
      <c r="N190" s="196">
        <v>1</v>
      </c>
      <c r="O190" s="303"/>
      <c r="P190" s="304"/>
      <c r="Q190" s="304"/>
      <c r="R190" s="330"/>
      <c r="S190" s="7"/>
      <c r="T190" s="14" t="s">
        <v>3</v>
      </c>
      <c r="U190" s="44">
        <f>ROUND(AVERAGE(U187:U189), 3)</f>
        <v>96.667000000000002</v>
      </c>
      <c r="V190" s="45">
        <f>ROUND(AVERAGE(V187:V189), 3)</f>
        <v>105.55200000000001</v>
      </c>
      <c r="W190" s="15">
        <f>ROUND(AVERAGE(W187:W189), 3)</f>
        <v>1.7589999999999999</v>
      </c>
      <c r="X190" s="7"/>
      <c r="Y190" s="265"/>
      <c r="Z190" s="35" t="b">
        <v>1</v>
      </c>
      <c r="AA190" s="196" t="s">
        <v>147</v>
      </c>
      <c r="AB190" s="196">
        <v>7</v>
      </c>
      <c r="AC190" s="196">
        <v>5</v>
      </c>
      <c r="AD190" s="196">
        <v>1</v>
      </c>
      <c r="AE190" s="196" t="s">
        <v>141</v>
      </c>
      <c r="AF190" s="196" t="s">
        <v>161</v>
      </c>
      <c r="AG190" s="196" t="s">
        <v>130</v>
      </c>
      <c r="AH190" s="196" t="s">
        <v>159</v>
      </c>
      <c r="AI190" s="196" t="s">
        <v>163</v>
      </c>
      <c r="AJ190" s="196" t="s">
        <v>138</v>
      </c>
      <c r="AK190" s="303"/>
      <c r="AL190" s="304"/>
      <c r="AM190" s="304"/>
      <c r="AN190" s="330"/>
      <c r="AO190" s="7"/>
      <c r="AP190" s="14" t="s">
        <v>3</v>
      </c>
      <c r="AQ190" s="44">
        <f>ROUND(AVERAGE(AQ187:AQ189), 3)</f>
        <v>100</v>
      </c>
      <c r="AR190" s="45">
        <f>ROUND(AVERAGE(AR187:AR189), 3)</f>
        <v>65.858000000000004</v>
      </c>
      <c r="AS190" s="15">
        <f>ROUND(AVERAGE(AS187:AS189), 3)</f>
        <v>1.0980000000000001</v>
      </c>
      <c r="AU190" s="340"/>
      <c r="AV190" s="148" t="s">
        <v>3</v>
      </c>
      <c r="AW190" s="44">
        <f t="shared" si="34"/>
        <v>96.667000000000002</v>
      </c>
      <c r="AX190" s="44">
        <f t="shared" si="35"/>
        <v>100</v>
      </c>
      <c r="AY190" s="148" t="s">
        <v>3</v>
      </c>
      <c r="AZ190" s="45">
        <f t="shared" si="36"/>
        <v>105.55200000000001</v>
      </c>
      <c r="BA190" s="45">
        <f t="shared" si="37"/>
        <v>65.858000000000004</v>
      </c>
    </row>
    <row r="191" spans="2:53" ht="16.5" x14ac:dyDescent="0.25">
      <c r="B191" s="341"/>
      <c r="C191" s="265"/>
      <c r="D191" s="35" t="s">
        <v>17</v>
      </c>
      <c r="E191" s="189"/>
      <c r="F191" s="189"/>
      <c r="G191" s="189"/>
      <c r="H191" s="189"/>
      <c r="I191" s="189"/>
      <c r="J191" s="189"/>
      <c r="K191" s="13" t="s">
        <v>35</v>
      </c>
      <c r="L191" s="189"/>
      <c r="M191" s="189"/>
      <c r="N191" s="189"/>
      <c r="O191" s="311"/>
      <c r="P191" s="312"/>
      <c r="Q191" s="312"/>
      <c r="R191" s="331"/>
      <c r="S191" s="7"/>
      <c r="T191" s="7"/>
      <c r="U191" s="7"/>
      <c r="V191" s="7"/>
      <c r="W191" s="7"/>
      <c r="X191" s="7"/>
      <c r="Y191" s="265"/>
      <c r="Z191" s="35" t="s">
        <v>17</v>
      </c>
      <c r="AA191" s="189"/>
      <c r="AB191" s="189"/>
      <c r="AC191" s="189"/>
      <c r="AD191" s="189"/>
      <c r="AE191" s="189"/>
      <c r="AF191" s="189"/>
      <c r="AG191" s="189"/>
      <c r="AH191" s="189"/>
      <c r="AI191" s="189"/>
      <c r="AJ191" s="189"/>
      <c r="AK191" s="311"/>
      <c r="AL191" s="312"/>
      <c r="AM191" s="312"/>
      <c r="AN191" s="331"/>
      <c r="AO191" s="7"/>
      <c r="AP191" s="7"/>
      <c r="AQ191" s="7"/>
      <c r="AR191" s="7"/>
      <c r="AS191" s="7"/>
      <c r="AU191" s="340"/>
      <c r="AV191" s="7"/>
      <c r="AW191" s="7"/>
      <c r="AX191" s="7"/>
      <c r="AY191" s="7"/>
      <c r="AZ191" s="7"/>
      <c r="BA191" s="7"/>
    </row>
    <row r="192" spans="2:53" ht="16.5" customHeight="1" x14ac:dyDescent="0.25">
      <c r="B192" s="341"/>
      <c r="C192" s="265"/>
      <c r="D192" s="92" t="s">
        <v>19</v>
      </c>
      <c r="E192" s="292" t="s">
        <v>94</v>
      </c>
      <c r="F192" s="293"/>
      <c r="G192" s="293"/>
      <c r="H192" s="293"/>
      <c r="I192" s="293"/>
      <c r="J192" s="293"/>
      <c r="K192" s="293"/>
      <c r="L192" s="293"/>
      <c r="M192" s="293"/>
      <c r="N192" s="293"/>
      <c r="O192" s="88" t="s">
        <v>11</v>
      </c>
      <c r="P192" s="88" t="s">
        <v>12</v>
      </c>
      <c r="Q192" s="88" t="s">
        <v>81</v>
      </c>
      <c r="R192" s="88" t="s">
        <v>80</v>
      </c>
      <c r="S192" s="7"/>
      <c r="T192" s="31"/>
      <c r="U192" s="31"/>
      <c r="V192" s="31"/>
      <c r="W192" s="31"/>
      <c r="X192" s="7"/>
      <c r="Y192" s="265"/>
      <c r="Z192" s="92" t="s">
        <v>19</v>
      </c>
      <c r="AA192" s="292" t="s">
        <v>94</v>
      </c>
      <c r="AB192" s="293"/>
      <c r="AC192" s="293"/>
      <c r="AD192" s="293"/>
      <c r="AE192" s="293"/>
      <c r="AF192" s="293"/>
      <c r="AG192" s="293"/>
      <c r="AH192" s="293"/>
      <c r="AI192" s="293"/>
      <c r="AJ192" s="293"/>
      <c r="AK192" s="88" t="s">
        <v>11</v>
      </c>
      <c r="AL192" s="88" t="s">
        <v>12</v>
      </c>
      <c r="AM192" s="88" t="s">
        <v>81</v>
      </c>
      <c r="AN192" s="88" t="s">
        <v>80</v>
      </c>
      <c r="AO192" s="7"/>
      <c r="AP192" s="31"/>
      <c r="AQ192" s="31"/>
      <c r="AR192" s="31"/>
      <c r="AS192" s="31"/>
      <c r="AU192" s="340"/>
      <c r="AV192" s="7"/>
      <c r="AW192" s="7"/>
      <c r="AX192" s="7"/>
      <c r="AY192" s="7"/>
      <c r="AZ192" s="7"/>
      <c r="BA192" s="7"/>
    </row>
    <row r="193" spans="2:53" ht="16.5" x14ac:dyDescent="0.25">
      <c r="B193" s="341"/>
      <c r="C193" s="265"/>
      <c r="D193" s="35" t="s">
        <v>20</v>
      </c>
      <c r="E193" s="196">
        <v>24.76</v>
      </c>
      <c r="F193" s="196">
        <v>5.0709999999999997</v>
      </c>
      <c r="G193" s="196">
        <v>22.425000000000001</v>
      </c>
      <c r="H193" s="196">
        <v>9.8149999999999995</v>
      </c>
      <c r="I193" s="196">
        <v>3.7749999999999999</v>
      </c>
      <c r="J193" s="196">
        <v>7.2649999999999997</v>
      </c>
      <c r="K193" s="196">
        <v>8.7829999999999995</v>
      </c>
      <c r="L193" s="196">
        <v>5.8879999999999999</v>
      </c>
      <c r="M193" s="196">
        <v>8.8079999999999998</v>
      </c>
      <c r="N193" s="196">
        <v>8.1669999999999998</v>
      </c>
      <c r="O193" s="189">
        <f>SUM(E193:N193)</f>
        <v>104.75700000000001</v>
      </c>
      <c r="P193" s="39">
        <f>ROUND(AVERAGE(E193:N193),3)</f>
        <v>10.476000000000001</v>
      </c>
      <c r="Q193" s="189">
        <f>ROUND(MEDIAN(E193:N193), 3)</f>
        <v>8.4749999999999996</v>
      </c>
      <c r="R193" s="189">
        <f>ROUND(_xlfn.STDEV.S(E193:N193), 3)</f>
        <v>7.1779999999999999</v>
      </c>
      <c r="S193" s="7"/>
      <c r="T193" s="7"/>
      <c r="U193" s="7"/>
      <c r="V193" s="7"/>
      <c r="W193" s="7"/>
      <c r="X193" s="7"/>
      <c r="Y193" s="265"/>
      <c r="Z193" s="35" t="s">
        <v>20</v>
      </c>
      <c r="AA193" s="196">
        <v>6.367</v>
      </c>
      <c r="AB193" s="196">
        <v>8.0890000000000004</v>
      </c>
      <c r="AC193" s="196">
        <v>3.76</v>
      </c>
      <c r="AD193" s="196">
        <v>6.7839999999999998</v>
      </c>
      <c r="AE193" s="196">
        <v>10.272</v>
      </c>
      <c r="AF193" s="196">
        <v>8.1199999999999992</v>
      </c>
      <c r="AG193" s="196">
        <v>9.327</v>
      </c>
      <c r="AH193" s="196">
        <v>5.0330000000000004</v>
      </c>
      <c r="AI193" s="196">
        <v>6.3540000000000001</v>
      </c>
      <c r="AJ193" s="196">
        <v>4.5179999999999998</v>
      </c>
      <c r="AK193" s="189">
        <f>SUM(AA193:AJ193)</f>
        <v>68.623999999999995</v>
      </c>
      <c r="AL193" s="39">
        <f>ROUND(AVERAGE(AA193:AJ193),3)</f>
        <v>6.8620000000000001</v>
      </c>
      <c r="AM193" s="189">
        <f>ROUND(MEDIAN(AA193:AJ193), 3)</f>
        <v>6.5759999999999996</v>
      </c>
      <c r="AN193" s="189">
        <f>ROUND(_xlfn.STDEV.S(AA193:AJ193), 3)</f>
        <v>2.1019999999999999</v>
      </c>
      <c r="AO193" s="7"/>
      <c r="AP193" s="7"/>
      <c r="AQ193" s="7"/>
      <c r="AR193" s="7"/>
      <c r="AS193" s="7"/>
      <c r="AU193" s="340"/>
      <c r="AV193" s="7"/>
      <c r="AW193" s="7"/>
      <c r="AX193" s="7"/>
      <c r="AY193" s="7"/>
      <c r="AZ193" s="7"/>
      <c r="BA193" s="7"/>
    </row>
    <row r="194" spans="2:53" ht="16.5" x14ac:dyDescent="0.25">
      <c r="B194" s="341"/>
      <c r="C194" s="265"/>
      <c r="D194" s="35" t="b">
        <v>1</v>
      </c>
      <c r="E194" s="196" t="s">
        <v>155</v>
      </c>
      <c r="F194" s="196" t="s">
        <v>129</v>
      </c>
      <c r="G194" s="196" t="s">
        <v>160</v>
      </c>
      <c r="H194" s="196" t="s">
        <v>159</v>
      </c>
      <c r="I194" s="196" t="s">
        <v>132</v>
      </c>
      <c r="J194" s="196" t="s">
        <v>135</v>
      </c>
      <c r="K194" s="196">
        <v>6</v>
      </c>
      <c r="L194" s="196" t="s">
        <v>138</v>
      </c>
      <c r="M194" s="196" t="s">
        <v>162</v>
      </c>
      <c r="N194" s="196">
        <v>7</v>
      </c>
      <c r="O194" s="303"/>
      <c r="P194" s="304"/>
      <c r="Q194" s="304"/>
      <c r="R194" s="330"/>
      <c r="S194" s="7"/>
      <c r="T194" s="7"/>
      <c r="U194" s="7"/>
      <c r="V194" s="7"/>
      <c r="W194" s="7"/>
      <c r="X194" s="7"/>
      <c r="Y194" s="265"/>
      <c r="Z194" s="35" t="b">
        <v>1</v>
      </c>
      <c r="AA194" s="196" t="s">
        <v>135</v>
      </c>
      <c r="AB194" s="196" t="s">
        <v>143</v>
      </c>
      <c r="AC194" s="196" t="s">
        <v>147</v>
      </c>
      <c r="AD194" s="196" t="s">
        <v>146</v>
      </c>
      <c r="AE194" s="196" t="s">
        <v>162</v>
      </c>
      <c r="AF194" s="196" t="s">
        <v>130</v>
      </c>
      <c r="AG194" s="196" t="s">
        <v>161</v>
      </c>
      <c r="AH194" s="196" t="s">
        <v>133</v>
      </c>
      <c r="AI194" s="196" t="s">
        <v>135</v>
      </c>
      <c r="AJ194" s="196" t="s">
        <v>152</v>
      </c>
      <c r="AK194" s="303"/>
      <c r="AL194" s="304"/>
      <c r="AM194" s="304"/>
      <c r="AN194" s="330"/>
      <c r="AO194" s="7"/>
      <c r="AP194" s="7"/>
      <c r="AQ194" s="7"/>
      <c r="AR194" s="7"/>
      <c r="AS194" s="7"/>
      <c r="AU194" s="340"/>
      <c r="AV194" s="7"/>
      <c r="AW194" s="7"/>
      <c r="AX194" s="7"/>
      <c r="AY194" s="7"/>
      <c r="AZ194" s="7"/>
      <c r="BA194" s="7"/>
    </row>
    <row r="195" spans="2:53" ht="16.5" x14ac:dyDescent="0.25">
      <c r="B195" s="341"/>
      <c r="C195" s="265"/>
      <c r="D195" s="35" t="s">
        <v>17</v>
      </c>
      <c r="E195" s="189"/>
      <c r="F195" s="189"/>
      <c r="G195" s="189"/>
      <c r="H195" s="189"/>
      <c r="I195" s="189"/>
      <c r="J195" s="189"/>
      <c r="K195" s="189"/>
      <c r="L195" s="189"/>
      <c r="M195" s="189"/>
      <c r="N195" s="189"/>
      <c r="O195" s="311"/>
      <c r="P195" s="312"/>
      <c r="Q195" s="312"/>
      <c r="R195" s="331"/>
      <c r="S195" s="7"/>
      <c r="T195" s="7"/>
      <c r="U195" s="7"/>
      <c r="V195" s="7"/>
      <c r="W195" s="7"/>
      <c r="X195" s="7"/>
      <c r="Y195" s="265"/>
      <c r="Z195" s="35" t="s">
        <v>17</v>
      </c>
      <c r="AA195" s="189"/>
      <c r="AB195" s="189"/>
      <c r="AC195" s="189"/>
      <c r="AD195" s="189"/>
      <c r="AE195" s="189"/>
      <c r="AF195" s="189"/>
      <c r="AG195" s="189"/>
      <c r="AH195" s="189"/>
      <c r="AI195" s="189"/>
      <c r="AJ195" s="189"/>
      <c r="AK195" s="311"/>
      <c r="AL195" s="312"/>
      <c r="AM195" s="312"/>
      <c r="AN195" s="331"/>
      <c r="AO195" s="7"/>
      <c r="AP195" s="7"/>
      <c r="AQ195" s="7"/>
      <c r="AR195" s="7"/>
      <c r="AS195" s="7"/>
      <c r="AU195" s="340"/>
      <c r="AV195" s="7"/>
      <c r="AW195" s="7"/>
      <c r="AX195" s="7"/>
      <c r="AY195" s="7"/>
      <c r="AZ195" s="7"/>
      <c r="BA195" s="7"/>
    </row>
    <row r="196" spans="2:53" ht="16.5" customHeight="1" x14ac:dyDescent="0.25">
      <c r="B196" s="341"/>
      <c r="C196" s="265"/>
      <c r="D196" s="92" t="s">
        <v>21</v>
      </c>
      <c r="E196" s="292" t="s">
        <v>94</v>
      </c>
      <c r="F196" s="293"/>
      <c r="G196" s="293"/>
      <c r="H196" s="293"/>
      <c r="I196" s="293"/>
      <c r="J196" s="293"/>
      <c r="K196" s="293"/>
      <c r="L196" s="293"/>
      <c r="M196" s="293"/>
      <c r="N196" s="293"/>
      <c r="O196" s="88" t="s">
        <v>11</v>
      </c>
      <c r="P196" s="88" t="s">
        <v>12</v>
      </c>
      <c r="Q196" s="88" t="s">
        <v>81</v>
      </c>
      <c r="R196" s="88" t="s">
        <v>80</v>
      </c>
      <c r="S196" s="7"/>
      <c r="T196" s="7"/>
      <c r="U196" s="7"/>
      <c r="V196" s="7"/>
      <c r="W196" s="7"/>
      <c r="X196" s="7"/>
      <c r="Y196" s="265"/>
      <c r="Z196" s="92" t="s">
        <v>21</v>
      </c>
      <c r="AA196" s="292" t="s">
        <v>94</v>
      </c>
      <c r="AB196" s="293"/>
      <c r="AC196" s="293"/>
      <c r="AD196" s="293"/>
      <c r="AE196" s="293"/>
      <c r="AF196" s="293"/>
      <c r="AG196" s="293"/>
      <c r="AH196" s="293"/>
      <c r="AI196" s="293"/>
      <c r="AJ196" s="293"/>
      <c r="AK196" s="88" t="s">
        <v>11</v>
      </c>
      <c r="AL196" s="88" t="s">
        <v>12</v>
      </c>
      <c r="AM196" s="88" t="s">
        <v>81</v>
      </c>
      <c r="AN196" s="88" t="s">
        <v>80</v>
      </c>
      <c r="AO196" s="7"/>
      <c r="AP196" s="7"/>
      <c r="AQ196" s="7"/>
      <c r="AR196" s="7"/>
      <c r="AS196" s="7"/>
      <c r="AU196" s="340"/>
      <c r="BA196" s="2"/>
    </row>
    <row r="197" spans="2:53" ht="16.5" x14ac:dyDescent="0.25">
      <c r="B197" s="341"/>
      <c r="C197" s="265"/>
      <c r="D197" s="35" t="s">
        <v>22</v>
      </c>
      <c r="E197" s="196">
        <v>10.151999999999999</v>
      </c>
      <c r="F197" s="196">
        <v>16.893999999999998</v>
      </c>
      <c r="G197" s="196">
        <v>6.2160000000000002</v>
      </c>
      <c r="H197" s="196">
        <v>6.08</v>
      </c>
      <c r="I197" s="196">
        <v>7.8719999999999999</v>
      </c>
      <c r="J197" s="196">
        <v>9.7509999999999994</v>
      </c>
      <c r="K197" s="196">
        <v>8.1199999999999992</v>
      </c>
      <c r="L197" s="196">
        <v>6.984</v>
      </c>
      <c r="M197" s="196">
        <v>6.7039999999999997</v>
      </c>
      <c r="N197" s="196">
        <v>7.2949999999999999</v>
      </c>
      <c r="O197" s="189">
        <f>SUM(E197:N197)</f>
        <v>86.067999999999984</v>
      </c>
      <c r="P197" s="39">
        <f>ROUND(AVERAGE(E197:N197),3)</f>
        <v>8.6069999999999993</v>
      </c>
      <c r="Q197" s="189">
        <f>ROUND(MEDIAN(E197:N197), 3)</f>
        <v>7.5839999999999996</v>
      </c>
      <c r="R197" s="189">
        <f>ROUND(_xlfn.STDEV.S(E197:N197), 3)</f>
        <v>3.218</v>
      </c>
      <c r="S197" s="7"/>
      <c r="T197" s="7"/>
      <c r="U197" s="7"/>
      <c r="V197" s="7"/>
      <c r="W197" s="7"/>
      <c r="X197" s="7"/>
      <c r="Y197" s="265"/>
      <c r="Z197" s="35" t="s">
        <v>22</v>
      </c>
      <c r="AA197" s="196">
        <v>4.2229999999999999</v>
      </c>
      <c r="AB197" s="196">
        <v>4.2169999999999996</v>
      </c>
      <c r="AC197" s="196">
        <v>3.984</v>
      </c>
      <c r="AD197" s="196">
        <v>9.2080000000000002</v>
      </c>
      <c r="AE197" s="196">
        <v>8.9269999999999996</v>
      </c>
      <c r="AF197" s="196">
        <v>4.2889999999999997</v>
      </c>
      <c r="AG197" s="196">
        <v>12.991</v>
      </c>
      <c r="AH197" s="196">
        <v>5.0309999999999997</v>
      </c>
      <c r="AI197" s="196">
        <v>5.5609999999999999</v>
      </c>
      <c r="AJ197" s="196">
        <v>3.4</v>
      </c>
      <c r="AK197" s="189">
        <f>SUM(AA197:AJ197)</f>
        <v>61.830999999999996</v>
      </c>
      <c r="AL197" s="39">
        <f>ROUND(AVERAGE(AA197:AJ197),3)</f>
        <v>6.1829999999999998</v>
      </c>
      <c r="AM197" s="189">
        <f>ROUND(MEDIAN(AA197:AJ197), 3)</f>
        <v>4.66</v>
      </c>
      <c r="AN197" s="189">
        <f>ROUND(_xlfn.STDEV.S(AA197:AJ197), 3)</f>
        <v>3.1379999999999999</v>
      </c>
      <c r="AO197" s="7"/>
      <c r="AP197" s="7"/>
      <c r="AQ197" s="7"/>
      <c r="AR197" s="7"/>
      <c r="AS197" s="7"/>
      <c r="AU197" s="340"/>
      <c r="BA197" s="2"/>
    </row>
    <row r="198" spans="2:53" ht="16.5" x14ac:dyDescent="0.25">
      <c r="B198" s="341"/>
      <c r="C198" s="265"/>
      <c r="D198" s="35" t="b">
        <v>1</v>
      </c>
      <c r="E198" s="196" t="s">
        <v>136</v>
      </c>
      <c r="F198" s="196" t="s">
        <v>152</v>
      </c>
      <c r="G198" s="196">
        <v>4</v>
      </c>
      <c r="H198" s="196" t="s">
        <v>137</v>
      </c>
      <c r="I198" s="196" t="s">
        <v>135</v>
      </c>
      <c r="J198" s="196">
        <v>9</v>
      </c>
      <c r="K198" s="196" t="s">
        <v>144</v>
      </c>
      <c r="L198" s="196" t="s">
        <v>131</v>
      </c>
      <c r="M198" s="196">
        <v>0</v>
      </c>
      <c r="N198" s="196" t="s">
        <v>141</v>
      </c>
      <c r="O198" s="303"/>
      <c r="P198" s="304"/>
      <c r="Q198" s="304"/>
      <c r="R198" s="330"/>
      <c r="S198" s="7"/>
      <c r="T198" s="7"/>
      <c r="U198" s="7"/>
      <c r="V198" s="7"/>
      <c r="W198" s="7"/>
      <c r="X198" s="7"/>
      <c r="Y198" s="265"/>
      <c r="Z198" s="35" t="b">
        <v>1</v>
      </c>
      <c r="AA198" s="196" t="s">
        <v>129</v>
      </c>
      <c r="AB198" s="196">
        <v>2</v>
      </c>
      <c r="AC198" s="196">
        <v>3</v>
      </c>
      <c r="AD198" s="196" t="s">
        <v>131</v>
      </c>
      <c r="AE198" s="196" t="s">
        <v>148</v>
      </c>
      <c r="AF198" s="196" t="s">
        <v>133</v>
      </c>
      <c r="AG198" s="196" t="s">
        <v>132</v>
      </c>
      <c r="AH198" s="196" t="s">
        <v>137</v>
      </c>
      <c r="AI198" s="196" t="s">
        <v>136</v>
      </c>
      <c r="AJ198" s="196">
        <v>1</v>
      </c>
      <c r="AK198" s="303"/>
      <c r="AL198" s="304"/>
      <c r="AM198" s="304"/>
      <c r="AN198" s="330"/>
      <c r="AO198" s="7"/>
      <c r="AP198" s="7"/>
      <c r="AQ198" s="7"/>
      <c r="AR198" s="7"/>
      <c r="AS198" s="7"/>
      <c r="AU198" s="340"/>
      <c r="BA198" s="2"/>
    </row>
    <row r="199" spans="2:53" ht="16.5" x14ac:dyDescent="0.25">
      <c r="B199" s="341"/>
      <c r="C199" s="265"/>
      <c r="D199" s="35" t="s">
        <v>17</v>
      </c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311"/>
      <c r="P199" s="312"/>
      <c r="Q199" s="312"/>
      <c r="R199" s="331"/>
      <c r="S199" s="7"/>
      <c r="T199" s="7"/>
      <c r="U199" s="7"/>
      <c r="V199" s="7"/>
      <c r="W199" s="7"/>
      <c r="X199" s="7"/>
      <c r="Y199" s="265"/>
      <c r="Z199" s="35" t="s">
        <v>17</v>
      </c>
      <c r="AA199" s="189"/>
      <c r="AB199" s="189"/>
      <c r="AC199" s="189"/>
      <c r="AD199" s="189"/>
      <c r="AE199" s="189"/>
      <c r="AF199" s="189"/>
      <c r="AG199" s="189"/>
      <c r="AH199" s="189"/>
      <c r="AI199" s="189"/>
      <c r="AJ199" s="189"/>
      <c r="AK199" s="311"/>
      <c r="AL199" s="312"/>
      <c r="AM199" s="312"/>
      <c r="AN199" s="331"/>
      <c r="AO199" s="7"/>
      <c r="AP199" s="7"/>
      <c r="AQ199" s="7"/>
      <c r="AR199" s="7"/>
      <c r="AS199" s="7"/>
      <c r="AU199" s="340"/>
      <c r="BA199" s="2"/>
    </row>
    <row r="200" spans="2:53" ht="16.5" x14ac:dyDescent="0.25">
      <c r="B200" s="341"/>
      <c r="AU200" s="340"/>
      <c r="BA200" s="2"/>
    </row>
    <row r="201" spans="2:53" ht="16.5" x14ac:dyDescent="0.25">
      <c r="B201" s="341"/>
      <c r="AU201" s="340"/>
      <c r="BA201" s="2"/>
    </row>
    <row r="202" spans="2:53" ht="16.5" x14ac:dyDescent="0.3">
      <c r="B202" s="341"/>
      <c r="C202" s="265" t="s">
        <v>74</v>
      </c>
      <c r="D202" s="90" t="s">
        <v>74</v>
      </c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327" t="s">
        <v>49</v>
      </c>
      <c r="P202" s="328"/>
      <c r="Q202" s="328"/>
      <c r="R202" s="329"/>
      <c r="S202" s="7"/>
      <c r="T202" s="90" t="s">
        <v>74</v>
      </c>
      <c r="U202" s="232" t="s">
        <v>50</v>
      </c>
      <c r="V202" s="232"/>
      <c r="W202" s="232"/>
      <c r="Y202" s="265" t="s">
        <v>74</v>
      </c>
      <c r="Z202" s="90" t="s">
        <v>74</v>
      </c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327" t="s">
        <v>49</v>
      </c>
      <c r="AL202" s="328"/>
      <c r="AM202" s="328"/>
      <c r="AN202" s="329"/>
      <c r="AO202" s="7"/>
      <c r="AP202" s="90" t="s">
        <v>74</v>
      </c>
      <c r="AQ202" s="232" t="s">
        <v>50</v>
      </c>
      <c r="AR202" s="232"/>
      <c r="AS202" s="232"/>
      <c r="AU202" s="340"/>
      <c r="AV202" s="265" t="s">
        <v>270</v>
      </c>
      <c r="AW202" s="268" t="s">
        <v>5</v>
      </c>
      <c r="AX202" s="268"/>
      <c r="AY202" s="265" t="s">
        <v>270</v>
      </c>
      <c r="AZ202" s="268" t="s">
        <v>6</v>
      </c>
      <c r="BA202" s="268"/>
    </row>
    <row r="203" spans="2:53" ht="16.5" x14ac:dyDescent="0.3">
      <c r="B203" s="341"/>
      <c r="C203" s="265"/>
      <c r="D203" s="90" t="s">
        <v>2</v>
      </c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42" t="s">
        <v>3</v>
      </c>
      <c r="P203" s="42" t="s">
        <v>4</v>
      </c>
      <c r="Q203" s="42" t="s">
        <v>191</v>
      </c>
      <c r="R203" s="42" t="s">
        <v>192</v>
      </c>
      <c r="S203" s="7"/>
      <c r="T203" s="90" t="s">
        <v>2</v>
      </c>
      <c r="U203" s="92" t="s">
        <v>5</v>
      </c>
      <c r="V203" s="92" t="s">
        <v>6</v>
      </c>
      <c r="W203" s="8" t="s">
        <v>7</v>
      </c>
      <c r="Y203" s="265"/>
      <c r="Z203" s="90" t="s">
        <v>0</v>
      </c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42" t="s">
        <v>3</v>
      </c>
      <c r="AL203" s="42" t="s">
        <v>4</v>
      </c>
      <c r="AM203" s="42" t="s">
        <v>191</v>
      </c>
      <c r="AN203" s="42" t="s">
        <v>192</v>
      </c>
      <c r="AO203" s="7"/>
      <c r="AP203" s="90" t="s">
        <v>0</v>
      </c>
      <c r="AQ203" s="92" t="s">
        <v>5</v>
      </c>
      <c r="AR203" s="92" t="s">
        <v>6</v>
      </c>
      <c r="AS203" s="8" t="s">
        <v>7</v>
      </c>
      <c r="AU203" s="340"/>
      <c r="AV203" s="265"/>
      <c r="AW203" s="146" t="s">
        <v>2</v>
      </c>
      <c r="AX203" s="146" t="s">
        <v>54</v>
      </c>
      <c r="AY203" s="265"/>
      <c r="AZ203" s="146" t="s">
        <v>2</v>
      </c>
      <c r="BA203" s="146" t="s">
        <v>54</v>
      </c>
    </row>
    <row r="204" spans="2:53" ht="16.5" x14ac:dyDescent="0.3">
      <c r="B204" s="341"/>
      <c r="C204" s="265"/>
      <c r="D204" s="25" t="s">
        <v>8</v>
      </c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95">
        <f>ROUND(AVERAGE(O206, O210,O214), 3)</f>
        <v>55.456000000000003</v>
      </c>
      <c r="P204" s="43">
        <f>ROUND(AVERAGE(P206, P210,P214), 3)</f>
        <v>5.5460000000000003</v>
      </c>
      <c r="Q204" s="43">
        <f>ROUND(AVERAGE(Q206, Q210,Q214), 3)</f>
        <v>4.99</v>
      </c>
      <c r="R204" s="43">
        <f>ROUND(AVERAGE(R206, R210,R214), 3)</f>
        <v>1.93</v>
      </c>
      <c r="S204" s="7"/>
      <c r="T204" s="9" t="s">
        <v>9</v>
      </c>
      <c r="U204" s="32">
        <v>100</v>
      </c>
      <c r="V204" s="32">
        <v>47.335000000000001</v>
      </c>
      <c r="W204" s="8">
        <f>ROUND(V204/60, 3)</f>
        <v>0.78900000000000003</v>
      </c>
      <c r="Y204" s="265"/>
      <c r="Z204" s="25" t="s">
        <v>8</v>
      </c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95">
        <f>ROUND(AVERAGE(AK206, AK210,AK214), 3)</f>
        <v>60.856000000000002</v>
      </c>
      <c r="AL204" s="43">
        <f>ROUND(AVERAGE(AL206, AL210,AL214), 3)</f>
        <v>6.0860000000000003</v>
      </c>
      <c r="AM204" s="43">
        <f>ROUND(AVERAGE(AM206, AM210,AM214), 3)</f>
        <v>5.8550000000000004</v>
      </c>
      <c r="AN204" s="43">
        <f>ROUND(AVERAGE(AN206, AN210,AN214), 3)</f>
        <v>1.6020000000000001</v>
      </c>
      <c r="AO204" s="7"/>
      <c r="AP204" s="9" t="s">
        <v>9</v>
      </c>
      <c r="AQ204" s="32">
        <v>100</v>
      </c>
      <c r="AR204" s="32">
        <v>60.771000000000001</v>
      </c>
      <c r="AS204" s="8">
        <f>ROUND(AR204/60, 3)</f>
        <v>1.0129999999999999</v>
      </c>
      <c r="AU204" s="340"/>
      <c r="AV204" s="147" t="s">
        <v>9</v>
      </c>
      <c r="AW204" s="28">
        <f>U204</f>
        <v>100</v>
      </c>
      <c r="AX204" s="28">
        <f>AQ204</f>
        <v>100</v>
      </c>
      <c r="AY204" s="147" t="s">
        <v>9</v>
      </c>
      <c r="AZ204" s="28">
        <f>V204</f>
        <v>47.335000000000001</v>
      </c>
      <c r="BA204" s="28">
        <f>AR204</f>
        <v>60.771000000000001</v>
      </c>
    </row>
    <row r="205" spans="2:53" ht="16.5" customHeight="1" x14ac:dyDescent="0.3">
      <c r="B205" s="341"/>
      <c r="C205" s="265"/>
      <c r="D205" s="92" t="s">
        <v>10</v>
      </c>
      <c r="E205" s="292" t="s">
        <v>94</v>
      </c>
      <c r="F205" s="293"/>
      <c r="G205" s="293"/>
      <c r="H205" s="293"/>
      <c r="I205" s="293"/>
      <c r="J205" s="293"/>
      <c r="K205" s="293"/>
      <c r="L205" s="293"/>
      <c r="M205" s="293"/>
      <c r="N205" s="293"/>
      <c r="O205" s="88" t="s">
        <v>11</v>
      </c>
      <c r="P205" s="88" t="s">
        <v>12</v>
      </c>
      <c r="Q205" s="88" t="s">
        <v>81</v>
      </c>
      <c r="R205" s="88" t="s">
        <v>80</v>
      </c>
      <c r="S205" s="7"/>
      <c r="T205" s="9" t="s">
        <v>13</v>
      </c>
      <c r="U205" s="32">
        <v>80</v>
      </c>
      <c r="V205" s="32">
        <v>51.764000000000003</v>
      </c>
      <c r="W205" s="8">
        <f>ROUND(V205/60, 3)</f>
        <v>0.86299999999999999</v>
      </c>
      <c r="Y205" s="265"/>
      <c r="Z205" s="92" t="s">
        <v>10</v>
      </c>
      <c r="AA205" s="292" t="s">
        <v>94</v>
      </c>
      <c r="AB205" s="293"/>
      <c r="AC205" s="293"/>
      <c r="AD205" s="293"/>
      <c r="AE205" s="293"/>
      <c r="AF205" s="293"/>
      <c r="AG205" s="293"/>
      <c r="AH205" s="293"/>
      <c r="AI205" s="293"/>
      <c r="AJ205" s="293"/>
      <c r="AK205" s="88" t="s">
        <v>11</v>
      </c>
      <c r="AL205" s="88" t="s">
        <v>12</v>
      </c>
      <c r="AM205" s="88" t="s">
        <v>81</v>
      </c>
      <c r="AN205" s="88" t="s">
        <v>80</v>
      </c>
      <c r="AO205" s="7"/>
      <c r="AP205" s="9" t="s">
        <v>13</v>
      </c>
      <c r="AQ205" s="32">
        <v>100</v>
      </c>
      <c r="AR205" s="32">
        <v>58.252000000000002</v>
      </c>
      <c r="AS205" s="8">
        <f>ROUND(AR205/60, 3)</f>
        <v>0.97099999999999997</v>
      </c>
      <c r="AU205" s="340"/>
      <c r="AV205" s="147" t="s">
        <v>13</v>
      </c>
      <c r="AW205" s="28">
        <f t="shared" ref="AW205:AW207" si="38">U205</f>
        <v>80</v>
      </c>
      <c r="AX205" s="28">
        <f t="shared" ref="AX205:AX207" si="39">AQ205</f>
        <v>100</v>
      </c>
      <c r="AY205" s="147" t="s">
        <v>13</v>
      </c>
      <c r="AZ205" s="28">
        <f t="shared" ref="AZ205:AZ207" si="40">V205</f>
        <v>51.764000000000003</v>
      </c>
      <c r="BA205" s="28">
        <f t="shared" ref="BA205:BA207" si="41">AR205</f>
        <v>58.252000000000002</v>
      </c>
    </row>
    <row r="206" spans="2:53" ht="16.5" x14ac:dyDescent="0.3">
      <c r="B206" s="341"/>
      <c r="C206" s="265"/>
      <c r="D206" s="87" t="s">
        <v>14</v>
      </c>
      <c r="E206" s="87">
        <v>5.766</v>
      </c>
      <c r="F206" s="87">
        <v>3.8239999999999998</v>
      </c>
      <c r="G206" s="87">
        <v>7.1230000000000002</v>
      </c>
      <c r="H206" s="87">
        <v>5.3040000000000003</v>
      </c>
      <c r="I206" s="87">
        <v>5.2560000000000002</v>
      </c>
      <c r="J206" s="87">
        <v>2.7389999999999999</v>
      </c>
      <c r="K206" s="87">
        <v>3.8820000000000001</v>
      </c>
      <c r="L206" s="87">
        <v>2.6949999999999998</v>
      </c>
      <c r="M206" s="87">
        <v>4.1059999999999999</v>
      </c>
      <c r="N206" s="26">
        <v>6.6349999999999998</v>
      </c>
      <c r="O206" s="87">
        <f>SUM(E206:N206)</f>
        <v>47.330000000000005</v>
      </c>
      <c r="P206" s="26">
        <f>ROUND(AVERAGE(E206:N206),3)</f>
        <v>4.7329999999999997</v>
      </c>
      <c r="Q206" s="87">
        <f>ROUND(MEDIAN(E206:N206), 3)</f>
        <v>4.681</v>
      </c>
      <c r="R206" s="87">
        <f>ROUND(_xlfn.STDEV.S(E206:N206), 3)</f>
        <v>1.53</v>
      </c>
      <c r="S206" s="7"/>
      <c r="T206" s="9" t="s">
        <v>15</v>
      </c>
      <c r="U206" s="32">
        <v>80</v>
      </c>
      <c r="V206" s="32">
        <v>67.287999999999997</v>
      </c>
      <c r="W206" s="8">
        <f>ROUND(V206/60, 3)</f>
        <v>1.121</v>
      </c>
      <c r="Y206" s="265"/>
      <c r="Z206" s="87" t="s">
        <v>14</v>
      </c>
      <c r="AA206" s="87">
        <v>4.8070000000000004</v>
      </c>
      <c r="AB206" s="87">
        <v>5.9790000000000001</v>
      </c>
      <c r="AC206" s="87">
        <v>5.3390000000000004</v>
      </c>
      <c r="AD206" s="87">
        <v>8.3439999999999994</v>
      </c>
      <c r="AE206" s="87">
        <v>5.5149999999999997</v>
      </c>
      <c r="AF206" s="87">
        <v>6.3540000000000001</v>
      </c>
      <c r="AG206" s="87">
        <v>6.3330000000000002</v>
      </c>
      <c r="AH206" s="87">
        <v>6.226</v>
      </c>
      <c r="AI206" s="87">
        <v>6.6189999999999998</v>
      </c>
      <c r="AJ206" s="26">
        <v>5.2480000000000002</v>
      </c>
      <c r="AK206" s="87">
        <f>SUM(AA206:AJ206)</f>
        <v>60.763999999999996</v>
      </c>
      <c r="AL206" s="26">
        <f>ROUND(AVERAGE(AA206:AJ206),3)</f>
        <v>6.0759999999999996</v>
      </c>
      <c r="AM206" s="87">
        <f>ROUND(MEDIAN(AA206:AJ206), 3)</f>
        <v>6.1029999999999998</v>
      </c>
      <c r="AN206" s="87">
        <f>ROUND(_xlfn.STDEV.S(AA206:AJ206), 3)</f>
        <v>0.98699999999999999</v>
      </c>
      <c r="AO206" s="7"/>
      <c r="AP206" s="9" t="s">
        <v>15</v>
      </c>
      <c r="AQ206" s="32">
        <v>100</v>
      </c>
      <c r="AR206" s="32">
        <v>63.555999999999997</v>
      </c>
      <c r="AS206" s="8">
        <f>ROUND(AR206/60, 3)</f>
        <v>1.0589999999999999</v>
      </c>
      <c r="AU206" s="340"/>
      <c r="AV206" s="147" t="s">
        <v>15</v>
      </c>
      <c r="AW206" s="28">
        <f t="shared" si="38"/>
        <v>80</v>
      </c>
      <c r="AX206" s="28">
        <f t="shared" si="39"/>
        <v>100</v>
      </c>
      <c r="AY206" s="147" t="s">
        <v>15</v>
      </c>
      <c r="AZ206" s="28">
        <f t="shared" si="40"/>
        <v>67.287999999999997</v>
      </c>
      <c r="BA206" s="28">
        <f t="shared" si="41"/>
        <v>63.555999999999997</v>
      </c>
    </row>
    <row r="207" spans="2:53" ht="16.5" customHeight="1" x14ac:dyDescent="0.3">
      <c r="B207" s="341"/>
      <c r="C207" s="265"/>
      <c r="D207" s="87" t="b">
        <v>1</v>
      </c>
      <c r="E207" s="87" t="s">
        <v>158</v>
      </c>
      <c r="F207" s="87" t="s">
        <v>137</v>
      </c>
      <c r="G207" s="87" t="s">
        <v>161</v>
      </c>
      <c r="H207" s="87" t="s">
        <v>132</v>
      </c>
      <c r="I207" s="87" t="s">
        <v>136</v>
      </c>
      <c r="J207" s="87" t="s">
        <v>139</v>
      </c>
      <c r="K207" s="87" t="s">
        <v>131</v>
      </c>
      <c r="L207" s="87" t="s">
        <v>147</v>
      </c>
      <c r="M207" s="87">
        <v>2</v>
      </c>
      <c r="N207" s="26" t="s">
        <v>152</v>
      </c>
      <c r="O207" s="281"/>
      <c r="P207" s="282"/>
      <c r="Q207" s="282"/>
      <c r="R207" s="283"/>
      <c r="S207" s="7"/>
      <c r="T207" s="14" t="s">
        <v>3</v>
      </c>
      <c r="U207" s="44">
        <f>ROUND(AVERAGE(U204:U206), 3)</f>
        <v>86.667000000000002</v>
      </c>
      <c r="V207" s="45">
        <f>ROUND(AVERAGE(V204:V206), 3)</f>
        <v>55.462000000000003</v>
      </c>
      <c r="W207" s="15">
        <f>ROUND(AVERAGE(W204:W206), 3)</f>
        <v>0.92400000000000004</v>
      </c>
      <c r="Y207" s="265"/>
      <c r="Z207" s="87" t="b">
        <v>1</v>
      </c>
      <c r="AA207" s="87">
        <v>4</v>
      </c>
      <c r="AB207" s="87" t="s">
        <v>146</v>
      </c>
      <c r="AC207" s="87" t="s">
        <v>157</v>
      </c>
      <c r="AD207" s="87" t="s">
        <v>130</v>
      </c>
      <c r="AE207" s="87" t="s">
        <v>155</v>
      </c>
      <c r="AF207" s="87" t="s">
        <v>163</v>
      </c>
      <c r="AG207" s="87">
        <v>1</v>
      </c>
      <c r="AH207" s="87" t="s">
        <v>152</v>
      </c>
      <c r="AI207" s="87">
        <v>0</v>
      </c>
      <c r="AJ207" s="26" t="s">
        <v>135</v>
      </c>
      <c r="AK207" s="281"/>
      <c r="AL207" s="282"/>
      <c r="AM207" s="282"/>
      <c r="AN207" s="283"/>
      <c r="AO207" s="7"/>
      <c r="AP207" s="14" t="s">
        <v>3</v>
      </c>
      <c r="AQ207" s="44">
        <f>ROUND(AVERAGE(AQ204:AQ206), 3)</f>
        <v>100</v>
      </c>
      <c r="AR207" s="45">
        <f>ROUND(AVERAGE(AR204:AR206), 3)</f>
        <v>60.86</v>
      </c>
      <c r="AS207" s="15">
        <f>ROUND(AVERAGE(AS204:AS206), 3)</f>
        <v>1.014</v>
      </c>
      <c r="AU207" s="340"/>
      <c r="AV207" s="148" t="s">
        <v>3</v>
      </c>
      <c r="AW207" s="44">
        <f t="shared" si="38"/>
        <v>86.667000000000002</v>
      </c>
      <c r="AX207" s="44">
        <f t="shared" si="39"/>
        <v>100</v>
      </c>
      <c r="AY207" s="148" t="s">
        <v>3</v>
      </c>
      <c r="AZ207" s="45">
        <f t="shared" si="40"/>
        <v>55.462000000000003</v>
      </c>
      <c r="BA207" s="45">
        <f t="shared" si="41"/>
        <v>60.86</v>
      </c>
    </row>
    <row r="208" spans="2:53" ht="16.5" x14ac:dyDescent="0.25">
      <c r="B208" s="341"/>
      <c r="C208" s="265"/>
      <c r="D208" s="87" t="s">
        <v>17</v>
      </c>
      <c r="E208" s="87"/>
      <c r="F208" s="87"/>
      <c r="G208" s="87"/>
      <c r="H208" s="87"/>
      <c r="I208" s="87"/>
      <c r="J208" s="87"/>
      <c r="K208" s="87"/>
      <c r="L208" s="87"/>
      <c r="M208" s="87"/>
      <c r="N208" s="26"/>
      <c r="O208" s="284"/>
      <c r="P208" s="285"/>
      <c r="Q208" s="285"/>
      <c r="R208" s="286"/>
      <c r="S208" s="7"/>
      <c r="T208" s="7"/>
      <c r="U208" s="7"/>
      <c r="V208" s="7"/>
      <c r="W208" s="7"/>
      <c r="Y208" s="265"/>
      <c r="Z208" s="87" t="s">
        <v>17</v>
      </c>
      <c r="AA208" s="87"/>
      <c r="AB208" s="87"/>
      <c r="AC208" s="87"/>
      <c r="AD208" s="87"/>
      <c r="AE208" s="87"/>
      <c r="AF208" s="87"/>
      <c r="AG208" s="87"/>
      <c r="AH208" s="87"/>
      <c r="AI208" s="87"/>
      <c r="AJ208" s="26"/>
      <c r="AK208" s="284"/>
      <c r="AL208" s="285"/>
      <c r="AM208" s="285"/>
      <c r="AN208" s="286"/>
      <c r="AO208" s="7"/>
      <c r="AP208" s="7"/>
      <c r="AQ208" s="7"/>
      <c r="AR208" s="7"/>
      <c r="AS208" s="7"/>
      <c r="AU208" s="340"/>
      <c r="BA208" s="2"/>
    </row>
    <row r="209" spans="2:53" ht="16.5" customHeight="1" x14ac:dyDescent="0.25">
      <c r="B209" s="341"/>
      <c r="C209" s="265"/>
      <c r="D209" s="92" t="s">
        <v>19</v>
      </c>
      <c r="E209" s="292" t="s">
        <v>89</v>
      </c>
      <c r="F209" s="293"/>
      <c r="G209" s="293"/>
      <c r="H209" s="293"/>
      <c r="I209" s="293"/>
      <c r="J209" s="293"/>
      <c r="K209" s="293"/>
      <c r="L209" s="293"/>
      <c r="M209" s="293"/>
      <c r="N209" s="293"/>
      <c r="O209" s="88" t="s">
        <v>11</v>
      </c>
      <c r="P209" s="88" t="s">
        <v>12</v>
      </c>
      <c r="Q209" s="88" t="s">
        <v>81</v>
      </c>
      <c r="R209" s="88" t="s">
        <v>80</v>
      </c>
      <c r="S209" s="7"/>
      <c r="T209" s="31"/>
      <c r="U209" s="31"/>
      <c r="V209" s="31"/>
      <c r="W209" s="31"/>
      <c r="Y209" s="265"/>
      <c r="Z209" s="92" t="s">
        <v>19</v>
      </c>
      <c r="AA209" s="292" t="s">
        <v>94</v>
      </c>
      <c r="AB209" s="293"/>
      <c r="AC209" s="293"/>
      <c r="AD209" s="293"/>
      <c r="AE209" s="293"/>
      <c r="AF209" s="293"/>
      <c r="AG209" s="293"/>
      <c r="AH209" s="293"/>
      <c r="AI209" s="293"/>
      <c r="AJ209" s="293"/>
      <c r="AK209" s="88" t="s">
        <v>11</v>
      </c>
      <c r="AL209" s="88" t="s">
        <v>12</v>
      </c>
      <c r="AM209" s="88" t="s">
        <v>81</v>
      </c>
      <c r="AN209" s="88" t="s">
        <v>80</v>
      </c>
      <c r="AO209" s="7"/>
      <c r="AP209" s="31"/>
      <c r="AQ209" s="31"/>
      <c r="AR209" s="31"/>
      <c r="AS209" s="31"/>
      <c r="AU209" s="340"/>
      <c r="BA209" s="2"/>
    </row>
    <row r="210" spans="2:53" ht="16.5" x14ac:dyDescent="0.25">
      <c r="B210" s="341"/>
      <c r="C210" s="265"/>
      <c r="D210" s="87" t="s">
        <v>20</v>
      </c>
      <c r="E210" s="87">
        <v>6.4059999999999997</v>
      </c>
      <c r="F210" s="87">
        <v>3.9809999999999999</v>
      </c>
      <c r="G210" s="87">
        <v>5.1059999999999999</v>
      </c>
      <c r="H210" s="87">
        <v>4.8899999999999997</v>
      </c>
      <c r="I210" s="87">
        <v>4.234</v>
      </c>
      <c r="J210" s="87">
        <v>3.714</v>
      </c>
      <c r="K210" s="87">
        <v>9.4390000000000001</v>
      </c>
      <c r="L210" s="87">
        <v>4.5030000000000001</v>
      </c>
      <c r="M210" s="87">
        <v>4.6050000000000004</v>
      </c>
      <c r="N210" s="26">
        <v>4.8780000000000001</v>
      </c>
      <c r="O210" s="87">
        <f>SUM(E210:N210)</f>
        <v>51.756</v>
      </c>
      <c r="P210" s="26">
        <f>ROUND(AVERAGE(E210:N210),3)</f>
        <v>5.1760000000000002</v>
      </c>
      <c r="Q210" s="87">
        <f>ROUND(MEDIAN(E210:N210), 3)</f>
        <v>4.742</v>
      </c>
      <c r="R210" s="87">
        <f>ROUND(_xlfn.STDEV.S(E210:N210), 3)</f>
        <v>1.67</v>
      </c>
      <c r="S210" s="7"/>
      <c r="T210" s="7"/>
      <c r="U210" s="7"/>
      <c r="V210" s="7"/>
      <c r="W210" s="7"/>
      <c r="Y210" s="265"/>
      <c r="Z210" s="87" t="s">
        <v>20</v>
      </c>
      <c r="AA210" s="87">
        <v>6.2830000000000004</v>
      </c>
      <c r="AB210" s="87">
        <v>6.2839999999999998</v>
      </c>
      <c r="AC210" s="87">
        <v>6.7690000000000001</v>
      </c>
      <c r="AD210" s="87">
        <v>4.1909999999999998</v>
      </c>
      <c r="AE210" s="87">
        <v>6.6059999999999999</v>
      </c>
      <c r="AF210" s="87">
        <v>6.74</v>
      </c>
      <c r="AG210" s="87">
        <v>7.6360000000000001</v>
      </c>
      <c r="AH210" s="87">
        <v>5.85</v>
      </c>
      <c r="AI210" s="87">
        <v>4.4009999999999998</v>
      </c>
      <c r="AJ210" s="26">
        <v>3.4889999999999999</v>
      </c>
      <c r="AK210" s="87">
        <f>SUM(AA210:AJ210)</f>
        <v>58.249000000000002</v>
      </c>
      <c r="AL210" s="26">
        <f>ROUND(AVERAGE(AA210:AJ210),3)</f>
        <v>5.8250000000000002</v>
      </c>
      <c r="AM210" s="87">
        <f>ROUND(MEDIAN(AA210:AJ210), 3)</f>
        <v>6.2839999999999998</v>
      </c>
      <c r="AN210" s="87">
        <f>ROUND(_xlfn.STDEV.S(AA210:AJ210), 3)</f>
        <v>1.341</v>
      </c>
      <c r="AO210" s="7"/>
      <c r="AP210" s="7"/>
      <c r="AQ210" s="7"/>
      <c r="AR210" s="7"/>
      <c r="AS210" s="7"/>
      <c r="AU210" s="340"/>
      <c r="BA210" s="2"/>
    </row>
    <row r="211" spans="2:53" ht="16.5" x14ac:dyDescent="0.25">
      <c r="B211" s="341"/>
      <c r="C211" s="265"/>
      <c r="D211" s="87" t="b">
        <v>1</v>
      </c>
      <c r="E211" s="87" t="s">
        <v>163</v>
      </c>
      <c r="F211" s="87" t="s">
        <v>144</v>
      </c>
      <c r="G211" s="87">
        <v>9</v>
      </c>
      <c r="H211" s="87" t="s">
        <v>135</v>
      </c>
      <c r="I211" s="87" t="s">
        <v>141</v>
      </c>
      <c r="J211" s="87" t="s">
        <v>146</v>
      </c>
      <c r="K211" s="87" t="s">
        <v>159</v>
      </c>
      <c r="L211" s="87">
        <v>1</v>
      </c>
      <c r="M211" s="13" t="s">
        <v>162</v>
      </c>
      <c r="N211" s="96">
        <v>6</v>
      </c>
      <c r="O211" s="281"/>
      <c r="P211" s="282"/>
      <c r="Q211" s="282"/>
      <c r="R211" s="283"/>
      <c r="S211" s="7"/>
      <c r="T211" s="7"/>
      <c r="U211" s="7"/>
      <c r="V211" s="7"/>
      <c r="W211" s="7"/>
      <c r="Y211" s="265"/>
      <c r="Z211" s="87" t="b">
        <v>1</v>
      </c>
      <c r="AA211" s="87" t="s">
        <v>136</v>
      </c>
      <c r="AB211" s="87">
        <v>9</v>
      </c>
      <c r="AC211" s="87" t="s">
        <v>160</v>
      </c>
      <c r="AD211" s="87" t="s">
        <v>129</v>
      </c>
      <c r="AE211" s="87" t="s">
        <v>137</v>
      </c>
      <c r="AF211" s="87" t="s">
        <v>159</v>
      </c>
      <c r="AG211" s="87" t="s">
        <v>141</v>
      </c>
      <c r="AH211" s="87" t="s">
        <v>162</v>
      </c>
      <c r="AI211" s="87">
        <v>5</v>
      </c>
      <c r="AJ211" s="26" t="s">
        <v>158</v>
      </c>
      <c r="AK211" s="281"/>
      <c r="AL211" s="282"/>
      <c r="AM211" s="282"/>
      <c r="AN211" s="283"/>
      <c r="AO211" s="7"/>
      <c r="AP211" s="7"/>
      <c r="AQ211" s="7"/>
      <c r="AR211" s="7"/>
      <c r="AS211" s="7"/>
      <c r="AU211" s="340"/>
      <c r="BA211" s="2"/>
    </row>
    <row r="212" spans="2:53" ht="16.5" x14ac:dyDescent="0.25">
      <c r="B212" s="341"/>
      <c r="C212" s="265"/>
      <c r="D212" s="87" t="s">
        <v>17</v>
      </c>
      <c r="E212" s="87"/>
      <c r="F212" s="87"/>
      <c r="G212" s="87"/>
      <c r="H212" s="87"/>
      <c r="I212" s="87"/>
      <c r="J212" s="87"/>
      <c r="K212" s="87"/>
      <c r="L212" s="87"/>
      <c r="M212" s="13" t="s">
        <v>34</v>
      </c>
      <c r="N212" s="96">
        <v>7</v>
      </c>
      <c r="O212" s="284"/>
      <c r="P212" s="285"/>
      <c r="Q212" s="285"/>
      <c r="R212" s="286"/>
      <c r="S212" s="7"/>
      <c r="T212" s="7"/>
      <c r="U212" s="7"/>
      <c r="V212" s="7"/>
      <c r="W212" s="7"/>
      <c r="Y212" s="265"/>
      <c r="Z212" s="87" t="s">
        <v>17</v>
      </c>
      <c r="AA212" s="87"/>
      <c r="AB212" s="87"/>
      <c r="AC212" s="87"/>
      <c r="AD212" s="87"/>
      <c r="AE212" s="87"/>
      <c r="AF212" s="87"/>
      <c r="AG212" s="87"/>
      <c r="AH212" s="87"/>
      <c r="AI212" s="87"/>
      <c r="AJ212" s="26"/>
      <c r="AK212" s="284"/>
      <c r="AL212" s="285"/>
      <c r="AM212" s="285"/>
      <c r="AN212" s="286"/>
      <c r="AO212" s="7"/>
      <c r="AP212" s="7"/>
      <c r="AQ212" s="7"/>
      <c r="AR212" s="7"/>
      <c r="AS212" s="7"/>
      <c r="AU212" s="340"/>
      <c r="BA212" s="2"/>
    </row>
    <row r="213" spans="2:53" ht="16.5" customHeight="1" x14ac:dyDescent="0.25">
      <c r="B213" s="341"/>
      <c r="C213" s="265"/>
      <c r="D213" s="92" t="s">
        <v>21</v>
      </c>
      <c r="E213" s="292" t="s">
        <v>89</v>
      </c>
      <c r="F213" s="293"/>
      <c r="G213" s="293"/>
      <c r="H213" s="293"/>
      <c r="I213" s="293"/>
      <c r="J213" s="293"/>
      <c r="K213" s="293"/>
      <c r="L213" s="293"/>
      <c r="M213" s="293"/>
      <c r="N213" s="293"/>
      <c r="O213" s="88" t="s">
        <v>11</v>
      </c>
      <c r="P213" s="88" t="s">
        <v>12</v>
      </c>
      <c r="Q213" s="88" t="s">
        <v>81</v>
      </c>
      <c r="R213" s="88" t="s">
        <v>80</v>
      </c>
      <c r="S213" s="7"/>
      <c r="T213" s="7"/>
      <c r="U213" s="7"/>
      <c r="V213" s="7"/>
      <c r="W213" s="7"/>
      <c r="Y213" s="265"/>
      <c r="Z213" s="92" t="s">
        <v>21</v>
      </c>
      <c r="AA213" s="292" t="s">
        <v>94</v>
      </c>
      <c r="AB213" s="293"/>
      <c r="AC213" s="293"/>
      <c r="AD213" s="293"/>
      <c r="AE213" s="293"/>
      <c r="AF213" s="293"/>
      <c r="AG213" s="293"/>
      <c r="AH213" s="293"/>
      <c r="AI213" s="293"/>
      <c r="AJ213" s="293"/>
      <c r="AK213" s="88" t="s">
        <v>11</v>
      </c>
      <c r="AL213" s="88" t="s">
        <v>12</v>
      </c>
      <c r="AM213" s="88" t="s">
        <v>81</v>
      </c>
      <c r="AN213" s="88" t="s">
        <v>80</v>
      </c>
      <c r="AO213" s="7"/>
      <c r="AP213" s="7"/>
      <c r="AQ213" s="7"/>
      <c r="AR213" s="7"/>
      <c r="AS213" s="7"/>
      <c r="AU213" s="340"/>
      <c r="BA213" s="2"/>
    </row>
    <row r="214" spans="2:53" ht="16.5" x14ac:dyDescent="0.25">
      <c r="B214" s="341"/>
      <c r="C214" s="265"/>
      <c r="D214" s="87" t="s">
        <v>22</v>
      </c>
      <c r="E214" s="87">
        <v>8.4670000000000005</v>
      </c>
      <c r="F214" s="87">
        <v>5.0999999999999996</v>
      </c>
      <c r="G214" s="87">
        <v>5.2279999999999998</v>
      </c>
      <c r="H214" s="87">
        <v>10.052</v>
      </c>
      <c r="I214" s="87">
        <v>5.8630000000000004</v>
      </c>
      <c r="J214" s="87">
        <v>4.133</v>
      </c>
      <c r="K214" s="87">
        <v>11.765000000000001</v>
      </c>
      <c r="L214" s="87">
        <v>4.843</v>
      </c>
      <c r="M214" s="87">
        <v>7.2729999999999997</v>
      </c>
      <c r="N214" s="26">
        <v>4.5590000000000002</v>
      </c>
      <c r="O214" s="87">
        <f>SUM(E214:N214)</f>
        <v>67.283000000000001</v>
      </c>
      <c r="P214" s="26">
        <f>ROUND(AVERAGE(E214:N214),3)</f>
        <v>6.7279999999999998</v>
      </c>
      <c r="Q214" s="87">
        <f>ROUND(MEDIAN(E214:N214), 3)</f>
        <v>5.5460000000000003</v>
      </c>
      <c r="R214" s="87">
        <f>ROUND(_xlfn.STDEV.S(E214:N214), 3)</f>
        <v>2.59</v>
      </c>
      <c r="S214" s="7"/>
      <c r="T214" s="7"/>
      <c r="U214" s="7"/>
      <c r="V214" s="7"/>
      <c r="W214" s="7"/>
      <c r="Y214" s="265"/>
      <c r="Z214" s="87" t="s">
        <v>22</v>
      </c>
      <c r="AA214" s="87">
        <v>5.077</v>
      </c>
      <c r="AB214" s="87">
        <v>3.9289999999999998</v>
      </c>
      <c r="AC214" s="87">
        <v>8.766</v>
      </c>
      <c r="AD214" s="87">
        <v>5.2809999999999997</v>
      </c>
      <c r="AE214" s="87">
        <v>6.2510000000000003</v>
      </c>
      <c r="AF214" s="87">
        <v>8.1660000000000004</v>
      </c>
      <c r="AG214" s="87">
        <v>4.532</v>
      </c>
      <c r="AH214" s="87">
        <v>11.807</v>
      </c>
      <c r="AI214" s="87">
        <v>4.7380000000000004</v>
      </c>
      <c r="AJ214" s="26">
        <v>5.008</v>
      </c>
      <c r="AK214" s="87">
        <f>SUM(AA214:AJ214)</f>
        <v>63.555</v>
      </c>
      <c r="AL214" s="26">
        <f>ROUND(AVERAGE(AA214:AJ214),3)</f>
        <v>6.3559999999999999</v>
      </c>
      <c r="AM214" s="87">
        <f>ROUND(MEDIAN(AA214:AJ214), 3)</f>
        <v>5.1790000000000003</v>
      </c>
      <c r="AN214" s="87">
        <f>ROUND(_xlfn.STDEV.S(AA214:AJ214), 3)</f>
        <v>2.4780000000000002</v>
      </c>
      <c r="AO214" s="7"/>
      <c r="AP214" s="7"/>
      <c r="AQ214" s="7"/>
      <c r="AR214" s="7"/>
      <c r="AS214" s="7"/>
      <c r="AU214" s="340"/>
      <c r="BA214" s="2"/>
    </row>
    <row r="215" spans="2:53" ht="16.5" x14ac:dyDescent="0.25">
      <c r="B215" s="341"/>
      <c r="C215" s="265"/>
      <c r="D215" s="87" t="b">
        <v>1</v>
      </c>
      <c r="E215" s="87">
        <v>0</v>
      </c>
      <c r="F215" s="87" t="s">
        <v>130</v>
      </c>
      <c r="G215" s="87">
        <v>3</v>
      </c>
      <c r="H215" s="13" t="s">
        <v>156</v>
      </c>
      <c r="I215" s="87">
        <v>7</v>
      </c>
      <c r="J215" s="87" t="s">
        <v>129</v>
      </c>
      <c r="K215" s="87" t="s">
        <v>160</v>
      </c>
      <c r="L215" s="13" t="s">
        <v>143</v>
      </c>
      <c r="M215" s="87">
        <v>8</v>
      </c>
      <c r="N215" s="26" t="s">
        <v>155</v>
      </c>
      <c r="O215" s="281"/>
      <c r="P215" s="282"/>
      <c r="Q215" s="282"/>
      <c r="R215" s="283"/>
      <c r="S215" s="7"/>
      <c r="T215" s="7"/>
      <c r="U215" s="7"/>
      <c r="V215" s="7"/>
      <c r="W215" s="7"/>
      <c r="Y215" s="265"/>
      <c r="Z215" s="87" t="b">
        <v>1</v>
      </c>
      <c r="AA215" s="87" t="s">
        <v>144</v>
      </c>
      <c r="AB215" s="87">
        <v>2</v>
      </c>
      <c r="AC215" s="87" t="s">
        <v>138</v>
      </c>
      <c r="AD215" s="87">
        <v>8</v>
      </c>
      <c r="AE215" s="87" t="s">
        <v>161</v>
      </c>
      <c r="AF215" s="87" t="s">
        <v>148</v>
      </c>
      <c r="AG215" s="87" t="s">
        <v>132</v>
      </c>
      <c r="AH215" s="87" t="s">
        <v>131</v>
      </c>
      <c r="AI215" s="87">
        <v>6</v>
      </c>
      <c r="AJ215" s="26">
        <v>7</v>
      </c>
      <c r="AK215" s="281"/>
      <c r="AL215" s="282"/>
      <c r="AM215" s="282"/>
      <c r="AN215" s="283"/>
      <c r="AO215" s="7"/>
      <c r="AP215" s="7"/>
      <c r="AQ215" s="7"/>
      <c r="AR215" s="7"/>
      <c r="AS215" s="7"/>
      <c r="AU215" s="340"/>
      <c r="BA215" s="2"/>
    </row>
    <row r="216" spans="2:53" ht="16.5" x14ac:dyDescent="0.25">
      <c r="B216" s="341"/>
      <c r="C216" s="265"/>
      <c r="D216" s="87" t="s">
        <v>17</v>
      </c>
      <c r="E216" s="87"/>
      <c r="F216" s="87"/>
      <c r="G216" s="87"/>
      <c r="H216" s="13" t="s">
        <v>48</v>
      </c>
      <c r="I216" s="87"/>
      <c r="J216" s="87"/>
      <c r="K216" s="87"/>
      <c r="L216" s="13" t="s">
        <v>46</v>
      </c>
      <c r="M216" s="87"/>
      <c r="N216" s="87"/>
      <c r="O216" s="284"/>
      <c r="P216" s="285"/>
      <c r="Q216" s="285"/>
      <c r="R216" s="286"/>
      <c r="S216" s="7"/>
      <c r="T216" s="7"/>
      <c r="U216" s="7"/>
      <c r="V216" s="7"/>
      <c r="W216" s="7"/>
      <c r="Y216" s="265"/>
      <c r="Z216" s="87" t="s">
        <v>17</v>
      </c>
      <c r="AA216" s="87"/>
      <c r="AB216" s="87"/>
      <c r="AC216" s="87"/>
      <c r="AD216" s="87"/>
      <c r="AE216" s="87"/>
      <c r="AF216" s="87"/>
      <c r="AG216" s="87"/>
      <c r="AH216" s="87"/>
      <c r="AI216" s="87"/>
      <c r="AJ216" s="87"/>
      <c r="AK216" s="284"/>
      <c r="AL216" s="285"/>
      <c r="AM216" s="285"/>
      <c r="AN216" s="286"/>
      <c r="AO216" s="7"/>
      <c r="AP216" s="7"/>
      <c r="AQ216" s="7"/>
      <c r="AR216" s="7"/>
      <c r="AS216" s="7"/>
      <c r="AU216" s="340"/>
      <c r="BA216" s="2"/>
    </row>
    <row r="217" spans="2:53" ht="16.5" x14ac:dyDescent="0.25">
      <c r="B217" s="341"/>
      <c r="AU217" s="340"/>
      <c r="BA217" s="2"/>
    </row>
    <row r="218" spans="2:53" ht="16.5" customHeight="1" x14ac:dyDescent="0.25">
      <c r="B218" s="341"/>
      <c r="AU218" s="340"/>
      <c r="BA218" s="2"/>
    </row>
    <row r="219" spans="2:53" ht="16.5" x14ac:dyDescent="0.3">
      <c r="B219" s="341"/>
      <c r="C219" s="265" t="s">
        <v>76</v>
      </c>
      <c r="D219" s="90" t="s">
        <v>76</v>
      </c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327" t="s">
        <v>49</v>
      </c>
      <c r="P219" s="328"/>
      <c r="Q219" s="328"/>
      <c r="R219" s="329"/>
      <c r="S219" s="7"/>
      <c r="T219" s="90" t="s">
        <v>75</v>
      </c>
      <c r="U219" s="232" t="s">
        <v>50</v>
      </c>
      <c r="V219" s="232"/>
      <c r="W219" s="232"/>
      <c r="Y219" s="265" t="s">
        <v>76</v>
      </c>
      <c r="Z219" s="90" t="s">
        <v>75</v>
      </c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327" t="s">
        <v>49</v>
      </c>
      <c r="AL219" s="328"/>
      <c r="AM219" s="328"/>
      <c r="AN219" s="329"/>
      <c r="AO219" s="7"/>
      <c r="AP219" s="90" t="s">
        <v>75</v>
      </c>
      <c r="AQ219" s="232" t="s">
        <v>50</v>
      </c>
      <c r="AR219" s="232"/>
      <c r="AS219" s="232"/>
      <c r="AU219" s="340"/>
      <c r="AV219" s="265" t="s">
        <v>75</v>
      </c>
      <c r="AW219" s="268" t="s">
        <v>5</v>
      </c>
      <c r="AX219" s="268"/>
      <c r="AY219" s="265" t="s">
        <v>75</v>
      </c>
      <c r="AZ219" s="268" t="s">
        <v>6</v>
      </c>
      <c r="BA219" s="268"/>
    </row>
    <row r="220" spans="2:53" ht="16.5" x14ac:dyDescent="0.3">
      <c r="B220" s="341"/>
      <c r="C220" s="265"/>
      <c r="D220" s="90" t="s">
        <v>2</v>
      </c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42" t="s">
        <v>3</v>
      </c>
      <c r="P220" s="42" t="s">
        <v>4</v>
      </c>
      <c r="Q220" s="42" t="s">
        <v>191</v>
      </c>
      <c r="R220" s="42" t="s">
        <v>192</v>
      </c>
      <c r="S220" s="7"/>
      <c r="T220" s="90" t="s">
        <v>2</v>
      </c>
      <c r="U220" s="92" t="s">
        <v>5</v>
      </c>
      <c r="V220" s="92" t="s">
        <v>6</v>
      </c>
      <c r="W220" s="8" t="s">
        <v>7</v>
      </c>
      <c r="Y220" s="265"/>
      <c r="Z220" s="90" t="s">
        <v>0</v>
      </c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42" t="s">
        <v>3</v>
      </c>
      <c r="AL220" s="42" t="s">
        <v>4</v>
      </c>
      <c r="AM220" s="42" t="s">
        <v>191</v>
      </c>
      <c r="AN220" s="42" t="s">
        <v>192</v>
      </c>
      <c r="AO220" s="7"/>
      <c r="AP220" s="90" t="s">
        <v>0</v>
      </c>
      <c r="AQ220" s="92" t="s">
        <v>5</v>
      </c>
      <c r="AR220" s="92" t="s">
        <v>6</v>
      </c>
      <c r="AS220" s="8" t="s">
        <v>7</v>
      </c>
      <c r="AU220" s="340"/>
      <c r="AV220" s="265"/>
      <c r="AW220" s="146" t="s">
        <v>2</v>
      </c>
      <c r="AX220" s="146" t="s">
        <v>54</v>
      </c>
      <c r="AY220" s="265"/>
      <c r="AZ220" s="146" t="s">
        <v>2</v>
      </c>
      <c r="BA220" s="146" t="s">
        <v>54</v>
      </c>
    </row>
    <row r="221" spans="2:53" ht="16.5" x14ac:dyDescent="0.3">
      <c r="B221" s="341"/>
      <c r="C221" s="265"/>
      <c r="D221" s="25" t="s">
        <v>8</v>
      </c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95">
        <f>ROUND(AVERAGE(O223, O227,O231), 3)</f>
        <v>48.759</v>
      </c>
      <c r="P221" s="43">
        <f>ROUND(AVERAGE(P223, P227,P231), 3)</f>
        <v>4.8760000000000003</v>
      </c>
      <c r="Q221" s="43">
        <f>ROUND(AVERAGE(Q223, Q227,Q231), 3)</f>
        <v>4.6420000000000003</v>
      </c>
      <c r="R221" s="43">
        <f>ROUND(AVERAGE(R223, R227,R231), 3)</f>
        <v>1.2490000000000001</v>
      </c>
      <c r="S221" s="7"/>
      <c r="T221" s="9" t="s">
        <v>9</v>
      </c>
      <c r="U221" s="32">
        <v>80</v>
      </c>
      <c r="V221" s="32">
        <v>49.000999999999998</v>
      </c>
      <c r="W221" s="8">
        <f>ROUND(V221/60, 3)</f>
        <v>0.81699999999999995</v>
      </c>
      <c r="Y221" s="265"/>
      <c r="Z221" s="25" t="s">
        <v>8</v>
      </c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95">
        <f>ROUND(AVERAGE(AK223, AK227,AK231), 3)</f>
        <v>72.551000000000002</v>
      </c>
      <c r="AL221" s="43">
        <f>ROUND(AVERAGE(AL223, AL227,AL231), 3)</f>
        <v>7.2549999999999999</v>
      </c>
      <c r="AM221" s="43">
        <f>ROUND(AVERAGE(AM223, AM227,AM231), 3)</f>
        <v>6.2649999999999997</v>
      </c>
      <c r="AN221" s="43">
        <f>ROUND(AVERAGE(AN223, AN227,AN231), 3)</f>
        <v>2.6059999999999999</v>
      </c>
      <c r="AO221" s="7"/>
      <c r="AP221" s="9" t="s">
        <v>9</v>
      </c>
      <c r="AQ221" s="32">
        <v>100</v>
      </c>
      <c r="AR221" s="32">
        <v>73.522999999999996</v>
      </c>
      <c r="AS221" s="8">
        <f>ROUND(AR221/60, 3)</f>
        <v>1.2250000000000001</v>
      </c>
      <c r="AU221" s="340"/>
      <c r="AV221" s="147" t="s">
        <v>9</v>
      </c>
      <c r="AW221" s="28">
        <f>U221</f>
        <v>80</v>
      </c>
      <c r="AX221" s="28">
        <f>AQ221</f>
        <v>100</v>
      </c>
      <c r="AY221" s="147" t="s">
        <v>9</v>
      </c>
      <c r="AZ221" s="28">
        <f>V221</f>
        <v>49.000999999999998</v>
      </c>
      <c r="BA221" s="28">
        <f>AR221</f>
        <v>73.522999999999996</v>
      </c>
    </row>
    <row r="222" spans="2:53" ht="16.5" customHeight="1" x14ac:dyDescent="0.3">
      <c r="B222" s="341"/>
      <c r="C222" s="265"/>
      <c r="D222" s="92" t="s">
        <v>10</v>
      </c>
      <c r="E222" s="292" t="s">
        <v>89</v>
      </c>
      <c r="F222" s="293"/>
      <c r="G222" s="293"/>
      <c r="H222" s="293"/>
      <c r="I222" s="293"/>
      <c r="J222" s="293"/>
      <c r="K222" s="293"/>
      <c r="L222" s="293"/>
      <c r="M222" s="293"/>
      <c r="N222" s="293"/>
      <c r="O222" s="88" t="s">
        <v>11</v>
      </c>
      <c r="P222" s="88" t="s">
        <v>12</v>
      </c>
      <c r="Q222" s="88" t="s">
        <v>81</v>
      </c>
      <c r="R222" s="88" t="s">
        <v>80</v>
      </c>
      <c r="S222" s="7"/>
      <c r="T222" s="9" t="s">
        <v>13</v>
      </c>
      <c r="U222" s="32">
        <v>80</v>
      </c>
      <c r="V222" s="32">
        <v>51.493000000000002</v>
      </c>
      <c r="W222" s="8">
        <f>ROUND(V222/60, 3)</f>
        <v>0.85799999999999998</v>
      </c>
      <c r="Y222" s="265"/>
      <c r="Z222" s="92" t="s">
        <v>10</v>
      </c>
      <c r="AA222" s="292" t="s">
        <v>94</v>
      </c>
      <c r="AB222" s="293"/>
      <c r="AC222" s="293"/>
      <c r="AD222" s="293"/>
      <c r="AE222" s="293"/>
      <c r="AF222" s="293"/>
      <c r="AG222" s="293"/>
      <c r="AH222" s="293"/>
      <c r="AI222" s="293"/>
      <c r="AJ222" s="293"/>
      <c r="AK222" s="88" t="s">
        <v>11</v>
      </c>
      <c r="AL222" s="88" t="s">
        <v>12</v>
      </c>
      <c r="AM222" s="88" t="s">
        <v>81</v>
      </c>
      <c r="AN222" s="88" t="s">
        <v>80</v>
      </c>
      <c r="AO222" s="7"/>
      <c r="AP222" s="9" t="s">
        <v>13</v>
      </c>
      <c r="AQ222" s="32">
        <v>90</v>
      </c>
      <c r="AR222" s="32">
        <v>66.260000000000005</v>
      </c>
      <c r="AS222" s="8">
        <f>ROUND(AR222/60, 3)</f>
        <v>1.1040000000000001</v>
      </c>
      <c r="AU222" s="340"/>
      <c r="AV222" s="147" t="s">
        <v>13</v>
      </c>
      <c r="AW222" s="28">
        <f t="shared" ref="AW222:AW224" si="42">U222</f>
        <v>80</v>
      </c>
      <c r="AX222" s="28">
        <f t="shared" ref="AX222:AX224" si="43">AQ222</f>
        <v>90</v>
      </c>
      <c r="AY222" s="147" t="s">
        <v>13</v>
      </c>
      <c r="AZ222" s="28">
        <f t="shared" ref="AZ222:AZ224" si="44">V222</f>
        <v>51.493000000000002</v>
      </c>
      <c r="BA222" s="28">
        <f t="shared" ref="BA222:BA224" si="45">AR222</f>
        <v>66.260000000000005</v>
      </c>
    </row>
    <row r="223" spans="2:53" ht="16.5" x14ac:dyDescent="0.3">
      <c r="B223" s="341"/>
      <c r="C223" s="265"/>
      <c r="D223" s="87" t="s">
        <v>14</v>
      </c>
      <c r="E223" s="87">
        <v>4.9909999999999997</v>
      </c>
      <c r="F223" s="87">
        <v>8.7509999999999994</v>
      </c>
      <c r="G223" s="87">
        <v>3.7160000000000002</v>
      </c>
      <c r="H223" s="87">
        <v>5.8949999999999996</v>
      </c>
      <c r="I223" s="87">
        <v>3.3820000000000001</v>
      </c>
      <c r="J223" s="87">
        <v>5.4240000000000004</v>
      </c>
      <c r="K223" s="87">
        <v>4.1369999999999996</v>
      </c>
      <c r="L223" s="87">
        <v>3.43</v>
      </c>
      <c r="M223" s="87">
        <v>5.2569999999999997</v>
      </c>
      <c r="N223" s="26">
        <v>4.0119999999999996</v>
      </c>
      <c r="O223" s="87">
        <f>SUM(E223:N223)</f>
        <v>48.994999999999997</v>
      </c>
      <c r="P223" s="26">
        <f>ROUND(AVERAGE(E223:N223),3)</f>
        <v>4.9000000000000004</v>
      </c>
      <c r="Q223" s="87">
        <f>ROUND(MEDIAN(E223:N223), 3)</f>
        <v>4.5640000000000001</v>
      </c>
      <c r="R223" s="87">
        <f>ROUND(_xlfn.STDEV.S(E223:N223), 3)</f>
        <v>1.615</v>
      </c>
      <c r="S223" s="7"/>
      <c r="T223" s="9" t="s">
        <v>15</v>
      </c>
      <c r="U223" s="32">
        <v>80</v>
      </c>
      <c r="V223" s="32">
        <v>45.792000000000002</v>
      </c>
      <c r="W223" s="8">
        <f>ROUND(V223/60, 3)</f>
        <v>0.76300000000000001</v>
      </c>
      <c r="Y223" s="265"/>
      <c r="Z223" s="87" t="s">
        <v>14</v>
      </c>
      <c r="AA223" s="87">
        <v>5.4580000000000002</v>
      </c>
      <c r="AB223" s="87">
        <v>5.1790000000000003</v>
      </c>
      <c r="AC223" s="87">
        <v>14.077999999999999</v>
      </c>
      <c r="AD223" s="87">
        <v>6.44</v>
      </c>
      <c r="AE223" s="87">
        <v>5.4939999999999998</v>
      </c>
      <c r="AF223" s="87">
        <v>6.0129999999999999</v>
      </c>
      <c r="AG223" s="87">
        <v>8.8650000000000002</v>
      </c>
      <c r="AH223" s="87">
        <v>7.0910000000000002</v>
      </c>
      <c r="AI223" s="87">
        <v>6.0519999999999996</v>
      </c>
      <c r="AJ223" s="26">
        <v>8.8510000000000009</v>
      </c>
      <c r="AK223" s="87">
        <f>SUM(AA223:AJ223)</f>
        <v>73.521000000000001</v>
      </c>
      <c r="AL223" s="26">
        <f>ROUND(AVERAGE(AA223:AJ223),3)</f>
        <v>7.3520000000000003</v>
      </c>
      <c r="AM223" s="87">
        <f>ROUND(MEDIAN(AA223:AJ223), 3)</f>
        <v>6.2460000000000004</v>
      </c>
      <c r="AN223" s="87">
        <f>ROUND(_xlfn.STDEV.S(AA223:AJ223), 3)</f>
        <v>2.706</v>
      </c>
      <c r="AO223" s="7"/>
      <c r="AP223" s="9" t="s">
        <v>15</v>
      </c>
      <c r="AQ223" s="32">
        <v>90</v>
      </c>
      <c r="AR223" s="32">
        <v>77.872</v>
      </c>
      <c r="AS223" s="8">
        <f>ROUND(AR223/60, 3)</f>
        <v>1.298</v>
      </c>
      <c r="AU223" s="340"/>
      <c r="AV223" s="147" t="s">
        <v>15</v>
      </c>
      <c r="AW223" s="28">
        <f t="shared" si="42"/>
        <v>80</v>
      </c>
      <c r="AX223" s="28">
        <f t="shared" si="43"/>
        <v>90</v>
      </c>
      <c r="AY223" s="147" t="s">
        <v>15</v>
      </c>
      <c r="AZ223" s="28">
        <f t="shared" si="44"/>
        <v>45.792000000000002</v>
      </c>
      <c r="BA223" s="28">
        <f t="shared" si="45"/>
        <v>77.872</v>
      </c>
    </row>
    <row r="224" spans="2:53" ht="16.5" x14ac:dyDescent="0.3">
      <c r="B224" s="341"/>
      <c r="C224" s="265"/>
      <c r="D224" s="87" t="b">
        <v>1</v>
      </c>
      <c r="E224" s="87" t="s">
        <v>157</v>
      </c>
      <c r="F224" s="87" t="s">
        <v>159</v>
      </c>
      <c r="G224" s="87">
        <v>3</v>
      </c>
      <c r="H224" s="87" t="s">
        <v>133</v>
      </c>
      <c r="I224" s="87" t="s">
        <v>147</v>
      </c>
      <c r="J224" s="87">
        <v>8</v>
      </c>
      <c r="K224" s="87" t="s">
        <v>130</v>
      </c>
      <c r="L224" s="13">
        <v>6</v>
      </c>
      <c r="M224" s="13" t="s">
        <v>135</v>
      </c>
      <c r="N224" s="26" t="s">
        <v>162</v>
      </c>
      <c r="O224" s="281"/>
      <c r="P224" s="282"/>
      <c r="Q224" s="282"/>
      <c r="R224" s="283"/>
      <c r="S224" s="7"/>
      <c r="T224" s="14" t="s">
        <v>3</v>
      </c>
      <c r="U224" s="44">
        <f>ROUND(AVERAGE(U221:U223), 3)</f>
        <v>80</v>
      </c>
      <c r="V224" s="45">
        <f>ROUND(AVERAGE(V221:V223), 3)</f>
        <v>48.762</v>
      </c>
      <c r="W224" s="15">
        <f>ROUND(AVERAGE(W221:W223), 3)</f>
        <v>0.81299999999999994</v>
      </c>
      <c r="Y224" s="265"/>
      <c r="Z224" s="87" t="b">
        <v>1</v>
      </c>
      <c r="AA224" s="87" t="s">
        <v>152</v>
      </c>
      <c r="AB224" s="87">
        <v>5</v>
      </c>
      <c r="AC224" s="87" t="s">
        <v>131</v>
      </c>
      <c r="AD224" s="87">
        <v>8</v>
      </c>
      <c r="AE224" s="87" t="s">
        <v>159</v>
      </c>
      <c r="AF224" s="87">
        <v>3</v>
      </c>
      <c r="AG224" s="87" t="s">
        <v>143</v>
      </c>
      <c r="AH224" s="87">
        <v>0</v>
      </c>
      <c r="AI224" s="87" t="s">
        <v>146</v>
      </c>
      <c r="AJ224" s="26" t="s">
        <v>147</v>
      </c>
      <c r="AK224" s="281"/>
      <c r="AL224" s="282"/>
      <c r="AM224" s="282"/>
      <c r="AN224" s="283"/>
      <c r="AO224" s="7"/>
      <c r="AP224" s="14" t="s">
        <v>3</v>
      </c>
      <c r="AQ224" s="44">
        <f>ROUND(AVERAGE(AQ221:AQ223), 3)</f>
        <v>93.332999999999998</v>
      </c>
      <c r="AR224" s="45">
        <f>ROUND(AVERAGE(AR221:AR223), 3)</f>
        <v>72.552000000000007</v>
      </c>
      <c r="AS224" s="15">
        <f>ROUND(AVERAGE(AS221:AS223), 3)</f>
        <v>1.2090000000000001</v>
      </c>
      <c r="AU224" s="340"/>
      <c r="AV224" s="148" t="s">
        <v>3</v>
      </c>
      <c r="AW224" s="44">
        <f t="shared" si="42"/>
        <v>80</v>
      </c>
      <c r="AX224" s="44">
        <f t="shared" si="43"/>
        <v>93.332999999999998</v>
      </c>
      <c r="AY224" s="148" t="s">
        <v>3</v>
      </c>
      <c r="AZ224" s="45">
        <f t="shared" si="44"/>
        <v>48.762</v>
      </c>
      <c r="BA224" s="45">
        <f t="shared" si="45"/>
        <v>72.552000000000007</v>
      </c>
    </row>
    <row r="225" spans="2:45" ht="16.5" x14ac:dyDescent="0.25">
      <c r="B225" s="341"/>
      <c r="C225" s="265"/>
      <c r="D225" s="87" t="s">
        <v>17</v>
      </c>
      <c r="E225" s="87"/>
      <c r="F225" s="87"/>
      <c r="G225" s="87"/>
      <c r="H225" s="87"/>
      <c r="I225" s="87"/>
      <c r="J225" s="87"/>
      <c r="K225" s="87"/>
      <c r="L225" s="13">
        <v>1</v>
      </c>
      <c r="M225" s="13">
        <v>5</v>
      </c>
      <c r="N225" s="26"/>
      <c r="O225" s="284"/>
      <c r="P225" s="285"/>
      <c r="Q225" s="285"/>
      <c r="R225" s="286"/>
      <c r="S225" s="7"/>
      <c r="T225" s="7"/>
      <c r="U225" s="7"/>
      <c r="V225" s="7"/>
      <c r="W225" s="7"/>
      <c r="Y225" s="265"/>
      <c r="Z225" s="87" t="s">
        <v>17</v>
      </c>
      <c r="AA225" s="87"/>
      <c r="AB225" s="87"/>
      <c r="AC225" s="87"/>
      <c r="AD225" s="87"/>
      <c r="AE225" s="87"/>
      <c r="AF225" s="87"/>
      <c r="AG225" s="87"/>
      <c r="AH225" s="87"/>
      <c r="AI225" s="87"/>
      <c r="AJ225" s="26"/>
      <c r="AK225" s="284"/>
      <c r="AL225" s="285"/>
      <c r="AM225" s="285"/>
      <c r="AN225" s="286"/>
      <c r="AO225" s="7"/>
      <c r="AP225" s="7"/>
      <c r="AQ225" s="7"/>
      <c r="AR225" s="7"/>
      <c r="AS225" s="7"/>
    </row>
    <row r="226" spans="2:45" ht="16.5" customHeight="1" x14ac:dyDescent="0.25">
      <c r="B226" s="341"/>
      <c r="C226" s="265"/>
      <c r="D226" s="92" t="s">
        <v>19</v>
      </c>
      <c r="E226" s="292" t="s">
        <v>89</v>
      </c>
      <c r="F226" s="293"/>
      <c r="G226" s="293"/>
      <c r="H226" s="293"/>
      <c r="I226" s="293"/>
      <c r="J226" s="293"/>
      <c r="K226" s="293"/>
      <c r="L226" s="293"/>
      <c r="M226" s="293"/>
      <c r="N226" s="293"/>
      <c r="O226" s="88" t="s">
        <v>11</v>
      </c>
      <c r="P226" s="88" t="s">
        <v>12</v>
      </c>
      <c r="Q226" s="88" t="s">
        <v>81</v>
      </c>
      <c r="R226" s="88" t="s">
        <v>80</v>
      </c>
      <c r="S226" s="7"/>
      <c r="T226" s="31"/>
      <c r="U226" s="31"/>
      <c r="V226" s="31"/>
      <c r="W226" s="31"/>
      <c r="Y226" s="265"/>
      <c r="Z226" s="92" t="s">
        <v>19</v>
      </c>
      <c r="AA226" s="292" t="s">
        <v>90</v>
      </c>
      <c r="AB226" s="293"/>
      <c r="AC226" s="293"/>
      <c r="AD226" s="293"/>
      <c r="AE226" s="293"/>
      <c r="AF226" s="293"/>
      <c r="AG226" s="293"/>
      <c r="AH226" s="293"/>
      <c r="AI226" s="293"/>
      <c r="AJ226" s="293"/>
      <c r="AK226" s="88" t="s">
        <v>11</v>
      </c>
      <c r="AL226" s="88" t="s">
        <v>12</v>
      </c>
      <c r="AM226" s="88" t="s">
        <v>81</v>
      </c>
      <c r="AN226" s="88" t="s">
        <v>80</v>
      </c>
      <c r="AO226" s="7"/>
      <c r="AP226" s="31"/>
      <c r="AQ226" s="31"/>
      <c r="AR226" s="31"/>
      <c r="AS226" s="31"/>
    </row>
    <row r="227" spans="2:45" ht="16.5" x14ac:dyDescent="0.25">
      <c r="B227" s="341"/>
      <c r="C227" s="265"/>
      <c r="D227" s="87" t="s">
        <v>20</v>
      </c>
      <c r="E227" s="87">
        <v>4.4470000000000001</v>
      </c>
      <c r="F227" s="87">
        <v>7.2</v>
      </c>
      <c r="G227" s="87">
        <v>4.7220000000000004</v>
      </c>
      <c r="H227" s="87">
        <v>3.839</v>
      </c>
      <c r="I227" s="87">
        <v>6.8920000000000003</v>
      </c>
      <c r="J227" s="87">
        <v>5.4669999999999996</v>
      </c>
      <c r="K227" s="87">
        <v>4.1500000000000004</v>
      </c>
      <c r="L227" s="87">
        <v>4.5119999999999996</v>
      </c>
      <c r="M227" s="87">
        <v>3.8290000000000002</v>
      </c>
      <c r="N227" s="26">
        <v>6.4329999999999998</v>
      </c>
      <c r="O227" s="87">
        <f>SUM(E227:N227)</f>
        <v>51.491</v>
      </c>
      <c r="P227" s="26">
        <f>ROUND(AVERAGE(E227:N227),3)</f>
        <v>5.149</v>
      </c>
      <c r="Q227" s="87">
        <f>ROUND(MEDIAN(E227:N227), 3)</f>
        <v>4.617</v>
      </c>
      <c r="R227" s="87">
        <f>ROUND(_xlfn.STDEV.S(E227:N227), 3)</f>
        <v>1.2709999999999999</v>
      </c>
      <c r="S227" s="7"/>
      <c r="T227" s="7"/>
      <c r="U227" s="7"/>
      <c r="V227" s="7"/>
      <c r="W227" s="7"/>
      <c r="Y227" s="265"/>
      <c r="Z227" s="87" t="s">
        <v>20</v>
      </c>
      <c r="AA227" s="87">
        <v>8.9060000000000006</v>
      </c>
      <c r="AB227" s="87">
        <v>5.8959999999999999</v>
      </c>
      <c r="AC227" s="87">
        <v>9.7449999999999992</v>
      </c>
      <c r="AD227" s="87">
        <v>4.242</v>
      </c>
      <c r="AE227" s="87">
        <v>6.2039999999999997</v>
      </c>
      <c r="AF227" s="87">
        <v>4.1260000000000003</v>
      </c>
      <c r="AG227" s="87">
        <v>5.6909999999999998</v>
      </c>
      <c r="AH227" s="87">
        <v>5.2439999999999998</v>
      </c>
      <c r="AI227" s="87">
        <v>7.7309999999999999</v>
      </c>
      <c r="AJ227" s="26">
        <v>8.4740000000000002</v>
      </c>
      <c r="AK227" s="87">
        <f>SUM(AA227:AJ227)</f>
        <v>66.259</v>
      </c>
      <c r="AL227" s="26">
        <f>ROUND(AVERAGE(AA227:AJ227),3)</f>
        <v>6.6260000000000003</v>
      </c>
      <c r="AM227" s="87">
        <f>ROUND(MEDIAN(AA227:AJ227), 3)</f>
        <v>6.05</v>
      </c>
      <c r="AN227" s="87">
        <f>ROUND(_xlfn.STDEV.S(AA227:AJ227), 3)</f>
        <v>1.972</v>
      </c>
      <c r="AO227" s="7"/>
      <c r="AP227" s="7"/>
      <c r="AQ227" s="7"/>
      <c r="AR227" s="7"/>
      <c r="AS227" s="7"/>
    </row>
    <row r="228" spans="2:45" ht="16.5" x14ac:dyDescent="0.25">
      <c r="B228" s="341"/>
      <c r="C228" s="265"/>
      <c r="D228" s="87" t="b">
        <v>1</v>
      </c>
      <c r="E228" s="87" t="s">
        <v>158</v>
      </c>
      <c r="F228" s="87" t="s">
        <v>152</v>
      </c>
      <c r="G228" s="87" t="s">
        <v>156</v>
      </c>
      <c r="H228" s="13" t="s">
        <v>143</v>
      </c>
      <c r="I228" s="87">
        <v>4</v>
      </c>
      <c r="J228" s="87">
        <v>2</v>
      </c>
      <c r="K228" s="87" t="s">
        <v>139</v>
      </c>
      <c r="L228" s="87" t="s">
        <v>129</v>
      </c>
      <c r="M228" s="87" t="s">
        <v>138</v>
      </c>
      <c r="N228" s="96" t="s">
        <v>163</v>
      </c>
      <c r="O228" s="281"/>
      <c r="P228" s="282"/>
      <c r="Q228" s="282"/>
      <c r="R228" s="283"/>
      <c r="S228" s="7"/>
      <c r="T228" s="7"/>
      <c r="U228" s="7"/>
      <c r="V228" s="7"/>
      <c r="W228" s="7"/>
      <c r="Y228" s="265"/>
      <c r="Z228" s="87" t="b">
        <v>1</v>
      </c>
      <c r="AA228" s="13">
        <v>4</v>
      </c>
      <c r="AB228" s="87" t="s">
        <v>133</v>
      </c>
      <c r="AC228" s="87" t="s">
        <v>148</v>
      </c>
      <c r="AD228" s="87" t="s">
        <v>158</v>
      </c>
      <c r="AE228" s="87">
        <v>9</v>
      </c>
      <c r="AF228" s="87">
        <v>1</v>
      </c>
      <c r="AG228" s="87" t="s">
        <v>135</v>
      </c>
      <c r="AH228" s="87" t="s">
        <v>130</v>
      </c>
      <c r="AI228" s="87">
        <v>7</v>
      </c>
      <c r="AJ228" s="26" t="s">
        <v>156</v>
      </c>
      <c r="AK228" s="281"/>
      <c r="AL228" s="282"/>
      <c r="AM228" s="282"/>
      <c r="AN228" s="283"/>
      <c r="AO228" s="7"/>
      <c r="AP228" s="7"/>
      <c r="AQ228" s="7"/>
      <c r="AR228" s="7"/>
      <c r="AS228" s="7"/>
    </row>
    <row r="229" spans="2:45" ht="16.5" x14ac:dyDescent="0.25">
      <c r="B229" s="341"/>
      <c r="C229" s="265"/>
      <c r="D229" s="87" t="s">
        <v>17</v>
      </c>
      <c r="E229" s="87"/>
      <c r="F229" s="87"/>
      <c r="G229" s="87"/>
      <c r="H229" s="13" t="s">
        <v>46</v>
      </c>
      <c r="I229" s="87"/>
      <c r="J229" s="87"/>
      <c r="K229" s="87"/>
      <c r="L229" s="87"/>
      <c r="M229" s="87"/>
      <c r="N229" s="96" t="s">
        <v>41</v>
      </c>
      <c r="O229" s="284"/>
      <c r="P229" s="285"/>
      <c r="Q229" s="285"/>
      <c r="R229" s="286"/>
      <c r="S229" s="7"/>
      <c r="T229" s="7"/>
      <c r="U229" s="7"/>
      <c r="V229" s="7"/>
      <c r="W229" s="7"/>
      <c r="Y229" s="265"/>
      <c r="Z229" s="87" t="s">
        <v>17</v>
      </c>
      <c r="AA229" s="13">
        <v>6</v>
      </c>
      <c r="AB229" s="87"/>
      <c r="AC229" s="87"/>
      <c r="AD229" s="87"/>
      <c r="AE229" s="87"/>
      <c r="AF229" s="87"/>
      <c r="AG229" s="87"/>
      <c r="AH229" s="87"/>
      <c r="AI229" s="87"/>
      <c r="AJ229" s="26"/>
      <c r="AK229" s="284"/>
      <c r="AL229" s="285"/>
      <c r="AM229" s="285"/>
      <c r="AN229" s="286"/>
      <c r="AO229" s="7"/>
      <c r="AP229" s="7"/>
      <c r="AQ229" s="7"/>
      <c r="AR229" s="7"/>
      <c r="AS229" s="7"/>
    </row>
    <row r="230" spans="2:45" ht="16.5" customHeight="1" x14ac:dyDescent="0.25">
      <c r="B230" s="341"/>
      <c r="C230" s="265"/>
      <c r="D230" s="92" t="s">
        <v>21</v>
      </c>
      <c r="E230" s="292" t="s">
        <v>89</v>
      </c>
      <c r="F230" s="293"/>
      <c r="G230" s="293"/>
      <c r="H230" s="293"/>
      <c r="I230" s="293"/>
      <c r="J230" s="293"/>
      <c r="K230" s="293"/>
      <c r="L230" s="293"/>
      <c r="M230" s="293"/>
      <c r="N230" s="293"/>
      <c r="O230" s="88" t="s">
        <v>11</v>
      </c>
      <c r="P230" s="88" t="s">
        <v>12</v>
      </c>
      <c r="Q230" s="88" t="s">
        <v>81</v>
      </c>
      <c r="R230" s="88" t="s">
        <v>80</v>
      </c>
      <c r="S230" s="7"/>
      <c r="T230" s="7"/>
      <c r="U230" s="7"/>
      <c r="V230" s="7"/>
      <c r="W230" s="7"/>
      <c r="Y230" s="265"/>
      <c r="Z230" s="92" t="s">
        <v>21</v>
      </c>
      <c r="AA230" s="292" t="s">
        <v>90</v>
      </c>
      <c r="AB230" s="293"/>
      <c r="AC230" s="293"/>
      <c r="AD230" s="293"/>
      <c r="AE230" s="293"/>
      <c r="AF230" s="293"/>
      <c r="AG230" s="293"/>
      <c r="AH230" s="293"/>
      <c r="AI230" s="293"/>
      <c r="AJ230" s="293"/>
      <c r="AK230" s="88" t="s">
        <v>11</v>
      </c>
      <c r="AL230" s="88" t="s">
        <v>12</v>
      </c>
      <c r="AM230" s="88" t="s">
        <v>81</v>
      </c>
      <c r="AN230" s="88" t="s">
        <v>80</v>
      </c>
      <c r="AO230" s="7"/>
      <c r="AP230" s="7"/>
      <c r="AQ230" s="7"/>
      <c r="AR230" s="7"/>
      <c r="AS230" s="7"/>
    </row>
    <row r="231" spans="2:45" ht="16.5" x14ac:dyDescent="0.25">
      <c r="B231" s="341"/>
      <c r="C231" s="265"/>
      <c r="D231" s="87" t="s">
        <v>22</v>
      </c>
      <c r="E231" s="87">
        <v>4.3410000000000002</v>
      </c>
      <c r="F231" s="87">
        <v>5.577</v>
      </c>
      <c r="G231" s="87">
        <v>4.6180000000000003</v>
      </c>
      <c r="H231" s="87">
        <v>3.7080000000000002</v>
      </c>
      <c r="I231" s="87">
        <v>4.9560000000000004</v>
      </c>
      <c r="J231" s="87">
        <v>5.2359999999999998</v>
      </c>
      <c r="K231" s="87">
        <v>5.726</v>
      </c>
      <c r="L231" s="87">
        <v>4.8730000000000002</v>
      </c>
      <c r="M231" s="87">
        <v>3.4140000000000001</v>
      </c>
      <c r="N231" s="26">
        <v>3.3420000000000001</v>
      </c>
      <c r="O231" s="87">
        <f>SUM(E231:N231)</f>
        <v>45.790999999999997</v>
      </c>
      <c r="P231" s="26">
        <f>ROUND(AVERAGE(E231:N231),3)</f>
        <v>4.5789999999999997</v>
      </c>
      <c r="Q231" s="87">
        <f>ROUND(MEDIAN(E231:N231), 3)</f>
        <v>4.7460000000000004</v>
      </c>
      <c r="R231" s="87">
        <f>ROUND(_xlfn.STDEV.S(E231:N231), 3)</f>
        <v>0.86099999999999999</v>
      </c>
      <c r="S231" s="7"/>
      <c r="T231" s="7"/>
      <c r="U231" s="7"/>
      <c r="V231" s="7"/>
      <c r="W231" s="7"/>
      <c r="Y231" s="265"/>
      <c r="Z231" s="87" t="s">
        <v>22</v>
      </c>
      <c r="AA231" s="87">
        <v>8.25</v>
      </c>
      <c r="AB231" s="87">
        <v>6.165</v>
      </c>
      <c r="AC231" s="87">
        <v>6.55</v>
      </c>
      <c r="AD231" s="87">
        <v>5.0339999999999998</v>
      </c>
      <c r="AE231" s="87">
        <v>4.4420000000000002</v>
      </c>
      <c r="AF231" s="87">
        <v>5.8689999999999998</v>
      </c>
      <c r="AG231" s="87">
        <v>11.744999999999999</v>
      </c>
      <c r="AH231" s="87">
        <v>6.4489999999999998</v>
      </c>
      <c r="AI231" s="87">
        <v>9.0340000000000007</v>
      </c>
      <c r="AJ231" s="26">
        <v>14.334</v>
      </c>
      <c r="AK231" s="87">
        <f>SUM(AA231:AJ231)</f>
        <v>77.872</v>
      </c>
      <c r="AL231" s="26">
        <f>ROUND(AVERAGE(AA231:AJ231),3)</f>
        <v>7.7869999999999999</v>
      </c>
      <c r="AM231" s="87">
        <f>ROUND(MEDIAN(AA231:AJ231), 3)</f>
        <v>6.5</v>
      </c>
      <c r="AN231" s="87">
        <f>ROUND(_xlfn.STDEV.S(AA231:AJ231), 3)</f>
        <v>3.1389999999999998</v>
      </c>
      <c r="AO231" s="7"/>
      <c r="AP231" s="7"/>
      <c r="AQ231" s="7"/>
      <c r="AR231" s="7"/>
      <c r="AS231" s="7"/>
    </row>
    <row r="232" spans="2:45" ht="16.5" x14ac:dyDescent="0.25">
      <c r="B232" s="341"/>
      <c r="C232" s="265"/>
      <c r="D232" s="87" t="b">
        <v>1</v>
      </c>
      <c r="E232" s="87" t="s">
        <v>141</v>
      </c>
      <c r="F232" s="87" t="s">
        <v>160</v>
      </c>
      <c r="G232" s="87" t="s">
        <v>161</v>
      </c>
      <c r="H232" s="87" t="s">
        <v>131</v>
      </c>
      <c r="I232" s="87" t="s">
        <v>136</v>
      </c>
      <c r="J232" s="87">
        <v>1</v>
      </c>
      <c r="K232" s="87">
        <v>9</v>
      </c>
      <c r="L232" s="87" t="s">
        <v>148</v>
      </c>
      <c r="M232" s="13">
        <v>5</v>
      </c>
      <c r="N232" s="96" t="s">
        <v>144</v>
      </c>
      <c r="O232" s="281"/>
      <c r="P232" s="282"/>
      <c r="Q232" s="282"/>
      <c r="R232" s="283"/>
      <c r="S232" s="7"/>
      <c r="T232" s="7"/>
      <c r="U232" s="7"/>
      <c r="V232" s="7"/>
      <c r="W232" s="7"/>
      <c r="Y232" s="265"/>
      <c r="Z232" s="87" t="b">
        <v>1</v>
      </c>
      <c r="AA232" s="87" t="s">
        <v>155</v>
      </c>
      <c r="AB232" s="87" t="s">
        <v>157</v>
      </c>
      <c r="AC232" s="87" t="s">
        <v>138</v>
      </c>
      <c r="AD232" s="87" t="s">
        <v>144</v>
      </c>
      <c r="AE232" s="87" t="s">
        <v>136</v>
      </c>
      <c r="AF232" s="87" t="s">
        <v>132</v>
      </c>
      <c r="AG232" s="13" t="s">
        <v>137</v>
      </c>
      <c r="AH232" s="87" t="s">
        <v>129</v>
      </c>
      <c r="AI232" s="87" t="s">
        <v>160</v>
      </c>
      <c r="AJ232" s="26" t="s">
        <v>139</v>
      </c>
      <c r="AK232" s="281"/>
      <c r="AL232" s="282"/>
      <c r="AM232" s="282"/>
      <c r="AN232" s="283"/>
      <c r="AO232" s="7"/>
      <c r="AP232" s="7"/>
      <c r="AQ232" s="7"/>
      <c r="AR232" s="7"/>
      <c r="AS232" s="7"/>
    </row>
    <row r="233" spans="2:45" ht="16.5" x14ac:dyDescent="0.25">
      <c r="B233" s="341"/>
      <c r="C233" s="265"/>
      <c r="D233" s="87" t="s">
        <v>17</v>
      </c>
      <c r="E233" s="87"/>
      <c r="F233" s="87"/>
      <c r="G233" s="87"/>
      <c r="H233" s="87"/>
      <c r="I233" s="87"/>
      <c r="J233" s="87"/>
      <c r="K233" s="87"/>
      <c r="L233" s="87"/>
      <c r="M233" s="13">
        <v>4</v>
      </c>
      <c r="N233" s="13" t="s">
        <v>33</v>
      </c>
      <c r="O233" s="284"/>
      <c r="P233" s="285"/>
      <c r="Q233" s="285"/>
      <c r="R233" s="286"/>
      <c r="S233" s="7"/>
      <c r="T233" s="7"/>
      <c r="U233" s="7"/>
      <c r="V233" s="7"/>
      <c r="W233" s="7"/>
      <c r="Y233" s="265"/>
      <c r="Z233" s="87" t="s">
        <v>17</v>
      </c>
      <c r="AA233" s="87"/>
      <c r="AB233" s="87"/>
      <c r="AC233" s="87"/>
      <c r="AD233" s="87"/>
      <c r="AE233" s="87"/>
      <c r="AF233" s="87"/>
      <c r="AG233" s="13" t="s">
        <v>43</v>
      </c>
      <c r="AH233" s="87"/>
      <c r="AI233" s="87"/>
      <c r="AJ233" s="87"/>
      <c r="AK233" s="284"/>
      <c r="AL233" s="285"/>
      <c r="AM233" s="285"/>
      <c r="AN233" s="286"/>
      <c r="AO233" s="7"/>
      <c r="AP233" s="7"/>
      <c r="AQ233" s="7"/>
      <c r="AR233" s="7"/>
      <c r="AS233" s="7"/>
    </row>
  </sheetData>
  <mergeCells count="309">
    <mergeCell ref="B3:BA3"/>
    <mergeCell ref="C4:BA4"/>
    <mergeCell ref="C65:BA65"/>
    <mergeCell ref="C183:BA183"/>
    <mergeCell ref="AU184:BA184"/>
    <mergeCell ref="AU185:AU224"/>
    <mergeCell ref="AV185:AV186"/>
    <mergeCell ref="AW185:AX185"/>
    <mergeCell ref="AY185:AY186"/>
    <mergeCell ref="AZ185:BA185"/>
    <mergeCell ref="AV202:AV203"/>
    <mergeCell ref="AW202:AX202"/>
    <mergeCell ref="AY202:AY203"/>
    <mergeCell ref="AZ202:BA202"/>
    <mergeCell ref="AV219:AV220"/>
    <mergeCell ref="AW219:AX219"/>
    <mergeCell ref="AY219:AY220"/>
    <mergeCell ref="AZ219:BA219"/>
    <mergeCell ref="AQ219:AS219"/>
    <mergeCell ref="E222:N222"/>
    <mergeCell ref="AA222:AJ222"/>
    <mergeCell ref="O224:R225"/>
    <mergeCell ref="AK224:AN225"/>
    <mergeCell ref="C202:C216"/>
    <mergeCell ref="E226:N226"/>
    <mergeCell ref="AA226:AJ226"/>
    <mergeCell ref="C219:C233"/>
    <mergeCell ref="O219:R219"/>
    <mergeCell ref="U219:W219"/>
    <mergeCell ref="Y219:Y233"/>
    <mergeCell ref="AK219:AN219"/>
    <mergeCell ref="O228:R229"/>
    <mergeCell ref="AK228:AN229"/>
    <mergeCell ref="E230:N230"/>
    <mergeCell ref="AA230:AJ230"/>
    <mergeCell ref="O232:R233"/>
    <mergeCell ref="AK232:AN233"/>
    <mergeCell ref="AA188:AJ188"/>
    <mergeCell ref="O190:R191"/>
    <mergeCell ref="AK190:AN191"/>
    <mergeCell ref="AQ202:AS202"/>
    <mergeCell ref="E205:N205"/>
    <mergeCell ref="AA205:AJ205"/>
    <mergeCell ref="O207:R208"/>
    <mergeCell ref="AK207:AN208"/>
    <mergeCell ref="E209:N209"/>
    <mergeCell ref="AA209:AJ209"/>
    <mergeCell ref="O198:R199"/>
    <mergeCell ref="AK198:AN199"/>
    <mergeCell ref="O202:R202"/>
    <mergeCell ref="U202:W202"/>
    <mergeCell ref="Y202:Y216"/>
    <mergeCell ref="AK202:AN202"/>
    <mergeCell ref="O211:R212"/>
    <mergeCell ref="AK211:AN212"/>
    <mergeCell ref="E213:N213"/>
    <mergeCell ref="AA213:AJ213"/>
    <mergeCell ref="O215:R216"/>
    <mergeCell ref="AK215:AN216"/>
    <mergeCell ref="E169:I169"/>
    <mergeCell ref="AA169:AE169"/>
    <mergeCell ref="J171:M172"/>
    <mergeCell ref="AF171:AI172"/>
    <mergeCell ref="J179:M180"/>
    <mergeCell ref="AF179:AI180"/>
    <mergeCell ref="B183:B233"/>
    <mergeCell ref="C184:W184"/>
    <mergeCell ref="Y184:AS184"/>
    <mergeCell ref="C185:C199"/>
    <mergeCell ref="O185:R185"/>
    <mergeCell ref="U185:W185"/>
    <mergeCell ref="Y185:Y199"/>
    <mergeCell ref="C154:C180"/>
    <mergeCell ref="E192:N192"/>
    <mergeCell ref="AA192:AJ192"/>
    <mergeCell ref="O194:R195"/>
    <mergeCell ref="AK194:AN195"/>
    <mergeCell ref="E196:N196"/>
    <mergeCell ref="AA196:AJ196"/>
    <mergeCell ref="AK185:AN185"/>
    <mergeCell ref="AQ185:AS185"/>
    <mergeCell ref="AQ154:AS154"/>
    <mergeCell ref="E188:N188"/>
    <mergeCell ref="E157:I157"/>
    <mergeCell ref="AA157:AE157"/>
    <mergeCell ref="J159:M160"/>
    <mergeCell ref="AF159:AI160"/>
    <mergeCell ref="E161:I161"/>
    <mergeCell ref="AA161:AE161"/>
    <mergeCell ref="J150:M151"/>
    <mergeCell ref="AF150:AI151"/>
    <mergeCell ref="J154:M154"/>
    <mergeCell ref="U154:W154"/>
    <mergeCell ref="Y154:Y180"/>
    <mergeCell ref="AF154:AI154"/>
    <mergeCell ref="J163:M164"/>
    <mergeCell ref="AF163:AI164"/>
    <mergeCell ref="E165:I165"/>
    <mergeCell ref="E173:I173"/>
    <mergeCell ref="AA173:AE173"/>
    <mergeCell ref="J175:M176"/>
    <mergeCell ref="AF175:AI176"/>
    <mergeCell ref="E177:I177"/>
    <mergeCell ref="AA177:AE177"/>
    <mergeCell ref="AA165:AE165"/>
    <mergeCell ref="J167:M168"/>
    <mergeCell ref="AF167:AI168"/>
    <mergeCell ref="J146:M147"/>
    <mergeCell ref="AF146:AI147"/>
    <mergeCell ref="E148:I148"/>
    <mergeCell ref="AA148:AE148"/>
    <mergeCell ref="AA136:AE136"/>
    <mergeCell ref="J138:M139"/>
    <mergeCell ref="AF138:AI139"/>
    <mergeCell ref="E140:I140"/>
    <mergeCell ref="AA140:AE140"/>
    <mergeCell ref="J142:M143"/>
    <mergeCell ref="AF142:AI143"/>
    <mergeCell ref="C125:C151"/>
    <mergeCell ref="J125:M125"/>
    <mergeCell ref="U125:W125"/>
    <mergeCell ref="Y125:Y151"/>
    <mergeCell ref="AF125:AI125"/>
    <mergeCell ref="J134:M135"/>
    <mergeCell ref="AF134:AI135"/>
    <mergeCell ref="E136:I136"/>
    <mergeCell ref="E115:I115"/>
    <mergeCell ref="AA115:AE115"/>
    <mergeCell ref="J117:M118"/>
    <mergeCell ref="AF117:AI118"/>
    <mergeCell ref="E119:I119"/>
    <mergeCell ref="AA119:AE119"/>
    <mergeCell ref="E128:I128"/>
    <mergeCell ref="AA128:AE128"/>
    <mergeCell ref="J130:M131"/>
    <mergeCell ref="AF130:AI131"/>
    <mergeCell ref="E132:I132"/>
    <mergeCell ref="AA132:AE132"/>
    <mergeCell ref="J121:M122"/>
    <mergeCell ref="AF121:AI122"/>
    <mergeCell ref="E144:I144"/>
    <mergeCell ref="AA144:AE144"/>
    <mergeCell ref="C96:C122"/>
    <mergeCell ref="J96:M96"/>
    <mergeCell ref="U96:W96"/>
    <mergeCell ref="Y96:Y122"/>
    <mergeCell ref="AF96:AI96"/>
    <mergeCell ref="J105:M106"/>
    <mergeCell ref="AF105:AI106"/>
    <mergeCell ref="E107:I107"/>
    <mergeCell ref="AA107:AE107"/>
    <mergeCell ref="J109:M110"/>
    <mergeCell ref="AF109:AI110"/>
    <mergeCell ref="E111:I111"/>
    <mergeCell ref="AA111:AE111"/>
    <mergeCell ref="J113:M114"/>
    <mergeCell ref="AF113:AI114"/>
    <mergeCell ref="E99:I99"/>
    <mergeCell ref="AA99:AE99"/>
    <mergeCell ref="J101:M102"/>
    <mergeCell ref="AF101:AI102"/>
    <mergeCell ref="E103:I103"/>
    <mergeCell ref="AA103:AE103"/>
    <mergeCell ref="J80:M81"/>
    <mergeCell ref="AF80:AI81"/>
    <mergeCell ref="J84:M85"/>
    <mergeCell ref="AF84:AI85"/>
    <mergeCell ref="J88:M89"/>
    <mergeCell ref="AF88:AI89"/>
    <mergeCell ref="C67:C93"/>
    <mergeCell ref="J67:M67"/>
    <mergeCell ref="U67:W67"/>
    <mergeCell ref="Y67:Y93"/>
    <mergeCell ref="AF67:AI67"/>
    <mergeCell ref="J92:M93"/>
    <mergeCell ref="AF92:AI93"/>
    <mergeCell ref="J76:M77"/>
    <mergeCell ref="AF76:AI77"/>
    <mergeCell ref="E74:I74"/>
    <mergeCell ref="AA74:AE74"/>
    <mergeCell ref="E78:I78"/>
    <mergeCell ref="AA78:AE78"/>
    <mergeCell ref="E82:I82"/>
    <mergeCell ref="AA82:AE82"/>
    <mergeCell ref="E86:I86"/>
    <mergeCell ref="AA86:AE86"/>
    <mergeCell ref="E90:I90"/>
    <mergeCell ref="E59:N59"/>
    <mergeCell ref="AA59:AJ59"/>
    <mergeCell ref="O61:R62"/>
    <mergeCell ref="AK61:AN62"/>
    <mergeCell ref="C66:W66"/>
    <mergeCell ref="Y66:AS66"/>
    <mergeCell ref="E47:N47"/>
    <mergeCell ref="AA47:AJ47"/>
    <mergeCell ref="O49:R50"/>
    <mergeCell ref="AK49:AN50"/>
    <mergeCell ref="E51:N51"/>
    <mergeCell ref="AA51:AJ51"/>
    <mergeCell ref="AA55:AJ55"/>
    <mergeCell ref="O57:R58"/>
    <mergeCell ref="AK57:AN58"/>
    <mergeCell ref="AQ67:AS67"/>
    <mergeCell ref="J72:M73"/>
    <mergeCell ref="AF72:AI73"/>
    <mergeCell ref="C32:C62"/>
    <mergeCell ref="O32:R32"/>
    <mergeCell ref="U32:W32"/>
    <mergeCell ref="Y32:Y62"/>
    <mergeCell ref="AK32:AN32"/>
    <mergeCell ref="AQ32:AS32"/>
    <mergeCell ref="O41:R42"/>
    <mergeCell ref="AK41:AN42"/>
    <mergeCell ref="E43:N43"/>
    <mergeCell ref="AA43:AJ43"/>
    <mergeCell ref="O45:R46"/>
    <mergeCell ref="AK45:AN46"/>
    <mergeCell ref="E35:N35"/>
    <mergeCell ref="AA35:AJ35"/>
    <mergeCell ref="O37:R38"/>
    <mergeCell ref="AK37:AN38"/>
    <mergeCell ref="E39:N39"/>
    <mergeCell ref="AA39:AJ39"/>
    <mergeCell ref="O53:R54"/>
    <mergeCell ref="AK53:AN54"/>
    <mergeCell ref="E55:N55"/>
    <mergeCell ref="AK15:AN16"/>
    <mergeCell ref="E17:N17"/>
    <mergeCell ref="AA17:AJ17"/>
    <mergeCell ref="O19:R20"/>
    <mergeCell ref="AK19:AN20"/>
    <mergeCell ref="O27:R28"/>
    <mergeCell ref="AK27:AN28"/>
    <mergeCell ref="C31:W31"/>
    <mergeCell ref="Y31:AS31"/>
    <mergeCell ref="E9:N9"/>
    <mergeCell ref="AA9:AJ9"/>
    <mergeCell ref="O11:R12"/>
    <mergeCell ref="AK11:AN12"/>
    <mergeCell ref="E13:N13"/>
    <mergeCell ref="AA13:AJ13"/>
    <mergeCell ref="B4:B180"/>
    <mergeCell ref="C5:W5"/>
    <mergeCell ref="Y5:AS5"/>
    <mergeCell ref="C6:C28"/>
    <mergeCell ref="O6:R6"/>
    <mergeCell ref="U6:W6"/>
    <mergeCell ref="Y6:Y28"/>
    <mergeCell ref="AK6:AN6"/>
    <mergeCell ref="AQ6:AS6"/>
    <mergeCell ref="E21:N21"/>
    <mergeCell ref="AA21:AJ21"/>
    <mergeCell ref="O23:R24"/>
    <mergeCell ref="AK23:AN24"/>
    <mergeCell ref="E25:N25"/>
    <mergeCell ref="AA25:AJ25"/>
    <mergeCell ref="O15:R16"/>
    <mergeCell ref="E70:I70"/>
    <mergeCell ref="AA70:AE70"/>
    <mergeCell ref="AU5:BA5"/>
    <mergeCell ref="AU6:AU53"/>
    <mergeCell ref="AV6:AV7"/>
    <mergeCell ref="AW6:AX6"/>
    <mergeCell ref="AY6:AY7"/>
    <mergeCell ref="AZ6:BA6"/>
    <mergeCell ref="AY17:AY18"/>
    <mergeCell ref="AZ17:BA17"/>
    <mergeCell ref="AV32:AV33"/>
    <mergeCell ref="AW32:AX32"/>
    <mergeCell ref="AY32:AY33"/>
    <mergeCell ref="AZ32:BA32"/>
    <mergeCell ref="AW41:AX43"/>
    <mergeCell ref="AY48:AY49"/>
    <mergeCell ref="AZ48:BA48"/>
    <mergeCell ref="AU66:BA66"/>
    <mergeCell ref="AU67:AU171"/>
    <mergeCell ref="AV67:AV68"/>
    <mergeCell ref="AW67:AX67"/>
    <mergeCell ref="AY67:AY68"/>
    <mergeCell ref="AZ67:BA67"/>
    <mergeCell ref="AY79:AY80"/>
    <mergeCell ref="AZ79:BA79"/>
    <mergeCell ref="AV96:AV97"/>
    <mergeCell ref="AW96:AX96"/>
    <mergeCell ref="AY96:AY97"/>
    <mergeCell ref="AZ96:BA96"/>
    <mergeCell ref="AY108:AY109"/>
    <mergeCell ref="AZ108:BA108"/>
    <mergeCell ref="AV125:AV126"/>
    <mergeCell ref="AW125:AX125"/>
    <mergeCell ref="AY125:AY126"/>
    <mergeCell ref="AZ125:BA125"/>
    <mergeCell ref="AY137:AY138"/>
    <mergeCell ref="AZ137:BA137"/>
    <mergeCell ref="AV154:AV155"/>
    <mergeCell ref="AW154:AX154"/>
    <mergeCell ref="AY154:AY155"/>
    <mergeCell ref="AZ154:BA154"/>
    <mergeCell ref="AA90:AE90"/>
    <mergeCell ref="S69:S70"/>
    <mergeCell ref="S71:S72"/>
    <mergeCell ref="S73:S74"/>
    <mergeCell ref="AO69:AO70"/>
    <mergeCell ref="AO71:AO72"/>
    <mergeCell ref="AO73:AO74"/>
    <mergeCell ref="AY166:AY167"/>
    <mergeCell ref="AZ166:BA166"/>
    <mergeCell ref="AQ96:AS96"/>
    <mergeCell ref="AQ125:AS125"/>
  </mergeCells>
  <phoneticPr fontId="1" type="noConversion"/>
  <pageMargins left="0.25" right="0.25" top="0.75" bottom="0.75" header="0.3" footer="0.3"/>
  <pageSetup paperSize="9" scale="2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5422-33DD-4402-B98E-53EEE6549106}">
  <sheetPr>
    <pageSetUpPr fitToPage="1"/>
  </sheetPr>
  <dimension ref="B3:BA233"/>
  <sheetViews>
    <sheetView topLeftCell="A163" zoomScale="40" zoomScaleNormal="40" workbookViewId="0">
      <selection activeCell="S69" sqref="S69:S74"/>
    </sheetView>
  </sheetViews>
  <sheetFormatPr defaultRowHeight="16.5" x14ac:dyDescent="0.25"/>
  <cols>
    <col min="2" max="2" width="30.625" style="2" customWidth="1"/>
    <col min="3" max="3" width="9" style="2"/>
    <col min="4" max="4" width="13.625" style="2" customWidth="1"/>
    <col min="5" max="14" width="9.125" style="1" customWidth="1"/>
    <col min="15" max="18" width="9.125" style="2" customWidth="1"/>
    <col min="19" max="19" width="9" style="2"/>
    <col min="20" max="20" width="13.625" style="2" customWidth="1"/>
    <col min="21" max="23" width="11.625" style="2" customWidth="1"/>
    <col min="24" max="25" width="9" style="2"/>
    <col min="26" max="26" width="13.625" style="2" customWidth="1"/>
    <col min="27" max="36" width="9.125" style="1" customWidth="1"/>
    <col min="37" max="40" width="9.125" style="2" customWidth="1"/>
    <col min="41" max="41" width="9" style="2"/>
    <col min="42" max="42" width="13.625" style="2" customWidth="1"/>
    <col min="43" max="45" width="11.625" style="2" customWidth="1"/>
    <col min="46" max="47" width="9" style="24"/>
    <col min="48" max="48" width="11.625" style="24" customWidth="1"/>
    <col min="49" max="50" width="13.625" style="24" customWidth="1"/>
    <col min="51" max="51" width="11.625" style="24" customWidth="1"/>
    <col min="52" max="52" width="13.625" style="24" customWidth="1"/>
    <col min="53" max="53" width="13.625" customWidth="1"/>
  </cols>
  <sheetData>
    <row r="3" spans="2:53" ht="120" customHeight="1" x14ac:dyDescent="0.25">
      <c r="B3" s="294" t="s">
        <v>238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4"/>
    </row>
    <row r="4" spans="2:53" s="161" customFormat="1" ht="50.1" customHeight="1" x14ac:dyDescent="0.25">
      <c r="B4" s="295" t="s">
        <v>77</v>
      </c>
      <c r="C4" s="278" t="s">
        <v>82</v>
      </c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  <c r="AY4" s="278"/>
      <c r="AZ4" s="278"/>
      <c r="BA4" s="278"/>
    </row>
    <row r="5" spans="2:53" ht="39.950000000000003" customHeight="1" x14ac:dyDescent="0.25">
      <c r="B5" s="295"/>
      <c r="C5" s="296" t="s">
        <v>79</v>
      </c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5"/>
      <c r="Y5" s="297" t="s">
        <v>53</v>
      </c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U5" s="276" t="s">
        <v>257</v>
      </c>
      <c r="AV5" s="276"/>
      <c r="AW5" s="276"/>
      <c r="AX5" s="276"/>
      <c r="AY5" s="276"/>
      <c r="AZ5" s="276"/>
      <c r="BA5" s="276"/>
    </row>
    <row r="6" spans="2:53" ht="16.5" customHeight="1" x14ac:dyDescent="0.3">
      <c r="B6" s="295"/>
      <c r="C6" s="265" t="s">
        <v>1</v>
      </c>
      <c r="D6" s="90" t="s">
        <v>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327" t="s">
        <v>49</v>
      </c>
      <c r="P6" s="328"/>
      <c r="Q6" s="328"/>
      <c r="R6" s="329"/>
      <c r="S6" s="7"/>
      <c r="T6" s="90" t="s">
        <v>1</v>
      </c>
      <c r="U6" s="232" t="s">
        <v>50</v>
      </c>
      <c r="V6" s="232"/>
      <c r="W6" s="232"/>
      <c r="X6" s="4"/>
      <c r="Y6" s="265" t="s">
        <v>1</v>
      </c>
      <c r="Z6" s="90" t="s">
        <v>1</v>
      </c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327" t="s">
        <v>49</v>
      </c>
      <c r="AL6" s="328"/>
      <c r="AM6" s="328"/>
      <c r="AN6" s="329"/>
      <c r="AO6" s="7"/>
      <c r="AP6" s="90" t="s">
        <v>1</v>
      </c>
      <c r="AQ6" s="232" t="s">
        <v>50</v>
      </c>
      <c r="AR6" s="232"/>
      <c r="AS6" s="232"/>
      <c r="AU6" s="267" t="s">
        <v>255</v>
      </c>
      <c r="AV6" s="269" t="s">
        <v>1</v>
      </c>
      <c r="AW6" s="266" t="s">
        <v>5</v>
      </c>
      <c r="AX6" s="266"/>
      <c r="AY6" s="269" t="s">
        <v>1</v>
      </c>
      <c r="AZ6" s="266" t="s">
        <v>6</v>
      </c>
      <c r="BA6" s="266"/>
    </row>
    <row r="7" spans="2:53" ht="16.5" customHeight="1" x14ac:dyDescent="0.3">
      <c r="B7" s="295"/>
      <c r="C7" s="265"/>
      <c r="D7" s="90" t="s">
        <v>2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42" t="s">
        <v>3</v>
      </c>
      <c r="P7" s="42" t="s">
        <v>4</v>
      </c>
      <c r="Q7" s="42" t="s">
        <v>191</v>
      </c>
      <c r="R7" s="42" t="s">
        <v>192</v>
      </c>
      <c r="S7" s="7"/>
      <c r="T7" s="90" t="s">
        <v>2</v>
      </c>
      <c r="U7" s="92" t="s">
        <v>5</v>
      </c>
      <c r="V7" s="92" t="s">
        <v>6</v>
      </c>
      <c r="W7" s="8" t="s">
        <v>7</v>
      </c>
      <c r="X7" s="4"/>
      <c r="Y7" s="265"/>
      <c r="Z7" s="90" t="s">
        <v>0</v>
      </c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42" t="s">
        <v>3</v>
      </c>
      <c r="AL7" s="42" t="s">
        <v>4</v>
      </c>
      <c r="AM7" s="42" t="s">
        <v>191</v>
      </c>
      <c r="AN7" s="42" t="s">
        <v>192</v>
      </c>
      <c r="AO7" s="7"/>
      <c r="AP7" s="90" t="s">
        <v>54</v>
      </c>
      <c r="AQ7" s="92" t="s">
        <v>5</v>
      </c>
      <c r="AR7" s="92" t="s">
        <v>6</v>
      </c>
      <c r="AS7" s="8" t="s">
        <v>7</v>
      </c>
      <c r="AU7" s="267"/>
      <c r="AV7" s="269"/>
      <c r="AW7" s="107" t="s">
        <v>246</v>
      </c>
      <c r="AX7" s="107" t="s">
        <v>0</v>
      </c>
      <c r="AY7" s="269"/>
      <c r="AZ7" s="107" t="s">
        <v>2</v>
      </c>
      <c r="BA7" s="107" t="s">
        <v>54</v>
      </c>
    </row>
    <row r="8" spans="2:53" ht="16.5" customHeight="1" x14ac:dyDescent="0.3">
      <c r="B8" s="295"/>
      <c r="C8" s="265"/>
      <c r="D8" s="9" t="s">
        <v>8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57">
        <f>ROUND(AVERAGE(O10, O14,O18,O22,O26), 3)</f>
        <v>125.52</v>
      </c>
      <c r="P8" s="43">
        <f>ROUND(AVERAGE(P10, P14,P18,P22,P26), 3)</f>
        <v>11.009</v>
      </c>
      <c r="Q8" s="43">
        <f>ROUND(AVERAGE(Q10, Q14,Q18,Q22,Q26), 3)</f>
        <v>10.435</v>
      </c>
      <c r="R8" s="43">
        <f>ROUND(AVERAGE(R10, R14,R18,R22,R26), 3)</f>
        <v>6.476</v>
      </c>
      <c r="S8" s="7"/>
      <c r="T8" s="9" t="s">
        <v>9</v>
      </c>
      <c r="U8" s="8">
        <v>80</v>
      </c>
      <c r="V8" s="8">
        <v>175.94399999999999</v>
      </c>
      <c r="W8" s="8">
        <f>ROUND(V8/60, 3)</f>
        <v>2.9319999999999999</v>
      </c>
      <c r="X8" s="4"/>
      <c r="Y8" s="265"/>
      <c r="Z8" s="25" t="s">
        <v>8</v>
      </c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57">
        <f>ROUND(AVERAGE(AK10, AK14,AK18,AK22,AK26), 3)</f>
        <v>86.049000000000007</v>
      </c>
      <c r="AL8" s="43">
        <f>ROUND(AVERAGE(AL10, AL14,AL18,AL22,AL26), 3)</f>
        <v>9.3000000000000007</v>
      </c>
      <c r="AM8" s="43">
        <f>ROUND(AVERAGE(AM10, AM14,AM18,AM22,AM26), 3)</f>
        <v>8.3740000000000006</v>
      </c>
      <c r="AN8" s="43">
        <f>ROUND(AVERAGE(AN10, AN14,AN18,AN22,AN26), 3)</f>
        <v>2.1160000000000001</v>
      </c>
      <c r="AO8" s="7"/>
      <c r="AP8" s="9" t="s">
        <v>9</v>
      </c>
      <c r="AQ8" s="8">
        <v>100</v>
      </c>
      <c r="AR8" s="8">
        <v>90.462999999999994</v>
      </c>
      <c r="AS8" s="8">
        <f>ROUND(AR8/60, 3)</f>
        <v>1.508</v>
      </c>
      <c r="AU8" s="267"/>
      <c r="AV8" s="108" t="s">
        <v>9</v>
      </c>
      <c r="AW8" s="109">
        <f t="shared" ref="AW8:AW13" si="0">U8</f>
        <v>80</v>
      </c>
      <c r="AX8" s="109">
        <f t="shared" ref="AX8:AX13" si="1">AQ8</f>
        <v>100</v>
      </c>
      <c r="AY8" s="108" t="s">
        <v>9</v>
      </c>
      <c r="AZ8" s="109">
        <f t="shared" ref="AZ8:AZ13" si="2">V8</f>
        <v>175.94399999999999</v>
      </c>
      <c r="BA8" s="109">
        <f t="shared" ref="BA8:BA13" si="3">AR8</f>
        <v>90.462999999999994</v>
      </c>
    </row>
    <row r="9" spans="2:53" ht="16.5" customHeight="1" x14ac:dyDescent="0.3">
      <c r="B9" s="295"/>
      <c r="C9" s="265"/>
      <c r="D9" s="92" t="s">
        <v>10</v>
      </c>
      <c r="E9" s="292" t="s">
        <v>89</v>
      </c>
      <c r="F9" s="293"/>
      <c r="G9" s="293"/>
      <c r="H9" s="293"/>
      <c r="I9" s="293"/>
      <c r="J9" s="293"/>
      <c r="K9" s="293"/>
      <c r="L9" s="293"/>
      <c r="M9" s="293"/>
      <c r="N9" s="293"/>
      <c r="O9" s="88" t="s">
        <v>11</v>
      </c>
      <c r="P9" s="91" t="s">
        <v>12</v>
      </c>
      <c r="Q9" s="88" t="s">
        <v>81</v>
      </c>
      <c r="R9" s="88" t="s">
        <v>80</v>
      </c>
      <c r="S9" s="7"/>
      <c r="T9" s="9" t="s">
        <v>13</v>
      </c>
      <c r="U9" s="8">
        <v>50</v>
      </c>
      <c r="V9" s="8">
        <v>114.64700000000001</v>
      </c>
      <c r="W9" s="8">
        <f>ROUND(V9/60, 3)</f>
        <v>1.911</v>
      </c>
      <c r="X9" s="4"/>
      <c r="Y9" s="265"/>
      <c r="Z9" s="88" t="s">
        <v>10</v>
      </c>
      <c r="AA9" s="292" t="s">
        <v>94</v>
      </c>
      <c r="AB9" s="293"/>
      <c r="AC9" s="293"/>
      <c r="AD9" s="293"/>
      <c r="AE9" s="293"/>
      <c r="AF9" s="293"/>
      <c r="AG9" s="293"/>
      <c r="AH9" s="293"/>
      <c r="AI9" s="293"/>
      <c r="AJ9" s="293"/>
      <c r="AK9" s="88" t="s">
        <v>11</v>
      </c>
      <c r="AL9" s="91" t="s">
        <v>12</v>
      </c>
      <c r="AM9" s="88" t="s">
        <v>81</v>
      </c>
      <c r="AN9" s="88" t="s">
        <v>80</v>
      </c>
      <c r="AO9" s="7"/>
      <c r="AP9" s="9" t="s">
        <v>13</v>
      </c>
      <c r="AQ9" s="8">
        <v>100</v>
      </c>
      <c r="AR9" s="8">
        <v>90.180999999999997</v>
      </c>
      <c r="AS9" s="8">
        <f>ROUND(AR9/60, 3)</f>
        <v>1.5029999999999999</v>
      </c>
      <c r="AU9" s="267"/>
      <c r="AV9" s="108" t="s">
        <v>13</v>
      </c>
      <c r="AW9" s="109">
        <f t="shared" si="0"/>
        <v>50</v>
      </c>
      <c r="AX9" s="109">
        <f t="shared" si="1"/>
        <v>100</v>
      </c>
      <c r="AY9" s="108" t="s">
        <v>13</v>
      </c>
      <c r="AZ9" s="109">
        <f t="shared" si="2"/>
        <v>114.64700000000001</v>
      </c>
      <c r="BA9" s="109">
        <f t="shared" si="3"/>
        <v>90.180999999999997</v>
      </c>
    </row>
    <row r="10" spans="2:53" ht="16.5" customHeight="1" x14ac:dyDescent="0.3">
      <c r="B10" s="295"/>
      <c r="C10" s="265"/>
      <c r="D10" s="87" t="s">
        <v>14</v>
      </c>
      <c r="E10" s="86">
        <v>12.406000000000001</v>
      </c>
      <c r="F10" s="86">
        <v>14.087</v>
      </c>
      <c r="G10" s="86">
        <v>18.568000000000001</v>
      </c>
      <c r="H10" s="86">
        <v>8.3109999999999999</v>
      </c>
      <c r="I10" s="86">
        <v>8.0809999999999995</v>
      </c>
      <c r="J10" s="86">
        <v>15.727</v>
      </c>
      <c r="K10" s="86">
        <v>33.448</v>
      </c>
      <c r="L10" s="86">
        <v>31.488</v>
      </c>
      <c r="M10" s="86">
        <v>10.718999999999999</v>
      </c>
      <c r="N10" s="86">
        <v>23.103999999999999</v>
      </c>
      <c r="O10" s="87">
        <f>SUM(E10:N10)</f>
        <v>175.93900000000002</v>
      </c>
      <c r="P10" s="26">
        <f>ROUND(AVERAGE(E10:N10),3)</f>
        <v>17.594000000000001</v>
      </c>
      <c r="Q10" s="87">
        <f>ROUND(MEDIAN(E10:N10), 3)</f>
        <v>14.907</v>
      </c>
      <c r="R10" s="87">
        <f>ROUND(_xlfn.STDEV.S(E10:N10), 3)</f>
        <v>9.0820000000000007</v>
      </c>
      <c r="S10" s="7"/>
      <c r="T10" s="9" t="s">
        <v>15</v>
      </c>
      <c r="U10" s="8">
        <v>70</v>
      </c>
      <c r="V10" s="8">
        <v>130.54300000000001</v>
      </c>
      <c r="W10" s="8">
        <f>ROUND(V10/60, 3)</f>
        <v>2.1760000000000002</v>
      </c>
      <c r="X10" s="4"/>
      <c r="Y10" s="265"/>
      <c r="Z10" s="89" t="s">
        <v>14</v>
      </c>
      <c r="AA10" s="78">
        <v>9.6150000000000002</v>
      </c>
      <c r="AB10" s="78">
        <v>9.1270000000000007</v>
      </c>
      <c r="AC10" s="78">
        <v>10.224</v>
      </c>
      <c r="AD10" s="78">
        <v>9.2080000000000002</v>
      </c>
      <c r="AE10" s="78">
        <v>6.5910000000000002</v>
      </c>
      <c r="AF10" s="78">
        <v>10.311999999999999</v>
      </c>
      <c r="AG10" s="78">
        <v>12.848000000000001</v>
      </c>
      <c r="AH10" s="78">
        <v>6.8</v>
      </c>
      <c r="AI10" s="78">
        <v>6.7919999999999998</v>
      </c>
      <c r="AJ10" s="78">
        <v>8.9440000000000008</v>
      </c>
      <c r="AK10" s="87">
        <f>SUM(AA10:AJ10)</f>
        <v>90.460999999999999</v>
      </c>
      <c r="AL10" s="26">
        <f>ROUND(AVERAGE(AA10:AJ10),3)</f>
        <v>9.0459999999999994</v>
      </c>
      <c r="AM10" s="87">
        <f>ROUND(MEDIAN(AA10:AJ10), 3)</f>
        <v>9.1679999999999993</v>
      </c>
      <c r="AN10" s="87">
        <f>ROUND(_xlfn.STDEV.S(AA10:AJ10), 3)</f>
        <v>1.9430000000000001</v>
      </c>
      <c r="AO10" s="7"/>
      <c r="AP10" s="9" t="s">
        <v>15</v>
      </c>
      <c r="AQ10" s="8">
        <v>100</v>
      </c>
      <c r="AR10" s="8">
        <v>77.12</v>
      </c>
      <c r="AS10" s="8">
        <f>ROUND(AR10/60, 3)</f>
        <v>1.2849999999999999</v>
      </c>
      <c r="AU10" s="267"/>
      <c r="AV10" s="108" t="s">
        <v>15</v>
      </c>
      <c r="AW10" s="109">
        <f t="shared" si="0"/>
        <v>70</v>
      </c>
      <c r="AX10" s="109">
        <f t="shared" si="1"/>
        <v>100</v>
      </c>
      <c r="AY10" s="108" t="s">
        <v>15</v>
      </c>
      <c r="AZ10" s="109">
        <f t="shared" si="2"/>
        <v>130.54300000000001</v>
      </c>
      <c r="BA10" s="109">
        <f t="shared" si="3"/>
        <v>77.12</v>
      </c>
    </row>
    <row r="11" spans="2:53" ht="16.5" customHeight="1" x14ac:dyDescent="0.3">
      <c r="B11" s="295"/>
      <c r="C11" s="265"/>
      <c r="D11" s="87" t="b">
        <v>1</v>
      </c>
      <c r="E11" s="86">
        <v>8</v>
      </c>
      <c r="F11" s="86" t="s">
        <v>129</v>
      </c>
      <c r="G11" s="86" t="s">
        <v>130</v>
      </c>
      <c r="H11" s="86" t="s">
        <v>131</v>
      </c>
      <c r="I11" s="86" t="s">
        <v>132</v>
      </c>
      <c r="J11" s="86" t="s">
        <v>133</v>
      </c>
      <c r="K11" s="84">
        <v>3</v>
      </c>
      <c r="L11" s="84" t="s">
        <v>135</v>
      </c>
      <c r="M11" s="86" t="s">
        <v>130</v>
      </c>
      <c r="N11" s="86" t="s">
        <v>137</v>
      </c>
      <c r="O11" s="281"/>
      <c r="P11" s="282"/>
      <c r="Q11" s="282"/>
      <c r="R11" s="283"/>
      <c r="S11" s="7"/>
      <c r="T11" s="9" t="s">
        <v>16</v>
      </c>
      <c r="U11" s="8">
        <v>100</v>
      </c>
      <c r="V11" s="8">
        <v>89.295000000000002</v>
      </c>
      <c r="W11" s="8">
        <f>ROUND(V11/60, 3)</f>
        <v>1.488</v>
      </c>
      <c r="X11" s="4"/>
      <c r="Y11" s="265"/>
      <c r="Z11" s="89" t="b">
        <v>1</v>
      </c>
      <c r="AA11" s="78" t="s">
        <v>144</v>
      </c>
      <c r="AB11" s="78" t="s">
        <v>156</v>
      </c>
      <c r="AC11" s="78">
        <v>7</v>
      </c>
      <c r="AD11" s="78">
        <v>8</v>
      </c>
      <c r="AE11" s="78" t="s">
        <v>147</v>
      </c>
      <c r="AF11" s="78">
        <v>9</v>
      </c>
      <c r="AG11" s="78" t="s">
        <v>144</v>
      </c>
      <c r="AH11" s="78" t="s">
        <v>133</v>
      </c>
      <c r="AI11" s="78" t="s">
        <v>136</v>
      </c>
      <c r="AJ11" s="78" t="s">
        <v>139</v>
      </c>
      <c r="AK11" s="281"/>
      <c r="AL11" s="282"/>
      <c r="AM11" s="282"/>
      <c r="AN11" s="283"/>
      <c r="AO11" s="7"/>
      <c r="AP11" s="9" t="s">
        <v>16</v>
      </c>
      <c r="AQ11" s="8">
        <v>100</v>
      </c>
      <c r="AR11" s="8">
        <v>78.766000000000005</v>
      </c>
      <c r="AS11" s="8">
        <f>ROUND(AR11/60, 3)</f>
        <v>1.3129999999999999</v>
      </c>
      <c r="AU11" s="267"/>
      <c r="AV11" s="108" t="s">
        <v>16</v>
      </c>
      <c r="AW11" s="109">
        <f t="shared" si="0"/>
        <v>100</v>
      </c>
      <c r="AX11" s="109">
        <f t="shared" si="1"/>
        <v>100</v>
      </c>
      <c r="AY11" s="108" t="s">
        <v>16</v>
      </c>
      <c r="AZ11" s="109">
        <f t="shared" si="2"/>
        <v>89.295000000000002</v>
      </c>
      <c r="BA11" s="109">
        <f t="shared" si="3"/>
        <v>78.766000000000005</v>
      </c>
    </row>
    <row r="12" spans="2:53" ht="16.5" customHeight="1" x14ac:dyDescent="0.3">
      <c r="B12" s="295"/>
      <c r="C12" s="265"/>
      <c r="D12" s="87" t="s">
        <v>17</v>
      </c>
      <c r="E12" s="87"/>
      <c r="F12" s="87"/>
      <c r="G12" s="87"/>
      <c r="H12" s="87"/>
      <c r="I12" s="87"/>
      <c r="J12" s="87"/>
      <c r="K12" s="13" t="s">
        <v>46</v>
      </c>
      <c r="L12" s="13" t="s">
        <v>87</v>
      </c>
      <c r="M12" s="87"/>
      <c r="N12" s="87"/>
      <c r="O12" s="284"/>
      <c r="P12" s="285"/>
      <c r="Q12" s="285"/>
      <c r="R12" s="286"/>
      <c r="S12" s="7"/>
      <c r="T12" s="9" t="s">
        <v>18</v>
      </c>
      <c r="U12" s="8">
        <v>90</v>
      </c>
      <c r="V12" s="8">
        <v>117.193</v>
      </c>
      <c r="W12" s="8">
        <f>ROUND(V12/60, 3)</f>
        <v>1.9530000000000001</v>
      </c>
      <c r="X12" s="4"/>
      <c r="Y12" s="265"/>
      <c r="Z12" s="89" t="s">
        <v>17</v>
      </c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284"/>
      <c r="AL12" s="285"/>
      <c r="AM12" s="285"/>
      <c r="AN12" s="286"/>
      <c r="AO12" s="7"/>
      <c r="AP12" s="9" t="s">
        <v>18</v>
      </c>
      <c r="AQ12" s="8">
        <v>100</v>
      </c>
      <c r="AR12" s="8">
        <v>93.72</v>
      </c>
      <c r="AS12" s="8">
        <f>ROUND(AR12/60, 3)</f>
        <v>1.5620000000000001</v>
      </c>
      <c r="AU12" s="267"/>
      <c r="AV12" s="108" t="s">
        <v>18</v>
      </c>
      <c r="AW12" s="109">
        <f t="shared" si="0"/>
        <v>90</v>
      </c>
      <c r="AX12" s="109">
        <f t="shared" si="1"/>
        <v>100</v>
      </c>
      <c r="AY12" s="108" t="s">
        <v>18</v>
      </c>
      <c r="AZ12" s="109">
        <f t="shared" si="2"/>
        <v>117.193</v>
      </c>
      <c r="BA12" s="109">
        <f t="shared" si="3"/>
        <v>93.72</v>
      </c>
    </row>
    <row r="13" spans="2:53" ht="16.5" customHeight="1" x14ac:dyDescent="0.3">
      <c r="B13" s="295"/>
      <c r="C13" s="265"/>
      <c r="D13" s="92" t="s">
        <v>19</v>
      </c>
      <c r="E13" s="292" t="s">
        <v>91</v>
      </c>
      <c r="F13" s="293"/>
      <c r="G13" s="293"/>
      <c r="H13" s="293"/>
      <c r="I13" s="293"/>
      <c r="J13" s="293"/>
      <c r="K13" s="293"/>
      <c r="L13" s="293"/>
      <c r="M13" s="293"/>
      <c r="N13" s="293"/>
      <c r="O13" s="88" t="s">
        <v>11</v>
      </c>
      <c r="P13" s="91" t="s">
        <v>12</v>
      </c>
      <c r="Q13" s="88" t="s">
        <v>81</v>
      </c>
      <c r="R13" s="88" t="s">
        <v>80</v>
      </c>
      <c r="S13" s="7"/>
      <c r="T13" s="14" t="s">
        <v>3</v>
      </c>
      <c r="U13" s="44">
        <f>ROUND(AVERAGE(U8:U12), 3)</f>
        <v>78</v>
      </c>
      <c r="V13" s="45">
        <f>ROUND(AVERAGE(V8:V12), 3)</f>
        <v>125.524</v>
      </c>
      <c r="W13" s="15">
        <f>ROUND(AVERAGE(W8:W12), 3)</f>
        <v>2.0920000000000001</v>
      </c>
      <c r="X13" s="4"/>
      <c r="Y13" s="265"/>
      <c r="Z13" s="92" t="s">
        <v>19</v>
      </c>
      <c r="AA13" s="292" t="s">
        <v>90</v>
      </c>
      <c r="AB13" s="293"/>
      <c r="AC13" s="293"/>
      <c r="AD13" s="293"/>
      <c r="AE13" s="293"/>
      <c r="AF13" s="293"/>
      <c r="AG13" s="293"/>
      <c r="AH13" s="293"/>
      <c r="AI13" s="293"/>
      <c r="AJ13" s="293"/>
      <c r="AK13" s="88" t="s">
        <v>11</v>
      </c>
      <c r="AL13" s="91" t="s">
        <v>12</v>
      </c>
      <c r="AM13" s="88" t="s">
        <v>81</v>
      </c>
      <c r="AN13" s="88" t="s">
        <v>80</v>
      </c>
      <c r="AO13" s="7"/>
      <c r="AP13" s="14" t="s">
        <v>3</v>
      </c>
      <c r="AQ13" s="44">
        <f>ROUND(AVERAGE(AQ8:AQ12), 3)</f>
        <v>100</v>
      </c>
      <c r="AR13" s="45">
        <f>ROUND(AVERAGE(AR8:AR12), 3)</f>
        <v>86.05</v>
      </c>
      <c r="AS13" s="15">
        <f>ROUND(AVERAGE(AS8:AS12), 3)</f>
        <v>1.4339999999999999</v>
      </c>
      <c r="AU13" s="267"/>
      <c r="AV13" s="110" t="s">
        <v>3</v>
      </c>
      <c r="AW13" s="111">
        <f t="shared" si="0"/>
        <v>78</v>
      </c>
      <c r="AX13" s="111">
        <f t="shared" si="1"/>
        <v>100</v>
      </c>
      <c r="AY13" s="110" t="s">
        <v>3</v>
      </c>
      <c r="AZ13" s="112">
        <f t="shared" si="2"/>
        <v>125.524</v>
      </c>
      <c r="BA13" s="112">
        <f t="shared" si="3"/>
        <v>86.05</v>
      </c>
    </row>
    <row r="14" spans="2:53" ht="16.5" customHeight="1" x14ac:dyDescent="0.25">
      <c r="B14" s="295"/>
      <c r="C14" s="265"/>
      <c r="D14" s="89" t="s">
        <v>20</v>
      </c>
      <c r="E14" s="83">
        <v>7.4779999999999998</v>
      </c>
      <c r="F14" s="83">
        <v>4.7590000000000003</v>
      </c>
      <c r="G14" s="83">
        <v>15.879</v>
      </c>
      <c r="H14" s="83">
        <v>16.552</v>
      </c>
      <c r="I14" s="83">
        <v>20.678999999999998</v>
      </c>
      <c r="J14" s="83">
        <v>19.966999999999999</v>
      </c>
      <c r="K14" s="83">
        <v>6.2560000000000002</v>
      </c>
      <c r="L14" s="83">
        <v>12.055999999999999</v>
      </c>
      <c r="M14" s="83">
        <v>5.5119999999999996</v>
      </c>
      <c r="N14" s="83">
        <v>5.5039999999999996</v>
      </c>
      <c r="O14" s="87">
        <f>SUM(E14:N14)</f>
        <v>114.642</v>
      </c>
      <c r="P14" s="49">
        <v>10.290900000000001</v>
      </c>
      <c r="Q14" s="87">
        <f>ROUND(MEDIAN(E14:N14), 3)</f>
        <v>9.7669999999999995</v>
      </c>
      <c r="R14" s="87">
        <f>ROUND(_xlfn.STDEV.S(E14:N14), 3)</f>
        <v>6.3410000000000002</v>
      </c>
      <c r="S14" s="7"/>
      <c r="T14" s="7"/>
      <c r="U14" s="7"/>
      <c r="V14" s="7"/>
      <c r="W14" s="7"/>
      <c r="X14" s="4"/>
      <c r="Y14" s="265"/>
      <c r="Z14" s="89" t="s">
        <v>20</v>
      </c>
      <c r="AA14" s="85">
        <v>8.8070000000000004</v>
      </c>
      <c r="AB14" s="85">
        <v>10.944000000000001</v>
      </c>
      <c r="AC14" s="85">
        <v>9.4320000000000004</v>
      </c>
      <c r="AD14" s="85">
        <v>9.36</v>
      </c>
      <c r="AE14" s="85">
        <v>9.1039999999999992</v>
      </c>
      <c r="AF14" s="85">
        <v>8.84</v>
      </c>
      <c r="AG14" s="85">
        <v>7.9119999999999999</v>
      </c>
      <c r="AH14" s="85">
        <v>8.0310000000000006</v>
      </c>
      <c r="AI14" s="85">
        <v>10.663</v>
      </c>
      <c r="AJ14" s="85">
        <v>7.0880000000000001</v>
      </c>
      <c r="AK14" s="87">
        <f>SUM(AA14:AJ14)</f>
        <v>90.180999999999997</v>
      </c>
      <c r="AL14" s="49">
        <v>10.290900000000001</v>
      </c>
      <c r="AM14" s="87">
        <f>ROUND(MEDIAN(AA14:AJ14), 3)</f>
        <v>8.9719999999999995</v>
      </c>
      <c r="AN14" s="87">
        <f>ROUND(_xlfn.STDEV.S(AA14:AJ14), 3)</f>
        <v>1.1879999999999999</v>
      </c>
      <c r="AO14" s="7"/>
      <c r="AP14" s="7"/>
      <c r="AQ14" s="7"/>
      <c r="AR14" s="7"/>
      <c r="AS14" s="7"/>
      <c r="AU14" s="267"/>
      <c r="AY14" s="113"/>
      <c r="AZ14" s="113"/>
      <c r="BA14" s="113"/>
    </row>
    <row r="15" spans="2:53" ht="16.5" customHeight="1" x14ac:dyDescent="0.25">
      <c r="B15" s="295"/>
      <c r="C15" s="265"/>
      <c r="D15" s="87" t="b">
        <v>1</v>
      </c>
      <c r="E15" s="84" t="s">
        <v>138</v>
      </c>
      <c r="F15" s="83" t="s">
        <v>139</v>
      </c>
      <c r="G15" s="84">
        <v>7</v>
      </c>
      <c r="H15" s="84" t="s">
        <v>141</v>
      </c>
      <c r="I15" s="84">
        <v>6</v>
      </c>
      <c r="J15" s="83" t="s">
        <v>143</v>
      </c>
      <c r="K15" s="86" t="s">
        <v>144</v>
      </c>
      <c r="L15" s="84">
        <v>1</v>
      </c>
      <c r="M15" s="83" t="s">
        <v>146</v>
      </c>
      <c r="N15" s="83" t="s">
        <v>147</v>
      </c>
      <c r="O15" s="281"/>
      <c r="P15" s="282"/>
      <c r="Q15" s="282"/>
      <c r="R15" s="283"/>
      <c r="S15" s="7"/>
      <c r="T15" s="7"/>
      <c r="U15" s="7"/>
      <c r="V15" s="7"/>
      <c r="W15" s="7"/>
      <c r="X15" s="4"/>
      <c r="Y15" s="265"/>
      <c r="Z15" s="89" t="b">
        <v>1</v>
      </c>
      <c r="AA15" s="85">
        <v>7</v>
      </c>
      <c r="AB15" s="85" t="s">
        <v>141</v>
      </c>
      <c r="AC15" s="85" t="s">
        <v>148</v>
      </c>
      <c r="AD15" s="85">
        <v>4</v>
      </c>
      <c r="AE15" s="85">
        <v>9</v>
      </c>
      <c r="AF15" s="85" t="s">
        <v>144</v>
      </c>
      <c r="AG15" s="85">
        <v>5</v>
      </c>
      <c r="AH15" s="85" t="s">
        <v>152</v>
      </c>
      <c r="AI15" s="85" t="s">
        <v>136</v>
      </c>
      <c r="AJ15" s="85" t="s">
        <v>139</v>
      </c>
      <c r="AK15" s="281"/>
      <c r="AL15" s="282"/>
      <c r="AM15" s="282"/>
      <c r="AN15" s="283"/>
      <c r="AO15" s="7"/>
      <c r="AP15" s="7"/>
      <c r="AQ15" s="7"/>
      <c r="AR15" s="7"/>
      <c r="AS15" s="7"/>
      <c r="AU15" s="267"/>
      <c r="AY15" s="113"/>
      <c r="AZ15" s="113"/>
      <c r="BA15" s="113"/>
    </row>
    <row r="16" spans="2:53" ht="16.5" customHeight="1" x14ac:dyDescent="0.25">
      <c r="B16" s="295"/>
      <c r="C16" s="265"/>
      <c r="D16" s="87" t="s">
        <v>17</v>
      </c>
      <c r="E16" s="13" t="s">
        <v>52</v>
      </c>
      <c r="F16" s="87"/>
      <c r="G16" s="13" t="s">
        <v>86</v>
      </c>
      <c r="H16" s="13" t="s">
        <v>35</v>
      </c>
      <c r="I16" s="13" t="s">
        <v>28</v>
      </c>
      <c r="J16" s="87"/>
      <c r="K16" s="87"/>
      <c r="L16" s="13">
        <v>2</v>
      </c>
      <c r="M16" s="87"/>
      <c r="N16" s="87"/>
      <c r="O16" s="284"/>
      <c r="P16" s="285"/>
      <c r="Q16" s="285"/>
      <c r="R16" s="286"/>
      <c r="S16" s="7"/>
      <c r="T16" s="52"/>
      <c r="U16" s="21"/>
      <c r="V16" s="21"/>
      <c r="W16" s="21"/>
      <c r="X16" s="4"/>
      <c r="Y16" s="265"/>
      <c r="Z16" s="89" t="s">
        <v>17</v>
      </c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284"/>
      <c r="AL16" s="285"/>
      <c r="AM16" s="285"/>
      <c r="AN16" s="286"/>
      <c r="AO16" s="7"/>
      <c r="AP16" s="7"/>
      <c r="AQ16" s="7"/>
      <c r="AR16" s="7"/>
      <c r="AS16" s="7"/>
      <c r="AU16" s="267"/>
      <c r="AY16" s="113"/>
      <c r="AZ16" s="113"/>
      <c r="BA16" s="113"/>
    </row>
    <row r="17" spans="2:53" ht="16.5" customHeight="1" x14ac:dyDescent="0.3">
      <c r="B17" s="295"/>
      <c r="C17" s="265"/>
      <c r="D17" s="92" t="s">
        <v>21</v>
      </c>
      <c r="E17" s="292" t="s">
        <v>88</v>
      </c>
      <c r="F17" s="293"/>
      <c r="G17" s="293"/>
      <c r="H17" s="293"/>
      <c r="I17" s="293"/>
      <c r="J17" s="293"/>
      <c r="K17" s="293"/>
      <c r="L17" s="293"/>
      <c r="M17" s="293"/>
      <c r="N17" s="293"/>
      <c r="O17" s="88" t="s">
        <v>11</v>
      </c>
      <c r="P17" s="91" t="s">
        <v>12</v>
      </c>
      <c r="Q17" s="88" t="s">
        <v>81</v>
      </c>
      <c r="R17" s="88" t="s">
        <v>80</v>
      </c>
      <c r="S17" s="7"/>
      <c r="T17" s="52"/>
      <c r="U17" s="21"/>
      <c r="V17" s="21"/>
      <c r="W17" s="21"/>
      <c r="X17" s="4"/>
      <c r="Y17" s="265"/>
      <c r="Z17" s="92" t="s">
        <v>21</v>
      </c>
      <c r="AA17" s="292" t="s">
        <v>94</v>
      </c>
      <c r="AB17" s="293"/>
      <c r="AC17" s="293"/>
      <c r="AD17" s="293"/>
      <c r="AE17" s="293"/>
      <c r="AF17" s="293"/>
      <c r="AG17" s="293"/>
      <c r="AH17" s="293"/>
      <c r="AI17" s="293"/>
      <c r="AJ17" s="293"/>
      <c r="AK17" s="88" t="s">
        <v>11</v>
      </c>
      <c r="AL17" s="91" t="s">
        <v>12</v>
      </c>
      <c r="AM17" s="88" t="s">
        <v>81</v>
      </c>
      <c r="AN17" s="88" t="s">
        <v>80</v>
      </c>
      <c r="AO17" s="7"/>
      <c r="AP17" s="7"/>
      <c r="AQ17" s="7"/>
      <c r="AR17" s="7"/>
      <c r="AS17" s="7"/>
      <c r="AU17" s="267"/>
      <c r="AY17" s="269" t="s">
        <v>1</v>
      </c>
      <c r="AZ17" s="266" t="s">
        <v>6</v>
      </c>
      <c r="BA17" s="266"/>
    </row>
    <row r="18" spans="2:53" ht="16.5" customHeight="1" x14ac:dyDescent="0.3">
      <c r="B18" s="295"/>
      <c r="C18" s="265"/>
      <c r="D18" s="89" t="s">
        <v>22</v>
      </c>
      <c r="E18" s="86">
        <v>9.4619999999999997</v>
      </c>
      <c r="F18" s="86">
        <v>12.864000000000001</v>
      </c>
      <c r="G18" s="86">
        <v>8.1590000000000007</v>
      </c>
      <c r="H18" s="86">
        <v>7.8079999999999998</v>
      </c>
      <c r="I18" s="86">
        <v>5.944</v>
      </c>
      <c r="J18" s="86">
        <v>8.984</v>
      </c>
      <c r="K18" s="86">
        <v>11.944000000000001</v>
      </c>
      <c r="L18" s="86">
        <v>24.463999999999999</v>
      </c>
      <c r="M18" s="86">
        <v>36.048000000000002</v>
      </c>
      <c r="N18" s="86">
        <v>4.8639999999999999</v>
      </c>
      <c r="O18" s="87">
        <f>SUM(E18:N18)</f>
        <v>130.541</v>
      </c>
      <c r="P18" s="50">
        <v>8.5540000000000003</v>
      </c>
      <c r="Q18" s="87">
        <f>ROUND(MEDIAN(E18:N18), 3)</f>
        <v>9.2230000000000008</v>
      </c>
      <c r="R18" s="87">
        <f>ROUND(_xlfn.STDEV.S(E18:N18), 3)</f>
        <v>9.7680000000000007</v>
      </c>
      <c r="S18" s="7"/>
      <c r="T18" s="52"/>
      <c r="U18" s="21"/>
      <c r="V18" s="21"/>
      <c r="W18" s="21"/>
      <c r="X18" s="4"/>
      <c r="Y18" s="265"/>
      <c r="Z18" s="89" t="s">
        <v>22</v>
      </c>
      <c r="AA18" s="78">
        <v>7.319</v>
      </c>
      <c r="AB18" s="78">
        <v>4.6079999999999997</v>
      </c>
      <c r="AC18" s="78">
        <v>7.7919999999999998</v>
      </c>
      <c r="AD18" s="78">
        <v>7.1360000000000001</v>
      </c>
      <c r="AE18" s="78">
        <v>7.92</v>
      </c>
      <c r="AF18" s="78">
        <v>7.6719999999999997</v>
      </c>
      <c r="AG18" s="78">
        <v>8.7680000000000007</v>
      </c>
      <c r="AH18" s="78">
        <v>9.1029999999999998</v>
      </c>
      <c r="AI18" s="78">
        <v>6.617</v>
      </c>
      <c r="AJ18" s="78">
        <v>10.183999999999999</v>
      </c>
      <c r="AK18" s="87">
        <f>SUM(AA18:AJ18)</f>
        <v>77.119</v>
      </c>
      <c r="AL18" s="50">
        <v>8.5540000000000003</v>
      </c>
      <c r="AM18" s="87">
        <f>ROUND(MEDIAN(AA18:AJ18), 3)</f>
        <v>7.7320000000000002</v>
      </c>
      <c r="AN18" s="87">
        <f>ROUND(_xlfn.STDEV.S(AA18:AJ18), 3)</f>
        <v>1.51</v>
      </c>
      <c r="AO18" s="7"/>
      <c r="AP18" s="7"/>
      <c r="AQ18" s="7"/>
      <c r="AR18" s="7"/>
      <c r="AS18" s="7"/>
      <c r="AU18" s="267"/>
      <c r="AY18" s="269"/>
      <c r="AZ18" s="107" t="s">
        <v>246</v>
      </c>
      <c r="BA18" s="107" t="s">
        <v>0</v>
      </c>
    </row>
    <row r="19" spans="2:53" ht="16.5" customHeight="1" x14ac:dyDescent="0.25">
      <c r="B19" s="295"/>
      <c r="C19" s="265"/>
      <c r="D19" s="89" t="b">
        <v>1</v>
      </c>
      <c r="E19" s="86">
        <v>7</v>
      </c>
      <c r="F19" s="84" t="s">
        <v>141</v>
      </c>
      <c r="G19" s="86" t="s">
        <v>148</v>
      </c>
      <c r="H19" s="86">
        <v>4</v>
      </c>
      <c r="I19" s="86">
        <v>9</v>
      </c>
      <c r="J19" s="86" t="s">
        <v>144</v>
      </c>
      <c r="K19" s="86">
        <v>5</v>
      </c>
      <c r="L19" s="84" t="s">
        <v>152</v>
      </c>
      <c r="M19" s="84" t="s">
        <v>136</v>
      </c>
      <c r="N19" s="86" t="s">
        <v>139</v>
      </c>
      <c r="O19" s="281"/>
      <c r="P19" s="282"/>
      <c r="Q19" s="282"/>
      <c r="R19" s="283"/>
      <c r="S19" s="7"/>
      <c r="T19" s="52"/>
      <c r="U19" s="21"/>
      <c r="V19" s="21"/>
      <c r="W19" s="21"/>
      <c r="X19" s="4"/>
      <c r="Y19" s="265"/>
      <c r="Z19" s="89" t="b">
        <v>1</v>
      </c>
      <c r="AA19" s="78" t="s">
        <v>160</v>
      </c>
      <c r="AB19" s="78" t="s">
        <v>163</v>
      </c>
      <c r="AC19" s="78" t="s">
        <v>146</v>
      </c>
      <c r="AD19" s="78" t="s">
        <v>136</v>
      </c>
      <c r="AE19" s="78">
        <v>2</v>
      </c>
      <c r="AF19" s="78" t="s">
        <v>157</v>
      </c>
      <c r="AG19" s="78" t="s">
        <v>152</v>
      </c>
      <c r="AH19" s="78">
        <v>5</v>
      </c>
      <c r="AI19" s="78" t="s">
        <v>163</v>
      </c>
      <c r="AJ19" s="78" t="s">
        <v>141</v>
      </c>
      <c r="AK19" s="281"/>
      <c r="AL19" s="282"/>
      <c r="AM19" s="282"/>
      <c r="AN19" s="283"/>
      <c r="AO19" s="7"/>
      <c r="AP19" s="7"/>
      <c r="AQ19" s="7"/>
      <c r="AR19" s="7"/>
      <c r="AS19" s="7"/>
      <c r="AU19" s="267"/>
      <c r="AY19" s="131" t="s">
        <v>3</v>
      </c>
      <c r="AZ19" s="132">
        <f>O8</f>
        <v>125.52</v>
      </c>
      <c r="BA19" s="132">
        <f>AK8</f>
        <v>86.049000000000007</v>
      </c>
    </row>
    <row r="20" spans="2:53" ht="16.5" customHeight="1" x14ac:dyDescent="0.25">
      <c r="B20" s="295"/>
      <c r="C20" s="265"/>
      <c r="D20" s="89" t="s">
        <v>17</v>
      </c>
      <c r="E20" s="87"/>
      <c r="F20" s="13" t="s">
        <v>35</v>
      </c>
      <c r="G20" s="87"/>
      <c r="H20" s="87"/>
      <c r="I20" s="87"/>
      <c r="J20" s="87"/>
      <c r="K20" s="87"/>
      <c r="L20" s="13" t="s">
        <v>86</v>
      </c>
      <c r="M20" s="13" t="s">
        <v>42</v>
      </c>
      <c r="N20" s="87"/>
      <c r="O20" s="284"/>
      <c r="P20" s="285"/>
      <c r="Q20" s="285"/>
      <c r="R20" s="286"/>
      <c r="S20" s="7"/>
      <c r="T20" s="52"/>
      <c r="U20" s="21"/>
      <c r="V20" s="21"/>
      <c r="W20" s="21"/>
      <c r="X20" s="4"/>
      <c r="Y20" s="265"/>
      <c r="Z20" s="89" t="s">
        <v>17</v>
      </c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284"/>
      <c r="AL20" s="285"/>
      <c r="AM20" s="285"/>
      <c r="AN20" s="286"/>
      <c r="AO20" s="7"/>
      <c r="AP20" s="7"/>
      <c r="AQ20" s="7"/>
      <c r="AR20" s="7"/>
      <c r="AS20" s="7"/>
      <c r="AU20" s="267"/>
      <c r="AY20" s="42" t="s">
        <v>4</v>
      </c>
      <c r="AZ20" s="130">
        <f>P8</f>
        <v>11.009</v>
      </c>
      <c r="BA20" s="130">
        <f>AL8</f>
        <v>9.3000000000000007</v>
      </c>
    </row>
    <row r="21" spans="2:53" ht="16.5" customHeight="1" x14ac:dyDescent="0.25">
      <c r="B21" s="295"/>
      <c r="C21" s="265"/>
      <c r="D21" s="92" t="s">
        <v>23</v>
      </c>
      <c r="E21" s="292" t="s">
        <v>94</v>
      </c>
      <c r="F21" s="293"/>
      <c r="G21" s="293"/>
      <c r="H21" s="293"/>
      <c r="I21" s="293"/>
      <c r="J21" s="293"/>
      <c r="K21" s="293"/>
      <c r="L21" s="293"/>
      <c r="M21" s="293"/>
      <c r="N21" s="293"/>
      <c r="O21" s="88" t="s">
        <v>11</v>
      </c>
      <c r="P21" s="91" t="s">
        <v>12</v>
      </c>
      <c r="Q21" s="88" t="s">
        <v>81</v>
      </c>
      <c r="R21" s="88" t="s">
        <v>80</v>
      </c>
      <c r="S21" s="7"/>
      <c r="T21" s="52"/>
      <c r="U21" s="21"/>
      <c r="V21" s="21"/>
      <c r="W21" s="21"/>
      <c r="X21" s="4"/>
      <c r="Y21" s="265"/>
      <c r="Z21" s="92" t="s">
        <v>23</v>
      </c>
      <c r="AA21" s="292" t="s">
        <v>94</v>
      </c>
      <c r="AB21" s="293"/>
      <c r="AC21" s="293"/>
      <c r="AD21" s="293"/>
      <c r="AE21" s="293"/>
      <c r="AF21" s="293"/>
      <c r="AG21" s="293"/>
      <c r="AH21" s="293"/>
      <c r="AI21" s="293"/>
      <c r="AJ21" s="293"/>
      <c r="AK21" s="88" t="s">
        <v>11</v>
      </c>
      <c r="AL21" s="91" t="s">
        <v>12</v>
      </c>
      <c r="AM21" s="88" t="s">
        <v>81</v>
      </c>
      <c r="AN21" s="88" t="s">
        <v>80</v>
      </c>
      <c r="AO21" s="7"/>
      <c r="AP21" s="7"/>
      <c r="AQ21" s="7"/>
      <c r="AR21" s="7"/>
      <c r="AS21" s="7"/>
      <c r="AU21" s="267"/>
      <c r="AY21" s="42" t="s">
        <v>191</v>
      </c>
      <c r="AZ21" s="130">
        <f>Q8</f>
        <v>10.435</v>
      </c>
      <c r="BA21" s="130">
        <f>AM8</f>
        <v>8.3740000000000006</v>
      </c>
    </row>
    <row r="22" spans="2:53" ht="16.5" customHeight="1" x14ac:dyDescent="0.25">
      <c r="B22" s="295"/>
      <c r="C22" s="265"/>
      <c r="D22" s="87" t="s">
        <v>24</v>
      </c>
      <c r="E22" s="86">
        <v>7.6950000000000003</v>
      </c>
      <c r="F22" s="86">
        <v>5.7919999999999998</v>
      </c>
      <c r="G22" s="86">
        <v>8.0150000000000006</v>
      </c>
      <c r="H22" s="86">
        <v>13.087</v>
      </c>
      <c r="I22" s="86">
        <v>8.4710000000000001</v>
      </c>
      <c r="J22" s="86">
        <v>11.055999999999999</v>
      </c>
      <c r="K22" s="86">
        <v>7.3920000000000003</v>
      </c>
      <c r="L22" s="86">
        <v>14.375999999999999</v>
      </c>
      <c r="M22" s="86">
        <v>7.415</v>
      </c>
      <c r="N22" s="86">
        <v>5.992</v>
      </c>
      <c r="O22" s="87">
        <f>SUM(E22:N22)</f>
        <v>89.291000000000011</v>
      </c>
      <c r="P22" s="26">
        <v>8.6963000000000008</v>
      </c>
      <c r="Q22" s="87">
        <f>ROUND(MEDIAN(E22:N22), 3)</f>
        <v>7.8550000000000004</v>
      </c>
      <c r="R22" s="87">
        <f>ROUND(_xlfn.STDEV.S(E22:N22), 3)</f>
        <v>2.9279999999999999</v>
      </c>
      <c r="S22" s="7"/>
      <c r="T22" s="52"/>
      <c r="U22" s="21"/>
      <c r="V22" s="21"/>
      <c r="W22" s="21"/>
      <c r="X22" s="4"/>
      <c r="Y22" s="265"/>
      <c r="Z22" s="89" t="s">
        <v>24</v>
      </c>
      <c r="AA22" s="78">
        <v>7.0780000000000003</v>
      </c>
      <c r="AB22" s="78">
        <v>7.056</v>
      </c>
      <c r="AC22" s="78">
        <v>6.1289999999999996</v>
      </c>
      <c r="AD22" s="78">
        <v>6.7359999999999998</v>
      </c>
      <c r="AE22" s="78">
        <v>10.391999999999999</v>
      </c>
      <c r="AF22" s="78">
        <v>5.8</v>
      </c>
      <c r="AG22" s="78">
        <v>13.336</v>
      </c>
      <c r="AH22" s="78">
        <v>6.7050000000000001</v>
      </c>
      <c r="AI22" s="78">
        <v>6.63</v>
      </c>
      <c r="AJ22" s="78">
        <v>8.9039999999999999</v>
      </c>
      <c r="AK22" s="87">
        <f>SUM(AA22:AJ22)</f>
        <v>78.765999999999991</v>
      </c>
      <c r="AL22" s="26">
        <v>8.6963000000000008</v>
      </c>
      <c r="AM22" s="87">
        <f>ROUND(MEDIAN(AA22:AJ22), 3)</f>
        <v>6.8959999999999999</v>
      </c>
      <c r="AN22" s="87">
        <f>ROUND(_xlfn.STDEV.S(AA22:AJ22), 3)</f>
        <v>2.359</v>
      </c>
      <c r="AO22" s="7"/>
      <c r="AP22" s="7"/>
      <c r="AQ22" s="7"/>
      <c r="AR22" s="7"/>
      <c r="AS22" s="7"/>
      <c r="AU22" s="267"/>
      <c r="AY22" s="42" t="s">
        <v>192</v>
      </c>
      <c r="AZ22" s="130">
        <f>R8</f>
        <v>6.476</v>
      </c>
      <c r="BA22" s="130">
        <f>AN8</f>
        <v>2.1160000000000001</v>
      </c>
    </row>
    <row r="23" spans="2:53" ht="16.5" customHeight="1" x14ac:dyDescent="0.25">
      <c r="B23" s="295"/>
      <c r="C23" s="265"/>
      <c r="D23" s="87" t="b">
        <v>1</v>
      </c>
      <c r="E23" s="86">
        <v>0</v>
      </c>
      <c r="F23" s="86" t="s">
        <v>146</v>
      </c>
      <c r="G23" s="86">
        <v>2</v>
      </c>
      <c r="H23" s="86" t="s">
        <v>155</v>
      </c>
      <c r="I23" s="86" t="s">
        <v>156</v>
      </c>
      <c r="J23" s="86" t="s">
        <v>157</v>
      </c>
      <c r="K23" s="86" t="s">
        <v>158</v>
      </c>
      <c r="L23" s="86" t="s">
        <v>159</v>
      </c>
      <c r="M23" s="86" t="s">
        <v>160</v>
      </c>
      <c r="N23" s="86" t="s">
        <v>138</v>
      </c>
      <c r="O23" s="281"/>
      <c r="P23" s="282"/>
      <c r="Q23" s="282"/>
      <c r="R23" s="283"/>
      <c r="S23" s="7"/>
      <c r="T23" s="52"/>
      <c r="U23" s="21"/>
      <c r="V23" s="21"/>
      <c r="W23" s="21"/>
      <c r="X23" s="4"/>
      <c r="Y23" s="265"/>
      <c r="Z23" s="89" t="b">
        <v>1</v>
      </c>
      <c r="AA23" s="78" t="s">
        <v>148</v>
      </c>
      <c r="AB23" s="78" t="s">
        <v>130</v>
      </c>
      <c r="AC23" s="78" t="s">
        <v>156</v>
      </c>
      <c r="AD23" s="78" t="s">
        <v>148</v>
      </c>
      <c r="AE23" s="78">
        <v>0</v>
      </c>
      <c r="AF23" s="78" t="s">
        <v>139</v>
      </c>
      <c r="AG23" s="78" t="s">
        <v>161</v>
      </c>
      <c r="AH23" s="78" t="s">
        <v>158</v>
      </c>
      <c r="AI23" s="78" t="s">
        <v>155</v>
      </c>
      <c r="AJ23" s="78">
        <v>9</v>
      </c>
      <c r="AK23" s="281"/>
      <c r="AL23" s="282"/>
      <c r="AM23" s="282"/>
      <c r="AN23" s="283"/>
      <c r="AO23" s="7"/>
      <c r="AP23" s="7"/>
      <c r="AQ23" s="7"/>
      <c r="AR23" s="7"/>
      <c r="AS23" s="7"/>
      <c r="AU23" s="267"/>
      <c r="AY23" s="113"/>
      <c r="AZ23" s="113"/>
      <c r="BA23" s="113"/>
    </row>
    <row r="24" spans="2:53" ht="16.5" customHeight="1" x14ac:dyDescent="0.25">
      <c r="B24" s="295"/>
      <c r="C24" s="265"/>
      <c r="D24" s="87" t="s">
        <v>17</v>
      </c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284"/>
      <c r="P24" s="285"/>
      <c r="Q24" s="285"/>
      <c r="R24" s="286"/>
      <c r="S24" s="7"/>
      <c r="T24" s="21"/>
      <c r="U24" s="21"/>
      <c r="V24" s="21"/>
      <c r="W24" s="21"/>
      <c r="X24" s="4"/>
      <c r="Y24" s="265"/>
      <c r="Z24" s="89" t="s">
        <v>17</v>
      </c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284"/>
      <c r="AL24" s="285"/>
      <c r="AM24" s="285"/>
      <c r="AN24" s="286"/>
      <c r="AO24" s="7"/>
      <c r="AP24" s="7"/>
      <c r="AQ24" s="7"/>
      <c r="AR24" s="7"/>
      <c r="AS24" s="7"/>
      <c r="AU24" s="267"/>
      <c r="AY24" s="113"/>
      <c r="AZ24" s="113"/>
      <c r="BA24" s="113"/>
    </row>
    <row r="25" spans="2:53" ht="16.5" customHeight="1" x14ac:dyDescent="0.25">
      <c r="B25" s="295"/>
      <c r="C25" s="265"/>
      <c r="D25" s="92" t="s">
        <v>25</v>
      </c>
      <c r="E25" s="292" t="s">
        <v>90</v>
      </c>
      <c r="F25" s="293"/>
      <c r="G25" s="293"/>
      <c r="H25" s="293"/>
      <c r="I25" s="293"/>
      <c r="J25" s="293"/>
      <c r="K25" s="293"/>
      <c r="L25" s="293"/>
      <c r="M25" s="293"/>
      <c r="N25" s="293"/>
      <c r="O25" s="88" t="s">
        <v>11</v>
      </c>
      <c r="P25" s="91" t="s">
        <v>12</v>
      </c>
      <c r="Q25" s="88" t="s">
        <v>81</v>
      </c>
      <c r="R25" s="88" t="s">
        <v>80</v>
      </c>
      <c r="S25" s="7"/>
      <c r="T25" s="7"/>
      <c r="U25" s="7"/>
      <c r="V25" s="7"/>
      <c r="W25" s="7"/>
      <c r="X25" s="4"/>
      <c r="Y25" s="265"/>
      <c r="Z25" s="92" t="s">
        <v>25</v>
      </c>
      <c r="AA25" s="292" t="s">
        <v>94</v>
      </c>
      <c r="AB25" s="293"/>
      <c r="AC25" s="293"/>
      <c r="AD25" s="293"/>
      <c r="AE25" s="293"/>
      <c r="AF25" s="293"/>
      <c r="AG25" s="293"/>
      <c r="AH25" s="293"/>
      <c r="AI25" s="293"/>
      <c r="AJ25" s="293"/>
      <c r="AK25" s="88" t="s">
        <v>11</v>
      </c>
      <c r="AL25" s="91" t="s">
        <v>12</v>
      </c>
      <c r="AM25" s="88" t="s">
        <v>81</v>
      </c>
      <c r="AN25" s="88" t="s">
        <v>80</v>
      </c>
      <c r="AO25" s="7"/>
      <c r="AP25" s="7"/>
      <c r="AQ25" s="7"/>
      <c r="AR25" s="7"/>
      <c r="AS25" s="7"/>
      <c r="AU25" s="267"/>
      <c r="AY25" s="113"/>
      <c r="AZ25" s="113"/>
      <c r="BA25" s="113"/>
    </row>
    <row r="26" spans="2:53" ht="16.5" customHeight="1" x14ac:dyDescent="0.25">
      <c r="B26" s="295"/>
      <c r="C26" s="265"/>
      <c r="D26" s="87" t="s">
        <v>26</v>
      </c>
      <c r="E26" s="83">
        <v>8.7029999999999994</v>
      </c>
      <c r="F26" s="83">
        <v>10.319000000000001</v>
      </c>
      <c r="G26" s="83">
        <v>10.081</v>
      </c>
      <c r="H26" s="83">
        <v>12.663</v>
      </c>
      <c r="I26" s="83">
        <v>10.528</v>
      </c>
      <c r="J26" s="83">
        <v>8.0640000000000001</v>
      </c>
      <c r="K26" s="83">
        <v>16.495999999999999</v>
      </c>
      <c r="L26" s="83">
        <v>15.856</v>
      </c>
      <c r="M26" s="83">
        <v>5.399</v>
      </c>
      <c r="N26" s="83">
        <v>19.079999999999998</v>
      </c>
      <c r="O26" s="87">
        <f>SUM(E26:N26)</f>
        <v>117.18899999999999</v>
      </c>
      <c r="P26" s="87">
        <v>9.9117999999999995</v>
      </c>
      <c r="Q26" s="87">
        <f>ROUND(MEDIAN(E26:N26), 3)</f>
        <v>10.423999999999999</v>
      </c>
      <c r="R26" s="87">
        <f>ROUND(_xlfn.STDEV.S(E26:N26), 3)</f>
        <v>4.2619999999999996</v>
      </c>
      <c r="S26" s="7"/>
      <c r="T26" s="7"/>
      <c r="U26" s="7"/>
      <c r="V26" s="7"/>
      <c r="W26" s="7"/>
      <c r="X26" s="4"/>
      <c r="Y26" s="265"/>
      <c r="Z26" s="89" t="s">
        <v>26</v>
      </c>
      <c r="AA26" s="78">
        <v>11.837999999999999</v>
      </c>
      <c r="AB26" s="78">
        <v>9.8079999999999998</v>
      </c>
      <c r="AC26" s="78">
        <v>8.3919999999999995</v>
      </c>
      <c r="AD26" s="78">
        <v>4.6879999999999997</v>
      </c>
      <c r="AE26" s="78">
        <v>16.96</v>
      </c>
      <c r="AF26" s="78">
        <v>8.0079999999999991</v>
      </c>
      <c r="AG26" s="78">
        <v>10.590999999999999</v>
      </c>
      <c r="AH26" s="78">
        <v>11.247999999999999</v>
      </c>
      <c r="AI26" s="78">
        <v>6.3040000000000003</v>
      </c>
      <c r="AJ26" s="78">
        <v>5.88</v>
      </c>
      <c r="AK26" s="87">
        <f>SUM(AA26:AJ26)</f>
        <v>93.716999999999999</v>
      </c>
      <c r="AL26" s="87">
        <v>9.9117999999999995</v>
      </c>
      <c r="AM26" s="87">
        <f>ROUND(MEDIAN(AA26:AJ26), 3)</f>
        <v>9.1</v>
      </c>
      <c r="AN26" s="87">
        <f>ROUND(_xlfn.STDEV.S(AA26:AJ26), 3)</f>
        <v>3.5779999999999998</v>
      </c>
      <c r="AO26" s="21"/>
      <c r="AP26" s="7"/>
      <c r="AQ26" s="7"/>
      <c r="AR26" s="7"/>
      <c r="AS26" s="7"/>
      <c r="AU26" s="267"/>
      <c r="AY26" s="113"/>
      <c r="AZ26" s="113"/>
      <c r="BA26" s="113"/>
    </row>
    <row r="27" spans="2:53" ht="16.5" customHeight="1" x14ac:dyDescent="0.25">
      <c r="B27" s="295"/>
      <c r="C27" s="265"/>
      <c r="D27" s="87" t="b">
        <v>1</v>
      </c>
      <c r="E27" s="83">
        <v>1</v>
      </c>
      <c r="F27" s="83" t="s">
        <v>155</v>
      </c>
      <c r="G27" s="83" t="s">
        <v>148</v>
      </c>
      <c r="H27" s="83" t="s">
        <v>161</v>
      </c>
      <c r="I27" s="84" t="s">
        <v>136</v>
      </c>
      <c r="J27" s="83">
        <v>2</v>
      </c>
      <c r="K27" s="83">
        <v>6</v>
      </c>
      <c r="L27" s="83" t="s">
        <v>133</v>
      </c>
      <c r="M27" s="83" t="s">
        <v>147</v>
      </c>
      <c r="N27" s="84" t="s">
        <v>137</v>
      </c>
      <c r="O27" s="298"/>
      <c r="P27" s="298"/>
      <c r="Q27" s="298"/>
      <c r="R27" s="298"/>
      <c r="S27" s="7"/>
      <c r="T27" s="7"/>
      <c r="U27" s="7"/>
      <c r="V27" s="7"/>
      <c r="W27" s="7"/>
      <c r="X27" s="4"/>
      <c r="Y27" s="265"/>
      <c r="Z27" s="89" t="b">
        <v>1</v>
      </c>
      <c r="AA27" s="78" t="s">
        <v>157</v>
      </c>
      <c r="AB27" s="78" t="s">
        <v>161</v>
      </c>
      <c r="AC27" s="78" t="s">
        <v>138</v>
      </c>
      <c r="AD27" s="78">
        <v>1</v>
      </c>
      <c r="AE27" s="78" t="s">
        <v>141</v>
      </c>
      <c r="AF27" s="78" t="s">
        <v>137</v>
      </c>
      <c r="AG27" s="78" t="s">
        <v>143</v>
      </c>
      <c r="AH27" s="78" t="s">
        <v>162</v>
      </c>
      <c r="AI27" s="78">
        <v>1</v>
      </c>
      <c r="AJ27" s="78" t="s">
        <v>147</v>
      </c>
      <c r="AK27" s="298"/>
      <c r="AL27" s="298"/>
      <c r="AM27" s="298"/>
      <c r="AN27" s="298"/>
      <c r="AO27" s="21"/>
      <c r="AP27" s="7"/>
      <c r="AQ27" s="7"/>
      <c r="AR27" s="7"/>
      <c r="AS27" s="7"/>
      <c r="AU27" s="267"/>
      <c r="AY27" s="113"/>
      <c r="AZ27" s="113"/>
      <c r="BA27" s="113"/>
    </row>
    <row r="28" spans="2:53" ht="16.5" customHeight="1" x14ac:dyDescent="0.25">
      <c r="B28" s="295"/>
      <c r="C28" s="265"/>
      <c r="D28" s="87" t="s">
        <v>17</v>
      </c>
      <c r="E28" s="87"/>
      <c r="F28" s="87"/>
      <c r="G28" s="87"/>
      <c r="H28" s="87"/>
      <c r="I28" s="13" t="s">
        <v>38</v>
      </c>
      <c r="J28" s="87"/>
      <c r="K28" s="87"/>
      <c r="L28" s="87"/>
      <c r="M28" s="87"/>
      <c r="N28" s="13" t="s">
        <v>45</v>
      </c>
      <c r="O28" s="298"/>
      <c r="P28" s="298"/>
      <c r="Q28" s="298"/>
      <c r="R28" s="298"/>
      <c r="S28" s="7"/>
      <c r="T28" s="7"/>
      <c r="U28" s="7"/>
      <c r="V28" s="7"/>
      <c r="W28" s="7"/>
      <c r="X28" s="4"/>
      <c r="Y28" s="265"/>
      <c r="Z28" s="89" t="s">
        <v>17</v>
      </c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298"/>
      <c r="AL28" s="298"/>
      <c r="AM28" s="298"/>
      <c r="AN28" s="298"/>
      <c r="AO28" s="21"/>
      <c r="AP28" s="7"/>
      <c r="AQ28" s="7"/>
      <c r="AR28" s="7"/>
      <c r="AS28" s="7"/>
      <c r="AU28" s="267"/>
      <c r="AY28" s="113"/>
      <c r="AZ28" s="113"/>
      <c r="BA28" s="113"/>
    </row>
    <row r="29" spans="2:53" ht="16.5" customHeight="1" x14ac:dyDescent="0.25">
      <c r="B29" s="295"/>
      <c r="AU29" s="267"/>
      <c r="AY29" s="113"/>
      <c r="AZ29" s="113"/>
      <c r="BA29" s="113"/>
    </row>
    <row r="30" spans="2:53" ht="16.5" customHeight="1" x14ac:dyDescent="0.25">
      <c r="B30" s="295"/>
      <c r="AU30" s="267"/>
      <c r="AY30" s="113"/>
      <c r="AZ30" s="113"/>
      <c r="BA30" s="113"/>
    </row>
    <row r="31" spans="2:53" ht="39.950000000000003" customHeight="1" x14ac:dyDescent="0.25">
      <c r="B31" s="295"/>
      <c r="C31" s="296" t="s">
        <v>63</v>
      </c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  <c r="S31" s="296"/>
      <c r="T31" s="296"/>
      <c r="U31" s="296"/>
      <c r="V31" s="296"/>
      <c r="W31" s="296"/>
      <c r="X31" s="30"/>
      <c r="Y31" s="297" t="s">
        <v>64</v>
      </c>
      <c r="Z31" s="297"/>
      <c r="AA31" s="297"/>
      <c r="AB31" s="297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97"/>
      <c r="AO31" s="297"/>
      <c r="AP31" s="297"/>
      <c r="AQ31" s="297"/>
      <c r="AR31" s="297"/>
      <c r="AS31" s="297"/>
      <c r="AU31" s="267"/>
      <c r="AY31" s="113"/>
      <c r="AZ31" s="113"/>
      <c r="BA31" s="113"/>
    </row>
    <row r="32" spans="2:53" ht="16.5" customHeight="1" x14ac:dyDescent="0.3">
      <c r="B32" s="295"/>
      <c r="C32" s="265" t="s">
        <v>55</v>
      </c>
      <c r="D32" s="90" t="s">
        <v>55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326" t="s">
        <v>49</v>
      </c>
      <c r="P32" s="326"/>
      <c r="Q32" s="326"/>
      <c r="R32" s="326"/>
      <c r="S32" s="7"/>
      <c r="T32" s="90" t="s">
        <v>55</v>
      </c>
      <c r="U32" s="232" t="s">
        <v>50</v>
      </c>
      <c r="V32" s="232"/>
      <c r="W32" s="232"/>
      <c r="X32" s="3"/>
      <c r="Y32" s="265" t="s">
        <v>55</v>
      </c>
      <c r="Z32" s="90" t="s">
        <v>55</v>
      </c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326" t="s">
        <v>49</v>
      </c>
      <c r="AL32" s="326"/>
      <c r="AM32" s="326"/>
      <c r="AN32" s="326"/>
      <c r="AO32" s="7"/>
      <c r="AP32" s="90" t="s">
        <v>55</v>
      </c>
      <c r="AQ32" s="232" t="s">
        <v>50</v>
      </c>
      <c r="AR32" s="232"/>
      <c r="AS32" s="232"/>
      <c r="AU32" s="267"/>
      <c r="AV32" s="279" t="s">
        <v>264</v>
      </c>
      <c r="AW32" s="280" t="s">
        <v>5</v>
      </c>
      <c r="AX32" s="280"/>
      <c r="AY32" s="279" t="s">
        <v>55</v>
      </c>
      <c r="AZ32" s="280" t="s">
        <v>6</v>
      </c>
      <c r="BA32" s="280"/>
    </row>
    <row r="33" spans="2:53" ht="16.5" customHeight="1" thickBot="1" x14ac:dyDescent="0.35">
      <c r="B33" s="295"/>
      <c r="C33" s="265"/>
      <c r="D33" s="90" t="s">
        <v>2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 t="s">
        <v>3</v>
      </c>
      <c r="P33" s="42" t="s">
        <v>4</v>
      </c>
      <c r="Q33" s="42" t="s">
        <v>191</v>
      </c>
      <c r="R33" s="42" t="s">
        <v>192</v>
      </c>
      <c r="S33" s="7"/>
      <c r="T33" s="90" t="s">
        <v>2</v>
      </c>
      <c r="U33" s="92" t="s">
        <v>5</v>
      </c>
      <c r="V33" s="92" t="s">
        <v>6</v>
      </c>
      <c r="W33" s="8" t="s">
        <v>7</v>
      </c>
      <c r="X33" s="3"/>
      <c r="Y33" s="265"/>
      <c r="Z33" s="90" t="s">
        <v>0</v>
      </c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42" t="s">
        <v>3</v>
      </c>
      <c r="AL33" s="42" t="s">
        <v>4</v>
      </c>
      <c r="AM33" s="42" t="s">
        <v>191</v>
      </c>
      <c r="AN33" s="42" t="s">
        <v>192</v>
      </c>
      <c r="AO33" s="7"/>
      <c r="AP33" s="209" t="s">
        <v>0</v>
      </c>
      <c r="AQ33" s="210" t="s">
        <v>5</v>
      </c>
      <c r="AR33" s="210" t="s">
        <v>6</v>
      </c>
      <c r="AS33" s="8" t="s">
        <v>7</v>
      </c>
      <c r="AU33" s="267"/>
      <c r="AV33" s="279"/>
      <c r="AW33" s="114" t="s">
        <v>2</v>
      </c>
      <c r="AX33" s="114" t="s">
        <v>54</v>
      </c>
      <c r="AY33" s="279"/>
      <c r="AZ33" s="114" t="s">
        <v>2</v>
      </c>
      <c r="BA33" s="114" t="s">
        <v>54</v>
      </c>
    </row>
    <row r="34" spans="2:53" ht="16.5" customHeight="1" thickBot="1" x14ac:dyDescent="0.35">
      <c r="B34" s="295"/>
      <c r="C34" s="265"/>
      <c r="D34" s="25" t="s">
        <v>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57">
        <f>ROUND(AVERAGE(O36, O40,O44,O48,O52,O56,O60), 3)</f>
        <v>251.44499999999999</v>
      </c>
      <c r="P34" s="43">
        <f>ROUND(AVERAGE(P36, P40,P44,P48,P52,P56,P60), 3)</f>
        <v>25.145</v>
      </c>
      <c r="Q34" s="43">
        <f>ROUND(AVERAGE(Q36, Q40,Q44,Q48,Q52,Q56,Q60), 3)</f>
        <v>19.936</v>
      </c>
      <c r="R34" s="43">
        <f>ROUND(AVERAGE(R36, R40,R44,R48,R52,R56,R60), 3)</f>
        <v>18.829999999999998</v>
      </c>
      <c r="S34" s="7"/>
      <c r="T34" s="9" t="s">
        <v>9</v>
      </c>
      <c r="U34" s="8">
        <v>40</v>
      </c>
      <c r="V34" s="8">
        <v>260.54500000000002</v>
      </c>
      <c r="W34" s="8">
        <f t="shared" ref="W34:W40" si="4">ROUND(V34/60, 3)</f>
        <v>4.3419999999999996</v>
      </c>
      <c r="X34" s="3"/>
      <c r="Y34" s="265"/>
      <c r="Z34" s="25" t="s">
        <v>8</v>
      </c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212">
        <f>ROUND(AVERAGE(AK36, AK40,AK44,AK48,AK52,AK56,AK60), 3)</f>
        <v>130.89599999999999</v>
      </c>
      <c r="AL34" s="213">
        <f>ROUND(AVERAGE(AL36, AL40,AL44,AL48,AL52,AL56,AL60), 3)</f>
        <v>13.09</v>
      </c>
      <c r="AM34" s="213">
        <f>ROUND(AVERAGE(AM36, AM40,AM44,AM48,AM52,AM56,AM60), 3)</f>
        <v>11.269</v>
      </c>
      <c r="AN34" s="213">
        <f>ROUND(AVERAGE(AN36, AN40,AN44,AN48,AN52,AN56,AN60), 3)</f>
        <v>6.7329999999999997</v>
      </c>
      <c r="AO34" s="7"/>
      <c r="AP34" s="206" t="s">
        <v>9</v>
      </c>
      <c r="AQ34" s="207">
        <v>90</v>
      </c>
      <c r="AR34" s="208">
        <v>119.88</v>
      </c>
      <c r="AS34" s="171">
        <f t="shared" ref="AS34:AS40" si="5">ROUND(AR34/60, 3)</f>
        <v>1.998</v>
      </c>
      <c r="AU34" s="267"/>
      <c r="AV34" s="115" t="s">
        <v>9</v>
      </c>
      <c r="AW34" s="116">
        <f>U34</f>
        <v>40</v>
      </c>
      <c r="AX34" s="116">
        <f>AQ34</f>
        <v>90</v>
      </c>
      <c r="AY34" s="115" t="s">
        <v>9</v>
      </c>
      <c r="AZ34" s="116">
        <f t="shared" ref="AZ34:AZ40" si="6">V34</f>
        <v>260.54500000000002</v>
      </c>
      <c r="BA34" s="116">
        <f>AR34</f>
        <v>119.88</v>
      </c>
    </row>
    <row r="35" spans="2:53" ht="16.5" customHeight="1" x14ac:dyDescent="0.3">
      <c r="B35" s="295"/>
      <c r="C35" s="265"/>
      <c r="D35" s="92" t="s">
        <v>10</v>
      </c>
      <c r="E35" s="292" t="s">
        <v>93</v>
      </c>
      <c r="F35" s="293"/>
      <c r="G35" s="293"/>
      <c r="H35" s="293"/>
      <c r="I35" s="293"/>
      <c r="J35" s="293"/>
      <c r="K35" s="293"/>
      <c r="L35" s="293"/>
      <c r="M35" s="293"/>
      <c r="N35" s="293"/>
      <c r="O35" s="88" t="s">
        <v>11</v>
      </c>
      <c r="P35" s="88" t="s">
        <v>12</v>
      </c>
      <c r="Q35" s="88" t="s">
        <v>81</v>
      </c>
      <c r="R35" s="88" t="s">
        <v>80</v>
      </c>
      <c r="S35" s="7"/>
      <c r="T35" s="9" t="s">
        <v>13</v>
      </c>
      <c r="U35" s="8">
        <v>40</v>
      </c>
      <c r="V35" s="8">
        <v>256.94400000000002</v>
      </c>
      <c r="W35" s="8">
        <f t="shared" si="4"/>
        <v>4.282</v>
      </c>
      <c r="X35" s="3"/>
      <c r="Y35" s="299"/>
      <c r="Z35" s="164" t="s">
        <v>10</v>
      </c>
      <c r="AA35" s="319" t="s">
        <v>90</v>
      </c>
      <c r="AB35" s="310"/>
      <c r="AC35" s="310"/>
      <c r="AD35" s="310"/>
      <c r="AE35" s="310"/>
      <c r="AF35" s="310"/>
      <c r="AG35" s="310"/>
      <c r="AH35" s="310"/>
      <c r="AI35" s="310"/>
      <c r="AJ35" s="310"/>
      <c r="AK35" s="165" t="s">
        <v>11</v>
      </c>
      <c r="AL35" s="165" t="s">
        <v>12</v>
      </c>
      <c r="AM35" s="165" t="s">
        <v>81</v>
      </c>
      <c r="AN35" s="166" t="s">
        <v>80</v>
      </c>
      <c r="AO35" s="7"/>
      <c r="AP35" s="202" t="s">
        <v>13</v>
      </c>
      <c r="AQ35" s="211">
        <v>80</v>
      </c>
      <c r="AR35" s="211">
        <v>158.52799999999999</v>
      </c>
      <c r="AS35" s="8">
        <f t="shared" si="5"/>
        <v>2.6419999999999999</v>
      </c>
      <c r="AU35" s="267"/>
      <c r="AV35" s="115" t="s">
        <v>13</v>
      </c>
      <c r="AW35" s="116">
        <f t="shared" ref="AW35:AW40" si="7">U35</f>
        <v>40</v>
      </c>
      <c r="AX35" s="116">
        <f t="shared" ref="AX35:AX40" si="8">AQ35</f>
        <v>80</v>
      </c>
      <c r="AY35" s="115" t="s">
        <v>13</v>
      </c>
      <c r="AZ35" s="116">
        <f t="shared" si="6"/>
        <v>256.94400000000002</v>
      </c>
      <c r="BA35" s="116">
        <f t="shared" ref="BA35:BA40" si="9">AR35</f>
        <v>158.52799999999999</v>
      </c>
    </row>
    <row r="36" spans="2:53" ht="16.5" customHeight="1" thickBot="1" x14ac:dyDescent="0.35">
      <c r="B36" s="295"/>
      <c r="C36" s="265"/>
      <c r="D36" s="89" t="s">
        <v>14</v>
      </c>
      <c r="E36" s="86">
        <v>30.823</v>
      </c>
      <c r="F36" s="86">
        <v>39.207999999999998</v>
      </c>
      <c r="G36" s="86">
        <v>25.088000000000001</v>
      </c>
      <c r="H36" s="86">
        <v>22.806000000000001</v>
      </c>
      <c r="I36" s="86">
        <v>29.672000000000001</v>
      </c>
      <c r="J36" s="86">
        <v>12.606999999999999</v>
      </c>
      <c r="K36" s="86">
        <v>11.968</v>
      </c>
      <c r="L36" s="86">
        <v>53.128999999999998</v>
      </c>
      <c r="M36" s="86">
        <v>11.536</v>
      </c>
      <c r="N36" s="86">
        <v>23.704000000000001</v>
      </c>
      <c r="O36" s="87">
        <f>SUM(E40:N40)</f>
        <v>256.93700000000001</v>
      </c>
      <c r="P36" s="26">
        <f>ROUND(AVERAGE(E40:N40),3)</f>
        <v>25.693999999999999</v>
      </c>
      <c r="Q36" s="87">
        <f>ROUND(MEDIAN(E40:N40), 3)</f>
        <v>22.483000000000001</v>
      </c>
      <c r="R36" s="87">
        <f>ROUND(_xlfn.STDEV.S(E40:N40), 3)</f>
        <v>16.414000000000001</v>
      </c>
      <c r="S36" s="7"/>
      <c r="T36" s="25" t="s">
        <v>15</v>
      </c>
      <c r="U36" s="199">
        <v>70</v>
      </c>
      <c r="V36" s="172">
        <v>362.66399999999999</v>
      </c>
      <c r="W36" s="8">
        <f t="shared" si="4"/>
        <v>6.0439999999999996</v>
      </c>
      <c r="X36" s="3"/>
      <c r="Y36" s="299"/>
      <c r="Z36" s="195" t="s">
        <v>14</v>
      </c>
      <c r="AA36" s="196">
        <v>30.591000000000001</v>
      </c>
      <c r="AB36" s="196">
        <v>13.512</v>
      </c>
      <c r="AC36" s="196">
        <v>8.9610000000000003</v>
      </c>
      <c r="AD36" s="196">
        <v>9.2240000000000002</v>
      </c>
      <c r="AE36" s="196">
        <v>11.087</v>
      </c>
      <c r="AF36" s="196">
        <v>7.16</v>
      </c>
      <c r="AG36" s="196">
        <v>6.1760000000000002</v>
      </c>
      <c r="AH36" s="196">
        <v>9.4570000000000007</v>
      </c>
      <c r="AI36" s="196">
        <v>10.503</v>
      </c>
      <c r="AJ36" s="196">
        <v>13.208</v>
      </c>
      <c r="AK36" s="189">
        <f>SUM(AA40:AJ40)</f>
        <v>158.52700000000002</v>
      </c>
      <c r="AL36" s="39">
        <f>ROUND(AVERAGE(AA40:AJ40),3)</f>
        <v>15.853</v>
      </c>
      <c r="AM36" s="189">
        <f>ROUND(MEDIAN(AA40:AJ40), 3)</f>
        <v>14.468</v>
      </c>
      <c r="AN36" s="169">
        <f>ROUND(_xlfn.STDEV.S(AA40:AJ40), 3)</f>
        <v>6.6429999999999998</v>
      </c>
      <c r="AO36" s="7"/>
      <c r="AP36" s="25" t="s">
        <v>15</v>
      </c>
      <c r="AQ36" s="172">
        <v>90</v>
      </c>
      <c r="AR36" s="172">
        <v>134.624</v>
      </c>
      <c r="AS36" s="8">
        <f t="shared" si="5"/>
        <v>2.2440000000000002</v>
      </c>
      <c r="AU36" s="267"/>
      <c r="AV36" s="115" t="s">
        <v>15</v>
      </c>
      <c r="AW36" s="116">
        <f t="shared" si="7"/>
        <v>70</v>
      </c>
      <c r="AX36" s="116">
        <f t="shared" si="8"/>
        <v>90</v>
      </c>
      <c r="AY36" s="115" t="s">
        <v>15</v>
      </c>
      <c r="AZ36" s="116">
        <f t="shared" si="6"/>
        <v>362.66399999999999</v>
      </c>
      <c r="BA36" s="116">
        <f t="shared" si="9"/>
        <v>134.624</v>
      </c>
    </row>
    <row r="37" spans="2:53" ht="16.5" customHeight="1" thickBot="1" x14ac:dyDescent="0.35">
      <c r="B37" s="295"/>
      <c r="C37" s="265"/>
      <c r="D37" s="89" t="b">
        <v>1</v>
      </c>
      <c r="E37" s="84" t="s">
        <v>162</v>
      </c>
      <c r="F37" s="84">
        <v>5</v>
      </c>
      <c r="G37" s="84" t="s">
        <v>129</v>
      </c>
      <c r="H37" s="84">
        <v>7</v>
      </c>
      <c r="I37" s="86" t="s">
        <v>144</v>
      </c>
      <c r="J37" s="84">
        <v>6</v>
      </c>
      <c r="K37" s="86" t="s">
        <v>158</v>
      </c>
      <c r="L37" s="84" t="s">
        <v>163</v>
      </c>
      <c r="M37" s="86" t="s">
        <v>144</v>
      </c>
      <c r="N37" s="86" t="s">
        <v>160</v>
      </c>
      <c r="O37" s="281"/>
      <c r="P37" s="282"/>
      <c r="Q37" s="282"/>
      <c r="R37" s="283"/>
      <c r="S37" s="7"/>
      <c r="T37" s="175" t="s">
        <v>16</v>
      </c>
      <c r="U37" s="176">
        <v>90</v>
      </c>
      <c r="V37" s="177">
        <v>274.11099999999999</v>
      </c>
      <c r="W37" s="171">
        <f t="shared" si="4"/>
        <v>4.569</v>
      </c>
      <c r="X37" s="3"/>
      <c r="Y37" s="299"/>
      <c r="Z37" s="195" t="b">
        <v>1</v>
      </c>
      <c r="AA37" s="196" t="s">
        <v>162</v>
      </c>
      <c r="AB37" s="196">
        <v>5</v>
      </c>
      <c r="AC37" s="196" t="s">
        <v>129</v>
      </c>
      <c r="AD37" s="196">
        <v>7</v>
      </c>
      <c r="AE37" s="84" t="s">
        <v>144</v>
      </c>
      <c r="AF37" s="196">
        <v>6</v>
      </c>
      <c r="AG37" s="196" t="s">
        <v>158</v>
      </c>
      <c r="AH37" s="196" t="s">
        <v>163</v>
      </c>
      <c r="AI37" s="196" t="s">
        <v>144</v>
      </c>
      <c r="AJ37" s="196" t="s">
        <v>160</v>
      </c>
      <c r="AK37" s="303"/>
      <c r="AL37" s="304"/>
      <c r="AM37" s="304"/>
      <c r="AN37" s="305"/>
      <c r="AO37" s="7"/>
      <c r="AP37" s="206" t="s">
        <v>16</v>
      </c>
      <c r="AQ37" s="207">
        <v>100</v>
      </c>
      <c r="AR37" s="208">
        <v>147.28899999999999</v>
      </c>
      <c r="AS37" s="171">
        <f t="shared" si="5"/>
        <v>2.4550000000000001</v>
      </c>
      <c r="AU37" s="267"/>
      <c r="AV37" s="115" t="s">
        <v>16</v>
      </c>
      <c r="AW37" s="116">
        <f t="shared" si="7"/>
        <v>90</v>
      </c>
      <c r="AX37" s="116">
        <f t="shared" si="8"/>
        <v>100</v>
      </c>
      <c r="AY37" s="115" t="s">
        <v>16</v>
      </c>
      <c r="AZ37" s="116">
        <f t="shared" si="6"/>
        <v>274.11099999999999</v>
      </c>
      <c r="BA37" s="116">
        <f t="shared" si="9"/>
        <v>147.28899999999999</v>
      </c>
    </row>
    <row r="38" spans="2:53" ht="16.5" customHeight="1" thickBot="1" x14ac:dyDescent="0.35">
      <c r="B38" s="295"/>
      <c r="C38" s="265"/>
      <c r="D38" s="89" t="s">
        <v>17</v>
      </c>
      <c r="E38" s="13" t="s">
        <v>87</v>
      </c>
      <c r="F38" s="13">
        <v>0</v>
      </c>
      <c r="G38" s="13" t="s">
        <v>30</v>
      </c>
      <c r="H38" s="13">
        <v>3</v>
      </c>
      <c r="I38" s="87"/>
      <c r="J38" s="13">
        <v>4</v>
      </c>
      <c r="K38" s="87"/>
      <c r="L38" s="13" t="s">
        <v>41</v>
      </c>
      <c r="M38" s="87"/>
      <c r="N38" s="87"/>
      <c r="O38" s="284"/>
      <c r="P38" s="285"/>
      <c r="Q38" s="285"/>
      <c r="R38" s="286"/>
      <c r="S38" s="7"/>
      <c r="T38" s="180" t="s">
        <v>18</v>
      </c>
      <c r="U38" s="181">
        <v>90</v>
      </c>
      <c r="V38" s="182">
        <v>144.35900000000001</v>
      </c>
      <c r="W38" s="171">
        <f t="shared" si="4"/>
        <v>2.4060000000000001</v>
      </c>
      <c r="X38" s="3"/>
      <c r="Y38" s="299"/>
      <c r="Z38" s="197" t="s">
        <v>17</v>
      </c>
      <c r="AA38" s="198"/>
      <c r="AB38" s="198"/>
      <c r="AC38" s="198"/>
      <c r="AD38" s="198"/>
      <c r="AE38" s="214" t="s">
        <v>28</v>
      </c>
      <c r="AF38" s="198"/>
      <c r="AG38" s="198"/>
      <c r="AH38" s="198"/>
      <c r="AI38" s="198"/>
      <c r="AJ38" s="198"/>
      <c r="AK38" s="320"/>
      <c r="AL38" s="321"/>
      <c r="AM38" s="321"/>
      <c r="AN38" s="322"/>
      <c r="AO38" s="7"/>
      <c r="AP38" s="202" t="s">
        <v>18</v>
      </c>
      <c r="AQ38" s="203">
        <v>90</v>
      </c>
      <c r="AR38" s="203">
        <v>137.44800000000001</v>
      </c>
      <c r="AS38" s="8">
        <f t="shared" si="5"/>
        <v>2.2909999999999999</v>
      </c>
      <c r="AU38" s="267"/>
      <c r="AV38" s="115" t="s">
        <v>18</v>
      </c>
      <c r="AW38" s="116">
        <f t="shared" si="7"/>
        <v>90</v>
      </c>
      <c r="AX38" s="116">
        <f t="shared" si="8"/>
        <v>90</v>
      </c>
      <c r="AY38" s="115" t="s">
        <v>18</v>
      </c>
      <c r="AZ38" s="116">
        <f t="shared" si="6"/>
        <v>144.35900000000001</v>
      </c>
      <c r="BA38" s="116">
        <f t="shared" si="9"/>
        <v>137.44800000000001</v>
      </c>
    </row>
    <row r="39" spans="2:53" ht="16.5" customHeight="1" thickBot="1" x14ac:dyDescent="0.35">
      <c r="B39" s="295"/>
      <c r="C39" s="265"/>
      <c r="D39" s="92" t="s">
        <v>19</v>
      </c>
      <c r="E39" s="292" t="s">
        <v>93</v>
      </c>
      <c r="F39" s="293"/>
      <c r="G39" s="293"/>
      <c r="H39" s="293"/>
      <c r="I39" s="293"/>
      <c r="J39" s="293"/>
      <c r="K39" s="293"/>
      <c r="L39" s="293"/>
      <c r="M39" s="293"/>
      <c r="N39" s="293"/>
      <c r="O39" s="88" t="s">
        <v>11</v>
      </c>
      <c r="P39" s="88" t="s">
        <v>12</v>
      </c>
      <c r="Q39" s="88" t="s">
        <v>81</v>
      </c>
      <c r="R39" s="88" t="s">
        <v>80</v>
      </c>
      <c r="S39" s="7"/>
      <c r="T39" s="204" t="s">
        <v>56</v>
      </c>
      <c r="U39" s="215">
        <v>70</v>
      </c>
      <c r="V39" s="205">
        <v>333.78300000000002</v>
      </c>
      <c r="W39" s="8">
        <f t="shared" si="4"/>
        <v>5.5629999999999997</v>
      </c>
      <c r="X39" s="3"/>
      <c r="Y39" s="265"/>
      <c r="Z39" s="200" t="s">
        <v>19</v>
      </c>
      <c r="AA39" s="317" t="s">
        <v>89</v>
      </c>
      <c r="AB39" s="318"/>
      <c r="AC39" s="318"/>
      <c r="AD39" s="318"/>
      <c r="AE39" s="318"/>
      <c r="AF39" s="318"/>
      <c r="AG39" s="318"/>
      <c r="AH39" s="318"/>
      <c r="AI39" s="318"/>
      <c r="AJ39" s="318"/>
      <c r="AK39" s="201" t="s">
        <v>11</v>
      </c>
      <c r="AL39" s="201" t="s">
        <v>12</v>
      </c>
      <c r="AM39" s="201" t="s">
        <v>81</v>
      </c>
      <c r="AN39" s="201" t="s">
        <v>80</v>
      </c>
      <c r="AO39" s="7"/>
      <c r="AP39" s="25" t="s">
        <v>56</v>
      </c>
      <c r="AQ39" s="172">
        <v>80</v>
      </c>
      <c r="AR39" s="172">
        <v>119.624</v>
      </c>
      <c r="AS39" s="8">
        <f t="shared" si="5"/>
        <v>1.994</v>
      </c>
      <c r="AU39" s="267"/>
      <c r="AV39" s="115" t="s">
        <v>56</v>
      </c>
      <c r="AW39" s="116">
        <f t="shared" si="7"/>
        <v>70</v>
      </c>
      <c r="AX39" s="116">
        <f t="shared" si="8"/>
        <v>80</v>
      </c>
      <c r="AY39" s="115" t="s">
        <v>56</v>
      </c>
      <c r="AZ39" s="116">
        <f t="shared" si="6"/>
        <v>333.78300000000002</v>
      </c>
      <c r="BA39" s="116">
        <f t="shared" si="9"/>
        <v>119.624</v>
      </c>
    </row>
    <row r="40" spans="2:53" ht="16.5" customHeight="1" thickBot="1" x14ac:dyDescent="0.35">
      <c r="B40" s="295"/>
      <c r="C40" s="265"/>
      <c r="D40" s="89" t="s">
        <v>20</v>
      </c>
      <c r="E40" s="86">
        <v>22.693999999999999</v>
      </c>
      <c r="F40" s="86">
        <v>57.982999999999997</v>
      </c>
      <c r="G40" s="86">
        <v>8.7520000000000007</v>
      </c>
      <c r="H40" s="86">
        <v>12.430999999999999</v>
      </c>
      <c r="I40" s="86">
        <v>13.686999999999999</v>
      </c>
      <c r="J40" s="86">
        <v>43.070999999999998</v>
      </c>
      <c r="K40" s="86">
        <v>8.1129999999999995</v>
      </c>
      <c r="L40" s="86">
        <v>32.167999999999999</v>
      </c>
      <c r="M40" s="86">
        <v>22.271000000000001</v>
      </c>
      <c r="N40" s="86">
        <v>35.767000000000003</v>
      </c>
      <c r="O40" s="87">
        <f>SUM(E36:N36)</f>
        <v>260.541</v>
      </c>
      <c r="P40" s="26">
        <f>ROUND(AVERAGE(E36:N36),3)</f>
        <v>26.053999999999998</v>
      </c>
      <c r="Q40" s="87">
        <f>ROUND(MEDIAN(E36:N36), 3)</f>
        <v>24.396000000000001</v>
      </c>
      <c r="R40" s="87">
        <f>ROUND(_xlfn.STDEV.S(E36:N36), 3)</f>
        <v>13.119</v>
      </c>
      <c r="S40" s="7"/>
      <c r="T40" s="206" t="s">
        <v>57</v>
      </c>
      <c r="U40" s="207">
        <v>90</v>
      </c>
      <c r="V40" s="208">
        <v>127.744</v>
      </c>
      <c r="W40" s="171">
        <f t="shared" si="4"/>
        <v>2.129</v>
      </c>
      <c r="X40" s="3"/>
      <c r="Y40" s="265"/>
      <c r="Z40" s="89" t="s">
        <v>20</v>
      </c>
      <c r="AA40" s="83">
        <v>14.199</v>
      </c>
      <c r="AB40" s="83">
        <v>14.736000000000001</v>
      </c>
      <c r="AC40" s="83">
        <v>5.7679999999999998</v>
      </c>
      <c r="AD40" s="83">
        <v>16.327000000000002</v>
      </c>
      <c r="AE40" s="83">
        <v>11.754</v>
      </c>
      <c r="AF40" s="83">
        <v>13.096</v>
      </c>
      <c r="AG40" s="83">
        <v>10.863</v>
      </c>
      <c r="AH40" s="83">
        <v>18.472000000000001</v>
      </c>
      <c r="AI40" s="83">
        <v>25.753</v>
      </c>
      <c r="AJ40" s="83">
        <v>27.559000000000001</v>
      </c>
      <c r="AK40" s="87">
        <f>SUM(AA36:AJ36)</f>
        <v>119.879</v>
      </c>
      <c r="AL40" s="26">
        <f>ROUND(AVERAGE(AA36:AJ36),3)</f>
        <v>11.988</v>
      </c>
      <c r="AM40" s="87">
        <f>ROUND(MEDIAN(AA36:AJ36), 3)</f>
        <v>9.98</v>
      </c>
      <c r="AN40" s="87">
        <f>ROUND(_xlfn.STDEV.S(AA36:AJ36), 3)</f>
        <v>6.9379999999999997</v>
      </c>
      <c r="AO40" s="7"/>
      <c r="AP40" s="206" t="s">
        <v>57</v>
      </c>
      <c r="AQ40" s="207">
        <v>100</v>
      </c>
      <c r="AR40" s="208">
        <v>98.888000000000005</v>
      </c>
      <c r="AS40" s="171">
        <f t="shared" si="5"/>
        <v>1.6479999999999999</v>
      </c>
      <c r="AU40" s="267"/>
      <c r="AV40" s="115" t="s">
        <v>57</v>
      </c>
      <c r="AW40" s="116">
        <f t="shared" si="7"/>
        <v>90</v>
      </c>
      <c r="AX40" s="116">
        <f t="shared" si="8"/>
        <v>100</v>
      </c>
      <c r="AY40" s="115" t="s">
        <v>57</v>
      </c>
      <c r="AZ40" s="116">
        <f t="shared" si="6"/>
        <v>127.744</v>
      </c>
      <c r="BA40" s="116">
        <f t="shared" si="9"/>
        <v>98.888000000000005</v>
      </c>
    </row>
    <row r="41" spans="2:53" ht="16.5" customHeight="1" x14ac:dyDescent="0.3">
      <c r="B41" s="295"/>
      <c r="C41" s="265"/>
      <c r="D41" s="89" t="b">
        <v>1</v>
      </c>
      <c r="E41" s="86" t="s">
        <v>156</v>
      </c>
      <c r="F41" s="84" t="s">
        <v>157</v>
      </c>
      <c r="G41" s="86">
        <v>4</v>
      </c>
      <c r="H41" s="86" t="s">
        <v>138</v>
      </c>
      <c r="I41" s="84">
        <v>0</v>
      </c>
      <c r="J41" s="84" t="s">
        <v>146</v>
      </c>
      <c r="K41" s="86">
        <v>9</v>
      </c>
      <c r="L41" s="84" t="s">
        <v>131</v>
      </c>
      <c r="M41" s="84" t="s">
        <v>156</v>
      </c>
      <c r="N41" s="84" t="s">
        <v>148</v>
      </c>
      <c r="O41" s="281"/>
      <c r="P41" s="282"/>
      <c r="Q41" s="282"/>
      <c r="R41" s="283"/>
      <c r="S41" s="7"/>
      <c r="T41" s="151" t="s">
        <v>3</v>
      </c>
      <c r="U41" s="173">
        <f>ROUND(AVERAGE(U34:U40), 3)</f>
        <v>70</v>
      </c>
      <c r="V41" s="174">
        <f>ROUND(AVERAGE(V34:V40), 3)</f>
        <v>251.45</v>
      </c>
      <c r="W41" s="15">
        <f>ROUND(AVERAGE(W34:W40), 3)</f>
        <v>4.1909999999999998</v>
      </c>
      <c r="X41" s="3"/>
      <c r="Y41" s="265"/>
      <c r="Z41" s="89" t="b">
        <v>1</v>
      </c>
      <c r="AA41" s="83" t="s">
        <v>156</v>
      </c>
      <c r="AB41" s="83" t="s">
        <v>157</v>
      </c>
      <c r="AC41" s="83">
        <v>4</v>
      </c>
      <c r="AD41" s="83" t="s">
        <v>138</v>
      </c>
      <c r="AE41" s="83">
        <v>0</v>
      </c>
      <c r="AF41" s="83" t="s">
        <v>146</v>
      </c>
      <c r="AG41" s="83">
        <v>9</v>
      </c>
      <c r="AH41" s="84" t="s">
        <v>131</v>
      </c>
      <c r="AI41" s="83" t="s">
        <v>156</v>
      </c>
      <c r="AJ41" s="84" t="s">
        <v>148</v>
      </c>
      <c r="AK41" s="281"/>
      <c r="AL41" s="282"/>
      <c r="AM41" s="282"/>
      <c r="AN41" s="283"/>
      <c r="AO41" s="7"/>
      <c r="AP41" s="151" t="s">
        <v>3</v>
      </c>
      <c r="AQ41" s="173">
        <f>ROUND(AVERAGE(AQ34:AQ40), 3)</f>
        <v>90</v>
      </c>
      <c r="AR41" s="174">
        <f>ROUND(AVERAGE(AR34:AR40), 3)</f>
        <v>130.89699999999999</v>
      </c>
      <c r="AS41" s="15">
        <f>ROUND(AVERAGE(AS34:AS40), 3)</f>
        <v>2.1819999999999999</v>
      </c>
      <c r="AU41" s="267"/>
      <c r="AV41" s="115" t="s">
        <v>247</v>
      </c>
      <c r="AW41" s="270" t="s">
        <v>248</v>
      </c>
      <c r="AX41" s="271"/>
      <c r="AY41" s="117"/>
      <c r="AZ41" s="127"/>
      <c r="BA41" s="128"/>
    </row>
    <row r="42" spans="2:53" ht="16.5" customHeight="1" x14ac:dyDescent="0.3">
      <c r="B42" s="295"/>
      <c r="C42" s="265"/>
      <c r="D42" s="89" t="s">
        <v>17</v>
      </c>
      <c r="E42" s="87"/>
      <c r="F42" s="13" t="s">
        <v>33</v>
      </c>
      <c r="G42" s="87"/>
      <c r="H42" s="87"/>
      <c r="I42" s="13" t="s">
        <v>27</v>
      </c>
      <c r="J42" s="13" t="s">
        <v>33</v>
      </c>
      <c r="K42" s="87"/>
      <c r="L42" s="13" t="s">
        <v>85</v>
      </c>
      <c r="M42" s="13" t="s">
        <v>48</v>
      </c>
      <c r="N42" s="13" t="s">
        <v>36</v>
      </c>
      <c r="O42" s="284"/>
      <c r="P42" s="285"/>
      <c r="Q42" s="285"/>
      <c r="R42" s="286"/>
      <c r="S42" s="7"/>
      <c r="T42" s="31"/>
      <c r="U42" s="31"/>
      <c r="V42" s="31"/>
      <c r="W42" s="31"/>
      <c r="X42" s="3"/>
      <c r="Y42" s="265"/>
      <c r="Z42" s="89" t="s">
        <v>17</v>
      </c>
      <c r="AA42" s="87"/>
      <c r="AB42" s="87"/>
      <c r="AC42" s="87"/>
      <c r="AD42" s="87"/>
      <c r="AE42" s="87"/>
      <c r="AF42" s="87"/>
      <c r="AG42" s="87"/>
      <c r="AH42" s="13" t="s">
        <v>39</v>
      </c>
      <c r="AI42" s="87"/>
      <c r="AJ42" s="13" t="s">
        <v>32</v>
      </c>
      <c r="AK42" s="284"/>
      <c r="AL42" s="285"/>
      <c r="AM42" s="285"/>
      <c r="AN42" s="286"/>
      <c r="AO42" s="7"/>
      <c r="AP42" s="31"/>
      <c r="AQ42" s="31"/>
      <c r="AR42" s="31"/>
      <c r="AS42" s="31"/>
      <c r="AU42" s="267"/>
      <c r="AV42" s="115" t="s">
        <v>249</v>
      </c>
      <c r="AW42" s="272"/>
      <c r="AX42" s="273"/>
      <c r="AY42" s="117"/>
      <c r="AZ42" s="118"/>
      <c r="BA42" s="128"/>
    </row>
    <row r="43" spans="2:53" ht="16.5" customHeight="1" x14ac:dyDescent="0.3">
      <c r="B43" s="295"/>
      <c r="C43" s="265"/>
      <c r="D43" s="92" t="s">
        <v>21</v>
      </c>
      <c r="E43" s="292" t="s">
        <v>88</v>
      </c>
      <c r="F43" s="293"/>
      <c r="G43" s="293"/>
      <c r="H43" s="293"/>
      <c r="I43" s="293"/>
      <c r="J43" s="293"/>
      <c r="K43" s="293"/>
      <c r="L43" s="293"/>
      <c r="M43" s="293"/>
      <c r="N43" s="293"/>
      <c r="O43" s="88" t="s">
        <v>11</v>
      </c>
      <c r="P43" s="88" t="s">
        <v>12</v>
      </c>
      <c r="Q43" s="88" t="s">
        <v>81</v>
      </c>
      <c r="R43" s="88" t="s">
        <v>80</v>
      </c>
      <c r="S43" s="7"/>
      <c r="T43" s="7"/>
      <c r="U43" s="7"/>
      <c r="V43" s="7"/>
      <c r="W43" s="7"/>
      <c r="X43" s="3"/>
      <c r="Y43" s="265"/>
      <c r="Z43" s="92" t="s">
        <v>21</v>
      </c>
      <c r="AA43" s="292" t="s">
        <v>90</v>
      </c>
      <c r="AB43" s="293"/>
      <c r="AC43" s="293"/>
      <c r="AD43" s="293"/>
      <c r="AE43" s="293"/>
      <c r="AF43" s="293"/>
      <c r="AG43" s="293"/>
      <c r="AH43" s="293"/>
      <c r="AI43" s="293"/>
      <c r="AJ43" s="293"/>
      <c r="AK43" s="88" t="s">
        <v>11</v>
      </c>
      <c r="AL43" s="88" t="s">
        <v>12</v>
      </c>
      <c r="AM43" s="88" t="s">
        <v>81</v>
      </c>
      <c r="AN43" s="88" t="s">
        <v>80</v>
      </c>
      <c r="AO43" s="7"/>
      <c r="AP43" s="7"/>
      <c r="AQ43" s="7"/>
      <c r="AR43" s="7"/>
      <c r="AS43" s="7"/>
      <c r="AU43" s="267"/>
      <c r="AV43" s="115" t="s">
        <v>250</v>
      </c>
      <c r="AW43" s="274"/>
      <c r="AX43" s="275"/>
      <c r="AY43" s="117"/>
      <c r="AZ43" s="118"/>
      <c r="BA43" s="128"/>
    </row>
    <row r="44" spans="2:53" ht="16.5" customHeight="1" x14ac:dyDescent="0.3">
      <c r="B44" s="295"/>
      <c r="C44" s="265"/>
      <c r="D44" s="89" t="s">
        <v>22</v>
      </c>
      <c r="E44" s="86">
        <v>44.445999999999998</v>
      </c>
      <c r="F44" s="86">
        <v>48.392000000000003</v>
      </c>
      <c r="G44" s="86">
        <v>8.7189999999999994</v>
      </c>
      <c r="H44" s="86">
        <v>27.687999999999999</v>
      </c>
      <c r="I44" s="86">
        <v>12.503</v>
      </c>
      <c r="J44" s="86">
        <v>8.6880000000000006</v>
      </c>
      <c r="K44" s="86">
        <v>89.343000000000004</v>
      </c>
      <c r="L44" s="86">
        <v>7.0640000000000001</v>
      </c>
      <c r="M44" s="86">
        <v>13.375999999999999</v>
      </c>
      <c r="N44" s="86">
        <v>102.441</v>
      </c>
      <c r="O44" s="87">
        <f>SUM(E44:N44)</f>
        <v>362.65999999999997</v>
      </c>
      <c r="P44" s="26">
        <f>ROUND(AVERAGE(E44:N44),3)</f>
        <v>36.265999999999998</v>
      </c>
      <c r="Q44" s="87">
        <f>ROUND(MEDIAN(E44:N44), 3)</f>
        <v>20.532</v>
      </c>
      <c r="R44" s="87">
        <f>ROUND(_xlfn.STDEV.S(E44:N44), 3)</f>
        <v>34.872</v>
      </c>
      <c r="S44" s="7"/>
      <c r="T44" s="7"/>
      <c r="U44" s="7"/>
      <c r="V44" s="7"/>
      <c r="W44" s="7"/>
      <c r="X44" s="3"/>
      <c r="Y44" s="265"/>
      <c r="Z44" s="89" t="s">
        <v>22</v>
      </c>
      <c r="AA44" s="86">
        <v>12.609</v>
      </c>
      <c r="AB44" s="86">
        <v>14.43</v>
      </c>
      <c r="AC44" s="86">
        <v>9.9649999999999999</v>
      </c>
      <c r="AD44" s="86">
        <v>13.021000000000001</v>
      </c>
      <c r="AE44" s="86">
        <v>12.118</v>
      </c>
      <c r="AF44" s="86">
        <v>10.114000000000001</v>
      </c>
      <c r="AG44" s="86">
        <v>26.797999999999998</v>
      </c>
      <c r="AH44" s="86">
        <v>10.039999999999999</v>
      </c>
      <c r="AI44" s="86">
        <v>6.8159999999999998</v>
      </c>
      <c r="AJ44" s="86">
        <v>18.712</v>
      </c>
      <c r="AK44" s="87">
        <f>SUM(AA44:AJ44)</f>
        <v>134.62299999999999</v>
      </c>
      <c r="AL44" s="26">
        <f>ROUND(AVERAGE(AA44:AJ44),3)</f>
        <v>13.462</v>
      </c>
      <c r="AM44" s="87">
        <f>ROUND(MEDIAN(AA44:AJ44), 3)</f>
        <v>12.364000000000001</v>
      </c>
      <c r="AN44" s="87">
        <f>ROUND(_xlfn.STDEV.S(AA44:AJ44), 3)</f>
        <v>5.6609999999999996</v>
      </c>
      <c r="AO44" s="7"/>
      <c r="AP44" s="7"/>
      <c r="AQ44" s="7"/>
      <c r="AR44" s="7"/>
      <c r="AS44" s="7"/>
      <c r="AU44" s="267"/>
      <c r="AV44" s="119" t="s">
        <v>3</v>
      </c>
      <c r="AW44" s="120">
        <f>U41</f>
        <v>70</v>
      </c>
      <c r="AX44" s="120">
        <f>AQ41</f>
        <v>90</v>
      </c>
      <c r="AY44" s="119" t="s">
        <v>3</v>
      </c>
      <c r="AZ44" s="121">
        <f>V41</f>
        <v>251.45</v>
      </c>
      <c r="BA44" s="121">
        <f>AR41</f>
        <v>130.89699999999999</v>
      </c>
    </row>
    <row r="45" spans="2:53" ht="16.5" customHeight="1" x14ac:dyDescent="0.25">
      <c r="B45" s="295"/>
      <c r="C45" s="265"/>
      <c r="D45" s="89" t="b">
        <v>1</v>
      </c>
      <c r="E45" s="86" t="s">
        <v>157</v>
      </c>
      <c r="F45" s="84" t="s">
        <v>152</v>
      </c>
      <c r="G45" s="86">
        <v>4</v>
      </c>
      <c r="H45" s="86">
        <v>0</v>
      </c>
      <c r="I45" s="86" t="s">
        <v>155</v>
      </c>
      <c r="J45" s="86">
        <v>8</v>
      </c>
      <c r="K45" s="84" t="s">
        <v>143</v>
      </c>
      <c r="L45" s="86" t="s">
        <v>158</v>
      </c>
      <c r="M45" s="86">
        <v>6</v>
      </c>
      <c r="N45" s="84" t="s">
        <v>141</v>
      </c>
      <c r="O45" s="281"/>
      <c r="P45" s="282"/>
      <c r="Q45" s="282"/>
      <c r="R45" s="283"/>
      <c r="S45" s="7"/>
      <c r="T45" s="7"/>
      <c r="U45" s="7"/>
      <c r="V45" s="7"/>
      <c r="W45" s="7"/>
      <c r="X45" s="3"/>
      <c r="Y45" s="265"/>
      <c r="Z45" s="89" t="b">
        <v>1</v>
      </c>
      <c r="AA45" s="86" t="s">
        <v>157</v>
      </c>
      <c r="AB45" s="86" t="s">
        <v>152</v>
      </c>
      <c r="AC45" s="86">
        <v>4</v>
      </c>
      <c r="AD45" s="86">
        <v>0</v>
      </c>
      <c r="AE45" s="86" t="s">
        <v>155</v>
      </c>
      <c r="AF45" s="86">
        <v>8</v>
      </c>
      <c r="AG45" s="86" t="s">
        <v>143</v>
      </c>
      <c r="AH45" s="86" t="s">
        <v>158</v>
      </c>
      <c r="AI45" s="86">
        <v>6</v>
      </c>
      <c r="AJ45" s="84" t="s">
        <v>141</v>
      </c>
      <c r="AK45" s="281"/>
      <c r="AL45" s="282"/>
      <c r="AM45" s="282"/>
      <c r="AN45" s="283"/>
      <c r="AO45" s="7"/>
      <c r="AP45" s="7"/>
      <c r="AQ45" s="7"/>
      <c r="AR45" s="7"/>
      <c r="AS45" s="7"/>
      <c r="AU45" s="267"/>
      <c r="AY45" s="113"/>
      <c r="AZ45" s="113"/>
      <c r="BA45" s="113"/>
    </row>
    <row r="46" spans="2:53" ht="16.5" customHeight="1" thickBot="1" x14ac:dyDescent="0.3">
      <c r="B46" s="295"/>
      <c r="C46" s="265"/>
      <c r="D46" s="153" t="s">
        <v>17</v>
      </c>
      <c r="E46" s="162"/>
      <c r="F46" s="163" t="s">
        <v>38</v>
      </c>
      <c r="G46" s="162"/>
      <c r="H46" s="162"/>
      <c r="I46" s="162"/>
      <c r="J46" s="162"/>
      <c r="K46" s="163" t="s">
        <v>28</v>
      </c>
      <c r="L46" s="162"/>
      <c r="M46" s="162"/>
      <c r="N46" s="163" t="s">
        <v>30</v>
      </c>
      <c r="O46" s="300"/>
      <c r="P46" s="301"/>
      <c r="Q46" s="301"/>
      <c r="R46" s="302"/>
      <c r="S46" s="7"/>
      <c r="T46" s="7"/>
      <c r="U46" s="7"/>
      <c r="V46" s="7"/>
      <c r="W46" s="7"/>
      <c r="X46" s="3"/>
      <c r="Y46" s="265"/>
      <c r="Z46" s="153" t="s">
        <v>17</v>
      </c>
      <c r="AA46" s="162"/>
      <c r="AB46" s="162"/>
      <c r="AC46" s="162"/>
      <c r="AD46" s="162"/>
      <c r="AE46" s="162"/>
      <c r="AF46" s="162"/>
      <c r="AG46" s="162"/>
      <c r="AH46" s="162"/>
      <c r="AI46" s="162"/>
      <c r="AJ46" s="163" t="s">
        <v>38</v>
      </c>
      <c r="AK46" s="300"/>
      <c r="AL46" s="301"/>
      <c r="AM46" s="301"/>
      <c r="AN46" s="302"/>
      <c r="AO46" s="7"/>
      <c r="AP46" s="7"/>
      <c r="AQ46" s="7"/>
      <c r="AR46" s="7"/>
      <c r="AS46" s="7"/>
      <c r="AU46" s="267"/>
      <c r="AY46" s="113"/>
      <c r="AZ46" s="113"/>
      <c r="BA46" s="113"/>
    </row>
    <row r="47" spans="2:53" ht="16.5" customHeight="1" x14ac:dyDescent="0.25">
      <c r="B47" s="295"/>
      <c r="C47" s="299"/>
      <c r="D47" s="164" t="s">
        <v>23</v>
      </c>
      <c r="E47" s="319" t="s">
        <v>90</v>
      </c>
      <c r="F47" s="310"/>
      <c r="G47" s="310"/>
      <c r="H47" s="310"/>
      <c r="I47" s="310"/>
      <c r="J47" s="310"/>
      <c r="K47" s="310"/>
      <c r="L47" s="310"/>
      <c r="M47" s="310"/>
      <c r="N47" s="310"/>
      <c r="O47" s="165" t="s">
        <v>11</v>
      </c>
      <c r="P47" s="165" t="s">
        <v>12</v>
      </c>
      <c r="Q47" s="165" t="s">
        <v>81</v>
      </c>
      <c r="R47" s="166" t="s">
        <v>80</v>
      </c>
      <c r="S47" s="7"/>
      <c r="T47" s="7"/>
      <c r="U47" s="7"/>
      <c r="V47" s="7"/>
      <c r="W47" s="7"/>
      <c r="X47" s="3"/>
      <c r="Y47" s="299"/>
      <c r="Z47" s="164" t="s">
        <v>23</v>
      </c>
      <c r="AA47" s="319" t="s">
        <v>94</v>
      </c>
      <c r="AB47" s="310"/>
      <c r="AC47" s="310"/>
      <c r="AD47" s="310"/>
      <c r="AE47" s="310"/>
      <c r="AF47" s="310"/>
      <c r="AG47" s="310"/>
      <c r="AH47" s="310"/>
      <c r="AI47" s="310"/>
      <c r="AJ47" s="310"/>
      <c r="AK47" s="165" t="s">
        <v>11</v>
      </c>
      <c r="AL47" s="165" t="s">
        <v>12</v>
      </c>
      <c r="AM47" s="165" t="s">
        <v>81</v>
      </c>
      <c r="AN47" s="166" t="s">
        <v>80</v>
      </c>
      <c r="AO47" s="7"/>
      <c r="AP47" s="7"/>
      <c r="AQ47" s="7"/>
      <c r="AR47" s="7"/>
      <c r="AS47" s="7"/>
      <c r="AU47" s="267"/>
      <c r="AY47" s="113"/>
      <c r="AZ47" s="113"/>
      <c r="BA47" s="113"/>
    </row>
    <row r="48" spans="2:53" ht="16.5" customHeight="1" x14ac:dyDescent="0.3">
      <c r="B48" s="295"/>
      <c r="C48" s="299"/>
      <c r="D48" s="195" t="s">
        <v>24</v>
      </c>
      <c r="E48" s="196">
        <v>8.6950000000000003</v>
      </c>
      <c r="F48" s="196">
        <v>8.1760000000000002</v>
      </c>
      <c r="G48" s="196">
        <v>6.6950000000000003</v>
      </c>
      <c r="H48" s="196">
        <v>11.401</v>
      </c>
      <c r="I48" s="196">
        <v>22.631</v>
      </c>
      <c r="J48" s="196">
        <v>23.087</v>
      </c>
      <c r="K48" s="196">
        <v>15.384</v>
      </c>
      <c r="L48" s="196">
        <v>48.32</v>
      </c>
      <c r="M48" s="196">
        <v>116.807</v>
      </c>
      <c r="N48" s="196">
        <v>12.911</v>
      </c>
      <c r="O48" s="189">
        <f>SUM(E48:N48)</f>
        <v>274.10700000000003</v>
      </c>
      <c r="P48" s="39">
        <f>ROUND(AVERAGE(E48:N48),3)</f>
        <v>27.411000000000001</v>
      </c>
      <c r="Q48" s="189">
        <f>ROUND(MEDIAN(E48:N48), 3)</f>
        <v>14.148</v>
      </c>
      <c r="R48" s="169">
        <f>ROUND(_xlfn.STDEV.S(E48:N48), 3)</f>
        <v>33.716000000000001</v>
      </c>
      <c r="S48" s="7"/>
      <c r="T48" s="7"/>
      <c r="U48" s="7"/>
      <c r="V48" s="7"/>
      <c r="W48" s="7"/>
      <c r="X48" s="3"/>
      <c r="Y48" s="299"/>
      <c r="Z48" s="195" t="s">
        <v>24</v>
      </c>
      <c r="AA48" s="196">
        <v>8.5990000000000002</v>
      </c>
      <c r="AB48" s="196">
        <v>13.032999999999999</v>
      </c>
      <c r="AC48" s="196">
        <v>7.2480000000000002</v>
      </c>
      <c r="AD48" s="196">
        <v>5.2560000000000002</v>
      </c>
      <c r="AE48" s="196">
        <v>47.006999999999998</v>
      </c>
      <c r="AF48" s="196">
        <v>15.24</v>
      </c>
      <c r="AG48" s="196">
        <v>14.137</v>
      </c>
      <c r="AH48" s="196">
        <v>8.7759999999999998</v>
      </c>
      <c r="AI48" s="196">
        <v>6.6479999999999997</v>
      </c>
      <c r="AJ48" s="196">
        <v>21.344000000000001</v>
      </c>
      <c r="AK48" s="189">
        <f>SUM(AA48:AJ48)</f>
        <v>147.28799999999998</v>
      </c>
      <c r="AL48" s="39">
        <f>ROUND(AVERAGE(AA48:AJ48),3)</f>
        <v>14.728999999999999</v>
      </c>
      <c r="AM48" s="189">
        <f>ROUND(MEDIAN(AA48:AJ48), 3)</f>
        <v>10.904999999999999</v>
      </c>
      <c r="AN48" s="169">
        <f>ROUND(_xlfn.STDEV.S(AA48:AJ48), 3)</f>
        <v>12.352</v>
      </c>
      <c r="AO48" s="7"/>
      <c r="AP48" s="7"/>
      <c r="AQ48" s="7"/>
      <c r="AR48" s="7"/>
      <c r="AS48" s="7"/>
      <c r="AU48" s="267"/>
      <c r="AY48" s="279" t="s">
        <v>55</v>
      </c>
      <c r="AZ48" s="266" t="s">
        <v>6</v>
      </c>
      <c r="BA48" s="266"/>
    </row>
    <row r="49" spans="2:53" ht="16.5" customHeight="1" x14ac:dyDescent="0.3">
      <c r="B49" s="295"/>
      <c r="C49" s="299"/>
      <c r="D49" s="195" t="b">
        <v>1</v>
      </c>
      <c r="E49" s="196" t="s">
        <v>147</v>
      </c>
      <c r="F49" s="196">
        <v>7</v>
      </c>
      <c r="G49" s="196">
        <v>5</v>
      </c>
      <c r="H49" s="196">
        <v>1</v>
      </c>
      <c r="I49" s="196" t="s">
        <v>141</v>
      </c>
      <c r="J49" s="196" t="s">
        <v>161</v>
      </c>
      <c r="K49" s="196" t="s">
        <v>130</v>
      </c>
      <c r="L49" s="84" t="s">
        <v>159</v>
      </c>
      <c r="M49" s="196" t="s">
        <v>163</v>
      </c>
      <c r="N49" s="196" t="s">
        <v>138</v>
      </c>
      <c r="O49" s="303"/>
      <c r="P49" s="304"/>
      <c r="Q49" s="304"/>
      <c r="R49" s="305"/>
      <c r="S49" s="7"/>
      <c r="T49" s="7"/>
      <c r="U49" s="7"/>
      <c r="V49" s="7"/>
      <c r="W49" s="7"/>
      <c r="X49" s="3"/>
      <c r="Y49" s="299"/>
      <c r="Z49" s="195" t="b">
        <v>1</v>
      </c>
      <c r="AA49" s="196" t="s">
        <v>147</v>
      </c>
      <c r="AB49" s="196">
        <v>7</v>
      </c>
      <c r="AC49" s="196">
        <v>5</v>
      </c>
      <c r="AD49" s="196">
        <v>1</v>
      </c>
      <c r="AE49" s="196" t="s">
        <v>141</v>
      </c>
      <c r="AF49" s="196" t="s">
        <v>161</v>
      </c>
      <c r="AG49" s="196" t="s">
        <v>130</v>
      </c>
      <c r="AH49" s="196" t="s">
        <v>159</v>
      </c>
      <c r="AI49" s="196" t="s">
        <v>163</v>
      </c>
      <c r="AJ49" s="196" t="s">
        <v>138</v>
      </c>
      <c r="AK49" s="303"/>
      <c r="AL49" s="304"/>
      <c r="AM49" s="304"/>
      <c r="AN49" s="305"/>
      <c r="AO49" s="7"/>
      <c r="AP49" s="7"/>
      <c r="AQ49" s="7"/>
      <c r="AR49" s="7"/>
      <c r="AS49" s="7"/>
      <c r="AU49" s="267"/>
      <c r="AY49" s="279"/>
      <c r="AZ49" s="107" t="s">
        <v>246</v>
      </c>
      <c r="BA49" s="107" t="s">
        <v>0</v>
      </c>
    </row>
    <row r="50" spans="2:53" ht="16.5" customHeight="1" thickBot="1" x14ac:dyDescent="0.3">
      <c r="B50" s="295"/>
      <c r="C50" s="299"/>
      <c r="D50" s="195" t="s">
        <v>17</v>
      </c>
      <c r="E50" s="189"/>
      <c r="F50" s="189"/>
      <c r="G50" s="189"/>
      <c r="H50" s="189"/>
      <c r="I50" s="189"/>
      <c r="J50" s="189"/>
      <c r="K50" s="189"/>
      <c r="L50" s="13" t="s">
        <v>28</v>
      </c>
      <c r="M50" s="189"/>
      <c r="N50" s="189"/>
      <c r="O50" s="311"/>
      <c r="P50" s="312"/>
      <c r="Q50" s="312"/>
      <c r="R50" s="313"/>
      <c r="S50" s="7"/>
      <c r="T50" s="7"/>
      <c r="U50" s="7"/>
      <c r="V50" s="7"/>
      <c r="W50" s="7"/>
      <c r="X50" s="3"/>
      <c r="Y50" s="299"/>
      <c r="Z50" s="197" t="s">
        <v>17</v>
      </c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320"/>
      <c r="AL50" s="321"/>
      <c r="AM50" s="321"/>
      <c r="AN50" s="322"/>
      <c r="AO50" s="7"/>
      <c r="AP50" s="7"/>
      <c r="AQ50" s="7"/>
      <c r="AR50" s="7"/>
      <c r="AS50" s="7"/>
      <c r="AU50" s="267"/>
      <c r="AY50" s="131" t="s">
        <v>3</v>
      </c>
      <c r="AZ50" s="132">
        <f>O34</f>
        <v>251.44499999999999</v>
      </c>
      <c r="BA50" s="132">
        <f>AK34</f>
        <v>130.89599999999999</v>
      </c>
    </row>
    <row r="51" spans="2:53" ht="16.5" customHeight="1" x14ac:dyDescent="0.25">
      <c r="B51" s="295"/>
      <c r="C51" s="299"/>
      <c r="D51" s="167" t="s">
        <v>25</v>
      </c>
      <c r="E51" s="292" t="s">
        <v>90</v>
      </c>
      <c r="F51" s="293"/>
      <c r="G51" s="293"/>
      <c r="H51" s="293"/>
      <c r="I51" s="293"/>
      <c r="J51" s="293"/>
      <c r="K51" s="293"/>
      <c r="L51" s="293"/>
      <c r="M51" s="293"/>
      <c r="N51" s="293"/>
      <c r="O51" s="157" t="s">
        <v>11</v>
      </c>
      <c r="P51" s="157" t="s">
        <v>12</v>
      </c>
      <c r="Q51" s="157" t="s">
        <v>81</v>
      </c>
      <c r="R51" s="168" t="s">
        <v>80</v>
      </c>
      <c r="S51" s="7"/>
      <c r="T51" s="7"/>
      <c r="U51" s="7"/>
      <c r="V51" s="7"/>
      <c r="W51" s="7"/>
      <c r="X51" s="3"/>
      <c r="Y51" s="265"/>
      <c r="Z51" s="200" t="s">
        <v>25</v>
      </c>
      <c r="AA51" s="317" t="s">
        <v>90</v>
      </c>
      <c r="AB51" s="318"/>
      <c r="AC51" s="318"/>
      <c r="AD51" s="318"/>
      <c r="AE51" s="318"/>
      <c r="AF51" s="318"/>
      <c r="AG51" s="318"/>
      <c r="AH51" s="318"/>
      <c r="AI51" s="318"/>
      <c r="AJ51" s="318"/>
      <c r="AK51" s="201" t="s">
        <v>11</v>
      </c>
      <c r="AL51" s="201" t="s">
        <v>12</v>
      </c>
      <c r="AM51" s="201" t="s">
        <v>81</v>
      </c>
      <c r="AN51" s="201" t="s">
        <v>80</v>
      </c>
      <c r="AO51" s="7"/>
      <c r="AP51" s="7"/>
      <c r="AQ51" s="7"/>
      <c r="AR51" s="7"/>
      <c r="AS51" s="7"/>
      <c r="AU51" s="267"/>
      <c r="AY51" s="42" t="s">
        <v>4</v>
      </c>
      <c r="AZ51" s="130">
        <f>P34</f>
        <v>25.145</v>
      </c>
      <c r="BA51" s="130">
        <f>AL34</f>
        <v>13.09</v>
      </c>
    </row>
    <row r="52" spans="2:53" ht="16.5" customHeight="1" x14ac:dyDescent="0.25">
      <c r="B52" s="295"/>
      <c r="C52" s="299"/>
      <c r="D52" s="195" t="s">
        <v>26</v>
      </c>
      <c r="E52" s="196">
        <v>18.655000000000001</v>
      </c>
      <c r="F52" s="196">
        <v>25.887</v>
      </c>
      <c r="G52" s="196">
        <v>18.664000000000001</v>
      </c>
      <c r="H52" s="196">
        <v>5.8159999999999998</v>
      </c>
      <c r="I52" s="196">
        <v>8.6950000000000003</v>
      </c>
      <c r="J52" s="196">
        <v>11.983000000000001</v>
      </c>
      <c r="K52" s="196">
        <v>11.992000000000001</v>
      </c>
      <c r="L52" s="196">
        <v>11.191000000000001</v>
      </c>
      <c r="M52" s="196">
        <v>13.263999999999999</v>
      </c>
      <c r="N52" s="196">
        <v>18.207999999999998</v>
      </c>
      <c r="O52" s="189">
        <f>SUM(E52:N52)</f>
        <v>144.35500000000002</v>
      </c>
      <c r="P52" s="39">
        <f>ROUND(AVERAGE(E52:N52),3)</f>
        <v>14.436</v>
      </c>
      <c r="Q52" s="189">
        <f>ROUND(MEDIAN(E52:N52), 3)</f>
        <v>12.628</v>
      </c>
      <c r="R52" s="169">
        <f>ROUND(_xlfn.STDEV.S(E52:N52), 3)</f>
        <v>5.89</v>
      </c>
      <c r="S52" s="7"/>
      <c r="T52" s="7"/>
      <c r="U52" s="7"/>
      <c r="V52" s="7"/>
      <c r="W52" s="7"/>
      <c r="X52" s="3"/>
      <c r="Y52" s="265"/>
      <c r="Z52" s="89" t="s">
        <v>26</v>
      </c>
      <c r="AA52" s="83">
        <v>13.991</v>
      </c>
      <c r="AB52" s="83">
        <v>8.407</v>
      </c>
      <c r="AC52" s="83">
        <v>14.552</v>
      </c>
      <c r="AD52" s="83">
        <v>23.72</v>
      </c>
      <c r="AE52" s="83">
        <v>6.3540000000000001</v>
      </c>
      <c r="AF52" s="83">
        <v>28.934000000000001</v>
      </c>
      <c r="AG52" s="83">
        <v>10.176</v>
      </c>
      <c r="AH52" s="83">
        <v>13.784000000000001</v>
      </c>
      <c r="AI52" s="83">
        <v>9.4</v>
      </c>
      <c r="AJ52" s="83">
        <v>8.1280000000000001</v>
      </c>
      <c r="AK52" s="87">
        <f>SUM(AA52:AJ52)</f>
        <v>137.44600000000003</v>
      </c>
      <c r="AL52" s="26">
        <f>ROUND(AVERAGE(AA52:AJ52),3)</f>
        <v>13.744999999999999</v>
      </c>
      <c r="AM52" s="87">
        <f>ROUND(MEDIAN(AA52:AJ52), 3)</f>
        <v>11.98</v>
      </c>
      <c r="AN52" s="87">
        <f>ROUND(_xlfn.STDEV.S(AA52:AJ52), 3)</f>
        <v>7.282</v>
      </c>
      <c r="AO52" s="7"/>
      <c r="AP52" s="7"/>
      <c r="AQ52" s="7"/>
      <c r="AR52" s="7"/>
      <c r="AS52" s="7"/>
      <c r="AU52" s="267"/>
      <c r="AY52" s="42" t="s">
        <v>191</v>
      </c>
      <c r="AZ52" s="130">
        <f>Q34</f>
        <v>19.936</v>
      </c>
      <c r="BA52" s="130">
        <f>AM34</f>
        <v>11.269</v>
      </c>
    </row>
    <row r="53" spans="2:53" ht="16.5" customHeight="1" x14ac:dyDescent="0.25">
      <c r="B53" s="295"/>
      <c r="C53" s="299"/>
      <c r="D53" s="195" t="b">
        <v>1</v>
      </c>
      <c r="E53" s="196" t="s">
        <v>155</v>
      </c>
      <c r="F53" s="84" t="s">
        <v>137</v>
      </c>
      <c r="G53" s="196" t="s">
        <v>160</v>
      </c>
      <c r="H53" s="196" t="s">
        <v>139</v>
      </c>
      <c r="I53" s="196">
        <v>2</v>
      </c>
      <c r="J53" s="196">
        <v>9</v>
      </c>
      <c r="K53" s="196">
        <v>8</v>
      </c>
      <c r="L53" s="196" t="s">
        <v>139</v>
      </c>
      <c r="M53" s="196" t="s">
        <v>132</v>
      </c>
      <c r="N53" s="196" t="s">
        <v>159</v>
      </c>
      <c r="O53" s="303"/>
      <c r="P53" s="304"/>
      <c r="Q53" s="304"/>
      <c r="R53" s="305"/>
      <c r="S53" s="7"/>
      <c r="T53" s="7"/>
      <c r="U53" s="7"/>
      <c r="V53" s="7"/>
      <c r="W53" s="7"/>
      <c r="X53" s="3"/>
      <c r="Y53" s="265"/>
      <c r="Z53" s="89" t="b">
        <v>1</v>
      </c>
      <c r="AA53" s="83" t="s">
        <v>155</v>
      </c>
      <c r="AB53" s="83" t="s">
        <v>137</v>
      </c>
      <c r="AC53" s="83" t="s">
        <v>160</v>
      </c>
      <c r="AD53" s="83" t="s">
        <v>139</v>
      </c>
      <c r="AE53" s="83">
        <v>2</v>
      </c>
      <c r="AF53" s="84">
        <v>9</v>
      </c>
      <c r="AG53" s="83">
        <v>8</v>
      </c>
      <c r="AH53" s="83" t="s">
        <v>139</v>
      </c>
      <c r="AI53" s="83" t="s">
        <v>132</v>
      </c>
      <c r="AJ53" s="83" t="s">
        <v>159</v>
      </c>
      <c r="AK53" s="281"/>
      <c r="AL53" s="282"/>
      <c r="AM53" s="282"/>
      <c r="AN53" s="283"/>
      <c r="AO53" s="7"/>
      <c r="AP53" s="7"/>
      <c r="AQ53" s="7"/>
      <c r="AR53" s="7"/>
      <c r="AS53" s="7"/>
      <c r="AU53" s="267"/>
      <c r="AY53" s="42" t="s">
        <v>192</v>
      </c>
      <c r="AZ53" s="130">
        <f>R34</f>
        <v>18.829999999999998</v>
      </c>
      <c r="BA53" s="130">
        <f>AN34</f>
        <v>6.7329999999999997</v>
      </c>
    </row>
    <row r="54" spans="2:53" ht="16.5" customHeight="1" thickBot="1" x14ac:dyDescent="0.3">
      <c r="B54" s="295"/>
      <c r="C54" s="299"/>
      <c r="D54" s="197" t="s">
        <v>17</v>
      </c>
      <c r="E54" s="198"/>
      <c r="F54" s="214" t="s">
        <v>33</v>
      </c>
      <c r="G54" s="198"/>
      <c r="H54" s="198"/>
      <c r="I54" s="198"/>
      <c r="J54" s="198"/>
      <c r="K54" s="198"/>
      <c r="L54" s="198"/>
      <c r="M54" s="198"/>
      <c r="N54" s="198"/>
      <c r="O54" s="320"/>
      <c r="P54" s="321"/>
      <c r="Q54" s="321"/>
      <c r="R54" s="322"/>
      <c r="S54" s="7"/>
      <c r="T54" s="7"/>
      <c r="U54" s="7"/>
      <c r="V54" s="7"/>
      <c r="W54" s="7"/>
      <c r="X54" s="3"/>
      <c r="Y54" s="265"/>
      <c r="Z54" s="89" t="s">
        <v>17</v>
      </c>
      <c r="AA54" s="87"/>
      <c r="AB54" s="87"/>
      <c r="AC54" s="87"/>
      <c r="AD54" s="87"/>
      <c r="AE54" s="87"/>
      <c r="AF54" s="13">
        <v>7</v>
      </c>
      <c r="AG54" s="87"/>
      <c r="AH54" s="87"/>
      <c r="AI54" s="87"/>
      <c r="AJ54" s="87"/>
      <c r="AK54" s="284"/>
      <c r="AL54" s="285"/>
      <c r="AM54" s="285"/>
      <c r="AN54" s="286"/>
      <c r="AO54" s="7"/>
      <c r="AP54" s="7"/>
      <c r="AQ54" s="7"/>
      <c r="AR54" s="7"/>
      <c r="AS54" s="7"/>
    </row>
    <row r="55" spans="2:53" ht="16.5" customHeight="1" x14ac:dyDescent="0.25">
      <c r="B55" s="295"/>
      <c r="C55" s="265"/>
      <c r="D55" s="200" t="s">
        <v>58</v>
      </c>
      <c r="E55" s="317" t="s">
        <v>88</v>
      </c>
      <c r="F55" s="318"/>
      <c r="G55" s="318"/>
      <c r="H55" s="318"/>
      <c r="I55" s="318"/>
      <c r="J55" s="318"/>
      <c r="K55" s="318"/>
      <c r="L55" s="318"/>
      <c r="M55" s="318"/>
      <c r="N55" s="318"/>
      <c r="O55" s="201" t="s">
        <v>11</v>
      </c>
      <c r="P55" s="201" t="s">
        <v>12</v>
      </c>
      <c r="Q55" s="201" t="s">
        <v>81</v>
      </c>
      <c r="R55" s="201" t="s">
        <v>80</v>
      </c>
      <c r="S55" s="7"/>
      <c r="T55" s="7"/>
      <c r="U55" s="7"/>
      <c r="V55" s="7"/>
      <c r="W55" s="7"/>
      <c r="X55" s="3"/>
      <c r="Y55" s="265"/>
      <c r="Z55" s="92" t="s">
        <v>58</v>
      </c>
      <c r="AA55" s="292" t="s">
        <v>89</v>
      </c>
      <c r="AB55" s="293"/>
      <c r="AC55" s="293"/>
      <c r="AD55" s="293"/>
      <c r="AE55" s="293"/>
      <c r="AF55" s="293"/>
      <c r="AG55" s="293"/>
      <c r="AH55" s="293"/>
      <c r="AI55" s="293"/>
      <c r="AJ55" s="293"/>
      <c r="AK55" s="88" t="s">
        <v>11</v>
      </c>
      <c r="AL55" s="88" t="s">
        <v>12</v>
      </c>
      <c r="AM55" s="88" t="s">
        <v>81</v>
      </c>
      <c r="AN55" s="88" t="s">
        <v>80</v>
      </c>
      <c r="AO55" s="7"/>
      <c r="AP55" s="7"/>
      <c r="AQ55" s="7"/>
      <c r="AR55" s="7"/>
      <c r="AS55" s="7"/>
    </row>
    <row r="56" spans="2:53" ht="16.5" customHeight="1" x14ac:dyDescent="0.25">
      <c r="B56" s="295"/>
      <c r="C56" s="265"/>
      <c r="D56" s="87" t="s">
        <v>59</v>
      </c>
      <c r="E56" s="86">
        <v>31.077999999999999</v>
      </c>
      <c r="F56" s="86">
        <v>43.823</v>
      </c>
      <c r="G56" s="86">
        <v>16.646999999999998</v>
      </c>
      <c r="H56" s="86">
        <v>7.08</v>
      </c>
      <c r="I56" s="86">
        <v>84.552000000000007</v>
      </c>
      <c r="J56" s="86">
        <v>37.392000000000003</v>
      </c>
      <c r="K56" s="86">
        <v>16.079999999999998</v>
      </c>
      <c r="L56" s="86">
        <v>11.959</v>
      </c>
      <c r="M56" s="86">
        <v>48.92</v>
      </c>
      <c r="N56" s="86">
        <v>36.247</v>
      </c>
      <c r="O56" s="87">
        <f>SUM(E56:N56)</f>
        <v>333.77800000000002</v>
      </c>
      <c r="P56" s="26">
        <f>ROUND(AVERAGE(E56:N56),3)</f>
        <v>33.378</v>
      </c>
      <c r="Q56" s="87">
        <f>ROUND(MEDIAN(E56:N56), 3)</f>
        <v>33.662999999999997</v>
      </c>
      <c r="R56" s="87">
        <f>ROUND(_xlfn.STDEV.S(E56:N56), 3)</f>
        <v>22.922000000000001</v>
      </c>
      <c r="S56" s="7"/>
      <c r="T56" s="7"/>
      <c r="U56" s="7"/>
      <c r="V56" s="7"/>
      <c r="W56" s="7"/>
      <c r="X56" s="3"/>
      <c r="Y56" s="265"/>
      <c r="Z56" s="87" t="s">
        <v>59</v>
      </c>
      <c r="AA56" s="86">
        <v>18.91</v>
      </c>
      <c r="AB56" s="86">
        <v>9.6639999999999997</v>
      </c>
      <c r="AC56" s="86">
        <v>9.3350000000000009</v>
      </c>
      <c r="AD56" s="86">
        <v>22.167999999999999</v>
      </c>
      <c r="AE56" s="86">
        <v>9.7439999999999998</v>
      </c>
      <c r="AF56" s="86">
        <v>12.423999999999999</v>
      </c>
      <c r="AG56" s="86">
        <v>11.704000000000001</v>
      </c>
      <c r="AH56" s="86">
        <v>8.2650000000000006</v>
      </c>
      <c r="AI56" s="86">
        <v>9.7750000000000004</v>
      </c>
      <c r="AJ56" s="86">
        <v>7.6319999999999997</v>
      </c>
      <c r="AK56" s="87">
        <f>SUM(AA56:AJ56)</f>
        <v>119.62100000000002</v>
      </c>
      <c r="AL56" s="26">
        <f>ROUND(AVERAGE(AA56:AJ56),3)</f>
        <v>11.962</v>
      </c>
      <c r="AM56" s="87">
        <f>ROUND(MEDIAN(AA56:AJ56), 3)</f>
        <v>9.76</v>
      </c>
      <c r="AN56" s="87">
        <f>ROUND(_xlfn.STDEV.S(AA56:AJ56), 3)</f>
        <v>4.7960000000000003</v>
      </c>
      <c r="AO56" s="7"/>
      <c r="AP56" s="7"/>
      <c r="AQ56" s="7"/>
      <c r="AR56" s="7"/>
      <c r="AS56" s="7"/>
    </row>
    <row r="57" spans="2:53" ht="16.5" customHeight="1" x14ac:dyDescent="0.25">
      <c r="B57" s="295"/>
      <c r="C57" s="265"/>
      <c r="D57" s="87" t="b">
        <v>1</v>
      </c>
      <c r="E57" s="84" t="s">
        <v>135</v>
      </c>
      <c r="F57" s="86" t="s">
        <v>143</v>
      </c>
      <c r="G57" s="84" t="s">
        <v>147</v>
      </c>
      <c r="H57" s="86" t="s">
        <v>146</v>
      </c>
      <c r="I57" s="86" t="s">
        <v>162</v>
      </c>
      <c r="J57" s="86" t="s">
        <v>130</v>
      </c>
      <c r="K57" s="86" t="s">
        <v>161</v>
      </c>
      <c r="L57" s="86" t="s">
        <v>133</v>
      </c>
      <c r="M57" s="84" t="s">
        <v>135</v>
      </c>
      <c r="N57" s="86" t="s">
        <v>152</v>
      </c>
      <c r="O57" s="281"/>
      <c r="P57" s="282"/>
      <c r="Q57" s="282"/>
      <c r="R57" s="283"/>
      <c r="S57" s="7"/>
      <c r="T57" s="7"/>
      <c r="U57" s="7"/>
      <c r="V57" s="7"/>
      <c r="W57" s="7"/>
      <c r="X57" s="3"/>
      <c r="Y57" s="265"/>
      <c r="Z57" s="87" t="b">
        <v>1</v>
      </c>
      <c r="AA57" s="86" t="s">
        <v>138</v>
      </c>
      <c r="AB57" s="86" t="s">
        <v>139</v>
      </c>
      <c r="AC57" s="86">
        <v>7</v>
      </c>
      <c r="AD57" s="86" t="s">
        <v>141</v>
      </c>
      <c r="AE57" s="86">
        <v>6</v>
      </c>
      <c r="AF57" s="86" t="s">
        <v>143</v>
      </c>
      <c r="AG57" s="86" t="s">
        <v>144</v>
      </c>
      <c r="AH57" s="86">
        <v>1</v>
      </c>
      <c r="AI57" s="84" t="s">
        <v>146</v>
      </c>
      <c r="AJ57" s="84" t="s">
        <v>147</v>
      </c>
      <c r="AK57" s="281"/>
      <c r="AL57" s="282"/>
      <c r="AM57" s="282"/>
      <c r="AN57" s="283"/>
      <c r="AO57" s="7"/>
      <c r="AP57" s="7"/>
      <c r="AQ57" s="7"/>
      <c r="AR57" s="7"/>
      <c r="AS57" s="7"/>
    </row>
    <row r="58" spans="2:53" ht="16.5" customHeight="1" thickBot="1" x14ac:dyDescent="0.3">
      <c r="B58" s="295"/>
      <c r="C58" s="265"/>
      <c r="D58" s="162" t="s">
        <v>17</v>
      </c>
      <c r="E58" s="163" t="s">
        <v>37</v>
      </c>
      <c r="F58" s="162"/>
      <c r="G58" s="163" t="s">
        <v>36</v>
      </c>
      <c r="H58" s="162"/>
      <c r="I58" s="162"/>
      <c r="J58" s="162"/>
      <c r="K58" s="162"/>
      <c r="L58" s="162"/>
      <c r="M58" s="163" t="s">
        <v>27</v>
      </c>
      <c r="N58" s="162"/>
      <c r="O58" s="300"/>
      <c r="P58" s="301"/>
      <c r="Q58" s="301"/>
      <c r="R58" s="302"/>
      <c r="S58" s="7"/>
      <c r="T58" s="7"/>
      <c r="U58" s="7"/>
      <c r="V58" s="7"/>
      <c r="W58" s="7"/>
      <c r="X58" s="3"/>
      <c r="Y58" s="265"/>
      <c r="Z58" s="162" t="s">
        <v>17</v>
      </c>
      <c r="AA58" s="162"/>
      <c r="AB58" s="162"/>
      <c r="AC58" s="162"/>
      <c r="AD58" s="162"/>
      <c r="AE58" s="162"/>
      <c r="AF58" s="162"/>
      <c r="AG58" s="162"/>
      <c r="AH58" s="162"/>
      <c r="AI58" s="163">
        <v>5</v>
      </c>
      <c r="AJ58" s="163">
        <v>1</v>
      </c>
      <c r="AK58" s="300"/>
      <c r="AL58" s="301"/>
      <c r="AM58" s="301"/>
      <c r="AN58" s="302"/>
      <c r="AO58" s="7"/>
      <c r="AP58" s="7"/>
      <c r="AQ58" s="7"/>
      <c r="AR58" s="7"/>
      <c r="AS58" s="7"/>
    </row>
    <row r="59" spans="2:53" ht="16.5" customHeight="1" x14ac:dyDescent="0.25">
      <c r="B59" s="295"/>
      <c r="C59" s="299"/>
      <c r="D59" s="164" t="s">
        <v>60</v>
      </c>
      <c r="E59" s="319" t="s">
        <v>90</v>
      </c>
      <c r="F59" s="310"/>
      <c r="G59" s="310"/>
      <c r="H59" s="310"/>
      <c r="I59" s="310"/>
      <c r="J59" s="310"/>
      <c r="K59" s="310"/>
      <c r="L59" s="310"/>
      <c r="M59" s="310"/>
      <c r="N59" s="310"/>
      <c r="O59" s="165" t="s">
        <v>11</v>
      </c>
      <c r="P59" s="165" t="s">
        <v>12</v>
      </c>
      <c r="Q59" s="165" t="s">
        <v>81</v>
      </c>
      <c r="R59" s="166" t="s">
        <v>80</v>
      </c>
      <c r="S59" s="7"/>
      <c r="T59" s="7"/>
      <c r="U59" s="7"/>
      <c r="V59" s="7"/>
      <c r="W59" s="7"/>
      <c r="X59" s="3"/>
      <c r="Y59" s="299"/>
      <c r="Z59" s="164" t="s">
        <v>60</v>
      </c>
      <c r="AA59" s="319" t="s">
        <v>94</v>
      </c>
      <c r="AB59" s="310"/>
      <c r="AC59" s="310"/>
      <c r="AD59" s="310"/>
      <c r="AE59" s="310"/>
      <c r="AF59" s="310"/>
      <c r="AG59" s="310"/>
      <c r="AH59" s="310"/>
      <c r="AI59" s="310"/>
      <c r="AJ59" s="310"/>
      <c r="AK59" s="165" t="s">
        <v>11</v>
      </c>
      <c r="AL59" s="165" t="s">
        <v>12</v>
      </c>
      <c r="AM59" s="165" t="s">
        <v>81</v>
      </c>
      <c r="AN59" s="166" t="s">
        <v>80</v>
      </c>
      <c r="AO59" s="7"/>
      <c r="AP59" s="7"/>
      <c r="AQ59" s="7"/>
      <c r="AR59" s="7"/>
      <c r="AS59" s="7"/>
    </row>
    <row r="60" spans="2:53" ht="16.5" customHeight="1" x14ac:dyDescent="0.25">
      <c r="B60" s="295"/>
      <c r="C60" s="299"/>
      <c r="D60" s="195" t="s">
        <v>61</v>
      </c>
      <c r="E60" s="196">
        <v>15.119</v>
      </c>
      <c r="F60" s="196">
        <v>8.9830000000000005</v>
      </c>
      <c r="G60" s="196">
        <v>15.744</v>
      </c>
      <c r="H60" s="196">
        <v>11.608000000000001</v>
      </c>
      <c r="I60" s="196">
        <v>8.6240000000000006</v>
      </c>
      <c r="J60" s="196">
        <v>12.895</v>
      </c>
      <c r="K60" s="196">
        <v>7.0960000000000001</v>
      </c>
      <c r="L60" s="196">
        <v>24.263999999999999</v>
      </c>
      <c r="M60" s="196">
        <v>11.632</v>
      </c>
      <c r="N60" s="196">
        <v>11.775</v>
      </c>
      <c r="O60" s="189">
        <f>SUM(E60:N60)</f>
        <v>127.74000000000002</v>
      </c>
      <c r="P60" s="39">
        <f>ROUND(AVERAGE(E60:N60),3)</f>
        <v>12.773999999999999</v>
      </c>
      <c r="Q60" s="189">
        <f>ROUND(MEDIAN(E60:N60), 3)</f>
        <v>11.704000000000001</v>
      </c>
      <c r="R60" s="169">
        <f>ROUND(_xlfn.STDEV.S(E60:N60), 3)</f>
        <v>4.875</v>
      </c>
      <c r="S60" s="7"/>
      <c r="T60" s="7"/>
      <c r="U60" s="7"/>
      <c r="V60" s="7"/>
      <c r="W60" s="7"/>
      <c r="X60" s="3"/>
      <c r="Y60" s="299"/>
      <c r="Z60" s="195" t="s">
        <v>61</v>
      </c>
      <c r="AA60" s="196">
        <v>6.8620000000000001</v>
      </c>
      <c r="AB60" s="196">
        <v>5.56</v>
      </c>
      <c r="AC60" s="196">
        <v>5.5919999999999996</v>
      </c>
      <c r="AD60" s="196">
        <v>11.103999999999999</v>
      </c>
      <c r="AE60" s="196">
        <v>13.023</v>
      </c>
      <c r="AF60" s="196">
        <v>9.4329999999999998</v>
      </c>
      <c r="AG60" s="196">
        <v>9.4239999999999995</v>
      </c>
      <c r="AH60" s="196">
        <v>16.431000000000001</v>
      </c>
      <c r="AI60" s="196">
        <v>12.353</v>
      </c>
      <c r="AJ60" s="196">
        <v>9.1029999999999998</v>
      </c>
      <c r="AK60" s="189">
        <f>SUM(AA60:AJ60)</f>
        <v>98.884999999999991</v>
      </c>
      <c r="AL60" s="39">
        <f>ROUND(AVERAGE(AA60:AJ60),3)</f>
        <v>9.8889999999999993</v>
      </c>
      <c r="AM60" s="189">
        <f>ROUND(MEDIAN(AA60:AJ60), 3)</f>
        <v>9.4290000000000003</v>
      </c>
      <c r="AN60" s="169">
        <f>ROUND(_xlfn.STDEV.S(AA60:AJ60), 3)</f>
        <v>3.4569999999999999</v>
      </c>
      <c r="AO60" s="7"/>
      <c r="AP60" s="7"/>
      <c r="AQ60" s="7"/>
      <c r="AR60" s="7"/>
      <c r="AS60" s="7"/>
    </row>
    <row r="61" spans="2:53" ht="16.5" customHeight="1" x14ac:dyDescent="0.25">
      <c r="B61" s="295"/>
      <c r="C61" s="299"/>
      <c r="D61" s="195" t="b">
        <v>1</v>
      </c>
      <c r="E61" s="196" t="s">
        <v>129</v>
      </c>
      <c r="F61" s="196">
        <v>2</v>
      </c>
      <c r="G61" s="196">
        <v>3</v>
      </c>
      <c r="H61" s="196" t="s">
        <v>131</v>
      </c>
      <c r="I61" s="196" t="s">
        <v>148</v>
      </c>
      <c r="J61" s="196" t="s">
        <v>133</v>
      </c>
      <c r="K61" s="196" t="s">
        <v>132</v>
      </c>
      <c r="L61" s="84" t="s">
        <v>137</v>
      </c>
      <c r="M61" s="196" t="s">
        <v>136</v>
      </c>
      <c r="N61" s="196">
        <v>1</v>
      </c>
      <c r="O61" s="303"/>
      <c r="P61" s="304"/>
      <c r="Q61" s="304"/>
      <c r="R61" s="305"/>
      <c r="S61" s="7"/>
      <c r="T61" s="7"/>
      <c r="U61" s="7"/>
      <c r="V61" s="7"/>
      <c r="W61" s="7"/>
      <c r="X61" s="3"/>
      <c r="Y61" s="299"/>
      <c r="Z61" s="195" t="b">
        <v>1</v>
      </c>
      <c r="AA61" s="196" t="s">
        <v>129</v>
      </c>
      <c r="AB61" s="196">
        <v>2</v>
      </c>
      <c r="AC61" s="196">
        <v>3</v>
      </c>
      <c r="AD61" s="196" t="s">
        <v>131</v>
      </c>
      <c r="AE61" s="196" t="s">
        <v>148</v>
      </c>
      <c r="AF61" s="196" t="s">
        <v>133</v>
      </c>
      <c r="AG61" s="196" t="s">
        <v>132</v>
      </c>
      <c r="AH61" s="196" t="s">
        <v>137</v>
      </c>
      <c r="AI61" s="196" t="s">
        <v>136</v>
      </c>
      <c r="AJ61" s="196">
        <v>1</v>
      </c>
      <c r="AK61" s="303"/>
      <c r="AL61" s="304"/>
      <c r="AM61" s="304"/>
      <c r="AN61" s="305"/>
      <c r="AO61" s="7"/>
      <c r="AP61" s="7"/>
      <c r="AQ61" s="7"/>
      <c r="AR61" s="7"/>
      <c r="AS61" s="7"/>
    </row>
    <row r="62" spans="2:53" ht="16.5" customHeight="1" thickBot="1" x14ac:dyDescent="0.3">
      <c r="B62" s="295"/>
      <c r="C62" s="299"/>
      <c r="D62" s="197" t="s">
        <v>17</v>
      </c>
      <c r="E62" s="198"/>
      <c r="F62" s="198"/>
      <c r="G62" s="198"/>
      <c r="H62" s="198"/>
      <c r="I62" s="198"/>
      <c r="J62" s="198"/>
      <c r="K62" s="198"/>
      <c r="L62" s="214" t="s">
        <v>45</v>
      </c>
      <c r="M62" s="198"/>
      <c r="N62" s="198"/>
      <c r="O62" s="320"/>
      <c r="P62" s="321"/>
      <c r="Q62" s="321"/>
      <c r="R62" s="322"/>
      <c r="S62" s="7"/>
      <c r="T62" s="7"/>
      <c r="U62" s="7"/>
      <c r="V62" s="7"/>
      <c r="W62" s="7"/>
      <c r="X62" s="3"/>
      <c r="Y62" s="299"/>
      <c r="Z62" s="197" t="s">
        <v>17</v>
      </c>
      <c r="AA62" s="198"/>
      <c r="AB62" s="198"/>
      <c r="AC62" s="198"/>
      <c r="AD62" s="198"/>
      <c r="AE62" s="198"/>
      <c r="AF62" s="198"/>
      <c r="AG62" s="198"/>
      <c r="AH62" s="198"/>
      <c r="AI62" s="198"/>
      <c r="AJ62" s="198"/>
      <c r="AK62" s="320"/>
      <c r="AL62" s="321"/>
      <c r="AM62" s="321"/>
      <c r="AN62" s="322"/>
      <c r="AO62" s="7"/>
      <c r="AP62" s="7"/>
      <c r="AQ62" s="7"/>
      <c r="AR62" s="7"/>
      <c r="AS62" s="7"/>
    </row>
    <row r="63" spans="2:53" ht="16.5" customHeight="1" x14ac:dyDescent="0.25">
      <c r="B63" s="295"/>
    </row>
    <row r="64" spans="2:53" ht="16.5" customHeight="1" x14ac:dyDescent="0.25">
      <c r="B64" s="295"/>
    </row>
    <row r="65" spans="2:53" s="161" customFormat="1" ht="50.1" customHeight="1" x14ac:dyDescent="0.25">
      <c r="B65" s="295"/>
      <c r="C65" s="278" t="s">
        <v>84</v>
      </c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78"/>
      <c r="AB65" s="278"/>
      <c r="AC65" s="278"/>
      <c r="AD65" s="278"/>
      <c r="AE65" s="278"/>
      <c r="AF65" s="278"/>
      <c r="AG65" s="278"/>
      <c r="AH65" s="278"/>
      <c r="AI65" s="278"/>
      <c r="AJ65" s="278"/>
      <c r="AK65" s="278"/>
      <c r="AL65" s="278"/>
      <c r="AM65" s="278"/>
      <c r="AN65" s="278"/>
      <c r="AO65" s="278"/>
      <c r="AP65" s="278"/>
      <c r="AQ65" s="278"/>
      <c r="AR65" s="278"/>
      <c r="AS65" s="278"/>
      <c r="AT65" s="278"/>
      <c r="AU65" s="278"/>
      <c r="AV65" s="278"/>
      <c r="AW65" s="278"/>
      <c r="AX65" s="278"/>
      <c r="AY65" s="278"/>
      <c r="AZ65" s="278"/>
      <c r="BA65" s="278"/>
    </row>
    <row r="66" spans="2:53" ht="39.950000000000003" customHeight="1" x14ac:dyDescent="0.25">
      <c r="B66" s="295"/>
      <c r="C66" s="296" t="s">
        <v>65</v>
      </c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  <c r="S66" s="296"/>
      <c r="T66" s="296"/>
      <c r="U66" s="296"/>
      <c r="V66" s="296"/>
      <c r="W66" s="296"/>
      <c r="X66" s="30"/>
      <c r="Y66" s="297" t="s">
        <v>66</v>
      </c>
      <c r="Z66" s="297"/>
      <c r="AA66" s="297"/>
      <c r="AB66" s="297"/>
      <c r="AC66" s="297"/>
      <c r="AD66" s="297"/>
      <c r="AE66" s="297"/>
      <c r="AF66" s="297"/>
      <c r="AG66" s="297"/>
      <c r="AH66" s="297"/>
      <c r="AI66" s="297"/>
      <c r="AJ66" s="297"/>
      <c r="AK66" s="297"/>
      <c r="AL66" s="297"/>
      <c r="AM66" s="297"/>
      <c r="AN66" s="297"/>
      <c r="AO66" s="297"/>
      <c r="AP66" s="297"/>
      <c r="AQ66" s="297"/>
      <c r="AR66" s="297"/>
      <c r="AS66" s="297"/>
      <c r="AU66" s="276" t="s">
        <v>257</v>
      </c>
      <c r="AV66" s="277"/>
      <c r="AW66" s="277"/>
      <c r="AX66" s="277"/>
      <c r="AY66" s="277"/>
      <c r="AZ66" s="277"/>
      <c r="BA66" s="277"/>
    </row>
    <row r="67" spans="2:53" ht="16.5" customHeight="1" x14ac:dyDescent="0.3">
      <c r="B67" s="295"/>
      <c r="C67" s="265" t="s">
        <v>62</v>
      </c>
      <c r="D67" s="158" t="s">
        <v>62</v>
      </c>
      <c r="E67" s="7"/>
      <c r="F67" s="7"/>
      <c r="G67" s="7"/>
      <c r="H67" s="7"/>
      <c r="I67" s="7"/>
      <c r="J67" s="327" t="s">
        <v>49</v>
      </c>
      <c r="K67" s="328"/>
      <c r="L67" s="328"/>
      <c r="M67" s="329"/>
      <c r="N67" s="7"/>
      <c r="O67" s="7"/>
      <c r="P67" s="7"/>
      <c r="Q67" s="7"/>
      <c r="R67" s="7"/>
      <c r="S67" s="7"/>
      <c r="T67" s="158" t="s">
        <v>62</v>
      </c>
      <c r="U67" s="232" t="s">
        <v>50</v>
      </c>
      <c r="V67" s="232"/>
      <c r="W67" s="232"/>
      <c r="X67" s="3"/>
      <c r="Y67" s="265" t="s">
        <v>62</v>
      </c>
      <c r="Z67" s="158" t="s">
        <v>62</v>
      </c>
      <c r="AA67" s="19"/>
      <c r="AB67" s="19"/>
      <c r="AC67" s="19"/>
      <c r="AD67" s="19"/>
      <c r="AE67" s="19"/>
      <c r="AF67" s="326" t="s">
        <v>49</v>
      </c>
      <c r="AG67" s="326"/>
      <c r="AH67" s="326"/>
      <c r="AI67" s="326"/>
      <c r="AJ67" s="19"/>
      <c r="AK67" s="7"/>
      <c r="AL67" s="7"/>
      <c r="AM67" s="7"/>
      <c r="AN67" s="7"/>
      <c r="AO67" s="7"/>
      <c r="AP67" s="158" t="s">
        <v>62</v>
      </c>
      <c r="AQ67" s="232" t="s">
        <v>50</v>
      </c>
      <c r="AR67" s="232"/>
      <c r="AS67" s="232"/>
      <c r="AU67" s="267" t="s">
        <v>254</v>
      </c>
      <c r="AV67" s="269" t="s">
        <v>62</v>
      </c>
      <c r="AW67" s="266" t="s">
        <v>5</v>
      </c>
      <c r="AX67" s="266"/>
      <c r="AY67" s="269" t="s">
        <v>62</v>
      </c>
      <c r="AZ67" s="266" t="s">
        <v>6</v>
      </c>
      <c r="BA67" s="266"/>
    </row>
    <row r="68" spans="2:53" ht="16.5" customHeight="1" x14ac:dyDescent="0.3">
      <c r="B68" s="295"/>
      <c r="C68" s="265"/>
      <c r="D68" s="158" t="s">
        <v>2</v>
      </c>
      <c r="E68" s="7"/>
      <c r="F68" s="7"/>
      <c r="G68" s="7"/>
      <c r="H68" s="7"/>
      <c r="I68" s="7"/>
      <c r="J68" s="42" t="s">
        <v>3</v>
      </c>
      <c r="K68" s="42" t="s">
        <v>4</v>
      </c>
      <c r="L68" s="42" t="s">
        <v>191</v>
      </c>
      <c r="M68" s="42" t="s">
        <v>192</v>
      </c>
      <c r="N68" s="7"/>
      <c r="O68" s="7"/>
      <c r="P68" s="7"/>
      <c r="Q68" s="7"/>
      <c r="R68" s="7"/>
      <c r="S68" s="31"/>
      <c r="T68" s="158" t="s">
        <v>2</v>
      </c>
      <c r="U68" s="156" t="s">
        <v>5</v>
      </c>
      <c r="V68" s="156" t="s">
        <v>6</v>
      </c>
      <c r="W68" s="8" t="s">
        <v>7</v>
      </c>
      <c r="X68" s="29"/>
      <c r="Y68" s="265"/>
      <c r="Z68" s="158" t="s">
        <v>0</v>
      </c>
      <c r="AA68" s="19"/>
      <c r="AB68" s="19"/>
      <c r="AC68" s="19"/>
      <c r="AD68" s="19"/>
      <c r="AE68" s="19"/>
      <c r="AF68" s="42" t="s">
        <v>3</v>
      </c>
      <c r="AG68" s="42" t="s">
        <v>4</v>
      </c>
      <c r="AH68" s="42" t="s">
        <v>191</v>
      </c>
      <c r="AI68" s="42" t="s">
        <v>192</v>
      </c>
      <c r="AJ68" s="19"/>
      <c r="AK68" s="7"/>
      <c r="AL68" s="7"/>
      <c r="AM68" s="7"/>
      <c r="AN68" s="7"/>
      <c r="AO68" s="31"/>
      <c r="AP68" s="158" t="s">
        <v>0</v>
      </c>
      <c r="AQ68" s="156" t="s">
        <v>5</v>
      </c>
      <c r="AR68" s="156" t="s">
        <v>6</v>
      </c>
      <c r="AS68" s="8" t="s">
        <v>7</v>
      </c>
      <c r="AU68" s="267"/>
      <c r="AV68" s="269"/>
      <c r="AW68" s="107" t="s">
        <v>2</v>
      </c>
      <c r="AX68" s="107" t="s">
        <v>54</v>
      </c>
      <c r="AY68" s="269"/>
      <c r="AZ68" s="107" t="s">
        <v>2</v>
      </c>
      <c r="BA68" s="107" t="s">
        <v>54</v>
      </c>
    </row>
    <row r="69" spans="2:53" ht="16.5" customHeight="1" x14ac:dyDescent="0.3">
      <c r="B69" s="295"/>
      <c r="C69" s="265"/>
      <c r="D69" s="9" t="s">
        <v>8</v>
      </c>
      <c r="E69" s="7"/>
      <c r="F69" s="7"/>
      <c r="G69" s="7"/>
      <c r="H69" s="7"/>
      <c r="I69" s="7"/>
      <c r="J69" s="57">
        <f>ROUND(AVERAGE(J71, J75,J79,J83,J87,J91), 3)</f>
        <v>91.034000000000006</v>
      </c>
      <c r="K69" s="43">
        <f>ROUND(AVERAGE(K71, K75,K79,K83,K87,K91), 3)</f>
        <v>18.207000000000001</v>
      </c>
      <c r="L69" s="43">
        <f>ROUND(AVERAGE(L71, L75,L79,L83,L87,L91), 3)</f>
        <v>14.302</v>
      </c>
      <c r="M69" s="43">
        <f>ROUND(AVERAGE(M71, M75,M79,M83,M87,M91), 3)</f>
        <v>11.766</v>
      </c>
      <c r="N69" s="7"/>
      <c r="O69" s="7"/>
      <c r="P69" s="7"/>
      <c r="Q69" s="7"/>
      <c r="R69" s="7"/>
      <c r="S69" s="323" t="s">
        <v>303</v>
      </c>
      <c r="T69" s="9" t="s">
        <v>9</v>
      </c>
      <c r="U69" s="33">
        <v>100</v>
      </c>
      <c r="V69" s="33">
        <f>J71</f>
        <v>57.597999999999999</v>
      </c>
      <c r="W69" s="8">
        <f>ROUND(V69/60, 3)</f>
        <v>0.96</v>
      </c>
      <c r="X69" s="29"/>
      <c r="Y69" s="265"/>
      <c r="Z69" s="9" t="s">
        <v>8</v>
      </c>
      <c r="AA69" s="19"/>
      <c r="AB69" s="19"/>
      <c r="AC69" s="19"/>
      <c r="AD69" s="19"/>
      <c r="AE69" s="19"/>
      <c r="AF69" s="57">
        <f>ROUND(AVERAGE(AF71, AF75,AF79,AF83,AF87,AF91), 3)</f>
        <v>61.009</v>
      </c>
      <c r="AG69" s="43">
        <f>ROUND(AVERAGE(AG71, AG75,AG79,AG83,AG87,AG91), 3)</f>
        <v>12.202</v>
      </c>
      <c r="AH69" s="43">
        <f>ROUND(AVERAGE(AH71, AH75,AH79,AH83,AH87,AH91), 3)</f>
        <v>9.9290000000000003</v>
      </c>
      <c r="AI69" s="43">
        <f>ROUND(AVERAGE(AI71, AI75,AI79,AI83,AI87,AI91), 3)</f>
        <v>6.9429999999999996</v>
      </c>
      <c r="AJ69" s="19"/>
      <c r="AK69" s="7"/>
      <c r="AL69" s="7"/>
      <c r="AM69" s="7"/>
      <c r="AN69" s="7"/>
      <c r="AO69" s="323" t="s">
        <v>304</v>
      </c>
      <c r="AP69" s="9" t="s">
        <v>9</v>
      </c>
      <c r="AQ69" s="33">
        <v>80</v>
      </c>
      <c r="AR69" s="33">
        <f>AF71</f>
        <v>73.375</v>
      </c>
      <c r="AS69" s="8">
        <f>ROUND(AR69/60, 3)</f>
        <v>1.2230000000000001</v>
      </c>
      <c r="AU69" s="267"/>
      <c r="AV69" s="108" t="s">
        <v>9</v>
      </c>
      <c r="AW69" s="109">
        <f>U69</f>
        <v>100</v>
      </c>
      <c r="AX69" s="109">
        <f>AQ69</f>
        <v>80</v>
      </c>
      <c r="AY69" s="108" t="s">
        <v>9</v>
      </c>
      <c r="AZ69" s="109">
        <f>V69</f>
        <v>57.597999999999999</v>
      </c>
      <c r="BA69" s="109">
        <f>AR69</f>
        <v>73.375</v>
      </c>
    </row>
    <row r="70" spans="2:53" ht="16.5" customHeight="1" x14ac:dyDescent="0.3">
      <c r="B70" s="295"/>
      <c r="C70" s="265"/>
      <c r="D70" s="156" t="s">
        <v>10</v>
      </c>
      <c r="E70" s="293" t="s">
        <v>94</v>
      </c>
      <c r="F70" s="293"/>
      <c r="G70" s="293"/>
      <c r="H70" s="293"/>
      <c r="I70" s="293"/>
      <c r="J70" s="157" t="s">
        <v>11</v>
      </c>
      <c r="K70" s="157" t="s">
        <v>12</v>
      </c>
      <c r="L70" s="157" t="s">
        <v>81</v>
      </c>
      <c r="M70" s="157" t="s">
        <v>80</v>
      </c>
      <c r="N70" s="7"/>
      <c r="O70" s="31"/>
      <c r="P70" s="31"/>
      <c r="Q70" s="31"/>
      <c r="R70" s="31"/>
      <c r="S70" s="323"/>
      <c r="T70" s="9" t="s">
        <v>13</v>
      </c>
      <c r="U70" s="33">
        <v>80</v>
      </c>
      <c r="V70" s="33">
        <f>J75</f>
        <v>216.50900000000001</v>
      </c>
      <c r="W70" s="8">
        <f t="shared" ref="W70:W74" si="10">ROUND(V70/60, 3)</f>
        <v>3.6080000000000001</v>
      </c>
      <c r="X70" s="29"/>
      <c r="Y70" s="265"/>
      <c r="Z70" s="156" t="s">
        <v>10</v>
      </c>
      <c r="AA70" s="324" t="s">
        <v>89</v>
      </c>
      <c r="AB70" s="288"/>
      <c r="AC70" s="288"/>
      <c r="AD70" s="288"/>
      <c r="AE70" s="289"/>
      <c r="AF70" s="157" t="s">
        <v>11</v>
      </c>
      <c r="AG70" s="157" t="s">
        <v>12</v>
      </c>
      <c r="AH70" s="157" t="s">
        <v>81</v>
      </c>
      <c r="AI70" s="157" t="s">
        <v>80</v>
      </c>
      <c r="AJ70" s="19"/>
      <c r="AK70" s="31"/>
      <c r="AL70" s="31"/>
      <c r="AM70" s="31"/>
      <c r="AN70" s="31"/>
      <c r="AO70" s="323"/>
      <c r="AP70" s="9" t="s">
        <v>13</v>
      </c>
      <c r="AQ70" s="33">
        <v>100</v>
      </c>
      <c r="AR70" s="33">
        <f>AF75</f>
        <v>46.503999999999998</v>
      </c>
      <c r="AS70" s="8">
        <f t="shared" ref="AS70:AS74" si="11">ROUND(AR70/60, 3)</f>
        <v>0.77500000000000002</v>
      </c>
      <c r="AU70" s="267"/>
      <c r="AV70" s="108" t="s">
        <v>13</v>
      </c>
      <c r="AW70" s="109">
        <f t="shared" ref="AW70:AW75" si="12">U70</f>
        <v>80</v>
      </c>
      <c r="AX70" s="109">
        <f t="shared" ref="AX70:AX75" si="13">AQ70</f>
        <v>100</v>
      </c>
      <c r="AY70" s="108" t="s">
        <v>13</v>
      </c>
      <c r="AZ70" s="109">
        <f t="shared" ref="AZ70:AZ75" si="14">V70</f>
        <v>216.50900000000001</v>
      </c>
      <c r="BA70" s="109">
        <f t="shared" ref="BA70:BA75" si="15">AR70</f>
        <v>46.503999999999998</v>
      </c>
    </row>
    <row r="71" spans="2:53" ht="16.5" customHeight="1" x14ac:dyDescent="0.3">
      <c r="B71" s="295"/>
      <c r="C71" s="265"/>
      <c r="D71" s="189" t="s">
        <v>14</v>
      </c>
      <c r="E71" s="196">
        <v>8.6950000000000003</v>
      </c>
      <c r="F71" s="196">
        <v>8.1760000000000002</v>
      </c>
      <c r="G71" s="196">
        <v>6.6950000000000003</v>
      </c>
      <c r="H71" s="196">
        <v>11.401</v>
      </c>
      <c r="I71" s="196">
        <v>22.631</v>
      </c>
      <c r="J71" s="189">
        <f>SUM(E71:I71)</f>
        <v>57.597999999999999</v>
      </c>
      <c r="K71" s="189">
        <f>ROUND(AVERAGE(E71:I71),3)</f>
        <v>11.52</v>
      </c>
      <c r="L71" s="36">
        <f>ROUND(MEDIAN(E71:I71), 3)</f>
        <v>8.6950000000000003</v>
      </c>
      <c r="M71" s="36">
        <f>ROUND(_xlfn.STDEV.S(E71:I71), 3)</f>
        <v>6.44</v>
      </c>
      <c r="N71" s="7"/>
      <c r="O71" s="31"/>
      <c r="P71" s="31"/>
      <c r="Q71" s="31"/>
      <c r="R71" s="31"/>
      <c r="S71" s="323" t="s">
        <v>301</v>
      </c>
      <c r="T71" s="9" t="s">
        <v>15</v>
      </c>
      <c r="U71" s="33">
        <v>80</v>
      </c>
      <c r="V71" s="33">
        <f>J79</f>
        <v>77.717000000000013</v>
      </c>
      <c r="W71" s="8">
        <f t="shared" si="10"/>
        <v>1.2949999999999999</v>
      </c>
      <c r="X71" s="29"/>
      <c r="Y71" s="265"/>
      <c r="Z71" s="189" t="s">
        <v>14</v>
      </c>
      <c r="AA71" s="196">
        <v>30.591000000000001</v>
      </c>
      <c r="AB71" s="196">
        <v>13.512</v>
      </c>
      <c r="AC71" s="196">
        <v>8.9610000000000003</v>
      </c>
      <c r="AD71" s="196">
        <v>9.2240000000000002</v>
      </c>
      <c r="AE71" s="196">
        <v>11.087</v>
      </c>
      <c r="AF71" s="189">
        <f>SUM(AA71:AE71)</f>
        <v>73.375</v>
      </c>
      <c r="AG71" s="189">
        <f>ROUND(AVERAGE(AA71:AE71),3)</f>
        <v>14.675000000000001</v>
      </c>
      <c r="AH71" s="36">
        <f>ROUND(MEDIAN(AA71:AE71), 3)</f>
        <v>11.087</v>
      </c>
      <c r="AI71" s="36">
        <f>ROUND(_xlfn.STDEV.S(AA71:AE71), 3)</f>
        <v>9.0820000000000007</v>
      </c>
      <c r="AJ71" s="19"/>
      <c r="AK71" s="31"/>
      <c r="AL71" s="31"/>
      <c r="AM71" s="31"/>
      <c r="AN71" s="31"/>
      <c r="AO71" s="323" t="s">
        <v>303</v>
      </c>
      <c r="AP71" s="9" t="s">
        <v>15</v>
      </c>
      <c r="AQ71" s="33">
        <v>100</v>
      </c>
      <c r="AR71" s="33">
        <f>AF79</f>
        <v>81.143000000000001</v>
      </c>
      <c r="AS71" s="8">
        <f t="shared" si="11"/>
        <v>1.3520000000000001</v>
      </c>
      <c r="AU71" s="267"/>
      <c r="AV71" s="108" t="s">
        <v>15</v>
      </c>
      <c r="AW71" s="109">
        <f t="shared" si="12"/>
        <v>80</v>
      </c>
      <c r="AX71" s="109">
        <f t="shared" si="13"/>
        <v>100</v>
      </c>
      <c r="AY71" s="108" t="s">
        <v>15</v>
      </c>
      <c r="AZ71" s="109">
        <f t="shared" si="14"/>
        <v>77.717000000000013</v>
      </c>
      <c r="BA71" s="109">
        <f t="shared" si="15"/>
        <v>81.143000000000001</v>
      </c>
    </row>
    <row r="72" spans="2:53" ht="16.5" customHeight="1" x14ac:dyDescent="0.3">
      <c r="B72" s="295"/>
      <c r="C72" s="265"/>
      <c r="D72" s="189" t="b">
        <v>1</v>
      </c>
      <c r="E72" s="196" t="s">
        <v>147</v>
      </c>
      <c r="F72" s="196">
        <v>7</v>
      </c>
      <c r="G72" s="196">
        <v>5</v>
      </c>
      <c r="H72" s="196">
        <v>1</v>
      </c>
      <c r="I72" s="196" t="s">
        <v>141</v>
      </c>
      <c r="J72" s="303"/>
      <c r="K72" s="304"/>
      <c r="L72" s="304"/>
      <c r="M72" s="330"/>
      <c r="N72" s="7"/>
      <c r="O72" s="31"/>
      <c r="P72" s="31"/>
      <c r="Q72" s="31"/>
      <c r="R72" s="31"/>
      <c r="S72" s="323"/>
      <c r="T72" s="9" t="s">
        <v>16</v>
      </c>
      <c r="U72" s="33">
        <v>100</v>
      </c>
      <c r="V72" s="33">
        <f>J83</f>
        <v>66.638000000000005</v>
      </c>
      <c r="W72" s="8">
        <f t="shared" si="10"/>
        <v>1.111</v>
      </c>
      <c r="X72" s="29"/>
      <c r="Y72" s="265"/>
      <c r="Z72" s="189" t="b">
        <v>1</v>
      </c>
      <c r="AA72" s="196" t="s">
        <v>162</v>
      </c>
      <c r="AB72" s="196">
        <v>5</v>
      </c>
      <c r="AC72" s="196" t="s">
        <v>129</v>
      </c>
      <c r="AD72" s="196">
        <v>7</v>
      </c>
      <c r="AE72" s="84" t="s">
        <v>144</v>
      </c>
      <c r="AF72" s="303"/>
      <c r="AG72" s="304"/>
      <c r="AH72" s="304"/>
      <c r="AI72" s="330"/>
      <c r="AJ72" s="19"/>
      <c r="AK72" s="31"/>
      <c r="AL72" s="31"/>
      <c r="AM72" s="31"/>
      <c r="AN72" s="31"/>
      <c r="AO72" s="323"/>
      <c r="AP72" s="9" t="s">
        <v>16</v>
      </c>
      <c r="AQ72" s="33">
        <v>100</v>
      </c>
      <c r="AR72" s="33">
        <f>AF83</f>
        <v>66.14500000000001</v>
      </c>
      <c r="AS72" s="8">
        <f t="shared" si="11"/>
        <v>1.1020000000000001</v>
      </c>
      <c r="AU72" s="267"/>
      <c r="AV72" s="108" t="s">
        <v>16</v>
      </c>
      <c r="AW72" s="109">
        <f>U72</f>
        <v>100</v>
      </c>
      <c r="AX72" s="109">
        <f t="shared" si="13"/>
        <v>100</v>
      </c>
      <c r="AY72" s="108" t="s">
        <v>16</v>
      </c>
      <c r="AZ72" s="109">
        <f>V72</f>
        <v>66.638000000000005</v>
      </c>
      <c r="BA72" s="109">
        <f t="shared" si="15"/>
        <v>66.14500000000001</v>
      </c>
    </row>
    <row r="73" spans="2:53" ht="16.5" customHeight="1" x14ac:dyDescent="0.3">
      <c r="B73" s="295"/>
      <c r="C73" s="265"/>
      <c r="D73" s="189" t="s">
        <v>17</v>
      </c>
      <c r="E73" s="189"/>
      <c r="F73" s="189"/>
      <c r="G73" s="189"/>
      <c r="H73" s="189"/>
      <c r="I73" s="189"/>
      <c r="J73" s="311"/>
      <c r="K73" s="312"/>
      <c r="L73" s="312"/>
      <c r="M73" s="331"/>
      <c r="N73" s="7"/>
      <c r="O73" s="31"/>
      <c r="P73" s="31"/>
      <c r="Q73" s="31"/>
      <c r="R73" s="31"/>
      <c r="S73" s="323" t="s">
        <v>302</v>
      </c>
      <c r="T73" s="9" t="s">
        <v>18</v>
      </c>
      <c r="U73" s="33">
        <v>100</v>
      </c>
      <c r="V73" s="33">
        <f>J87</f>
        <v>60.07800000000001</v>
      </c>
      <c r="W73" s="8">
        <f>ROUND(V73/60, 3)</f>
        <v>1.0009999999999999</v>
      </c>
      <c r="X73" s="29"/>
      <c r="Y73" s="265"/>
      <c r="Z73" s="189" t="s">
        <v>17</v>
      </c>
      <c r="AA73" s="189"/>
      <c r="AB73" s="189"/>
      <c r="AC73" s="189"/>
      <c r="AD73" s="189"/>
      <c r="AE73" s="13" t="s">
        <v>28</v>
      </c>
      <c r="AF73" s="311"/>
      <c r="AG73" s="312"/>
      <c r="AH73" s="312"/>
      <c r="AI73" s="331"/>
      <c r="AJ73" s="19"/>
      <c r="AK73" s="31"/>
      <c r="AL73" s="31"/>
      <c r="AM73" s="31"/>
      <c r="AN73" s="31"/>
      <c r="AO73" s="323" t="s">
        <v>302</v>
      </c>
      <c r="AP73" s="9" t="s">
        <v>18</v>
      </c>
      <c r="AQ73" s="33">
        <v>100</v>
      </c>
      <c r="AR73" s="33">
        <f>AF87</f>
        <v>42.140999999999998</v>
      </c>
      <c r="AS73" s="8">
        <f>ROUND(AR73/60, 3)</f>
        <v>0.70199999999999996</v>
      </c>
      <c r="AU73" s="267"/>
      <c r="AV73" s="108" t="s">
        <v>18</v>
      </c>
      <c r="AW73" s="109">
        <f>U73</f>
        <v>100</v>
      </c>
      <c r="AX73" s="109">
        <f t="shared" si="13"/>
        <v>100</v>
      </c>
      <c r="AY73" s="108" t="s">
        <v>18</v>
      </c>
      <c r="AZ73" s="109">
        <f t="shared" si="14"/>
        <v>60.07800000000001</v>
      </c>
      <c r="BA73" s="109">
        <f t="shared" si="15"/>
        <v>42.140999999999998</v>
      </c>
    </row>
    <row r="74" spans="2:53" ht="16.5" customHeight="1" x14ac:dyDescent="0.3">
      <c r="B74" s="295"/>
      <c r="C74" s="265"/>
      <c r="D74" s="156" t="s">
        <v>19</v>
      </c>
      <c r="E74" s="324" t="s">
        <v>89</v>
      </c>
      <c r="F74" s="288"/>
      <c r="G74" s="288"/>
      <c r="H74" s="288"/>
      <c r="I74" s="289"/>
      <c r="J74" s="157" t="s">
        <v>11</v>
      </c>
      <c r="K74" s="157" t="s">
        <v>12</v>
      </c>
      <c r="L74" s="157" t="s">
        <v>81</v>
      </c>
      <c r="M74" s="157" t="s">
        <v>80</v>
      </c>
      <c r="N74" s="7"/>
      <c r="O74" s="31"/>
      <c r="P74" s="31"/>
      <c r="Q74" s="31"/>
      <c r="R74" s="31"/>
      <c r="S74" s="323"/>
      <c r="T74" s="9" t="s">
        <v>56</v>
      </c>
      <c r="U74" s="34">
        <v>80</v>
      </c>
      <c r="V74" s="33">
        <f>J91</f>
        <v>67.661999999999992</v>
      </c>
      <c r="W74" s="8">
        <f t="shared" si="10"/>
        <v>1.1279999999999999</v>
      </c>
      <c r="X74" s="3"/>
      <c r="Y74" s="265"/>
      <c r="Z74" s="156" t="s">
        <v>19</v>
      </c>
      <c r="AA74" s="293" t="s">
        <v>94</v>
      </c>
      <c r="AB74" s="293"/>
      <c r="AC74" s="293"/>
      <c r="AD74" s="293"/>
      <c r="AE74" s="293"/>
      <c r="AF74" s="157" t="s">
        <v>11</v>
      </c>
      <c r="AG74" s="157" t="s">
        <v>12</v>
      </c>
      <c r="AH74" s="157" t="s">
        <v>81</v>
      </c>
      <c r="AI74" s="157" t="s">
        <v>80</v>
      </c>
      <c r="AJ74" s="19"/>
      <c r="AK74" s="31"/>
      <c r="AL74" s="31"/>
      <c r="AM74" s="31"/>
      <c r="AN74" s="31"/>
      <c r="AO74" s="323"/>
      <c r="AP74" s="9" t="s">
        <v>56</v>
      </c>
      <c r="AQ74" s="33">
        <v>100</v>
      </c>
      <c r="AR74" s="33">
        <f>AF91</f>
        <v>56.744</v>
      </c>
      <c r="AS74" s="8">
        <f t="shared" si="11"/>
        <v>0.94599999999999995</v>
      </c>
      <c r="AU74" s="267"/>
      <c r="AV74" s="108" t="s">
        <v>56</v>
      </c>
      <c r="AW74" s="109">
        <f t="shared" si="12"/>
        <v>80</v>
      </c>
      <c r="AX74" s="109">
        <f t="shared" si="13"/>
        <v>100</v>
      </c>
      <c r="AY74" s="108" t="s">
        <v>56</v>
      </c>
      <c r="AZ74" s="109">
        <f t="shared" si="14"/>
        <v>67.661999999999992</v>
      </c>
      <c r="BA74" s="109">
        <f t="shared" si="15"/>
        <v>56.744</v>
      </c>
    </row>
    <row r="75" spans="2:53" ht="16.5" customHeight="1" x14ac:dyDescent="0.3">
      <c r="B75" s="295"/>
      <c r="C75" s="265"/>
      <c r="D75" s="189" t="s">
        <v>20</v>
      </c>
      <c r="E75" s="196">
        <v>23.087</v>
      </c>
      <c r="F75" s="196">
        <v>15.384</v>
      </c>
      <c r="G75" s="196">
        <v>48.32</v>
      </c>
      <c r="H75" s="196">
        <v>116.807</v>
      </c>
      <c r="I75" s="196">
        <v>12.911</v>
      </c>
      <c r="J75" s="189">
        <f>SUM(E75:I75)</f>
        <v>216.50900000000001</v>
      </c>
      <c r="K75" s="189">
        <f>ROUND(AVERAGE(E75:I75),3)</f>
        <v>43.302</v>
      </c>
      <c r="L75" s="36">
        <f>ROUND(MEDIAN(E75:I75), 3)</f>
        <v>23.087</v>
      </c>
      <c r="M75" s="36">
        <f>ROUND(_xlfn.STDEV.S(E75:I75), 3)</f>
        <v>43.415999999999997</v>
      </c>
      <c r="N75" s="7"/>
      <c r="O75" s="31"/>
      <c r="P75" s="31"/>
      <c r="Q75" s="31"/>
      <c r="R75" s="31"/>
      <c r="S75" s="31"/>
      <c r="T75" s="149" t="s">
        <v>3</v>
      </c>
      <c r="U75" s="44">
        <f>ROUND(AVERAGE(U69:U74), 3)</f>
        <v>90</v>
      </c>
      <c r="V75" s="174">
        <f>ROUND(AVERAGE(V69:V74), 3)</f>
        <v>91.034000000000006</v>
      </c>
      <c r="W75" s="28">
        <f>ROUND(AVERAGE(W69:W74), 3)</f>
        <v>1.5169999999999999</v>
      </c>
      <c r="X75" s="29"/>
      <c r="Y75" s="265"/>
      <c r="Z75" s="189" t="s">
        <v>20</v>
      </c>
      <c r="AA75" s="196">
        <v>7.16</v>
      </c>
      <c r="AB75" s="196">
        <v>6.1760000000000002</v>
      </c>
      <c r="AC75" s="196">
        <v>9.4570000000000007</v>
      </c>
      <c r="AD75" s="196">
        <v>10.503</v>
      </c>
      <c r="AE75" s="196">
        <v>13.208</v>
      </c>
      <c r="AF75" s="189">
        <f>SUM(AA75:AE75)</f>
        <v>46.503999999999998</v>
      </c>
      <c r="AG75" s="189">
        <f>ROUND(AVERAGE(AA75:AE75),3)</f>
        <v>9.3010000000000002</v>
      </c>
      <c r="AH75" s="36">
        <f>ROUND(MEDIAN(AA75:AE75), 3)</f>
        <v>9.4570000000000007</v>
      </c>
      <c r="AI75" s="36">
        <f>ROUND(_xlfn.STDEV.S(AA75:AE75), 3)</f>
        <v>2.7879999999999998</v>
      </c>
      <c r="AJ75" s="19"/>
      <c r="AK75" s="31"/>
      <c r="AL75" s="31"/>
      <c r="AM75" s="31"/>
      <c r="AN75" s="31"/>
      <c r="AO75" s="31"/>
      <c r="AP75" s="149" t="s">
        <v>3</v>
      </c>
      <c r="AQ75" s="44">
        <f>ROUND(AVERAGE(AQ69:AQ74), 3)</f>
        <v>96.667000000000002</v>
      </c>
      <c r="AR75" s="174">
        <f>ROUND(AVERAGE(AR69:AR74), 3)</f>
        <v>61.009</v>
      </c>
      <c r="AS75" s="28">
        <f>ROUND(AVERAGE(AS69:AS74), 3)</f>
        <v>1.0169999999999999</v>
      </c>
      <c r="AU75" s="267"/>
      <c r="AV75" s="110" t="s">
        <v>3</v>
      </c>
      <c r="AW75" s="111">
        <f t="shared" si="12"/>
        <v>90</v>
      </c>
      <c r="AX75" s="111">
        <f t="shared" si="13"/>
        <v>96.667000000000002</v>
      </c>
      <c r="AY75" s="110" t="s">
        <v>3</v>
      </c>
      <c r="AZ75" s="112">
        <f t="shared" si="14"/>
        <v>91.034000000000006</v>
      </c>
      <c r="BA75" s="112">
        <f t="shared" si="15"/>
        <v>61.009</v>
      </c>
    </row>
    <row r="76" spans="2:53" ht="16.5" customHeight="1" x14ac:dyDescent="0.25">
      <c r="B76" s="295"/>
      <c r="C76" s="265"/>
      <c r="D76" s="189" t="b">
        <v>1</v>
      </c>
      <c r="E76" s="196" t="s">
        <v>161</v>
      </c>
      <c r="F76" s="196" t="s">
        <v>130</v>
      </c>
      <c r="G76" s="84" t="s">
        <v>159</v>
      </c>
      <c r="H76" s="196" t="s">
        <v>163</v>
      </c>
      <c r="I76" s="196" t="s">
        <v>138</v>
      </c>
      <c r="J76" s="235"/>
      <c r="K76" s="235"/>
      <c r="L76" s="235"/>
      <c r="M76" s="235"/>
      <c r="N76" s="7"/>
      <c r="O76" s="7"/>
      <c r="P76" s="7"/>
      <c r="Q76" s="7"/>
      <c r="R76" s="7"/>
      <c r="S76" s="31"/>
      <c r="T76" s="31"/>
      <c r="U76" s="31"/>
      <c r="V76" s="31"/>
      <c r="W76" s="31"/>
      <c r="X76" s="29"/>
      <c r="Y76" s="265"/>
      <c r="Z76" s="189" t="b">
        <v>1</v>
      </c>
      <c r="AA76" s="196">
        <v>6</v>
      </c>
      <c r="AB76" s="196" t="s">
        <v>158</v>
      </c>
      <c r="AC76" s="196" t="s">
        <v>163</v>
      </c>
      <c r="AD76" s="196" t="s">
        <v>144</v>
      </c>
      <c r="AE76" s="196" t="s">
        <v>160</v>
      </c>
      <c r="AF76" s="303"/>
      <c r="AG76" s="304"/>
      <c r="AH76" s="304"/>
      <c r="AI76" s="330"/>
      <c r="AJ76" s="19"/>
      <c r="AK76" s="7"/>
      <c r="AL76" s="7"/>
      <c r="AM76" s="7"/>
      <c r="AN76" s="7"/>
      <c r="AO76" s="31"/>
      <c r="AP76" s="31"/>
      <c r="AQ76" s="31"/>
      <c r="AR76" s="31"/>
      <c r="AS76" s="31"/>
      <c r="AU76" s="267"/>
      <c r="AV76" s="192"/>
      <c r="AW76" s="192"/>
      <c r="AX76" s="192"/>
      <c r="AY76" s="192"/>
      <c r="AZ76" s="192"/>
      <c r="BA76" s="192"/>
    </row>
    <row r="77" spans="2:53" ht="16.5" customHeight="1" x14ac:dyDescent="0.25">
      <c r="B77" s="295"/>
      <c r="C77" s="265"/>
      <c r="D77" s="189" t="s">
        <v>17</v>
      </c>
      <c r="E77" s="189"/>
      <c r="F77" s="189"/>
      <c r="G77" s="13" t="s">
        <v>28</v>
      </c>
      <c r="H77" s="189"/>
      <c r="I77" s="189"/>
      <c r="J77" s="235"/>
      <c r="K77" s="235"/>
      <c r="L77" s="235"/>
      <c r="M77" s="235"/>
      <c r="N77" s="7"/>
      <c r="O77" s="7"/>
      <c r="P77" s="7"/>
      <c r="Q77" s="7"/>
      <c r="R77" s="7"/>
      <c r="S77" s="31"/>
      <c r="T77" s="31"/>
      <c r="U77" s="31"/>
      <c r="V77" s="31"/>
      <c r="W77" s="31"/>
      <c r="X77" s="29"/>
      <c r="Y77" s="265"/>
      <c r="Z77" s="189" t="s">
        <v>17</v>
      </c>
      <c r="AA77" s="189"/>
      <c r="AB77" s="189"/>
      <c r="AC77" s="189"/>
      <c r="AD77" s="189"/>
      <c r="AE77" s="189"/>
      <c r="AF77" s="311"/>
      <c r="AG77" s="312"/>
      <c r="AH77" s="312"/>
      <c r="AI77" s="331"/>
      <c r="AJ77" s="19"/>
      <c r="AK77" s="7"/>
      <c r="AL77" s="7"/>
      <c r="AM77" s="7"/>
      <c r="AN77" s="7"/>
      <c r="AO77" s="31"/>
      <c r="AP77" s="31"/>
      <c r="AQ77" s="31"/>
      <c r="AR77" s="31"/>
      <c r="AS77" s="31"/>
      <c r="AU77" s="267"/>
      <c r="AV77" s="193"/>
      <c r="AW77" s="193"/>
      <c r="AX77" s="193"/>
      <c r="AY77" s="193"/>
      <c r="AZ77" s="193"/>
      <c r="BA77" s="193"/>
    </row>
    <row r="78" spans="2:53" ht="16.5" customHeight="1" x14ac:dyDescent="0.25">
      <c r="B78" s="295"/>
      <c r="C78" s="265"/>
      <c r="D78" s="156" t="s">
        <v>21</v>
      </c>
      <c r="E78" s="324" t="s">
        <v>89</v>
      </c>
      <c r="F78" s="288"/>
      <c r="G78" s="288"/>
      <c r="H78" s="288"/>
      <c r="I78" s="289"/>
      <c r="J78" s="157" t="s">
        <v>11</v>
      </c>
      <c r="K78" s="157" t="s">
        <v>12</v>
      </c>
      <c r="L78" s="157" t="s">
        <v>81</v>
      </c>
      <c r="M78" s="157" t="s">
        <v>80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29"/>
      <c r="Y78" s="265"/>
      <c r="Z78" s="156" t="s">
        <v>21</v>
      </c>
      <c r="AA78" s="293" t="s">
        <v>94</v>
      </c>
      <c r="AB78" s="293"/>
      <c r="AC78" s="293"/>
      <c r="AD78" s="293"/>
      <c r="AE78" s="293"/>
      <c r="AF78" s="157" t="s">
        <v>11</v>
      </c>
      <c r="AG78" s="157" t="s">
        <v>12</v>
      </c>
      <c r="AH78" s="157" t="s">
        <v>81</v>
      </c>
      <c r="AI78" s="157" t="s">
        <v>80</v>
      </c>
      <c r="AJ78" s="55"/>
      <c r="AK78" s="31"/>
      <c r="AL78" s="31"/>
      <c r="AM78" s="31"/>
      <c r="AN78" s="31"/>
      <c r="AO78" s="31"/>
      <c r="AP78" s="31"/>
      <c r="AQ78" s="31"/>
      <c r="AR78" s="31"/>
      <c r="AS78" s="31"/>
      <c r="AU78" s="267"/>
      <c r="AV78" s="193"/>
      <c r="AW78" s="193"/>
      <c r="AX78" s="193"/>
      <c r="AY78" s="193"/>
      <c r="AZ78" s="193"/>
      <c r="BA78" s="193"/>
    </row>
    <row r="79" spans="2:53" ht="16.5" customHeight="1" x14ac:dyDescent="0.3">
      <c r="B79" s="295"/>
      <c r="C79" s="265"/>
      <c r="D79" s="189" t="s">
        <v>22</v>
      </c>
      <c r="E79" s="196">
        <v>18.655000000000001</v>
      </c>
      <c r="F79" s="196">
        <v>25.887</v>
      </c>
      <c r="G79" s="196">
        <v>18.664000000000001</v>
      </c>
      <c r="H79" s="196">
        <v>5.8159999999999998</v>
      </c>
      <c r="I79" s="196">
        <v>8.6950000000000003</v>
      </c>
      <c r="J79" s="189">
        <f>SUM(E79:I79)</f>
        <v>77.717000000000013</v>
      </c>
      <c r="K79" s="189">
        <f>ROUND(AVERAGE(E79:I79),3)</f>
        <v>15.542999999999999</v>
      </c>
      <c r="L79" s="36">
        <f>ROUND(MEDIAN(E79:I79), 3)</f>
        <v>18.655000000000001</v>
      </c>
      <c r="M79" s="36">
        <f>ROUND(_xlfn.STDEV.S(E79:I79), 3)</f>
        <v>8.1839999999999993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29"/>
      <c r="Y79" s="265"/>
      <c r="Z79" s="189" t="s">
        <v>22</v>
      </c>
      <c r="AA79" s="196">
        <v>8.5990000000000002</v>
      </c>
      <c r="AB79" s="196">
        <v>13.032999999999999</v>
      </c>
      <c r="AC79" s="196">
        <v>7.2480000000000002</v>
      </c>
      <c r="AD79" s="196">
        <v>5.2560000000000002</v>
      </c>
      <c r="AE79" s="196">
        <v>47.006999999999998</v>
      </c>
      <c r="AF79" s="189">
        <f>SUM(AA79:AE79)</f>
        <v>81.143000000000001</v>
      </c>
      <c r="AG79" s="189">
        <f>ROUND(AVERAGE(AA79:AE79),3)</f>
        <v>16.228999999999999</v>
      </c>
      <c r="AH79" s="36">
        <f>ROUND(MEDIAN(AA79:AE79), 3)</f>
        <v>8.5990000000000002</v>
      </c>
      <c r="AI79" s="36">
        <f>ROUND(_xlfn.STDEV.S(AA79:AE79), 3)</f>
        <v>17.440999999999999</v>
      </c>
      <c r="AJ79" s="55"/>
      <c r="AK79" s="31"/>
      <c r="AL79" s="31"/>
      <c r="AM79" s="31"/>
      <c r="AN79" s="31"/>
      <c r="AO79" s="31"/>
      <c r="AP79" s="31"/>
      <c r="AQ79" s="31"/>
      <c r="AR79" s="31"/>
      <c r="AS79" s="31"/>
      <c r="AU79" s="267"/>
      <c r="AV79" s="193"/>
      <c r="AW79" s="193"/>
      <c r="AX79" s="193"/>
      <c r="AY79" s="269" t="s">
        <v>62</v>
      </c>
      <c r="AZ79" s="266" t="s">
        <v>6</v>
      </c>
      <c r="BA79" s="266"/>
    </row>
    <row r="80" spans="2:53" ht="16.5" customHeight="1" x14ac:dyDescent="0.3">
      <c r="B80" s="295"/>
      <c r="C80" s="265"/>
      <c r="D80" s="189" t="b">
        <v>1</v>
      </c>
      <c r="E80" s="196" t="s">
        <v>155</v>
      </c>
      <c r="F80" s="84" t="s">
        <v>137</v>
      </c>
      <c r="G80" s="196" t="s">
        <v>160</v>
      </c>
      <c r="H80" s="196" t="s">
        <v>139</v>
      </c>
      <c r="I80" s="196">
        <v>2</v>
      </c>
      <c r="J80" s="235"/>
      <c r="K80" s="235"/>
      <c r="L80" s="235"/>
      <c r="M80" s="235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29"/>
      <c r="Y80" s="265"/>
      <c r="Z80" s="189" t="b">
        <v>1</v>
      </c>
      <c r="AA80" s="196" t="s">
        <v>147</v>
      </c>
      <c r="AB80" s="196">
        <v>7</v>
      </c>
      <c r="AC80" s="196">
        <v>5</v>
      </c>
      <c r="AD80" s="196">
        <v>1</v>
      </c>
      <c r="AE80" s="196" t="s">
        <v>141</v>
      </c>
      <c r="AF80" s="303"/>
      <c r="AG80" s="304"/>
      <c r="AH80" s="304"/>
      <c r="AI80" s="330"/>
      <c r="AJ80" s="55"/>
      <c r="AK80" s="31"/>
      <c r="AL80" s="31"/>
      <c r="AM80" s="31"/>
      <c r="AN80" s="31"/>
      <c r="AO80" s="31"/>
      <c r="AP80" s="31"/>
      <c r="AQ80" s="31"/>
      <c r="AR80" s="31"/>
      <c r="AS80" s="31"/>
      <c r="AU80" s="267"/>
      <c r="AV80" s="193"/>
      <c r="AW80" s="193"/>
      <c r="AX80" s="193"/>
      <c r="AY80" s="269"/>
      <c r="AZ80" s="107" t="s">
        <v>246</v>
      </c>
      <c r="BA80" s="107" t="s">
        <v>0</v>
      </c>
    </row>
    <row r="81" spans="2:53" ht="16.5" customHeight="1" x14ac:dyDescent="0.25">
      <c r="B81" s="295"/>
      <c r="C81" s="265"/>
      <c r="D81" s="189" t="s">
        <v>17</v>
      </c>
      <c r="E81" s="189"/>
      <c r="F81" s="13" t="s">
        <v>33</v>
      </c>
      <c r="G81" s="189"/>
      <c r="H81" s="189"/>
      <c r="I81" s="189"/>
      <c r="J81" s="235"/>
      <c r="K81" s="235"/>
      <c r="L81" s="235"/>
      <c r="M81" s="235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29"/>
      <c r="Y81" s="265"/>
      <c r="Z81" s="189" t="s">
        <v>17</v>
      </c>
      <c r="AA81" s="189"/>
      <c r="AB81" s="189"/>
      <c r="AC81" s="189"/>
      <c r="AD81" s="189"/>
      <c r="AE81" s="189"/>
      <c r="AF81" s="311"/>
      <c r="AG81" s="312"/>
      <c r="AH81" s="312"/>
      <c r="AI81" s="331"/>
      <c r="AJ81" s="55"/>
      <c r="AK81" s="31"/>
      <c r="AL81" s="31"/>
      <c r="AM81" s="31"/>
      <c r="AN81" s="31"/>
      <c r="AO81" s="31"/>
      <c r="AP81" s="31"/>
      <c r="AQ81" s="31"/>
      <c r="AR81" s="31"/>
      <c r="AS81" s="31"/>
      <c r="AU81" s="267"/>
      <c r="AV81" s="193"/>
      <c r="AW81" s="193"/>
      <c r="AX81" s="193"/>
      <c r="AY81" s="131" t="s">
        <v>3</v>
      </c>
      <c r="AZ81" s="132">
        <f>J69</f>
        <v>91.034000000000006</v>
      </c>
      <c r="BA81" s="132">
        <f>AF69</f>
        <v>61.009</v>
      </c>
    </row>
    <row r="82" spans="2:53" ht="16.5" customHeight="1" x14ac:dyDescent="0.25">
      <c r="B82" s="295"/>
      <c r="C82" s="265"/>
      <c r="D82" s="156" t="s">
        <v>23</v>
      </c>
      <c r="E82" s="293" t="s">
        <v>94</v>
      </c>
      <c r="F82" s="293"/>
      <c r="G82" s="293"/>
      <c r="H82" s="293"/>
      <c r="I82" s="293"/>
      <c r="J82" s="157" t="s">
        <v>11</v>
      </c>
      <c r="K82" s="157" t="s">
        <v>12</v>
      </c>
      <c r="L82" s="157" t="s">
        <v>81</v>
      </c>
      <c r="M82" s="157" t="s">
        <v>80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29"/>
      <c r="Y82" s="265"/>
      <c r="Z82" s="156" t="s">
        <v>23</v>
      </c>
      <c r="AA82" s="293" t="s">
        <v>94</v>
      </c>
      <c r="AB82" s="293"/>
      <c r="AC82" s="293"/>
      <c r="AD82" s="293"/>
      <c r="AE82" s="293"/>
      <c r="AF82" s="157" t="s">
        <v>11</v>
      </c>
      <c r="AG82" s="157" t="s">
        <v>12</v>
      </c>
      <c r="AH82" s="157" t="s">
        <v>81</v>
      </c>
      <c r="AI82" s="157" t="s">
        <v>80</v>
      </c>
      <c r="AJ82" s="55"/>
      <c r="AK82" s="31"/>
      <c r="AL82" s="31"/>
      <c r="AM82" s="31"/>
      <c r="AN82" s="31"/>
      <c r="AO82" s="31"/>
      <c r="AP82" s="31"/>
      <c r="AQ82" s="31"/>
      <c r="AR82" s="31"/>
      <c r="AS82" s="31"/>
      <c r="AU82" s="267"/>
      <c r="AV82" s="193"/>
      <c r="AW82" s="193"/>
      <c r="AX82" s="193"/>
      <c r="AY82" s="42" t="s">
        <v>4</v>
      </c>
      <c r="AZ82" s="130">
        <f>K69</f>
        <v>18.207000000000001</v>
      </c>
      <c r="BA82" s="130">
        <f>AG69</f>
        <v>12.202</v>
      </c>
    </row>
    <row r="83" spans="2:53" ht="16.5" customHeight="1" x14ac:dyDescent="0.25">
      <c r="B83" s="295"/>
      <c r="C83" s="265"/>
      <c r="D83" s="189" t="s">
        <v>24</v>
      </c>
      <c r="E83" s="196">
        <v>11.983000000000001</v>
      </c>
      <c r="F83" s="196">
        <v>11.992000000000001</v>
      </c>
      <c r="G83" s="196">
        <v>11.191000000000001</v>
      </c>
      <c r="H83" s="196">
        <v>13.263999999999999</v>
      </c>
      <c r="I83" s="196">
        <v>18.207999999999998</v>
      </c>
      <c r="J83" s="189">
        <f>SUM(E83:I83)</f>
        <v>66.638000000000005</v>
      </c>
      <c r="K83" s="189">
        <f>ROUND(AVERAGE(E83:I83),3)</f>
        <v>13.327999999999999</v>
      </c>
      <c r="L83" s="36">
        <f>ROUND(MEDIAN(E83:I83), 3)</f>
        <v>11.992000000000001</v>
      </c>
      <c r="M83" s="36">
        <f>ROUND(_xlfn.STDEV.S(E83:I83), 3)</f>
        <v>2.8279999999999998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29"/>
      <c r="Y83" s="265"/>
      <c r="Z83" s="189" t="s">
        <v>24</v>
      </c>
      <c r="AA83" s="196">
        <v>15.24</v>
      </c>
      <c r="AB83" s="196">
        <v>14.137</v>
      </c>
      <c r="AC83" s="196">
        <v>8.7759999999999998</v>
      </c>
      <c r="AD83" s="196">
        <v>6.6479999999999997</v>
      </c>
      <c r="AE83" s="196">
        <v>21.344000000000001</v>
      </c>
      <c r="AF83" s="189">
        <f>SUM(AA83:AE83)</f>
        <v>66.14500000000001</v>
      </c>
      <c r="AG83" s="189">
        <f>ROUND(AVERAGE(AA83:AE83),3)</f>
        <v>13.228999999999999</v>
      </c>
      <c r="AH83" s="36">
        <f>ROUND(MEDIAN(AA83:AE83), 3)</f>
        <v>14.137</v>
      </c>
      <c r="AI83" s="36">
        <f>ROUND(_xlfn.STDEV.S(AA83:AE83), 3)</f>
        <v>5.7850000000000001</v>
      </c>
      <c r="AJ83" s="55"/>
      <c r="AK83" s="31"/>
      <c r="AL83" s="31"/>
      <c r="AM83" s="31"/>
      <c r="AN83" s="31"/>
      <c r="AO83" s="31"/>
      <c r="AP83" s="31"/>
      <c r="AQ83" s="31"/>
      <c r="AR83" s="31"/>
      <c r="AS83" s="31"/>
      <c r="AU83" s="267"/>
      <c r="AY83" s="42" t="s">
        <v>191</v>
      </c>
      <c r="AZ83" s="130">
        <f>L69</f>
        <v>14.302</v>
      </c>
      <c r="BA83" s="130">
        <f>AH69</f>
        <v>9.9290000000000003</v>
      </c>
    </row>
    <row r="84" spans="2:53" ht="16.5" customHeight="1" x14ac:dyDescent="0.25">
      <c r="B84" s="295"/>
      <c r="C84" s="265"/>
      <c r="D84" s="189" t="b">
        <v>1</v>
      </c>
      <c r="E84" s="196">
        <v>9</v>
      </c>
      <c r="F84" s="196">
        <v>8</v>
      </c>
      <c r="G84" s="196" t="s">
        <v>139</v>
      </c>
      <c r="H84" s="196" t="s">
        <v>132</v>
      </c>
      <c r="I84" s="196" t="s">
        <v>159</v>
      </c>
      <c r="J84" s="235"/>
      <c r="K84" s="235"/>
      <c r="L84" s="235"/>
      <c r="M84" s="235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29"/>
      <c r="Y84" s="265"/>
      <c r="Z84" s="189" t="b">
        <v>1</v>
      </c>
      <c r="AA84" s="196" t="s">
        <v>161</v>
      </c>
      <c r="AB84" s="196" t="s">
        <v>130</v>
      </c>
      <c r="AC84" s="196" t="s">
        <v>159</v>
      </c>
      <c r="AD84" s="196" t="s">
        <v>163</v>
      </c>
      <c r="AE84" s="196" t="s">
        <v>138</v>
      </c>
      <c r="AF84" s="303"/>
      <c r="AG84" s="304"/>
      <c r="AH84" s="304"/>
      <c r="AI84" s="330"/>
      <c r="AJ84" s="55"/>
      <c r="AK84" s="31"/>
      <c r="AL84" s="31"/>
      <c r="AM84" s="31"/>
      <c r="AN84" s="31"/>
      <c r="AO84" s="31"/>
      <c r="AP84" s="31"/>
      <c r="AQ84" s="31"/>
      <c r="AR84" s="31"/>
      <c r="AS84" s="31"/>
      <c r="AU84" s="267"/>
      <c r="AY84" s="42" t="s">
        <v>192</v>
      </c>
      <c r="AZ84" s="130">
        <f>M69</f>
        <v>11.766</v>
      </c>
      <c r="BA84" s="130">
        <f>AI69</f>
        <v>6.9429999999999996</v>
      </c>
    </row>
    <row r="85" spans="2:53" ht="16.5" customHeight="1" x14ac:dyDescent="0.25">
      <c r="B85" s="295"/>
      <c r="C85" s="265"/>
      <c r="D85" s="189" t="s">
        <v>17</v>
      </c>
      <c r="E85" s="36"/>
      <c r="F85" s="189"/>
      <c r="G85" s="189"/>
      <c r="H85" s="189"/>
      <c r="I85" s="36"/>
      <c r="J85" s="235"/>
      <c r="K85" s="235"/>
      <c r="L85" s="235"/>
      <c r="M85" s="235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29"/>
      <c r="Y85" s="265"/>
      <c r="Z85" s="189" t="s">
        <v>17</v>
      </c>
      <c r="AA85" s="189"/>
      <c r="AB85" s="189"/>
      <c r="AC85" s="189"/>
      <c r="AD85" s="189"/>
      <c r="AE85" s="189"/>
      <c r="AF85" s="311"/>
      <c r="AG85" s="312"/>
      <c r="AH85" s="312"/>
      <c r="AI85" s="331"/>
      <c r="AJ85" s="55"/>
      <c r="AK85" s="31"/>
      <c r="AL85" s="31"/>
      <c r="AM85" s="31"/>
      <c r="AN85" s="31"/>
      <c r="AO85" s="31"/>
      <c r="AP85" s="31"/>
      <c r="AQ85" s="31"/>
      <c r="AR85" s="31"/>
      <c r="AS85" s="31"/>
      <c r="AU85" s="267"/>
      <c r="AY85" s="126"/>
      <c r="AZ85" s="126"/>
      <c r="BA85" s="126"/>
    </row>
    <row r="86" spans="2:53" ht="16.5" customHeight="1" x14ac:dyDescent="0.25">
      <c r="B86" s="295"/>
      <c r="C86" s="265"/>
      <c r="D86" s="156" t="s">
        <v>25</v>
      </c>
      <c r="E86" s="293" t="s">
        <v>94</v>
      </c>
      <c r="F86" s="293"/>
      <c r="G86" s="293"/>
      <c r="H86" s="293"/>
      <c r="I86" s="293"/>
      <c r="J86" s="157" t="s">
        <v>11</v>
      </c>
      <c r="K86" s="157" t="s">
        <v>12</v>
      </c>
      <c r="L86" s="157" t="s">
        <v>81</v>
      </c>
      <c r="M86" s="157" t="s">
        <v>80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29"/>
      <c r="Y86" s="265"/>
      <c r="Z86" s="156" t="s">
        <v>25</v>
      </c>
      <c r="AA86" s="293" t="s">
        <v>94</v>
      </c>
      <c r="AB86" s="293"/>
      <c r="AC86" s="293"/>
      <c r="AD86" s="293"/>
      <c r="AE86" s="293"/>
      <c r="AF86" s="157" t="s">
        <v>11</v>
      </c>
      <c r="AG86" s="157" t="s">
        <v>12</v>
      </c>
      <c r="AH86" s="157" t="s">
        <v>81</v>
      </c>
      <c r="AI86" s="157" t="s">
        <v>80</v>
      </c>
      <c r="AJ86" s="55"/>
      <c r="AK86" s="31"/>
      <c r="AL86" s="31"/>
      <c r="AM86" s="31"/>
      <c r="AN86" s="31"/>
      <c r="AO86" s="31"/>
      <c r="AP86" s="31"/>
      <c r="AQ86" s="31"/>
      <c r="AR86" s="31"/>
      <c r="AS86" s="31"/>
      <c r="AU86" s="267"/>
      <c r="AY86" s="126"/>
      <c r="AZ86" s="126"/>
      <c r="BA86" s="126"/>
    </row>
    <row r="87" spans="2:53" ht="16.5" customHeight="1" x14ac:dyDescent="0.25">
      <c r="B87" s="295"/>
      <c r="C87" s="265"/>
      <c r="D87" s="189" t="s">
        <v>26</v>
      </c>
      <c r="E87" s="196">
        <v>15.119</v>
      </c>
      <c r="F87" s="196">
        <v>8.9830000000000005</v>
      </c>
      <c r="G87" s="196">
        <v>15.744</v>
      </c>
      <c r="H87" s="196">
        <v>11.608000000000001</v>
      </c>
      <c r="I87" s="196">
        <v>8.6240000000000006</v>
      </c>
      <c r="J87" s="189">
        <f>SUM(E87:I87)</f>
        <v>60.07800000000001</v>
      </c>
      <c r="K87" s="189">
        <f>ROUND(AVERAGE(E87:I87),3)</f>
        <v>12.016</v>
      </c>
      <c r="L87" s="36">
        <f>ROUND(MEDIAN(E87:I87), 3)</f>
        <v>11.608000000000001</v>
      </c>
      <c r="M87" s="36">
        <f>ROUND(_xlfn.STDEV.S(E87:I87), 3)</f>
        <v>3.3319999999999999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29"/>
      <c r="Y87" s="265"/>
      <c r="Z87" s="189" t="s">
        <v>26</v>
      </c>
      <c r="AA87" s="196">
        <v>6.8620000000000001</v>
      </c>
      <c r="AB87" s="196">
        <v>5.56</v>
      </c>
      <c r="AC87" s="196">
        <v>5.5919999999999996</v>
      </c>
      <c r="AD87" s="196">
        <v>11.103999999999999</v>
      </c>
      <c r="AE87" s="196">
        <v>13.023</v>
      </c>
      <c r="AF87" s="189">
        <f>SUM(AA87:AE87)</f>
        <v>42.140999999999998</v>
      </c>
      <c r="AG87" s="189">
        <f>ROUND(AVERAGE(AA87:AE87),3)</f>
        <v>8.4280000000000008</v>
      </c>
      <c r="AH87" s="36">
        <f>ROUND(MEDIAN(AA87:AE87), 3)</f>
        <v>6.8620000000000001</v>
      </c>
      <c r="AI87" s="36">
        <f>ROUND(_xlfn.STDEV.S(AA87:AE87), 3)</f>
        <v>3.4279999999999999</v>
      </c>
      <c r="AJ87" s="55"/>
      <c r="AK87" s="31"/>
      <c r="AL87" s="31"/>
      <c r="AM87" s="31"/>
      <c r="AN87" s="31"/>
      <c r="AO87" s="31"/>
      <c r="AP87" s="31"/>
      <c r="AQ87" s="31"/>
      <c r="AR87" s="31"/>
      <c r="AS87" s="31"/>
      <c r="AU87" s="267"/>
      <c r="AY87" s="126"/>
      <c r="AZ87" s="126"/>
      <c r="BA87" s="126"/>
    </row>
    <row r="88" spans="2:53" ht="16.5" customHeight="1" x14ac:dyDescent="0.25">
      <c r="B88" s="295"/>
      <c r="C88" s="265"/>
      <c r="D88" s="189" t="b">
        <v>1</v>
      </c>
      <c r="E88" s="196" t="s">
        <v>129</v>
      </c>
      <c r="F88" s="196">
        <v>2</v>
      </c>
      <c r="G88" s="196">
        <v>3</v>
      </c>
      <c r="H88" s="196" t="s">
        <v>131</v>
      </c>
      <c r="I88" s="196" t="s">
        <v>148</v>
      </c>
      <c r="J88" s="235"/>
      <c r="K88" s="235"/>
      <c r="L88" s="235"/>
      <c r="M88" s="235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29"/>
      <c r="Y88" s="265"/>
      <c r="Z88" s="189" t="b">
        <v>1</v>
      </c>
      <c r="AA88" s="196" t="s">
        <v>129</v>
      </c>
      <c r="AB88" s="196">
        <v>2</v>
      </c>
      <c r="AC88" s="196">
        <v>3</v>
      </c>
      <c r="AD88" s="196" t="s">
        <v>131</v>
      </c>
      <c r="AE88" s="196" t="s">
        <v>148</v>
      </c>
      <c r="AF88" s="303"/>
      <c r="AG88" s="304"/>
      <c r="AH88" s="304"/>
      <c r="AI88" s="330"/>
      <c r="AJ88" s="55"/>
      <c r="AK88" s="31"/>
      <c r="AL88" s="31"/>
      <c r="AM88" s="31"/>
      <c r="AN88" s="31"/>
      <c r="AO88" s="31"/>
      <c r="AP88" s="31"/>
      <c r="AQ88" s="31"/>
      <c r="AR88" s="31"/>
      <c r="AS88" s="31"/>
      <c r="AU88" s="267"/>
      <c r="AY88" s="126"/>
      <c r="AZ88" s="126"/>
      <c r="BA88" s="126"/>
    </row>
    <row r="89" spans="2:53" ht="16.5" customHeight="1" x14ac:dyDescent="0.25">
      <c r="B89" s="295"/>
      <c r="C89" s="265"/>
      <c r="D89" s="189" t="s">
        <v>17</v>
      </c>
      <c r="E89" s="36"/>
      <c r="F89" s="36"/>
      <c r="G89" s="36"/>
      <c r="H89" s="36"/>
      <c r="I89" s="36"/>
      <c r="J89" s="235"/>
      <c r="K89" s="235"/>
      <c r="L89" s="235"/>
      <c r="M89" s="235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29"/>
      <c r="Y89" s="265"/>
      <c r="Z89" s="189" t="s">
        <v>17</v>
      </c>
      <c r="AA89" s="189"/>
      <c r="AB89" s="189"/>
      <c r="AC89" s="189"/>
      <c r="AD89" s="189"/>
      <c r="AE89" s="189"/>
      <c r="AF89" s="311"/>
      <c r="AG89" s="312"/>
      <c r="AH89" s="312"/>
      <c r="AI89" s="331"/>
      <c r="AJ89" s="55"/>
      <c r="AK89" s="31"/>
      <c r="AL89" s="31"/>
      <c r="AM89" s="31"/>
      <c r="AN89" s="31"/>
      <c r="AO89" s="31"/>
      <c r="AP89" s="31"/>
      <c r="AQ89" s="31"/>
      <c r="AR89" s="31"/>
      <c r="AS89" s="31"/>
      <c r="AU89" s="267"/>
      <c r="AY89" s="126"/>
      <c r="AZ89" s="126"/>
      <c r="BA89" s="126"/>
    </row>
    <row r="90" spans="2:53" ht="16.5" customHeight="1" x14ac:dyDescent="0.25">
      <c r="B90" s="295"/>
      <c r="C90" s="265"/>
      <c r="D90" s="156" t="s">
        <v>58</v>
      </c>
      <c r="E90" s="324" t="s">
        <v>89</v>
      </c>
      <c r="F90" s="288"/>
      <c r="G90" s="288"/>
      <c r="H90" s="288"/>
      <c r="I90" s="289"/>
      <c r="J90" s="157" t="s">
        <v>11</v>
      </c>
      <c r="K90" s="157" t="s">
        <v>12</v>
      </c>
      <c r="L90" s="157" t="s">
        <v>81</v>
      </c>
      <c r="M90" s="157" t="s">
        <v>80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29"/>
      <c r="Y90" s="265"/>
      <c r="Z90" s="156" t="s">
        <v>58</v>
      </c>
      <c r="AA90" s="293" t="s">
        <v>94</v>
      </c>
      <c r="AB90" s="293"/>
      <c r="AC90" s="293"/>
      <c r="AD90" s="293"/>
      <c r="AE90" s="293"/>
      <c r="AF90" s="157" t="s">
        <v>11</v>
      </c>
      <c r="AG90" s="157" t="s">
        <v>12</v>
      </c>
      <c r="AH90" s="157" t="s">
        <v>81</v>
      </c>
      <c r="AI90" s="157" t="s">
        <v>80</v>
      </c>
      <c r="AJ90" s="55"/>
      <c r="AK90" s="31"/>
      <c r="AL90" s="31"/>
      <c r="AM90" s="31"/>
      <c r="AN90" s="31"/>
      <c r="AO90" s="31"/>
      <c r="AP90" s="31"/>
      <c r="AQ90" s="31"/>
      <c r="AR90" s="31"/>
      <c r="AS90" s="31"/>
      <c r="AU90" s="267"/>
      <c r="AY90" s="126"/>
      <c r="AZ90" s="126"/>
      <c r="BA90" s="126"/>
    </row>
    <row r="91" spans="2:53" ht="16.5" customHeight="1" x14ac:dyDescent="0.25">
      <c r="B91" s="295"/>
      <c r="C91" s="265"/>
      <c r="D91" s="189" t="s">
        <v>59</v>
      </c>
      <c r="E91" s="196">
        <v>12.895</v>
      </c>
      <c r="F91" s="196">
        <v>7.0960000000000001</v>
      </c>
      <c r="G91" s="196">
        <v>24.263999999999999</v>
      </c>
      <c r="H91" s="196">
        <v>11.632</v>
      </c>
      <c r="I91" s="196">
        <v>11.775</v>
      </c>
      <c r="J91" s="189">
        <f>SUM(E91:I91)</f>
        <v>67.661999999999992</v>
      </c>
      <c r="K91" s="189">
        <f>ROUND(AVERAGE(E91:I91),3)</f>
        <v>13.532</v>
      </c>
      <c r="L91" s="36">
        <f>ROUND(MEDIAN(E91:I91), 3)</f>
        <v>11.775</v>
      </c>
      <c r="M91" s="36">
        <f>ROUND(_xlfn.STDEV.S(E91:I91), 3)</f>
        <v>6.3970000000000002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29"/>
      <c r="Y91" s="265"/>
      <c r="Z91" s="189" t="s">
        <v>59</v>
      </c>
      <c r="AA91" s="196">
        <v>9.4329999999999998</v>
      </c>
      <c r="AB91" s="196">
        <v>9.4239999999999995</v>
      </c>
      <c r="AC91" s="196">
        <v>16.431000000000001</v>
      </c>
      <c r="AD91" s="196">
        <v>12.353</v>
      </c>
      <c r="AE91" s="196">
        <v>9.1029999999999998</v>
      </c>
      <c r="AF91" s="189">
        <f>SUM(AA91:AE91)</f>
        <v>56.744</v>
      </c>
      <c r="AG91" s="189">
        <f>ROUND(AVERAGE(AA91:AE91),3)</f>
        <v>11.349</v>
      </c>
      <c r="AH91" s="36">
        <f>ROUND(MEDIAN(AA91:AE91), 3)</f>
        <v>9.4329999999999998</v>
      </c>
      <c r="AI91" s="36">
        <f>ROUND(_xlfn.STDEV.S(AA91:AE91), 3)</f>
        <v>3.133</v>
      </c>
      <c r="AJ91" s="55"/>
      <c r="AK91" s="31"/>
      <c r="AL91" s="31"/>
      <c r="AM91" s="31"/>
      <c r="AN91" s="31"/>
      <c r="AO91" s="31"/>
      <c r="AP91" s="31"/>
      <c r="AQ91" s="31"/>
      <c r="AR91" s="31"/>
      <c r="AS91" s="31"/>
      <c r="AU91" s="267"/>
      <c r="AY91" s="126"/>
      <c r="AZ91" s="126"/>
      <c r="BA91" s="126"/>
    </row>
    <row r="92" spans="2:53" ht="16.5" customHeight="1" x14ac:dyDescent="0.25">
      <c r="B92" s="295"/>
      <c r="C92" s="265"/>
      <c r="D92" s="189" t="b">
        <v>1</v>
      </c>
      <c r="E92" s="196" t="s">
        <v>133</v>
      </c>
      <c r="F92" s="196" t="s">
        <v>132</v>
      </c>
      <c r="G92" s="84" t="s">
        <v>137</v>
      </c>
      <c r="H92" s="196" t="s">
        <v>136</v>
      </c>
      <c r="I92" s="196">
        <v>1</v>
      </c>
      <c r="J92" s="235"/>
      <c r="K92" s="235"/>
      <c r="L92" s="235"/>
      <c r="M92" s="235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29"/>
      <c r="Y92" s="265"/>
      <c r="Z92" s="189" t="b">
        <v>1</v>
      </c>
      <c r="AA92" s="196" t="s">
        <v>133</v>
      </c>
      <c r="AB92" s="196" t="s">
        <v>132</v>
      </c>
      <c r="AC92" s="196" t="s">
        <v>137</v>
      </c>
      <c r="AD92" s="196" t="s">
        <v>136</v>
      </c>
      <c r="AE92" s="196">
        <v>1</v>
      </c>
      <c r="AF92" s="303"/>
      <c r="AG92" s="304"/>
      <c r="AH92" s="304"/>
      <c r="AI92" s="330"/>
      <c r="AJ92" s="55"/>
      <c r="AK92" s="31"/>
      <c r="AL92" s="31"/>
      <c r="AM92" s="31"/>
      <c r="AN92" s="31"/>
      <c r="AO92" s="31"/>
      <c r="AP92" s="31"/>
      <c r="AQ92" s="31"/>
      <c r="AR92" s="31"/>
      <c r="AS92" s="31"/>
      <c r="AU92" s="267"/>
      <c r="AV92" s="125"/>
      <c r="AW92" s="125"/>
      <c r="AX92" s="125"/>
      <c r="AY92" s="125"/>
      <c r="AZ92" s="125"/>
      <c r="BA92" s="125"/>
    </row>
    <row r="93" spans="2:53" ht="16.5" customHeight="1" x14ac:dyDescent="0.25">
      <c r="B93" s="295"/>
      <c r="C93" s="265"/>
      <c r="D93" s="189" t="s">
        <v>17</v>
      </c>
      <c r="E93" s="189"/>
      <c r="F93" s="189"/>
      <c r="G93" s="13" t="s">
        <v>45</v>
      </c>
      <c r="H93" s="189"/>
      <c r="I93" s="189"/>
      <c r="J93" s="235"/>
      <c r="K93" s="235"/>
      <c r="L93" s="235"/>
      <c r="M93" s="235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29"/>
      <c r="Y93" s="265"/>
      <c r="Z93" s="189" t="s">
        <v>17</v>
      </c>
      <c r="AA93" s="189"/>
      <c r="AB93" s="189"/>
      <c r="AC93" s="189"/>
      <c r="AD93" s="189"/>
      <c r="AE93" s="189"/>
      <c r="AF93" s="311"/>
      <c r="AG93" s="312"/>
      <c r="AH93" s="312"/>
      <c r="AI93" s="331"/>
      <c r="AJ93" s="55"/>
      <c r="AK93" s="31"/>
      <c r="AL93" s="31"/>
      <c r="AM93" s="31"/>
      <c r="AN93" s="31"/>
      <c r="AO93" s="31"/>
      <c r="AP93" s="31"/>
      <c r="AQ93" s="31"/>
      <c r="AR93" s="31"/>
      <c r="AS93" s="31"/>
      <c r="AU93" s="267"/>
      <c r="AV93" s="125"/>
      <c r="AW93" s="125"/>
      <c r="AX93" s="125"/>
      <c r="AY93" s="125"/>
      <c r="AZ93" s="125"/>
      <c r="BA93" s="125"/>
    </row>
    <row r="94" spans="2:53" ht="16.5" customHeight="1" x14ac:dyDescent="0.25">
      <c r="B94" s="295"/>
      <c r="AU94" s="267"/>
      <c r="AV94" s="125"/>
      <c r="AW94" s="125"/>
      <c r="AX94" s="125"/>
      <c r="AY94" s="125"/>
      <c r="AZ94" s="125"/>
      <c r="BA94" s="125"/>
    </row>
    <row r="95" spans="2:53" ht="16.5" customHeight="1" x14ac:dyDescent="0.25">
      <c r="B95" s="295"/>
      <c r="AU95" s="267"/>
      <c r="AV95" s="125"/>
      <c r="AW95" s="125"/>
      <c r="AX95" s="125"/>
      <c r="AY95" s="125"/>
      <c r="AZ95" s="125"/>
      <c r="BA95" s="125"/>
    </row>
    <row r="96" spans="2:53" ht="18.75" x14ac:dyDescent="0.3">
      <c r="B96" s="295"/>
      <c r="C96" s="265" t="s">
        <v>67</v>
      </c>
      <c r="D96" s="90" t="s">
        <v>67</v>
      </c>
      <c r="E96" s="7"/>
      <c r="F96" s="7"/>
      <c r="G96" s="7"/>
      <c r="H96" s="7"/>
      <c r="I96" s="7"/>
      <c r="J96" s="326" t="s">
        <v>49</v>
      </c>
      <c r="K96" s="326"/>
      <c r="L96" s="326"/>
      <c r="M96" s="326"/>
      <c r="N96" s="7"/>
      <c r="O96" s="7"/>
      <c r="P96" s="7"/>
      <c r="Q96" s="7"/>
      <c r="R96" s="7"/>
      <c r="S96" s="7"/>
      <c r="T96" s="90" t="s">
        <v>67</v>
      </c>
      <c r="U96" s="232" t="s">
        <v>50</v>
      </c>
      <c r="V96" s="232"/>
      <c r="W96" s="232"/>
      <c r="X96" s="3"/>
      <c r="Y96" s="325" t="s">
        <v>67</v>
      </c>
      <c r="Z96" s="90" t="s">
        <v>67</v>
      </c>
      <c r="AA96" s="19"/>
      <c r="AB96" s="19"/>
      <c r="AC96" s="19"/>
      <c r="AD96" s="19"/>
      <c r="AE96" s="19"/>
      <c r="AF96" s="326" t="s">
        <v>49</v>
      </c>
      <c r="AG96" s="326"/>
      <c r="AH96" s="326"/>
      <c r="AI96" s="326"/>
      <c r="AJ96" s="19"/>
      <c r="AK96" s="7"/>
      <c r="AL96" s="7"/>
      <c r="AM96" s="7"/>
      <c r="AN96" s="7"/>
      <c r="AO96" s="7"/>
      <c r="AP96" s="90" t="s">
        <v>67</v>
      </c>
      <c r="AQ96" s="232" t="s">
        <v>50</v>
      </c>
      <c r="AR96" s="232"/>
      <c r="AS96" s="232"/>
      <c r="AU96" s="267"/>
      <c r="AV96" s="279" t="s">
        <v>252</v>
      </c>
      <c r="AW96" s="280" t="s">
        <v>5</v>
      </c>
      <c r="AX96" s="280"/>
      <c r="AY96" s="279" t="s">
        <v>252</v>
      </c>
      <c r="AZ96" s="280" t="s">
        <v>6</v>
      </c>
      <c r="BA96" s="280"/>
    </row>
    <row r="97" spans="2:53" ht="18.75" x14ac:dyDescent="0.3">
      <c r="B97" s="295"/>
      <c r="C97" s="265"/>
      <c r="D97" s="90" t="s">
        <v>2</v>
      </c>
      <c r="E97" s="7"/>
      <c r="F97" s="7"/>
      <c r="G97" s="7"/>
      <c r="H97" s="7"/>
      <c r="I97" s="7"/>
      <c r="J97" s="42" t="s">
        <v>3</v>
      </c>
      <c r="K97" s="42" t="s">
        <v>4</v>
      </c>
      <c r="L97" s="42" t="s">
        <v>191</v>
      </c>
      <c r="M97" s="42" t="s">
        <v>192</v>
      </c>
      <c r="N97" s="7"/>
      <c r="O97" s="7"/>
      <c r="P97" s="7"/>
      <c r="Q97" s="7"/>
      <c r="R97" s="7"/>
      <c r="S97" s="31"/>
      <c r="T97" s="90" t="s">
        <v>2</v>
      </c>
      <c r="U97" s="92" t="s">
        <v>5</v>
      </c>
      <c r="V97" s="92" t="s">
        <v>6</v>
      </c>
      <c r="W97" s="8" t="s">
        <v>7</v>
      </c>
      <c r="X97" s="29"/>
      <c r="Y97" s="325"/>
      <c r="Z97" s="90" t="s">
        <v>0</v>
      </c>
      <c r="AA97" s="19"/>
      <c r="AB97" s="19"/>
      <c r="AC97" s="19"/>
      <c r="AD97" s="19"/>
      <c r="AE97" s="19"/>
      <c r="AF97" s="42" t="s">
        <v>3</v>
      </c>
      <c r="AG97" s="42" t="s">
        <v>4</v>
      </c>
      <c r="AH97" s="42" t="s">
        <v>191</v>
      </c>
      <c r="AI97" s="42" t="s">
        <v>192</v>
      </c>
      <c r="AJ97" s="19"/>
      <c r="AK97" s="7"/>
      <c r="AL97" s="7"/>
      <c r="AM97" s="7"/>
      <c r="AN97" s="7"/>
      <c r="AO97" s="31"/>
      <c r="AP97" s="90" t="s">
        <v>0</v>
      </c>
      <c r="AQ97" s="92" t="s">
        <v>5</v>
      </c>
      <c r="AR97" s="92" t="s">
        <v>6</v>
      </c>
      <c r="AS97" s="8" t="s">
        <v>7</v>
      </c>
      <c r="AU97" s="267"/>
      <c r="AV97" s="279"/>
      <c r="AW97" s="114" t="s">
        <v>2</v>
      </c>
      <c r="AX97" s="114" t="s">
        <v>54</v>
      </c>
      <c r="AY97" s="279"/>
      <c r="AZ97" s="114" t="s">
        <v>2</v>
      </c>
      <c r="BA97" s="114" t="s">
        <v>54</v>
      </c>
    </row>
    <row r="98" spans="2:53" ht="18.75" x14ac:dyDescent="0.3">
      <c r="B98" s="295"/>
      <c r="C98" s="265"/>
      <c r="D98" s="9" t="s">
        <v>8</v>
      </c>
      <c r="E98" s="7"/>
      <c r="F98" s="7"/>
      <c r="G98" s="7"/>
      <c r="H98" s="7"/>
      <c r="I98" s="7"/>
      <c r="J98" s="57">
        <f>ROUND(AVERAGE(J100, J104,J108,J112,J116,J120), 3)</f>
        <v>118.485</v>
      </c>
      <c r="K98" s="43">
        <f>ROUND(AVERAGE(K100, K104,K108,K112,K116,K120), 3)</f>
        <v>23.696999999999999</v>
      </c>
      <c r="L98" s="43">
        <f>ROUND(AVERAGE(L100, L104,L108,L112,L116,L120), 3)</f>
        <v>14.973000000000001</v>
      </c>
      <c r="M98" s="43">
        <f>ROUND(AVERAGE(M100, M104,M108,M112,M116,M120), 3)</f>
        <v>21.652000000000001</v>
      </c>
      <c r="N98" s="7"/>
      <c r="O98" s="7"/>
      <c r="P98" s="7"/>
      <c r="Q98" s="7"/>
      <c r="R98" s="7"/>
      <c r="S98" s="31"/>
      <c r="T98" s="9" t="s">
        <v>9</v>
      </c>
      <c r="U98" s="32">
        <v>100</v>
      </c>
      <c r="V98" s="32">
        <v>178.94499999999999</v>
      </c>
      <c r="W98" s="8">
        <f t="shared" ref="W98:W103" si="16">ROUND(V98/60, 3)</f>
        <v>2.9820000000000002</v>
      </c>
      <c r="X98" s="29"/>
      <c r="Y98" s="325"/>
      <c r="Z98" s="9" t="s">
        <v>8</v>
      </c>
      <c r="AA98" s="19"/>
      <c r="AB98" s="19"/>
      <c r="AC98" s="19"/>
      <c r="AD98" s="19"/>
      <c r="AE98" s="19"/>
      <c r="AF98" s="57">
        <f>ROUND(AVERAGE(AF100, AF104,AF108,AF112,AF116,AF120), 3)</f>
        <v>55.875</v>
      </c>
      <c r="AG98" s="43">
        <f>ROUND(AVERAGE(AG100, AG104,AG108,AG112,AG116,AG120), 3)</f>
        <v>11.175000000000001</v>
      </c>
      <c r="AH98" s="43">
        <f>ROUND(AVERAGE(AH100, AH104,AH108,AH112,AH116,AH120), 3)</f>
        <v>10.420999999999999</v>
      </c>
      <c r="AI98" s="43">
        <f>ROUND(AVERAGE(AI100, AI104,AI108,AI112,AI116,AI120), 3)</f>
        <v>3.3570000000000002</v>
      </c>
      <c r="AJ98" s="19"/>
      <c r="AK98" s="7"/>
      <c r="AL98" s="7"/>
      <c r="AM98" s="7"/>
      <c r="AN98" s="7"/>
      <c r="AO98" s="31"/>
      <c r="AP98" s="9" t="s">
        <v>9</v>
      </c>
      <c r="AQ98" s="32">
        <v>100</v>
      </c>
      <c r="AR98" s="32">
        <v>42.2</v>
      </c>
      <c r="AS98" s="8">
        <f t="shared" ref="AS98:AS103" si="17">ROUND(AR98/60, 3)</f>
        <v>0.70299999999999996</v>
      </c>
      <c r="AU98" s="267"/>
      <c r="AV98" s="115" t="s">
        <v>9</v>
      </c>
      <c r="AW98" s="122">
        <f>U98</f>
        <v>100</v>
      </c>
      <c r="AX98" s="122">
        <f>AQ98</f>
        <v>100</v>
      </c>
      <c r="AY98" s="115" t="s">
        <v>9</v>
      </c>
      <c r="AZ98" s="122">
        <f>V98</f>
        <v>178.94499999999999</v>
      </c>
      <c r="BA98" s="122">
        <f>AR98</f>
        <v>42.2</v>
      </c>
    </row>
    <row r="99" spans="2:53" ht="16.5" customHeight="1" x14ac:dyDescent="0.3">
      <c r="B99" s="295"/>
      <c r="C99" s="265"/>
      <c r="D99" s="92" t="s">
        <v>10</v>
      </c>
      <c r="E99" s="324" t="s">
        <v>94</v>
      </c>
      <c r="F99" s="288"/>
      <c r="G99" s="288"/>
      <c r="H99" s="288"/>
      <c r="I99" s="289"/>
      <c r="J99" s="88" t="s">
        <v>11</v>
      </c>
      <c r="K99" s="88" t="s">
        <v>12</v>
      </c>
      <c r="L99" s="88" t="s">
        <v>81</v>
      </c>
      <c r="M99" s="88" t="s">
        <v>80</v>
      </c>
      <c r="N99" s="7"/>
      <c r="O99" s="31"/>
      <c r="P99" s="31"/>
      <c r="Q99" s="31"/>
      <c r="R99" s="31"/>
      <c r="S99" s="31"/>
      <c r="T99" s="9" t="s">
        <v>13</v>
      </c>
      <c r="U99" s="32">
        <v>100</v>
      </c>
      <c r="V99" s="32">
        <v>140.80699999999999</v>
      </c>
      <c r="W99" s="8">
        <f t="shared" si="16"/>
        <v>2.347</v>
      </c>
      <c r="X99" s="29"/>
      <c r="Y99" s="325"/>
      <c r="Z99" s="92" t="s">
        <v>10</v>
      </c>
      <c r="AA99" s="324" t="s">
        <v>94</v>
      </c>
      <c r="AB99" s="288"/>
      <c r="AC99" s="288"/>
      <c r="AD99" s="288"/>
      <c r="AE99" s="289"/>
      <c r="AF99" s="88" t="s">
        <v>11</v>
      </c>
      <c r="AG99" s="88" t="s">
        <v>12</v>
      </c>
      <c r="AH99" s="88" t="s">
        <v>81</v>
      </c>
      <c r="AI99" s="88" t="s">
        <v>80</v>
      </c>
      <c r="AJ99" s="19"/>
      <c r="AK99" s="31"/>
      <c r="AL99" s="31"/>
      <c r="AM99" s="31"/>
      <c r="AN99" s="31"/>
      <c r="AO99" s="31"/>
      <c r="AP99" s="9" t="s">
        <v>13</v>
      </c>
      <c r="AQ99" s="32">
        <v>100</v>
      </c>
      <c r="AR99" s="32">
        <v>58.128</v>
      </c>
      <c r="AS99" s="8">
        <f t="shared" si="17"/>
        <v>0.96899999999999997</v>
      </c>
      <c r="AU99" s="267"/>
      <c r="AV99" s="115" t="s">
        <v>13</v>
      </c>
      <c r="AW99" s="122">
        <f t="shared" ref="AW99:AW104" si="18">U99</f>
        <v>100</v>
      </c>
      <c r="AX99" s="122">
        <f t="shared" ref="AX99:AX104" si="19">AQ99</f>
        <v>100</v>
      </c>
      <c r="AY99" s="115" t="s">
        <v>13</v>
      </c>
      <c r="AZ99" s="122">
        <f t="shared" ref="AZ99:AZ104" si="20">V99</f>
        <v>140.80699999999999</v>
      </c>
      <c r="BA99" s="122">
        <f t="shared" ref="BA99:BA104" si="21">AR99</f>
        <v>58.128</v>
      </c>
    </row>
    <row r="100" spans="2:53" ht="16.5" customHeight="1" x14ac:dyDescent="0.3">
      <c r="B100" s="295"/>
      <c r="C100" s="265"/>
      <c r="D100" s="87" t="s">
        <v>14</v>
      </c>
      <c r="E100" s="78">
        <v>10.255000000000001</v>
      </c>
      <c r="F100" s="78">
        <v>9.3680000000000003</v>
      </c>
      <c r="G100" s="78">
        <v>31.728000000000002</v>
      </c>
      <c r="H100" s="78">
        <v>8.8719999999999999</v>
      </c>
      <c r="I100" s="78">
        <v>118.72</v>
      </c>
      <c r="J100" s="87">
        <f>SUM(E100:I100)</f>
        <v>178.94299999999998</v>
      </c>
      <c r="K100" s="26">
        <f>ROUND(AVERAGE(E100:I100),3)</f>
        <v>35.789000000000001</v>
      </c>
      <c r="L100" s="87">
        <f>ROUND(MEDIAN(E100:I100), 3)</f>
        <v>10.255000000000001</v>
      </c>
      <c r="M100" s="87">
        <f>ROUND(_xlfn.STDEV.S(E100:I100), 3)</f>
        <v>47.350999999999999</v>
      </c>
      <c r="N100" s="7"/>
      <c r="O100" s="31"/>
      <c r="P100" s="31"/>
      <c r="Q100" s="31"/>
      <c r="R100" s="31"/>
      <c r="S100" s="31"/>
      <c r="T100" s="9" t="s">
        <v>15</v>
      </c>
      <c r="U100" s="32">
        <v>80</v>
      </c>
      <c r="V100" s="32">
        <v>101.496</v>
      </c>
      <c r="W100" s="8">
        <f t="shared" si="16"/>
        <v>1.6919999999999999</v>
      </c>
      <c r="X100" s="29"/>
      <c r="Y100" s="325"/>
      <c r="Z100" s="87" t="s">
        <v>14</v>
      </c>
      <c r="AA100" s="58">
        <v>6.8</v>
      </c>
      <c r="AB100" s="58">
        <v>6.4550000000000001</v>
      </c>
      <c r="AC100" s="58">
        <v>10.352</v>
      </c>
      <c r="AD100" s="58">
        <v>11.472</v>
      </c>
      <c r="AE100" s="58">
        <v>7.1189999999999998</v>
      </c>
      <c r="AF100" s="87">
        <f>SUM(AA100:AE100)</f>
        <v>42.198</v>
      </c>
      <c r="AG100" s="26">
        <f>ROUND(AVERAGE(AA100:AE100),3)</f>
        <v>8.44</v>
      </c>
      <c r="AH100" s="87">
        <f>ROUND(MEDIAN(AA100:AE100), 3)</f>
        <v>7.1189999999999998</v>
      </c>
      <c r="AI100" s="87">
        <f>ROUND(_xlfn.STDEV.S(AA100:AE100), 3)</f>
        <v>2.3029999999999999</v>
      </c>
      <c r="AJ100" s="19"/>
      <c r="AK100" s="31"/>
      <c r="AL100" s="31"/>
      <c r="AM100" s="31"/>
      <c r="AN100" s="31"/>
      <c r="AO100" s="31"/>
      <c r="AP100" s="9" t="s">
        <v>15</v>
      </c>
      <c r="AQ100" s="32">
        <v>100</v>
      </c>
      <c r="AR100" s="32">
        <v>68.849000000000004</v>
      </c>
      <c r="AS100" s="8">
        <f t="shared" si="17"/>
        <v>1.147</v>
      </c>
      <c r="AU100" s="267"/>
      <c r="AV100" s="115" t="s">
        <v>15</v>
      </c>
      <c r="AW100" s="122">
        <f t="shared" si="18"/>
        <v>80</v>
      </c>
      <c r="AX100" s="122">
        <f t="shared" si="19"/>
        <v>100</v>
      </c>
      <c r="AY100" s="115" t="s">
        <v>15</v>
      </c>
      <c r="AZ100" s="122">
        <f t="shared" si="20"/>
        <v>101.496</v>
      </c>
      <c r="BA100" s="122">
        <f t="shared" si="21"/>
        <v>68.849000000000004</v>
      </c>
    </row>
    <row r="101" spans="2:53" ht="18.75" x14ac:dyDescent="0.3">
      <c r="B101" s="295"/>
      <c r="C101" s="265"/>
      <c r="D101" s="87" t="b">
        <v>1</v>
      </c>
      <c r="E101" s="78">
        <v>2</v>
      </c>
      <c r="F101" s="78">
        <v>5</v>
      </c>
      <c r="G101" s="78" t="s">
        <v>162</v>
      </c>
      <c r="H101" s="78" t="s">
        <v>158</v>
      </c>
      <c r="I101" s="78" t="s">
        <v>137</v>
      </c>
      <c r="J101" s="281"/>
      <c r="K101" s="282"/>
      <c r="L101" s="282"/>
      <c r="M101" s="283"/>
      <c r="N101" s="7"/>
      <c r="O101" s="31"/>
      <c r="P101" s="31"/>
      <c r="Q101" s="31"/>
      <c r="R101" s="31"/>
      <c r="S101" s="31"/>
      <c r="T101" s="9" t="s">
        <v>16</v>
      </c>
      <c r="U101" s="32">
        <v>100</v>
      </c>
      <c r="V101" s="32">
        <v>57.832000000000001</v>
      </c>
      <c r="W101" s="8">
        <f t="shared" si="16"/>
        <v>0.96399999999999997</v>
      </c>
      <c r="X101" s="29"/>
      <c r="Y101" s="325"/>
      <c r="Z101" s="87" t="b">
        <v>1</v>
      </c>
      <c r="AA101" s="87">
        <v>2</v>
      </c>
      <c r="AB101" s="87">
        <v>5</v>
      </c>
      <c r="AC101" s="87" t="s">
        <v>162</v>
      </c>
      <c r="AD101" s="87" t="s">
        <v>158</v>
      </c>
      <c r="AE101" s="87" t="s">
        <v>137</v>
      </c>
      <c r="AF101" s="281"/>
      <c r="AG101" s="282"/>
      <c r="AH101" s="282"/>
      <c r="AI101" s="283"/>
      <c r="AJ101" s="19"/>
      <c r="AK101" s="31"/>
      <c r="AL101" s="31"/>
      <c r="AM101" s="31"/>
      <c r="AN101" s="31"/>
      <c r="AO101" s="31"/>
      <c r="AP101" s="9" t="s">
        <v>16</v>
      </c>
      <c r="AQ101" s="32">
        <v>100</v>
      </c>
      <c r="AR101" s="32">
        <v>42.631</v>
      </c>
      <c r="AS101" s="8">
        <f t="shared" si="17"/>
        <v>0.71099999999999997</v>
      </c>
      <c r="AU101" s="267"/>
      <c r="AV101" s="115" t="s">
        <v>16</v>
      </c>
      <c r="AW101" s="122">
        <f t="shared" si="18"/>
        <v>100</v>
      </c>
      <c r="AX101" s="122">
        <f t="shared" si="19"/>
        <v>100</v>
      </c>
      <c r="AY101" s="115" t="s">
        <v>16</v>
      </c>
      <c r="AZ101" s="122">
        <f t="shared" si="20"/>
        <v>57.832000000000001</v>
      </c>
      <c r="BA101" s="122">
        <f t="shared" si="21"/>
        <v>42.631</v>
      </c>
    </row>
    <row r="102" spans="2:53" ht="18.75" x14ac:dyDescent="0.3">
      <c r="B102" s="295"/>
      <c r="C102" s="265"/>
      <c r="D102" s="87" t="s">
        <v>17</v>
      </c>
      <c r="E102" s="87"/>
      <c r="F102" s="87"/>
      <c r="G102" s="87"/>
      <c r="H102" s="87"/>
      <c r="I102" s="87"/>
      <c r="J102" s="284"/>
      <c r="K102" s="285"/>
      <c r="L102" s="285"/>
      <c r="M102" s="286"/>
      <c r="N102" s="7"/>
      <c r="O102" s="31"/>
      <c r="P102" s="31"/>
      <c r="Q102" s="31"/>
      <c r="R102" s="31"/>
      <c r="S102" s="31"/>
      <c r="T102" s="9" t="s">
        <v>18</v>
      </c>
      <c r="U102" s="32">
        <v>100</v>
      </c>
      <c r="V102" s="32">
        <v>97.287999999999997</v>
      </c>
      <c r="W102" s="8">
        <f t="shared" si="16"/>
        <v>1.621</v>
      </c>
      <c r="X102" s="29"/>
      <c r="Y102" s="325"/>
      <c r="Z102" s="87" t="s">
        <v>17</v>
      </c>
      <c r="AA102" s="87"/>
      <c r="AB102" s="87"/>
      <c r="AC102" s="87"/>
      <c r="AD102" s="87"/>
      <c r="AE102" s="87"/>
      <c r="AF102" s="284"/>
      <c r="AG102" s="285"/>
      <c r="AH102" s="285"/>
      <c r="AI102" s="286"/>
      <c r="AJ102" s="19"/>
      <c r="AK102" s="31"/>
      <c r="AL102" s="31"/>
      <c r="AM102" s="31"/>
      <c r="AN102" s="31"/>
      <c r="AO102" s="31"/>
      <c r="AP102" s="9" t="s">
        <v>18</v>
      </c>
      <c r="AQ102" s="32">
        <v>100</v>
      </c>
      <c r="AR102" s="32">
        <v>57.465000000000003</v>
      </c>
      <c r="AS102" s="8">
        <f t="shared" si="17"/>
        <v>0.95799999999999996</v>
      </c>
      <c r="AU102" s="267"/>
      <c r="AV102" s="115" t="s">
        <v>18</v>
      </c>
      <c r="AW102" s="122">
        <f t="shared" si="18"/>
        <v>100</v>
      </c>
      <c r="AX102" s="122">
        <f t="shared" si="19"/>
        <v>100</v>
      </c>
      <c r="AY102" s="115" t="s">
        <v>18</v>
      </c>
      <c r="AZ102" s="122">
        <f t="shared" si="20"/>
        <v>97.287999999999997</v>
      </c>
      <c r="BA102" s="122">
        <f t="shared" si="21"/>
        <v>57.465000000000003</v>
      </c>
    </row>
    <row r="103" spans="2:53" ht="16.5" customHeight="1" x14ac:dyDescent="0.3">
      <c r="B103" s="295"/>
      <c r="C103" s="265"/>
      <c r="D103" s="92" t="s">
        <v>19</v>
      </c>
      <c r="E103" s="293" t="s">
        <v>94</v>
      </c>
      <c r="F103" s="293"/>
      <c r="G103" s="293"/>
      <c r="H103" s="293"/>
      <c r="I103" s="293"/>
      <c r="J103" s="88" t="s">
        <v>11</v>
      </c>
      <c r="K103" s="88" t="s">
        <v>12</v>
      </c>
      <c r="L103" s="88" t="s">
        <v>81</v>
      </c>
      <c r="M103" s="88" t="s">
        <v>80</v>
      </c>
      <c r="N103" s="7"/>
      <c r="O103" s="31"/>
      <c r="P103" s="31"/>
      <c r="Q103" s="31"/>
      <c r="R103" s="31"/>
      <c r="S103" s="31"/>
      <c r="T103" s="9" t="s">
        <v>56</v>
      </c>
      <c r="U103" s="37">
        <v>100</v>
      </c>
      <c r="V103" s="32">
        <v>134.55099999999999</v>
      </c>
      <c r="W103" s="8">
        <f t="shared" si="16"/>
        <v>2.2429999999999999</v>
      </c>
      <c r="X103" s="3"/>
      <c r="Y103" s="325"/>
      <c r="Z103" s="92" t="s">
        <v>19</v>
      </c>
      <c r="AA103" s="324" t="s">
        <v>94</v>
      </c>
      <c r="AB103" s="288"/>
      <c r="AC103" s="288"/>
      <c r="AD103" s="288"/>
      <c r="AE103" s="289"/>
      <c r="AF103" s="88" t="s">
        <v>11</v>
      </c>
      <c r="AG103" s="88" t="s">
        <v>12</v>
      </c>
      <c r="AH103" s="88" t="s">
        <v>81</v>
      </c>
      <c r="AI103" s="88" t="s">
        <v>80</v>
      </c>
      <c r="AJ103" s="19"/>
      <c r="AK103" s="31"/>
      <c r="AL103" s="31"/>
      <c r="AM103" s="31"/>
      <c r="AN103" s="31"/>
      <c r="AO103" s="31"/>
      <c r="AP103" s="9" t="s">
        <v>56</v>
      </c>
      <c r="AQ103" s="32">
        <v>80</v>
      </c>
      <c r="AR103" s="32">
        <v>65.992000000000004</v>
      </c>
      <c r="AS103" s="8">
        <f t="shared" si="17"/>
        <v>1.1000000000000001</v>
      </c>
      <c r="AU103" s="267"/>
      <c r="AV103" s="115" t="s">
        <v>56</v>
      </c>
      <c r="AW103" s="122">
        <f t="shared" si="18"/>
        <v>100</v>
      </c>
      <c r="AX103" s="122">
        <f t="shared" si="19"/>
        <v>80</v>
      </c>
      <c r="AY103" s="115" t="s">
        <v>56</v>
      </c>
      <c r="AZ103" s="122">
        <f t="shared" si="20"/>
        <v>134.55099999999999</v>
      </c>
      <c r="BA103" s="122">
        <f t="shared" si="21"/>
        <v>65.992000000000004</v>
      </c>
    </row>
    <row r="104" spans="2:53" ht="16.5" customHeight="1" x14ac:dyDescent="0.3">
      <c r="B104" s="295"/>
      <c r="C104" s="265"/>
      <c r="D104" s="87" t="s">
        <v>20</v>
      </c>
      <c r="E104" s="78">
        <v>41.143000000000001</v>
      </c>
      <c r="F104" s="78">
        <v>51.91</v>
      </c>
      <c r="G104" s="78">
        <v>16.224</v>
      </c>
      <c r="H104" s="78">
        <v>4.24</v>
      </c>
      <c r="I104" s="78">
        <v>27.288</v>
      </c>
      <c r="J104" s="87">
        <f>SUM(E104:I104)</f>
        <v>140.80500000000001</v>
      </c>
      <c r="K104" s="26">
        <f>ROUND(AVERAGE(E104:I104),3)</f>
        <v>28.161000000000001</v>
      </c>
      <c r="L104" s="87">
        <f>ROUND(MEDIAN(E104:I104), 3)</f>
        <v>27.288</v>
      </c>
      <c r="M104" s="87">
        <f>ROUND(_xlfn.STDEV.S(E104:I104), 3)</f>
        <v>19.026</v>
      </c>
      <c r="N104" s="7"/>
      <c r="O104" s="31"/>
      <c r="P104" s="31"/>
      <c r="Q104" s="31"/>
      <c r="R104" s="31"/>
      <c r="S104" s="31"/>
      <c r="T104" s="14" t="s">
        <v>3</v>
      </c>
      <c r="U104" s="44">
        <f>ROUND(AVERAGE(U98:U103), 3)</f>
        <v>96.667000000000002</v>
      </c>
      <c r="V104" s="45">
        <f>ROUND(AVERAGE(V98:V103), 3)</f>
        <v>118.48699999999999</v>
      </c>
      <c r="W104" s="15">
        <f>ROUND(AVERAGE(W98:W103), 3)</f>
        <v>1.9750000000000001</v>
      </c>
      <c r="X104" s="29"/>
      <c r="Y104" s="325"/>
      <c r="Z104" s="87" t="s">
        <v>20</v>
      </c>
      <c r="AA104" s="58">
        <v>12.031000000000001</v>
      </c>
      <c r="AB104" s="58">
        <v>14.911</v>
      </c>
      <c r="AC104" s="58">
        <v>9.3309999999999995</v>
      </c>
      <c r="AD104" s="58">
        <v>13.54</v>
      </c>
      <c r="AE104" s="58">
        <v>8.3109999999999999</v>
      </c>
      <c r="AF104" s="87">
        <f>SUM(AA104:AE104)</f>
        <v>58.123999999999995</v>
      </c>
      <c r="AG104" s="26">
        <f>ROUND(AVERAGE(AA104:AE104),3)</f>
        <v>11.625</v>
      </c>
      <c r="AH104" s="87">
        <f>ROUND(MEDIAN(AA104:AE104), 3)</f>
        <v>12.031000000000001</v>
      </c>
      <c r="AI104" s="87">
        <f>ROUND(_xlfn.STDEV.S(AA104:AE104), 3)</f>
        <v>2.778</v>
      </c>
      <c r="AJ104" s="19"/>
      <c r="AK104" s="31"/>
      <c r="AL104" s="31"/>
      <c r="AM104" s="31"/>
      <c r="AN104" s="31"/>
      <c r="AO104" s="31"/>
      <c r="AP104" s="14" t="s">
        <v>3</v>
      </c>
      <c r="AQ104" s="44">
        <f>ROUND(AVERAGE(AQ98:AQ103), 3)</f>
        <v>96.667000000000002</v>
      </c>
      <c r="AR104" s="45">
        <f>ROUND(AVERAGE(AR98:AR103), 3)</f>
        <v>55.878</v>
      </c>
      <c r="AS104" s="15">
        <f>ROUND(AVERAGE(AS98:AS103), 3)</f>
        <v>0.93100000000000005</v>
      </c>
      <c r="AU104" s="267"/>
      <c r="AV104" s="119" t="s">
        <v>3</v>
      </c>
      <c r="AW104" s="123">
        <f t="shared" si="18"/>
        <v>96.667000000000002</v>
      </c>
      <c r="AX104" s="123">
        <f t="shared" si="19"/>
        <v>96.667000000000002</v>
      </c>
      <c r="AY104" s="119" t="s">
        <v>3</v>
      </c>
      <c r="AZ104" s="124">
        <f t="shared" si="20"/>
        <v>118.48699999999999</v>
      </c>
      <c r="BA104" s="124">
        <f t="shared" si="21"/>
        <v>55.878</v>
      </c>
    </row>
    <row r="105" spans="2:53" x14ac:dyDescent="0.25">
      <c r="B105" s="295"/>
      <c r="C105" s="265"/>
      <c r="D105" s="87" t="b">
        <v>1</v>
      </c>
      <c r="E105" s="78" t="s">
        <v>130</v>
      </c>
      <c r="F105" s="78" t="s">
        <v>156</v>
      </c>
      <c r="G105" s="78" t="s">
        <v>133</v>
      </c>
      <c r="H105" s="78" t="s">
        <v>139</v>
      </c>
      <c r="I105" s="78" t="s">
        <v>155</v>
      </c>
      <c r="J105" s="281"/>
      <c r="K105" s="282"/>
      <c r="L105" s="282"/>
      <c r="M105" s="283"/>
      <c r="N105" s="7"/>
      <c r="O105" s="7"/>
      <c r="P105" s="7"/>
      <c r="Q105" s="7"/>
      <c r="R105" s="7"/>
      <c r="S105" s="31"/>
      <c r="T105" s="31"/>
      <c r="U105" s="31"/>
      <c r="V105" s="31"/>
      <c r="W105" s="31"/>
      <c r="X105" s="29"/>
      <c r="Y105" s="325"/>
      <c r="Z105" s="87" t="b">
        <v>1</v>
      </c>
      <c r="AA105" s="87" t="s">
        <v>130</v>
      </c>
      <c r="AB105" s="87" t="s">
        <v>156</v>
      </c>
      <c r="AC105" s="87" t="s">
        <v>133</v>
      </c>
      <c r="AD105" s="87" t="s">
        <v>139</v>
      </c>
      <c r="AE105" s="87" t="s">
        <v>155</v>
      </c>
      <c r="AF105" s="281"/>
      <c r="AG105" s="282"/>
      <c r="AH105" s="282"/>
      <c r="AI105" s="283"/>
      <c r="AJ105" s="19"/>
      <c r="AK105" s="7"/>
      <c r="AL105" s="7"/>
      <c r="AM105" s="7"/>
      <c r="AN105" s="7"/>
      <c r="AO105" s="31"/>
      <c r="AP105" s="31"/>
      <c r="AQ105" s="31"/>
      <c r="AR105" s="31"/>
      <c r="AS105" s="31"/>
      <c r="AU105" s="267"/>
      <c r="AY105" s="2"/>
      <c r="AZ105" s="2"/>
      <c r="BA105" s="2"/>
    </row>
    <row r="106" spans="2:53" x14ac:dyDescent="0.25">
      <c r="B106" s="295"/>
      <c r="C106" s="265"/>
      <c r="D106" s="87" t="s">
        <v>17</v>
      </c>
      <c r="E106" s="87"/>
      <c r="F106" s="87"/>
      <c r="G106" s="87"/>
      <c r="H106" s="87"/>
      <c r="I106" s="87"/>
      <c r="J106" s="284"/>
      <c r="K106" s="285"/>
      <c r="L106" s="285"/>
      <c r="M106" s="286"/>
      <c r="N106" s="7"/>
      <c r="O106" s="7"/>
      <c r="P106" s="7"/>
      <c r="Q106" s="7"/>
      <c r="R106" s="7"/>
      <c r="S106" s="31"/>
      <c r="T106" s="31"/>
      <c r="U106" s="31"/>
      <c r="V106" s="31"/>
      <c r="W106" s="31"/>
      <c r="X106" s="29"/>
      <c r="Y106" s="325"/>
      <c r="Z106" s="87" t="s">
        <v>17</v>
      </c>
      <c r="AA106" s="87"/>
      <c r="AB106" s="87"/>
      <c r="AC106" s="87"/>
      <c r="AD106" s="87"/>
      <c r="AE106" s="87"/>
      <c r="AF106" s="284"/>
      <c r="AG106" s="285"/>
      <c r="AH106" s="285"/>
      <c r="AI106" s="286"/>
      <c r="AJ106" s="19"/>
      <c r="AK106" s="7"/>
      <c r="AL106" s="7"/>
      <c r="AM106" s="7"/>
      <c r="AN106" s="7"/>
      <c r="AO106" s="31"/>
      <c r="AP106" s="31"/>
      <c r="AQ106" s="31"/>
      <c r="AR106" s="31"/>
      <c r="AS106" s="31"/>
      <c r="AU106" s="267"/>
      <c r="AY106" s="2"/>
      <c r="AZ106" s="2"/>
      <c r="BA106" s="2"/>
    </row>
    <row r="107" spans="2:53" ht="16.5" customHeight="1" x14ac:dyDescent="0.25">
      <c r="B107" s="295"/>
      <c r="C107" s="265"/>
      <c r="D107" s="92" t="s">
        <v>21</v>
      </c>
      <c r="E107" s="293" t="s">
        <v>89</v>
      </c>
      <c r="F107" s="293"/>
      <c r="G107" s="293"/>
      <c r="H107" s="293"/>
      <c r="I107" s="293"/>
      <c r="J107" s="88" t="s">
        <v>11</v>
      </c>
      <c r="K107" s="88" t="s">
        <v>12</v>
      </c>
      <c r="L107" s="88" t="s">
        <v>81</v>
      </c>
      <c r="M107" s="88" t="s">
        <v>80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29"/>
      <c r="Y107" s="325"/>
      <c r="Z107" s="92" t="s">
        <v>21</v>
      </c>
      <c r="AA107" s="324" t="s">
        <v>94</v>
      </c>
      <c r="AB107" s="288"/>
      <c r="AC107" s="288"/>
      <c r="AD107" s="288"/>
      <c r="AE107" s="289"/>
      <c r="AF107" s="88" t="s">
        <v>11</v>
      </c>
      <c r="AG107" s="88" t="s">
        <v>12</v>
      </c>
      <c r="AH107" s="88" t="s">
        <v>81</v>
      </c>
      <c r="AI107" s="88" t="s">
        <v>80</v>
      </c>
      <c r="AJ107" s="55"/>
      <c r="AK107" s="31"/>
      <c r="AL107" s="31"/>
      <c r="AM107" s="31"/>
      <c r="AN107" s="31"/>
      <c r="AO107" s="31"/>
      <c r="AP107" s="31"/>
      <c r="AQ107" s="31"/>
      <c r="AR107" s="31"/>
      <c r="AS107" s="31"/>
      <c r="AU107" s="267"/>
      <c r="AY107" s="2"/>
      <c r="AZ107" s="2"/>
      <c r="BA107" s="2"/>
    </row>
    <row r="108" spans="2:53" ht="16.5" customHeight="1" x14ac:dyDescent="0.3">
      <c r="B108" s="295"/>
      <c r="C108" s="265"/>
      <c r="D108" s="87" t="s">
        <v>22</v>
      </c>
      <c r="E108" s="78">
        <v>32.64</v>
      </c>
      <c r="F108" s="78">
        <v>7.4649999999999999</v>
      </c>
      <c r="G108" s="78">
        <v>6.9189999999999996</v>
      </c>
      <c r="H108" s="78">
        <v>7.8550000000000004</v>
      </c>
      <c r="I108" s="78">
        <v>46.616999999999997</v>
      </c>
      <c r="J108" s="87">
        <f>SUM(E108:I108)</f>
        <v>101.49600000000001</v>
      </c>
      <c r="K108" s="26">
        <f>ROUND(AVERAGE(E108:I108),3)</f>
        <v>20.298999999999999</v>
      </c>
      <c r="L108" s="87">
        <f>ROUND(MEDIAN(E108:I108), 3)</f>
        <v>7.8550000000000004</v>
      </c>
      <c r="M108" s="87">
        <f>ROUND(_xlfn.STDEV.S(E108:I108), 3)</f>
        <v>18.327000000000002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29"/>
      <c r="Y108" s="325"/>
      <c r="Z108" s="87" t="s">
        <v>22</v>
      </c>
      <c r="AA108" s="58">
        <v>10.263999999999999</v>
      </c>
      <c r="AB108" s="58">
        <v>10.018000000000001</v>
      </c>
      <c r="AC108" s="58">
        <v>10.351000000000001</v>
      </c>
      <c r="AD108" s="58">
        <v>20.366</v>
      </c>
      <c r="AE108" s="58">
        <v>17.849</v>
      </c>
      <c r="AF108" s="87">
        <f>SUM(AA108:AE108)</f>
        <v>68.847999999999999</v>
      </c>
      <c r="AG108" s="26">
        <f>ROUND(AVERAGE(AA108:AE108),3)</f>
        <v>13.77</v>
      </c>
      <c r="AH108" s="87">
        <f>ROUND(MEDIAN(AA108:AE108), 3)</f>
        <v>10.351000000000001</v>
      </c>
      <c r="AI108" s="87">
        <f>ROUND(_xlfn.STDEV.S(AA108:AE108), 3)</f>
        <v>4.9550000000000001</v>
      </c>
      <c r="AJ108" s="55"/>
      <c r="AK108" s="31"/>
      <c r="AL108" s="31"/>
      <c r="AM108" s="31"/>
      <c r="AN108" s="31"/>
      <c r="AO108" s="31"/>
      <c r="AP108" s="31"/>
      <c r="AQ108" s="31"/>
      <c r="AR108" s="31"/>
      <c r="AS108" s="31"/>
      <c r="AU108" s="267"/>
      <c r="AV108" s="106"/>
      <c r="AW108" s="106"/>
      <c r="AX108" s="106"/>
      <c r="AY108" s="279" t="s">
        <v>252</v>
      </c>
      <c r="AZ108" s="266" t="s">
        <v>6</v>
      </c>
      <c r="BA108" s="266"/>
    </row>
    <row r="109" spans="2:53" x14ac:dyDescent="0.3">
      <c r="B109" s="295"/>
      <c r="C109" s="265"/>
      <c r="D109" s="87" t="b">
        <v>1</v>
      </c>
      <c r="E109" s="78" t="s">
        <v>159</v>
      </c>
      <c r="F109" s="78">
        <v>6</v>
      </c>
      <c r="G109" s="78">
        <v>0</v>
      </c>
      <c r="H109" s="78" t="s">
        <v>138</v>
      </c>
      <c r="I109" s="79" t="s">
        <v>136</v>
      </c>
      <c r="J109" s="281"/>
      <c r="K109" s="282"/>
      <c r="L109" s="282"/>
      <c r="M109" s="283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29"/>
      <c r="Y109" s="325"/>
      <c r="Z109" s="87" t="b">
        <v>1</v>
      </c>
      <c r="AA109" s="87" t="s">
        <v>159</v>
      </c>
      <c r="AB109" s="87">
        <v>6</v>
      </c>
      <c r="AC109" s="87">
        <v>0</v>
      </c>
      <c r="AD109" s="87" t="s">
        <v>138</v>
      </c>
      <c r="AE109" s="87" t="s">
        <v>136</v>
      </c>
      <c r="AF109" s="281"/>
      <c r="AG109" s="282"/>
      <c r="AH109" s="282"/>
      <c r="AI109" s="283"/>
      <c r="AJ109" s="55"/>
      <c r="AK109" s="31"/>
      <c r="AL109" s="31"/>
      <c r="AM109" s="31"/>
      <c r="AN109" s="31"/>
      <c r="AO109" s="31"/>
      <c r="AP109" s="31"/>
      <c r="AQ109" s="31"/>
      <c r="AR109" s="31"/>
      <c r="AS109" s="31"/>
      <c r="AU109" s="267"/>
      <c r="AV109" s="106"/>
      <c r="AW109" s="106"/>
      <c r="AX109" s="106"/>
      <c r="AY109" s="279"/>
      <c r="AZ109" s="107" t="s">
        <v>246</v>
      </c>
      <c r="BA109" s="107" t="s">
        <v>0</v>
      </c>
    </row>
    <row r="110" spans="2:53" x14ac:dyDescent="0.25">
      <c r="B110" s="295"/>
      <c r="C110" s="265"/>
      <c r="D110" s="87" t="s">
        <v>17</v>
      </c>
      <c r="E110" s="87"/>
      <c r="F110" s="87"/>
      <c r="G110" s="87"/>
      <c r="H110" s="87"/>
      <c r="I110" s="13" t="s">
        <v>35</v>
      </c>
      <c r="J110" s="284"/>
      <c r="K110" s="285"/>
      <c r="L110" s="285"/>
      <c r="M110" s="286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29"/>
      <c r="Y110" s="325"/>
      <c r="Z110" s="87" t="s">
        <v>17</v>
      </c>
      <c r="AA110" s="87"/>
      <c r="AB110" s="87"/>
      <c r="AC110" s="87"/>
      <c r="AD110" s="87"/>
      <c r="AE110" s="87"/>
      <c r="AF110" s="284"/>
      <c r="AG110" s="285"/>
      <c r="AH110" s="285"/>
      <c r="AI110" s="286"/>
      <c r="AJ110" s="55"/>
      <c r="AK110" s="31"/>
      <c r="AL110" s="31"/>
      <c r="AM110" s="31"/>
      <c r="AN110" s="31"/>
      <c r="AO110" s="31"/>
      <c r="AP110" s="31"/>
      <c r="AQ110" s="31"/>
      <c r="AR110" s="31"/>
      <c r="AS110" s="31"/>
      <c r="AU110" s="267"/>
      <c r="AV110" s="106"/>
      <c r="AW110" s="106"/>
      <c r="AX110" s="106"/>
      <c r="AY110" s="131" t="s">
        <v>3</v>
      </c>
      <c r="AZ110" s="132">
        <f>J98</f>
        <v>118.485</v>
      </c>
      <c r="BA110" s="132">
        <f>AF98</f>
        <v>55.875</v>
      </c>
    </row>
    <row r="111" spans="2:53" ht="16.5" customHeight="1" x14ac:dyDescent="0.25">
      <c r="B111" s="295"/>
      <c r="C111" s="265"/>
      <c r="D111" s="92" t="s">
        <v>23</v>
      </c>
      <c r="E111" s="293" t="s">
        <v>94</v>
      </c>
      <c r="F111" s="293"/>
      <c r="G111" s="293"/>
      <c r="H111" s="293"/>
      <c r="I111" s="293"/>
      <c r="J111" s="88" t="s">
        <v>11</v>
      </c>
      <c r="K111" s="88" t="s">
        <v>12</v>
      </c>
      <c r="L111" s="88" t="s">
        <v>81</v>
      </c>
      <c r="M111" s="88" t="s">
        <v>80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29"/>
      <c r="Y111" s="325"/>
      <c r="Z111" s="92" t="s">
        <v>23</v>
      </c>
      <c r="AA111" s="324" t="s">
        <v>94</v>
      </c>
      <c r="AB111" s="288"/>
      <c r="AC111" s="288"/>
      <c r="AD111" s="288"/>
      <c r="AE111" s="289"/>
      <c r="AF111" s="88" t="s">
        <v>11</v>
      </c>
      <c r="AG111" s="88" t="s">
        <v>12</v>
      </c>
      <c r="AH111" s="88" t="s">
        <v>81</v>
      </c>
      <c r="AI111" s="88" t="s">
        <v>80</v>
      </c>
      <c r="AJ111" s="55"/>
      <c r="AK111" s="31"/>
      <c r="AL111" s="31"/>
      <c r="AM111" s="31"/>
      <c r="AN111" s="31"/>
      <c r="AO111" s="31"/>
      <c r="AP111" s="31"/>
      <c r="AQ111" s="31"/>
      <c r="AR111" s="31"/>
      <c r="AS111" s="31"/>
      <c r="AU111" s="267"/>
      <c r="AV111" s="106"/>
      <c r="AW111" s="106"/>
      <c r="AX111" s="106"/>
      <c r="AY111" s="42" t="s">
        <v>4</v>
      </c>
      <c r="AZ111" s="130">
        <f>K98</f>
        <v>23.696999999999999</v>
      </c>
      <c r="BA111" s="130">
        <f>AG98</f>
        <v>11.175000000000001</v>
      </c>
    </row>
    <row r="112" spans="2:53" ht="16.5" customHeight="1" x14ac:dyDescent="0.25">
      <c r="B112" s="295"/>
      <c r="C112" s="265"/>
      <c r="D112" s="87" t="s">
        <v>24</v>
      </c>
      <c r="E112" s="85">
        <v>14.32</v>
      </c>
      <c r="F112" s="85">
        <v>16.064</v>
      </c>
      <c r="G112" s="85">
        <v>10.775</v>
      </c>
      <c r="H112" s="85">
        <v>6.1040000000000001</v>
      </c>
      <c r="I112" s="85">
        <v>10.568</v>
      </c>
      <c r="J112" s="87">
        <f>SUM(E112:I112)</f>
        <v>57.830999999999996</v>
      </c>
      <c r="K112" s="26">
        <f>ROUND(AVERAGE(E112:I112),3)</f>
        <v>11.566000000000001</v>
      </c>
      <c r="L112" s="87">
        <f>ROUND(MEDIAN(E112:I112), 3)</f>
        <v>10.775</v>
      </c>
      <c r="M112" s="87">
        <f>ROUND(_xlfn.STDEV.S(E112:I112), 3)</f>
        <v>3.8490000000000002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29"/>
      <c r="Y112" s="325"/>
      <c r="Z112" s="87" t="s">
        <v>24</v>
      </c>
      <c r="AA112" s="58">
        <v>6.4710000000000001</v>
      </c>
      <c r="AB112" s="58">
        <v>8.9760000000000009</v>
      </c>
      <c r="AC112" s="58">
        <v>13.432</v>
      </c>
      <c r="AD112" s="58">
        <v>5.76</v>
      </c>
      <c r="AE112" s="58">
        <v>7.9909999999999997</v>
      </c>
      <c r="AF112" s="87">
        <f>SUM(AA112:AE112)</f>
        <v>42.63</v>
      </c>
      <c r="AG112" s="26">
        <f>ROUND(AVERAGE(AA112:AE112),3)</f>
        <v>8.5259999999999998</v>
      </c>
      <c r="AH112" s="87">
        <f>ROUND(MEDIAN(AA112:AE112), 3)</f>
        <v>7.9909999999999997</v>
      </c>
      <c r="AI112" s="87">
        <f>ROUND(_xlfn.STDEV.S(AA112:AE112), 3)</f>
        <v>3.0179999999999998</v>
      </c>
      <c r="AJ112" s="55"/>
      <c r="AK112" s="31"/>
      <c r="AL112" s="31"/>
      <c r="AM112" s="31"/>
      <c r="AN112" s="31"/>
      <c r="AO112" s="31"/>
      <c r="AP112" s="31"/>
      <c r="AQ112" s="31"/>
      <c r="AR112" s="31"/>
      <c r="AS112" s="31"/>
      <c r="AU112" s="267"/>
      <c r="AV112" s="106"/>
      <c r="AW112" s="106"/>
      <c r="AX112" s="106"/>
      <c r="AY112" s="42" t="s">
        <v>191</v>
      </c>
      <c r="AZ112" s="130">
        <f>L98</f>
        <v>14.973000000000001</v>
      </c>
      <c r="BA112" s="130">
        <f>AH98</f>
        <v>10.420999999999999</v>
      </c>
    </row>
    <row r="113" spans="2:53" x14ac:dyDescent="0.25">
      <c r="B113" s="295"/>
      <c r="C113" s="265"/>
      <c r="D113" s="87" t="b">
        <v>1</v>
      </c>
      <c r="E113" s="85" t="s">
        <v>152</v>
      </c>
      <c r="F113" s="85" t="s">
        <v>163</v>
      </c>
      <c r="G113" s="85">
        <v>3</v>
      </c>
      <c r="H113" s="85">
        <v>4</v>
      </c>
      <c r="I113" s="85" t="s">
        <v>144</v>
      </c>
      <c r="J113" s="281"/>
      <c r="K113" s="282"/>
      <c r="L113" s="282"/>
      <c r="M113" s="283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29"/>
      <c r="Y113" s="325"/>
      <c r="Z113" s="87" t="b">
        <v>1</v>
      </c>
      <c r="AA113" s="87" t="s">
        <v>152</v>
      </c>
      <c r="AB113" s="87" t="s">
        <v>163</v>
      </c>
      <c r="AC113" s="87">
        <v>3</v>
      </c>
      <c r="AD113" s="87">
        <v>4</v>
      </c>
      <c r="AE113" s="87" t="s">
        <v>144</v>
      </c>
      <c r="AF113" s="281"/>
      <c r="AG113" s="282"/>
      <c r="AH113" s="282"/>
      <c r="AI113" s="283"/>
      <c r="AJ113" s="55"/>
      <c r="AK113" s="31"/>
      <c r="AL113" s="31"/>
      <c r="AM113" s="31"/>
      <c r="AN113" s="31"/>
      <c r="AO113" s="31"/>
      <c r="AP113" s="31"/>
      <c r="AQ113" s="31"/>
      <c r="AR113" s="31"/>
      <c r="AS113" s="31"/>
      <c r="AU113" s="267"/>
      <c r="AV113" s="106"/>
      <c r="AW113" s="106"/>
      <c r="AX113" s="106"/>
      <c r="AY113" s="42" t="s">
        <v>192</v>
      </c>
      <c r="AZ113" s="130">
        <f>M98</f>
        <v>21.652000000000001</v>
      </c>
      <c r="BA113" s="130">
        <f>AI98</f>
        <v>3.3570000000000002</v>
      </c>
    </row>
    <row r="114" spans="2:53" x14ac:dyDescent="0.25">
      <c r="B114" s="295"/>
      <c r="C114" s="265"/>
      <c r="D114" s="87" t="s">
        <v>17</v>
      </c>
      <c r="E114" s="87"/>
      <c r="F114" s="87"/>
      <c r="G114" s="87"/>
      <c r="H114" s="87"/>
      <c r="I114" s="87"/>
      <c r="J114" s="284"/>
      <c r="K114" s="285"/>
      <c r="L114" s="285"/>
      <c r="M114" s="286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29"/>
      <c r="Y114" s="325"/>
      <c r="Z114" s="87" t="s">
        <v>17</v>
      </c>
      <c r="AA114" s="87"/>
      <c r="AB114" s="87"/>
      <c r="AC114" s="87"/>
      <c r="AD114" s="87"/>
      <c r="AE114" s="87"/>
      <c r="AF114" s="284"/>
      <c r="AG114" s="285"/>
      <c r="AH114" s="285"/>
      <c r="AI114" s="286"/>
      <c r="AJ114" s="55"/>
      <c r="AK114" s="31"/>
      <c r="AL114" s="31"/>
      <c r="AM114" s="31"/>
      <c r="AN114" s="31"/>
      <c r="AO114" s="31"/>
      <c r="AP114" s="31"/>
      <c r="AQ114" s="31"/>
      <c r="AR114" s="31"/>
      <c r="AS114" s="31"/>
      <c r="AU114" s="267"/>
      <c r="AV114" s="106"/>
      <c r="AW114" s="106"/>
      <c r="AX114" s="106"/>
      <c r="AY114" s="106"/>
      <c r="AZ114" s="106"/>
      <c r="BA114" s="106"/>
    </row>
    <row r="115" spans="2:53" ht="16.5" customHeight="1" x14ac:dyDescent="0.25">
      <c r="B115" s="295"/>
      <c r="C115" s="265"/>
      <c r="D115" s="92" t="s">
        <v>25</v>
      </c>
      <c r="E115" s="293" t="s">
        <v>94</v>
      </c>
      <c r="F115" s="293"/>
      <c r="G115" s="293"/>
      <c r="H115" s="293"/>
      <c r="I115" s="293"/>
      <c r="J115" s="88" t="s">
        <v>11</v>
      </c>
      <c r="K115" s="88" t="s">
        <v>12</v>
      </c>
      <c r="L115" s="88" t="s">
        <v>81</v>
      </c>
      <c r="M115" s="88" t="s">
        <v>80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29"/>
      <c r="Y115" s="325"/>
      <c r="Z115" s="92" t="s">
        <v>25</v>
      </c>
      <c r="AA115" s="324" t="s">
        <v>94</v>
      </c>
      <c r="AB115" s="288"/>
      <c r="AC115" s="288"/>
      <c r="AD115" s="288"/>
      <c r="AE115" s="289"/>
      <c r="AF115" s="88" t="s">
        <v>11</v>
      </c>
      <c r="AG115" s="88" t="s">
        <v>12</v>
      </c>
      <c r="AH115" s="88" t="s">
        <v>81</v>
      </c>
      <c r="AI115" s="88" t="s">
        <v>80</v>
      </c>
      <c r="AJ115" s="55"/>
      <c r="AK115" s="31"/>
      <c r="AL115" s="31"/>
      <c r="AM115" s="31"/>
      <c r="AN115" s="31"/>
      <c r="AO115" s="31"/>
      <c r="AP115" s="31"/>
      <c r="AQ115" s="31"/>
      <c r="AR115" s="31"/>
      <c r="AS115" s="31"/>
      <c r="AU115" s="267"/>
      <c r="AY115" s="2"/>
      <c r="AZ115" s="2"/>
      <c r="BA115" s="2"/>
    </row>
    <row r="116" spans="2:53" ht="16.5" customHeight="1" x14ac:dyDescent="0.25">
      <c r="B116" s="295"/>
      <c r="C116" s="265"/>
      <c r="D116" s="87" t="s">
        <v>26</v>
      </c>
      <c r="E116" s="78">
        <v>29.52</v>
      </c>
      <c r="F116" s="78">
        <v>13.561</v>
      </c>
      <c r="G116" s="78">
        <v>9.6880000000000006</v>
      </c>
      <c r="H116" s="78">
        <v>4.984</v>
      </c>
      <c r="I116" s="78">
        <v>39.534999999999997</v>
      </c>
      <c r="J116" s="87">
        <f>SUM(E116:I116)</f>
        <v>97.288000000000011</v>
      </c>
      <c r="K116" s="26">
        <f>ROUND(AVERAGE(E116:I116),3)</f>
        <v>19.457999999999998</v>
      </c>
      <c r="L116" s="87">
        <f>ROUND(MEDIAN(E116:I116), 3)</f>
        <v>13.561</v>
      </c>
      <c r="M116" s="87">
        <f>ROUND(_xlfn.STDEV.S(E116:I116), 3)</f>
        <v>14.526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29"/>
      <c r="Y116" s="325"/>
      <c r="Z116" s="87" t="s">
        <v>26</v>
      </c>
      <c r="AA116" s="58">
        <v>11.416</v>
      </c>
      <c r="AB116" s="58">
        <v>16.407</v>
      </c>
      <c r="AC116" s="58">
        <v>8.984</v>
      </c>
      <c r="AD116" s="58">
        <v>13.391</v>
      </c>
      <c r="AE116" s="58">
        <v>7.2649999999999997</v>
      </c>
      <c r="AF116" s="87">
        <f>SUM(AA116:AE116)</f>
        <v>57.463000000000001</v>
      </c>
      <c r="AG116" s="26">
        <f>ROUND(AVERAGE(AA116:AE116),3)</f>
        <v>11.493</v>
      </c>
      <c r="AH116" s="87">
        <f>ROUND(MEDIAN(AA116:AE116), 3)</f>
        <v>11.416</v>
      </c>
      <c r="AI116" s="87">
        <f>ROUND(_xlfn.STDEV.S(AA116:AE116), 3)</f>
        <v>3.6030000000000002</v>
      </c>
      <c r="AJ116" s="55"/>
      <c r="AK116" s="31"/>
      <c r="AL116" s="31"/>
      <c r="AM116" s="31"/>
      <c r="AN116" s="31"/>
      <c r="AO116" s="31"/>
      <c r="AP116" s="31"/>
      <c r="AQ116" s="31"/>
      <c r="AR116" s="31"/>
      <c r="AS116" s="31"/>
      <c r="AU116" s="267"/>
      <c r="AY116" s="2"/>
      <c r="AZ116" s="2"/>
      <c r="BA116" s="2"/>
    </row>
    <row r="117" spans="2:53" x14ac:dyDescent="0.25">
      <c r="B117" s="295"/>
      <c r="C117" s="265"/>
      <c r="D117" s="87" t="b">
        <v>1</v>
      </c>
      <c r="E117" s="78" t="s">
        <v>143</v>
      </c>
      <c r="F117" s="78" t="s">
        <v>161</v>
      </c>
      <c r="G117" s="78">
        <v>9</v>
      </c>
      <c r="H117" s="78" t="s">
        <v>132</v>
      </c>
      <c r="I117" s="78" t="s">
        <v>135</v>
      </c>
      <c r="J117" s="281"/>
      <c r="K117" s="282"/>
      <c r="L117" s="282"/>
      <c r="M117" s="283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29"/>
      <c r="Y117" s="325"/>
      <c r="Z117" s="87" t="b">
        <v>1</v>
      </c>
      <c r="AA117" s="87" t="s">
        <v>143</v>
      </c>
      <c r="AB117" s="87" t="s">
        <v>161</v>
      </c>
      <c r="AC117" s="87">
        <v>9</v>
      </c>
      <c r="AD117" s="87" t="s">
        <v>132</v>
      </c>
      <c r="AE117" s="87" t="s">
        <v>135</v>
      </c>
      <c r="AF117" s="281"/>
      <c r="AG117" s="282"/>
      <c r="AH117" s="282"/>
      <c r="AI117" s="283"/>
      <c r="AJ117" s="55"/>
      <c r="AK117" s="31"/>
      <c r="AL117" s="31"/>
      <c r="AM117" s="31"/>
      <c r="AN117" s="31"/>
      <c r="AO117" s="31"/>
      <c r="AP117" s="31"/>
      <c r="AQ117" s="31"/>
      <c r="AR117" s="31"/>
      <c r="AS117" s="31"/>
      <c r="AU117" s="267"/>
      <c r="AY117" s="2"/>
      <c r="AZ117" s="2"/>
      <c r="BA117" s="2"/>
    </row>
    <row r="118" spans="2:53" x14ac:dyDescent="0.25">
      <c r="B118" s="295"/>
      <c r="C118" s="265"/>
      <c r="D118" s="87" t="s">
        <v>17</v>
      </c>
      <c r="E118" s="87"/>
      <c r="F118" s="87"/>
      <c r="G118" s="87"/>
      <c r="H118" s="87"/>
      <c r="I118" s="87"/>
      <c r="J118" s="284"/>
      <c r="K118" s="285"/>
      <c r="L118" s="285"/>
      <c r="M118" s="286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29"/>
      <c r="Y118" s="325"/>
      <c r="Z118" s="87" t="s">
        <v>17</v>
      </c>
      <c r="AA118" s="87"/>
      <c r="AB118" s="87"/>
      <c r="AC118" s="87"/>
      <c r="AD118" s="87"/>
      <c r="AE118" s="87"/>
      <c r="AF118" s="284"/>
      <c r="AG118" s="285"/>
      <c r="AH118" s="285"/>
      <c r="AI118" s="286"/>
      <c r="AJ118" s="55"/>
      <c r="AK118" s="31"/>
      <c r="AL118" s="31"/>
      <c r="AM118" s="31"/>
      <c r="AN118" s="31"/>
      <c r="AO118" s="31"/>
      <c r="AP118" s="31"/>
      <c r="AQ118" s="31"/>
      <c r="AR118" s="31"/>
      <c r="AS118" s="31"/>
      <c r="AU118" s="267"/>
      <c r="AY118" s="2"/>
      <c r="AZ118" s="2"/>
      <c r="BA118" s="2"/>
    </row>
    <row r="119" spans="2:53" ht="16.5" customHeight="1" x14ac:dyDescent="0.25">
      <c r="B119" s="295"/>
      <c r="C119" s="265"/>
      <c r="D119" s="92" t="s">
        <v>58</v>
      </c>
      <c r="E119" s="293" t="s">
        <v>94</v>
      </c>
      <c r="F119" s="293"/>
      <c r="G119" s="293"/>
      <c r="H119" s="293"/>
      <c r="I119" s="293"/>
      <c r="J119" s="88" t="s">
        <v>11</v>
      </c>
      <c r="K119" s="88" t="s">
        <v>12</v>
      </c>
      <c r="L119" s="88" t="s">
        <v>81</v>
      </c>
      <c r="M119" s="88" t="s">
        <v>80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29"/>
      <c r="Y119" s="325"/>
      <c r="Z119" s="92" t="s">
        <v>58</v>
      </c>
      <c r="AA119" s="324" t="s">
        <v>89</v>
      </c>
      <c r="AB119" s="288"/>
      <c r="AC119" s="288"/>
      <c r="AD119" s="288"/>
      <c r="AE119" s="289"/>
      <c r="AF119" s="88" t="s">
        <v>11</v>
      </c>
      <c r="AG119" s="88" t="s">
        <v>12</v>
      </c>
      <c r="AH119" s="88" t="s">
        <v>81</v>
      </c>
      <c r="AI119" s="88" t="s">
        <v>80</v>
      </c>
      <c r="AJ119" s="55"/>
      <c r="AK119" s="31"/>
      <c r="AL119" s="31"/>
      <c r="AM119" s="31"/>
      <c r="AN119" s="31"/>
      <c r="AO119" s="31"/>
      <c r="AP119" s="31"/>
      <c r="AQ119" s="31"/>
      <c r="AR119" s="31"/>
      <c r="AS119" s="31"/>
      <c r="AU119" s="267"/>
      <c r="AY119" s="2"/>
      <c r="AZ119" s="2"/>
      <c r="BA119" s="2"/>
    </row>
    <row r="120" spans="2:53" ht="16.5" customHeight="1" x14ac:dyDescent="0.25">
      <c r="B120" s="295"/>
      <c r="C120" s="265"/>
      <c r="D120" s="87" t="s">
        <v>59</v>
      </c>
      <c r="E120" s="78">
        <v>8.5429999999999993</v>
      </c>
      <c r="F120" s="78">
        <v>9.0630000000000006</v>
      </c>
      <c r="G120" s="78">
        <v>23.391999999999999</v>
      </c>
      <c r="H120" s="78">
        <v>20.103000000000002</v>
      </c>
      <c r="I120" s="78">
        <v>73.447999999999993</v>
      </c>
      <c r="J120" s="87">
        <f>SUM(E120:I120)</f>
        <v>134.54900000000001</v>
      </c>
      <c r="K120" s="26">
        <f>ROUND(AVERAGE(E120:I120),3)</f>
        <v>26.91</v>
      </c>
      <c r="L120" s="87">
        <f>ROUND(MEDIAN(E120:I120), 3)</f>
        <v>20.103000000000002</v>
      </c>
      <c r="M120" s="87">
        <f>ROUND(_xlfn.STDEV.S(E120:I120), 3)</f>
        <v>26.834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29"/>
      <c r="Y120" s="325"/>
      <c r="Z120" s="87" t="s">
        <v>59</v>
      </c>
      <c r="AA120" s="58">
        <v>9.6300000000000008</v>
      </c>
      <c r="AB120" s="58">
        <v>16.920999999999999</v>
      </c>
      <c r="AC120" s="58">
        <v>9.6229999999999993</v>
      </c>
      <c r="AD120" s="58">
        <v>16.199000000000002</v>
      </c>
      <c r="AE120" s="58">
        <v>13.616</v>
      </c>
      <c r="AF120" s="87">
        <f>SUM(AA120:AE120)</f>
        <v>65.989000000000004</v>
      </c>
      <c r="AG120" s="26">
        <f>ROUND(AVERAGE(AA120:AE120),3)</f>
        <v>13.198</v>
      </c>
      <c r="AH120" s="87">
        <f>ROUND(MEDIAN(AA120:AE120), 3)</f>
        <v>13.616</v>
      </c>
      <c r="AI120" s="87">
        <f>ROUND(_xlfn.STDEV.S(AA120:AE120), 3)</f>
        <v>3.484</v>
      </c>
      <c r="AJ120" s="55"/>
      <c r="AK120" s="31"/>
      <c r="AL120" s="31"/>
      <c r="AM120" s="31"/>
      <c r="AN120" s="31"/>
      <c r="AO120" s="31"/>
      <c r="AP120" s="31"/>
      <c r="AQ120" s="31"/>
      <c r="AR120" s="31"/>
      <c r="AS120" s="31"/>
      <c r="AU120" s="267"/>
      <c r="AY120" s="2"/>
      <c r="AZ120" s="2"/>
      <c r="BA120" s="2"/>
    </row>
    <row r="121" spans="2:53" x14ac:dyDescent="0.25">
      <c r="B121" s="295"/>
      <c r="C121" s="265"/>
      <c r="D121" s="87" t="b">
        <v>1</v>
      </c>
      <c r="E121" s="78">
        <v>7</v>
      </c>
      <c r="F121" s="78" t="s">
        <v>131</v>
      </c>
      <c r="G121" s="78" t="s">
        <v>129</v>
      </c>
      <c r="H121" s="78" t="s">
        <v>160</v>
      </c>
      <c r="I121" s="78" t="s">
        <v>157</v>
      </c>
      <c r="J121" s="281"/>
      <c r="K121" s="282"/>
      <c r="L121" s="282"/>
      <c r="M121" s="283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29"/>
      <c r="Y121" s="325"/>
      <c r="Z121" s="87" t="b">
        <v>1</v>
      </c>
      <c r="AA121" s="87">
        <v>7</v>
      </c>
      <c r="AB121" s="87" t="s">
        <v>131</v>
      </c>
      <c r="AC121" s="87" t="s">
        <v>129</v>
      </c>
      <c r="AD121" s="87" t="s">
        <v>160</v>
      </c>
      <c r="AE121" s="13" t="s">
        <v>157</v>
      </c>
      <c r="AF121" s="281"/>
      <c r="AG121" s="282"/>
      <c r="AH121" s="282"/>
      <c r="AI121" s="283"/>
      <c r="AJ121" s="55"/>
      <c r="AK121" s="31"/>
      <c r="AL121" s="31"/>
      <c r="AM121" s="31"/>
      <c r="AN121" s="31"/>
      <c r="AO121" s="31"/>
      <c r="AP121" s="31"/>
      <c r="AQ121" s="31"/>
      <c r="AR121" s="31"/>
      <c r="AS121" s="31"/>
      <c r="AU121" s="267"/>
      <c r="AY121" s="2"/>
      <c r="AZ121" s="2"/>
      <c r="BA121" s="2"/>
    </row>
    <row r="122" spans="2:53" x14ac:dyDescent="0.25">
      <c r="B122" s="295"/>
      <c r="C122" s="265"/>
      <c r="D122" s="87" t="s">
        <v>17</v>
      </c>
      <c r="E122" s="87"/>
      <c r="F122" s="87"/>
      <c r="G122" s="87"/>
      <c r="H122" s="87"/>
      <c r="I122" s="87"/>
      <c r="J122" s="284"/>
      <c r="K122" s="285"/>
      <c r="L122" s="285"/>
      <c r="M122" s="286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29"/>
      <c r="Y122" s="325"/>
      <c r="Z122" s="87" t="s">
        <v>17</v>
      </c>
      <c r="AA122" s="87"/>
      <c r="AB122" s="87"/>
      <c r="AC122" s="87"/>
      <c r="AD122" s="87"/>
      <c r="AE122" s="13" t="s">
        <v>85</v>
      </c>
      <c r="AF122" s="284"/>
      <c r="AG122" s="285"/>
      <c r="AH122" s="285"/>
      <c r="AI122" s="286"/>
      <c r="AJ122" s="55"/>
      <c r="AK122" s="31"/>
      <c r="AL122" s="31"/>
      <c r="AM122" s="31"/>
      <c r="AN122" s="31"/>
      <c r="AO122" s="31"/>
      <c r="AP122" s="31"/>
      <c r="AQ122" s="31"/>
      <c r="AR122" s="31"/>
      <c r="AS122" s="31"/>
      <c r="AU122" s="267"/>
      <c r="AY122" s="2"/>
      <c r="AZ122" s="2"/>
      <c r="BA122" s="2"/>
    </row>
    <row r="123" spans="2:53" x14ac:dyDescent="0.25">
      <c r="B123" s="295"/>
      <c r="Z123" s="22"/>
      <c r="AA123" s="23"/>
      <c r="AB123" s="23"/>
      <c r="AC123" s="23"/>
      <c r="AD123" s="23"/>
      <c r="AE123" s="23"/>
      <c r="AF123" s="23"/>
      <c r="AG123" s="23"/>
      <c r="AH123" s="23"/>
      <c r="AU123" s="267"/>
      <c r="AY123" s="2"/>
      <c r="AZ123" s="2"/>
      <c r="BA123" s="2"/>
    </row>
    <row r="124" spans="2:53" ht="16.5" customHeight="1" x14ac:dyDescent="0.25">
      <c r="B124" s="295"/>
      <c r="AU124" s="267"/>
      <c r="AY124" s="2"/>
      <c r="AZ124" s="2"/>
      <c r="BA124" s="2"/>
    </row>
    <row r="125" spans="2:53" ht="16.5" customHeight="1" x14ac:dyDescent="0.3">
      <c r="B125" s="295"/>
      <c r="C125" s="325" t="s">
        <v>68</v>
      </c>
      <c r="D125" s="90" t="s">
        <v>69</v>
      </c>
      <c r="E125" s="7"/>
      <c r="F125" s="7"/>
      <c r="G125" s="7"/>
      <c r="H125" s="7"/>
      <c r="I125" s="7"/>
      <c r="J125" s="326" t="s">
        <v>49</v>
      </c>
      <c r="K125" s="326"/>
      <c r="L125" s="326"/>
      <c r="M125" s="326"/>
      <c r="N125" s="7"/>
      <c r="O125" s="7"/>
      <c r="P125" s="7"/>
      <c r="Q125" s="7"/>
      <c r="R125" s="7"/>
      <c r="S125" s="7"/>
      <c r="T125" s="90" t="s">
        <v>69</v>
      </c>
      <c r="U125" s="232" t="s">
        <v>50</v>
      </c>
      <c r="V125" s="232"/>
      <c r="W125" s="232"/>
      <c r="X125" s="3"/>
      <c r="Y125" s="325" t="s">
        <v>68</v>
      </c>
      <c r="Z125" s="90" t="s">
        <v>69</v>
      </c>
      <c r="AA125" s="7"/>
      <c r="AB125" s="7"/>
      <c r="AC125" s="7"/>
      <c r="AD125" s="7"/>
      <c r="AE125" s="7"/>
      <c r="AF125" s="326" t="s">
        <v>49</v>
      </c>
      <c r="AG125" s="326"/>
      <c r="AH125" s="326"/>
      <c r="AI125" s="326"/>
      <c r="AJ125" s="7"/>
      <c r="AK125" s="7"/>
      <c r="AL125" s="7"/>
      <c r="AM125" s="7"/>
      <c r="AN125" s="7"/>
      <c r="AO125" s="7"/>
      <c r="AP125" s="90" t="s">
        <v>69</v>
      </c>
      <c r="AQ125" s="232" t="s">
        <v>50</v>
      </c>
      <c r="AR125" s="232"/>
      <c r="AS125" s="232"/>
      <c r="AU125" s="267"/>
      <c r="AV125" s="332" t="s">
        <v>68</v>
      </c>
      <c r="AW125" s="333" t="s">
        <v>5</v>
      </c>
      <c r="AX125" s="333"/>
      <c r="AY125" s="332" t="s">
        <v>68</v>
      </c>
      <c r="AZ125" s="333" t="s">
        <v>6</v>
      </c>
      <c r="BA125" s="333"/>
    </row>
    <row r="126" spans="2:53" ht="16.5" customHeight="1" x14ac:dyDescent="0.3">
      <c r="B126" s="295"/>
      <c r="C126" s="325"/>
      <c r="D126" s="90" t="s">
        <v>2</v>
      </c>
      <c r="E126" s="7"/>
      <c r="F126" s="7"/>
      <c r="G126" s="7"/>
      <c r="H126" s="7"/>
      <c r="I126" s="7"/>
      <c r="J126" s="42" t="s">
        <v>3</v>
      </c>
      <c r="K126" s="42" t="s">
        <v>4</v>
      </c>
      <c r="L126" s="42" t="s">
        <v>191</v>
      </c>
      <c r="M126" s="42" t="s">
        <v>192</v>
      </c>
      <c r="N126" s="7"/>
      <c r="O126" s="7"/>
      <c r="P126" s="7"/>
      <c r="Q126" s="7"/>
      <c r="R126" s="7"/>
      <c r="S126" s="31"/>
      <c r="T126" s="90" t="s">
        <v>2</v>
      </c>
      <c r="U126" s="92" t="s">
        <v>5</v>
      </c>
      <c r="V126" s="92" t="s">
        <v>6</v>
      </c>
      <c r="W126" s="8" t="s">
        <v>7</v>
      </c>
      <c r="X126" s="29"/>
      <c r="Y126" s="325"/>
      <c r="Z126" s="90" t="s">
        <v>0</v>
      </c>
      <c r="AA126" s="7"/>
      <c r="AB126" s="7"/>
      <c r="AC126" s="7"/>
      <c r="AD126" s="7"/>
      <c r="AE126" s="7"/>
      <c r="AF126" s="42" t="s">
        <v>3</v>
      </c>
      <c r="AG126" s="42" t="s">
        <v>4</v>
      </c>
      <c r="AH126" s="42" t="s">
        <v>191</v>
      </c>
      <c r="AI126" s="42" t="s">
        <v>192</v>
      </c>
      <c r="AJ126" s="7"/>
      <c r="AK126" s="7"/>
      <c r="AL126" s="7"/>
      <c r="AM126" s="7"/>
      <c r="AN126" s="7"/>
      <c r="AO126" s="31"/>
      <c r="AP126" s="90" t="s">
        <v>0</v>
      </c>
      <c r="AQ126" s="92" t="s">
        <v>5</v>
      </c>
      <c r="AR126" s="92" t="s">
        <v>6</v>
      </c>
      <c r="AS126" s="8" t="s">
        <v>7</v>
      </c>
      <c r="AU126" s="267"/>
      <c r="AV126" s="332"/>
      <c r="AW126" s="100" t="s">
        <v>2</v>
      </c>
      <c r="AX126" s="100" t="s">
        <v>54</v>
      </c>
      <c r="AY126" s="332"/>
      <c r="AZ126" s="100" t="s">
        <v>2</v>
      </c>
      <c r="BA126" s="100" t="s">
        <v>54</v>
      </c>
    </row>
    <row r="127" spans="2:53" ht="16.5" customHeight="1" x14ac:dyDescent="0.3">
      <c r="B127" s="295"/>
      <c r="C127" s="325"/>
      <c r="D127" s="9" t="s">
        <v>8</v>
      </c>
      <c r="E127" s="7"/>
      <c r="F127" s="7"/>
      <c r="G127" s="7"/>
      <c r="H127" s="7"/>
      <c r="I127" s="7"/>
      <c r="J127" s="57">
        <f>ROUND(AVERAGE(J129, J133,J137,J141,J145,J149), 3)</f>
        <v>90.84</v>
      </c>
      <c r="K127" s="43">
        <f>ROUND(AVERAGE(K129, K133,K137,K141,K145,K149), 3)</f>
        <v>18.167999999999999</v>
      </c>
      <c r="L127" s="43">
        <f>ROUND(AVERAGE(L129, L133,L137,L141,L145,L149), 3)</f>
        <v>14.997</v>
      </c>
      <c r="M127" s="43">
        <f>ROUND(AVERAGE(M129, M133,M137,M141,M145,M149), 3)</f>
        <v>12.352</v>
      </c>
      <c r="N127" s="7"/>
      <c r="O127" s="7"/>
      <c r="P127" s="7"/>
      <c r="Q127" s="7"/>
      <c r="R127" s="7"/>
      <c r="S127" s="31"/>
      <c r="T127" s="9" t="s">
        <v>9</v>
      </c>
      <c r="U127" s="32">
        <v>80</v>
      </c>
      <c r="V127" s="32">
        <v>89.787999999999997</v>
      </c>
      <c r="W127" s="8">
        <f t="shared" ref="W127:W132" si="22">ROUND(V127/60, 3)</f>
        <v>1.496</v>
      </c>
      <c r="X127" s="29"/>
      <c r="Y127" s="325"/>
      <c r="Z127" s="9" t="s">
        <v>8</v>
      </c>
      <c r="AA127" s="7"/>
      <c r="AB127" s="7"/>
      <c r="AC127" s="7"/>
      <c r="AD127" s="7"/>
      <c r="AE127" s="7"/>
      <c r="AF127" s="57">
        <f>ROUND(AVERAGE(AF129, AF133,AF137,AF141,AF145,AF149), 3)</f>
        <v>56.314</v>
      </c>
      <c r="AG127" s="43">
        <f>ROUND(AVERAGE(AG129, AG133,AG137,AG141,AG145,AG149), 3)</f>
        <v>11.263</v>
      </c>
      <c r="AH127" s="43">
        <f>ROUND(AVERAGE(AH129, AH133,AH137,AH141,AH145,AH149), 3)</f>
        <v>10.051</v>
      </c>
      <c r="AI127" s="43">
        <f>ROUND(AVERAGE(AI129, AI133,AI137,AI141,AI145,AI149), 3)</f>
        <v>4.274</v>
      </c>
      <c r="AJ127" s="7"/>
      <c r="AK127" s="7"/>
      <c r="AL127" s="7"/>
      <c r="AM127" s="7"/>
      <c r="AN127" s="7"/>
      <c r="AO127" s="31"/>
      <c r="AP127" s="9" t="s">
        <v>9</v>
      </c>
      <c r="AQ127" s="32">
        <v>80</v>
      </c>
      <c r="AR127" s="32">
        <v>49.19</v>
      </c>
      <c r="AS127" s="8">
        <f t="shared" ref="AS127:AS132" si="23">ROUND(AR127/60, 3)</f>
        <v>0.82</v>
      </c>
      <c r="AU127" s="267"/>
      <c r="AV127" s="101" t="s">
        <v>9</v>
      </c>
      <c r="AW127" s="102">
        <f>U127</f>
        <v>80</v>
      </c>
      <c r="AX127" s="102">
        <f>AQ127</f>
        <v>80</v>
      </c>
      <c r="AY127" s="101" t="s">
        <v>9</v>
      </c>
      <c r="AZ127" s="102">
        <f>V127</f>
        <v>89.787999999999997</v>
      </c>
      <c r="BA127" s="102">
        <f>AR127</f>
        <v>49.19</v>
      </c>
    </row>
    <row r="128" spans="2:53" ht="16.5" customHeight="1" x14ac:dyDescent="0.3">
      <c r="B128" s="295"/>
      <c r="C128" s="325"/>
      <c r="D128" s="92" t="s">
        <v>10</v>
      </c>
      <c r="E128" s="293" t="s">
        <v>89</v>
      </c>
      <c r="F128" s="293"/>
      <c r="G128" s="293"/>
      <c r="H128" s="293"/>
      <c r="I128" s="293"/>
      <c r="J128" s="88" t="s">
        <v>11</v>
      </c>
      <c r="K128" s="88" t="s">
        <v>12</v>
      </c>
      <c r="L128" s="88" t="s">
        <v>81</v>
      </c>
      <c r="M128" s="88" t="s">
        <v>80</v>
      </c>
      <c r="N128" s="7"/>
      <c r="O128" s="31"/>
      <c r="P128" s="31"/>
      <c r="Q128" s="31"/>
      <c r="R128" s="31"/>
      <c r="S128" s="31"/>
      <c r="T128" s="9" t="s">
        <v>13</v>
      </c>
      <c r="U128" s="32">
        <v>80</v>
      </c>
      <c r="V128" s="32">
        <v>90.855999999999995</v>
      </c>
      <c r="W128" s="8">
        <f t="shared" si="22"/>
        <v>1.514</v>
      </c>
      <c r="X128" s="29"/>
      <c r="Y128" s="325"/>
      <c r="Z128" s="92" t="s">
        <v>10</v>
      </c>
      <c r="AA128" s="293" t="s">
        <v>89</v>
      </c>
      <c r="AB128" s="293"/>
      <c r="AC128" s="293"/>
      <c r="AD128" s="293"/>
      <c r="AE128" s="293"/>
      <c r="AF128" s="88" t="s">
        <v>11</v>
      </c>
      <c r="AG128" s="88" t="s">
        <v>12</v>
      </c>
      <c r="AH128" s="88" t="s">
        <v>81</v>
      </c>
      <c r="AI128" s="88" t="s">
        <v>80</v>
      </c>
      <c r="AJ128" s="7"/>
      <c r="AK128" s="31"/>
      <c r="AL128" s="31"/>
      <c r="AM128" s="31"/>
      <c r="AN128" s="31"/>
      <c r="AO128" s="31"/>
      <c r="AP128" s="9" t="s">
        <v>13</v>
      </c>
      <c r="AQ128" s="32">
        <v>100</v>
      </c>
      <c r="AR128" s="32">
        <v>55.921999999999997</v>
      </c>
      <c r="AS128" s="8">
        <f t="shared" si="23"/>
        <v>0.93200000000000005</v>
      </c>
      <c r="AU128" s="267"/>
      <c r="AV128" s="101" t="s">
        <v>13</v>
      </c>
      <c r="AW128" s="102">
        <f t="shared" ref="AW128:AW133" si="24">U128</f>
        <v>80</v>
      </c>
      <c r="AX128" s="102">
        <f t="shared" ref="AX128:AX133" si="25">AQ128</f>
        <v>100</v>
      </c>
      <c r="AY128" s="101" t="s">
        <v>13</v>
      </c>
      <c r="AZ128" s="102">
        <f t="shared" ref="AZ128:AZ133" si="26">V128</f>
        <v>90.855999999999995</v>
      </c>
      <c r="BA128" s="102">
        <f t="shared" ref="BA128:BA133" si="27">AR128</f>
        <v>55.921999999999997</v>
      </c>
    </row>
    <row r="129" spans="2:53" ht="16.5" customHeight="1" x14ac:dyDescent="0.3">
      <c r="B129" s="295"/>
      <c r="C129" s="325"/>
      <c r="D129" s="87" t="s">
        <v>14</v>
      </c>
      <c r="E129" s="86">
        <v>43.113999999999997</v>
      </c>
      <c r="F129" s="86">
        <v>8.9209999999999994</v>
      </c>
      <c r="G129" s="86">
        <v>7.2910000000000004</v>
      </c>
      <c r="H129" s="86">
        <v>19.202999999999999</v>
      </c>
      <c r="I129" s="86">
        <v>11.256</v>
      </c>
      <c r="J129" s="87">
        <f>SUM(E129:I129)</f>
        <v>89.784999999999997</v>
      </c>
      <c r="K129" s="26">
        <f>ROUND(AVERAGE(E129:I129),3)</f>
        <v>17.957000000000001</v>
      </c>
      <c r="L129" s="87">
        <f>ROUND(MEDIAN(E129:I129), 3)</f>
        <v>11.256</v>
      </c>
      <c r="M129" s="87">
        <f>ROUND(_xlfn.STDEV.S(E129:I129), 3)</f>
        <v>14.788</v>
      </c>
      <c r="N129" s="7"/>
      <c r="O129" s="31"/>
      <c r="P129" s="31"/>
      <c r="Q129" s="31"/>
      <c r="R129" s="31"/>
      <c r="S129" s="31"/>
      <c r="T129" s="9" t="s">
        <v>15</v>
      </c>
      <c r="U129" s="32">
        <v>60</v>
      </c>
      <c r="V129" s="32">
        <v>132.68899999999999</v>
      </c>
      <c r="W129" s="8">
        <f t="shared" si="22"/>
        <v>2.2109999999999999</v>
      </c>
      <c r="X129" s="29"/>
      <c r="Y129" s="325"/>
      <c r="Z129" s="87" t="s">
        <v>14</v>
      </c>
      <c r="AA129" s="62">
        <v>9.2100000000000009</v>
      </c>
      <c r="AB129" s="62">
        <v>9.7110000000000003</v>
      </c>
      <c r="AC129" s="62">
        <v>12.313000000000001</v>
      </c>
      <c r="AD129" s="62">
        <v>10.901</v>
      </c>
      <c r="AE129" s="62">
        <v>7.0529999999999999</v>
      </c>
      <c r="AF129" s="87">
        <f>SUM(AA129:AE129)</f>
        <v>49.188000000000002</v>
      </c>
      <c r="AG129" s="26">
        <f>ROUND(AVERAGE(AA129:AE129),3)</f>
        <v>9.8379999999999992</v>
      </c>
      <c r="AH129" s="87">
        <f>ROUND(MEDIAN(AA129:AE129), 3)</f>
        <v>9.7110000000000003</v>
      </c>
      <c r="AI129" s="87">
        <f>ROUND(_xlfn.STDEV.S(AA129:AE129), 3)</f>
        <v>1.964</v>
      </c>
      <c r="AJ129" s="7"/>
      <c r="AK129" s="31"/>
      <c r="AL129" s="31"/>
      <c r="AM129" s="31"/>
      <c r="AN129" s="31"/>
      <c r="AO129" s="31"/>
      <c r="AP129" s="9" t="s">
        <v>15</v>
      </c>
      <c r="AQ129" s="32">
        <v>80</v>
      </c>
      <c r="AR129" s="32">
        <v>62.564999999999998</v>
      </c>
      <c r="AS129" s="8">
        <f t="shared" si="23"/>
        <v>1.0429999999999999</v>
      </c>
      <c r="AU129" s="267"/>
      <c r="AV129" s="101" t="s">
        <v>15</v>
      </c>
      <c r="AW129" s="102">
        <f t="shared" si="24"/>
        <v>60</v>
      </c>
      <c r="AX129" s="102">
        <f t="shared" si="25"/>
        <v>80</v>
      </c>
      <c r="AY129" s="101" t="s">
        <v>15</v>
      </c>
      <c r="AZ129" s="102">
        <f t="shared" si="26"/>
        <v>132.68899999999999</v>
      </c>
      <c r="BA129" s="102">
        <f t="shared" si="27"/>
        <v>62.564999999999998</v>
      </c>
    </row>
    <row r="130" spans="2:53" ht="16.5" customHeight="1" x14ac:dyDescent="0.3">
      <c r="B130" s="295"/>
      <c r="C130" s="325"/>
      <c r="D130" s="87" t="b">
        <v>1</v>
      </c>
      <c r="E130" s="86" t="s">
        <v>136</v>
      </c>
      <c r="F130" s="86" t="s">
        <v>148</v>
      </c>
      <c r="G130" s="86">
        <v>0</v>
      </c>
      <c r="H130" s="84">
        <v>8</v>
      </c>
      <c r="I130" s="86">
        <v>9</v>
      </c>
      <c r="J130" s="281"/>
      <c r="K130" s="282"/>
      <c r="L130" s="282"/>
      <c r="M130" s="283"/>
      <c r="N130" s="7"/>
      <c r="O130" s="31"/>
      <c r="P130" s="31"/>
      <c r="Q130" s="31"/>
      <c r="R130" s="31"/>
      <c r="S130" s="31"/>
      <c r="T130" s="9" t="s">
        <v>16</v>
      </c>
      <c r="U130" s="32">
        <v>80</v>
      </c>
      <c r="V130" s="32">
        <v>68.388999999999996</v>
      </c>
      <c r="W130" s="8">
        <f t="shared" si="22"/>
        <v>1.1399999999999999</v>
      </c>
      <c r="X130" s="29"/>
      <c r="Y130" s="325"/>
      <c r="Z130" s="87" t="b">
        <v>1</v>
      </c>
      <c r="AA130" s="87" t="s">
        <v>136</v>
      </c>
      <c r="AB130" s="13" t="s">
        <v>148</v>
      </c>
      <c r="AC130" s="87">
        <v>0</v>
      </c>
      <c r="AD130" s="87">
        <v>8</v>
      </c>
      <c r="AE130" s="87">
        <v>9</v>
      </c>
      <c r="AF130" s="281"/>
      <c r="AG130" s="282"/>
      <c r="AH130" s="282"/>
      <c r="AI130" s="283"/>
      <c r="AJ130" s="7"/>
      <c r="AK130" s="31"/>
      <c r="AL130" s="31"/>
      <c r="AM130" s="31"/>
      <c r="AN130" s="31"/>
      <c r="AO130" s="31"/>
      <c r="AP130" s="9" t="s">
        <v>16</v>
      </c>
      <c r="AQ130" s="32">
        <v>100</v>
      </c>
      <c r="AR130" s="32">
        <v>56.29</v>
      </c>
      <c r="AS130" s="8">
        <f t="shared" si="23"/>
        <v>0.93799999999999994</v>
      </c>
      <c r="AU130" s="267"/>
      <c r="AV130" s="101" t="s">
        <v>16</v>
      </c>
      <c r="AW130" s="102">
        <f t="shared" si="24"/>
        <v>80</v>
      </c>
      <c r="AX130" s="102">
        <f t="shared" si="25"/>
        <v>100</v>
      </c>
      <c r="AY130" s="101" t="s">
        <v>16</v>
      </c>
      <c r="AZ130" s="102">
        <f t="shared" si="26"/>
        <v>68.388999999999996</v>
      </c>
      <c r="BA130" s="102">
        <f t="shared" si="27"/>
        <v>56.29</v>
      </c>
    </row>
    <row r="131" spans="2:53" ht="16.5" customHeight="1" x14ac:dyDescent="0.3">
      <c r="B131" s="295"/>
      <c r="C131" s="325"/>
      <c r="D131" s="87" t="s">
        <v>17</v>
      </c>
      <c r="E131" s="87"/>
      <c r="F131" s="87"/>
      <c r="G131" s="87"/>
      <c r="H131" s="13">
        <v>9</v>
      </c>
      <c r="I131" s="87"/>
      <c r="J131" s="284"/>
      <c r="K131" s="285"/>
      <c r="L131" s="285"/>
      <c r="M131" s="286"/>
      <c r="N131" s="7"/>
      <c r="O131" s="31"/>
      <c r="P131" s="31"/>
      <c r="Q131" s="31"/>
      <c r="R131" s="31"/>
      <c r="S131" s="31"/>
      <c r="T131" s="9" t="s">
        <v>18</v>
      </c>
      <c r="U131" s="32">
        <v>100</v>
      </c>
      <c r="V131" s="32">
        <v>63.505000000000003</v>
      </c>
      <c r="W131" s="8">
        <f t="shared" si="22"/>
        <v>1.0580000000000001</v>
      </c>
      <c r="X131" s="29"/>
      <c r="Y131" s="325"/>
      <c r="Z131" s="87" t="s">
        <v>17</v>
      </c>
      <c r="AA131" s="87"/>
      <c r="AB131" s="13" t="s">
        <v>46</v>
      </c>
      <c r="AC131" s="87"/>
      <c r="AD131" s="87"/>
      <c r="AE131" s="87"/>
      <c r="AF131" s="284"/>
      <c r="AG131" s="285"/>
      <c r="AH131" s="285"/>
      <c r="AI131" s="286"/>
      <c r="AJ131" s="7"/>
      <c r="AK131" s="31"/>
      <c r="AL131" s="31"/>
      <c r="AM131" s="31"/>
      <c r="AN131" s="31"/>
      <c r="AO131" s="31"/>
      <c r="AP131" s="9" t="s">
        <v>18</v>
      </c>
      <c r="AQ131" s="32">
        <v>100</v>
      </c>
      <c r="AR131" s="32">
        <v>49.875999999999998</v>
      </c>
      <c r="AS131" s="8">
        <f t="shared" si="23"/>
        <v>0.83099999999999996</v>
      </c>
      <c r="AU131" s="267"/>
      <c r="AV131" s="101" t="s">
        <v>18</v>
      </c>
      <c r="AW131" s="102">
        <f t="shared" si="24"/>
        <v>100</v>
      </c>
      <c r="AX131" s="102">
        <f t="shared" si="25"/>
        <v>100</v>
      </c>
      <c r="AY131" s="101" t="s">
        <v>18</v>
      </c>
      <c r="AZ131" s="102">
        <f t="shared" si="26"/>
        <v>63.505000000000003</v>
      </c>
      <c r="BA131" s="102">
        <f t="shared" si="27"/>
        <v>49.875999999999998</v>
      </c>
    </row>
    <row r="132" spans="2:53" ht="16.5" customHeight="1" x14ac:dyDescent="0.3">
      <c r="B132" s="295"/>
      <c r="C132" s="325"/>
      <c r="D132" s="92" t="s">
        <v>19</v>
      </c>
      <c r="E132" s="293" t="s">
        <v>89</v>
      </c>
      <c r="F132" s="293"/>
      <c r="G132" s="293"/>
      <c r="H132" s="293"/>
      <c r="I132" s="293"/>
      <c r="J132" s="88" t="s">
        <v>11</v>
      </c>
      <c r="K132" s="88" t="s">
        <v>12</v>
      </c>
      <c r="L132" s="88" t="s">
        <v>81</v>
      </c>
      <c r="M132" s="88" t="s">
        <v>80</v>
      </c>
      <c r="N132" s="7"/>
      <c r="O132" s="31"/>
      <c r="P132" s="31"/>
      <c r="Q132" s="31"/>
      <c r="R132" s="31"/>
      <c r="S132" s="31"/>
      <c r="T132" s="9" t="s">
        <v>56</v>
      </c>
      <c r="U132" s="37">
        <v>80</v>
      </c>
      <c r="V132" s="32">
        <v>99.82</v>
      </c>
      <c r="W132" s="8">
        <f t="shared" si="22"/>
        <v>1.6639999999999999</v>
      </c>
      <c r="X132" s="3"/>
      <c r="Y132" s="325"/>
      <c r="Z132" s="92" t="s">
        <v>19</v>
      </c>
      <c r="AA132" s="293" t="s">
        <v>94</v>
      </c>
      <c r="AB132" s="293"/>
      <c r="AC132" s="293"/>
      <c r="AD132" s="293"/>
      <c r="AE132" s="293"/>
      <c r="AF132" s="88" t="s">
        <v>11</v>
      </c>
      <c r="AG132" s="88" t="s">
        <v>12</v>
      </c>
      <c r="AH132" s="88" t="s">
        <v>81</v>
      </c>
      <c r="AI132" s="88" t="s">
        <v>80</v>
      </c>
      <c r="AJ132" s="7"/>
      <c r="AK132" s="31"/>
      <c r="AL132" s="31"/>
      <c r="AM132" s="31"/>
      <c r="AN132" s="31"/>
      <c r="AO132" s="31"/>
      <c r="AP132" s="9" t="s">
        <v>56</v>
      </c>
      <c r="AQ132" s="32">
        <v>100</v>
      </c>
      <c r="AR132" s="32">
        <v>64.052999999999997</v>
      </c>
      <c r="AS132" s="8">
        <f t="shared" si="23"/>
        <v>1.0680000000000001</v>
      </c>
      <c r="AU132" s="267"/>
      <c r="AV132" s="101" t="s">
        <v>56</v>
      </c>
      <c r="AW132" s="102">
        <f t="shared" si="24"/>
        <v>80</v>
      </c>
      <c r="AX132" s="102">
        <f t="shared" si="25"/>
        <v>100</v>
      </c>
      <c r="AY132" s="101" t="s">
        <v>56</v>
      </c>
      <c r="AZ132" s="102">
        <f t="shared" si="26"/>
        <v>99.82</v>
      </c>
      <c r="BA132" s="102">
        <f t="shared" si="27"/>
        <v>64.052999999999997</v>
      </c>
    </row>
    <row r="133" spans="2:53" ht="16.5" customHeight="1" x14ac:dyDescent="0.3">
      <c r="B133" s="295"/>
      <c r="C133" s="325"/>
      <c r="D133" s="87" t="s">
        <v>20</v>
      </c>
      <c r="E133" s="86">
        <v>17.89</v>
      </c>
      <c r="F133" s="86">
        <v>5.452</v>
      </c>
      <c r="G133" s="86">
        <v>37.283000000000001</v>
      </c>
      <c r="H133" s="86">
        <v>24.472999999999999</v>
      </c>
      <c r="I133" s="86">
        <v>5.758</v>
      </c>
      <c r="J133" s="87">
        <f>SUM(E133:I133)</f>
        <v>90.855999999999995</v>
      </c>
      <c r="K133" s="26">
        <f>ROUND(AVERAGE(E133:I133),3)</f>
        <v>18.170999999999999</v>
      </c>
      <c r="L133" s="87">
        <f>ROUND(MEDIAN(E133:I133), 3)</f>
        <v>17.89</v>
      </c>
      <c r="M133" s="87">
        <f>ROUND(_xlfn.STDEV.S(E133:I133), 3)</f>
        <v>13.425000000000001</v>
      </c>
      <c r="N133" s="7"/>
      <c r="O133" s="31"/>
      <c r="P133" s="31"/>
      <c r="Q133" s="31"/>
      <c r="R133" s="31"/>
      <c r="S133" s="31"/>
      <c r="T133" s="14" t="s">
        <v>3</v>
      </c>
      <c r="U133" s="44">
        <f>ROUND(AVERAGE(U127:U132), 3)</f>
        <v>80</v>
      </c>
      <c r="V133" s="45">
        <f>ROUND(AVERAGE(V127:V132), 3)</f>
        <v>90.840999999999994</v>
      </c>
      <c r="W133" s="15">
        <f>ROUND(AVERAGE(W127:W132), 3)</f>
        <v>1.514</v>
      </c>
      <c r="X133" s="29"/>
      <c r="Y133" s="325"/>
      <c r="Z133" s="87" t="s">
        <v>20</v>
      </c>
      <c r="AA133" s="62">
        <v>12.321999999999999</v>
      </c>
      <c r="AB133" s="62">
        <v>6.0529999999999999</v>
      </c>
      <c r="AC133" s="62">
        <v>8.9269999999999996</v>
      </c>
      <c r="AD133" s="62">
        <v>20.035</v>
      </c>
      <c r="AE133" s="62">
        <v>8.5820000000000007</v>
      </c>
      <c r="AF133" s="87">
        <f>SUM(AA133:AE133)</f>
        <v>55.919000000000004</v>
      </c>
      <c r="AG133" s="26">
        <f>ROUND(AVERAGE(AA133:AE133),3)</f>
        <v>11.183999999999999</v>
      </c>
      <c r="AH133" s="87">
        <f>ROUND(MEDIAN(AA133:AE133), 3)</f>
        <v>8.9269999999999996</v>
      </c>
      <c r="AI133" s="87">
        <f>ROUND(_xlfn.STDEV.S(AA133:AE133), 3)</f>
        <v>5.4269999999999996</v>
      </c>
      <c r="AJ133" s="7"/>
      <c r="AK133" s="31"/>
      <c r="AL133" s="31"/>
      <c r="AM133" s="31"/>
      <c r="AN133" s="31"/>
      <c r="AO133" s="31"/>
      <c r="AP133" s="14" t="s">
        <v>3</v>
      </c>
      <c r="AQ133" s="44">
        <f>ROUND(AVERAGE(AQ127:AQ132), 3)</f>
        <v>93.332999999999998</v>
      </c>
      <c r="AR133" s="45">
        <f>ROUND(AVERAGE(AR127:AR132), 3)</f>
        <v>56.316000000000003</v>
      </c>
      <c r="AS133" s="15">
        <f>ROUND(AVERAGE(AS127:AS132), 3)</f>
        <v>0.93899999999999995</v>
      </c>
      <c r="AU133" s="267"/>
      <c r="AV133" s="103" t="s">
        <v>3</v>
      </c>
      <c r="AW133" s="104">
        <f t="shared" si="24"/>
        <v>80</v>
      </c>
      <c r="AX133" s="104">
        <f t="shared" si="25"/>
        <v>93.332999999999998</v>
      </c>
      <c r="AY133" s="103" t="s">
        <v>3</v>
      </c>
      <c r="AZ133" s="105">
        <f t="shared" si="26"/>
        <v>90.840999999999994</v>
      </c>
      <c r="BA133" s="105">
        <f t="shared" si="27"/>
        <v>56.316000000000003</v>
      </c>
    </row>
    <row r="134" spans="2:53" ht="16.5" customHeight="1" x14ac:dyDescent="0.25">
      <c r="B134" s="295"/>
      <c r="C134" s="325"/>
      <c r="D134" s="87" t="b">
        <v>1</v>
      </c>
      <c r="E134" s="86" t="s">
        <v>160</v>
      </c>
      <c r="F134" s="86" t="s">
        <v>139</v>
      </c>
      <c r="G134" s="84" t="s">
        <v>152</v>
      </c>
      <c r="H134" s="86" t="s">
        <v>163</v>
      </c>
      <c r="I134" s="86" t="s">
        <v>133</v>
      </c>
      <c r="J134" s="281"/>
      <c r="K134" s="282"/>
      <c r="L134" s="282"/>
      <c r="M134" s="283"/>
      <c r="N134" s="7"/>
      <c r="O134" s="7"/>
      <c r="P134" s="7"/>
      <c r="Q134" s="7"/>
      <c r="R134" s="7"/>
      <c r="S134" s="31"/>
      <c r="T134" s="31"/>
      <c r="U134" s="31"/>
      <c r="V134" s="31"/>
      <c r="W134" s="31"/>
      <c r="X134" s="29"/>
      <c r="Y134" s="325"/>
      <c r="Z134" s="87" t="b">
        <v>1</v>
      </c>
      <c r="AA134" s="87" t="s">
        <v>156</v>
      </c>
      <c r="AB134" s="87" t="s">
        <v>137</v>
      </c>
      <c r="AC134" s="87">
        <v>8</v>
      </c>
      <c r="AD134" s="87" t="s">
        <v>130</v>
      </c>
      <c r="AE134" s="87" t="s">
        <v>135</v>
      </c>
      <c r="AF134" s="281"/>
      <c r="AG134" s="282"/>
      <c r="AH134" s="282"/>
      <c r="AI134" s="283"/>
      <c r="AJ134" s="7"/>
      <c r="AK134" s="7"/>
      <c r="AL134" s="7"/>
      <c r="AM134" s="7"/>
      <c r="AN134" s="7"/>
      <c r="AO134" s="31"/>
      <c r="AP134" s="31"/>
      <c r="AQ134" s="31"/>
      <c r="AR134" s="31"/>
      <c r="AS134" s="31"/>
      <c r="AU134" s="267"/>
      <c r="AY134" s="2"/>
      <c r="AZ134" s="2"/>
      <c r="BA134" s="2"/>
    </row>
    <row r="135" spans="2:53" ht="16.5" customHeight="1" x14ac:dyDescent="0.25">
      <c r="B135" s="295"/>
      <c r="C135" s="325"/>
      <c r="D135" s="87" t="s">
        <v>17</v>
      </c>
      <c r="E135" s="87"/>
      <c r="F135" s="87"/>
      <c r="G135" s="13" t="s">
        <v>43</v>
      </c>
      <c r="H135" s="87"/>
      <c r="I135" s="87"/>
      <c r="J135" s="284"/>
      <c r="K135" s="285"/>
      <c r="L135" s="285"/>
      <c r="M135" s="286"/>
      <c r="N135" s="7"/>
      <c r="O135" s="7"/>
      <c r="P135" s="7"/>
      <c r="Q135" s="7"/>
      <c r="R135" s="7"/>
      <c r="S135" s="31"/>
      <c r="T135" s="31"/>
      <c r="U135" s="31"/>
      <c r="V135" s="31"/>
      <c r="W135" s="31"/>
      <c r="X135" s="29"/>
      <c r="Y135" s="325"/>
      <c r="Z135" s="87" t="s">
        <v>17</v>
      </c>
      <c r="AA135" s="87"/>
      <c r="AB135" s="87"/>
      <c r="AC135" s="87"/>
      <c r="AD135" s="87"/>
      <c r="AE135" s="87"/>
      <c r="AF135" s="284"/>
      <c r="AG135" s="285"/>
      <c r="AH135" s="285"/>
      <c r="AI135" s="286"/>
      <c r="AJ135" s="7"/>
      <c r="AK135" s="7"/>
      <c r="AL135" s="7"/>
      <c r="AM135" s="7"/>
      <c r="AN135" s="7"/>
      <c r="AO135" s="31"/>
      <c r="AP135" s="31"/>
      <c r="AQ135" s="31"/>
      <c r="AR135" s="31"/>
      <c r="AS135" s="31"/>
      <c r="AU135" s="267"/>
      <c r="AY135" s="2"/>
      <c r="AZ135" s="2"/>
      <c r="BA135" s="2"/>
    </row>
    <row r="136" spans="2:53" ht="16.5" customHeight="1" x14ac:dyDescent="0.25">
      <c r="B136" s="295"/>
      <c r="C136" s="325"/>
      <c r="D136" s="92" t="s">
        <v>21</v>
      </c>
      <c r="E136" s="293" t="s">
        <v>95</v>
      </c>
      <c r="F136" s="293"/>
      <c r="G136" s="293"/>
      <c r="H136" s="293"/>
      <c r="I136" s="293"/>
      <c r="J136" s="88" t="s">
        <v>11</v>
      </c>
      <c r="K136" s="88" t="s">
        <v>12</v>
      </c>
      <c r="L136" s="88" t="s">
        <v>81</v>
      </c>
      <c r="M136" s="88" t="s">
        <v>80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29"/>
      <c r="Y136" s="325"/>
      <c r="Z136" s="92" t="s">
        <v>21</v>
      </c>
      <c r="AA136" s="293" t="s">
        <v>89</v>
      </c>
      <c r="AB136" s="293"/>
      <c r="AC136" s="293"/>
      <c r="AD136" s="293"/>
      <c r="AE136" s="293"/>
      <c r="AF136" s="88" t="s">
        <v>11</v>
      </c>
      <c r="AG136" s="88" t="s">
        <v>12</v>
      </c>
      <c r="AH136" s="88" t="s">
        <v>81</v>
      </c>
      <c r="AI136" s="88" t="s">
        <v>80</v>
      </c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U136" s="267"/>
      <c r="AY136" s="2"/>
      <c r="AZ136" s="2"/>
      <c r="BA136" s="2"/>
    </row>
    <row r="137" spans="2:53" ht="16.5" customHeight="1" x14ac:dyDescent="0.3">
      <c r="B137" s="295"/>
      <c r="C137" s="325"/>
      <c r="D137" s="87" t="s">
        <v>22</v>
      </c>
      <c r="E137" s="86">
        <v>21.751999999999999</v>
      </c>
      <c r="F137" s="86">
        <v>26.155000000000001</v>
      </c>
      <c r="G137" s="86">
        <v>8.8460000000000001</v>
      </c>
      <c r="H137" s="86">
        <v>48.31</v>
      </c>
      <c r="I137" s="86">
        <v>27.625</v>
      </c>
      <c r="J137" s="87">
        <f>SUM(E137:I137)</f>
        <v>132.68799999999999</v>
      </c>
      <c r="K137" s="26">
        <f>ROUND(AVERAGE(E137:I137),3)</f>
        <v>26.538</v>
      </c>
      <c r="L137" s="87">
        <f>ROUND(MEDIAN(E137:I137), 3)</f>
        <v>26.155000000000001</v>
      </c>
      <c r="M137" s="87">
        <f>ROUND(_xlfn.STDEV.S(E137:I137), 3)</f>
        <v>14.241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29"/>
      <c r="Y137" s="325"/>
      <c r="Z137" s="87" t="s">
        <v>22</v>
      </c>
      <c r="AA137" s="62">
        <v>8.3550000000000004</v>
      </c>
      <c r="AB137" s="62">
        <v>17.193000000000001</v>
      </c>
      <c r="AC137" s="62">
        <v>15.02</v>
      </c>
      <c r="AD137" s="62">
        <v>10.048999999999999</v>
      </c>
      <c r="AE137" s="62">
        <v>11.945</v>
      </c>
      <c r="AF137" s="87">
        <f>SUM(AA137:AE137)</f>
        <v>62.561999999999998</v>
      </c>
      <c r="AG137" s="26">
        <f>ROUND(AVERAGE(AA137:AE137),3)</f>
        <v>12.512</v>
      </c>
      <c r="AH137" s="87">
        <f>ROUND(MEDIAN(AA137:AE137), 3)</f>
        <v>11.945</v>
      </c>
      <c r="AI137" s="87">
        <f>ROUND(_xlfn.STDEV.S(AA137:AE137), 3)</f>
        <v>3.601</v>
      </c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U137" s="267"/>
      <c r="AY137" s="332" t="s">
        <v>68</v>
      </c>
      <c r="AZ137" s="266" t="s">
        <v>6</v>
      </c>
      <c r="BA137" s="266"/>
    </row>
    <row r="138" spans="2:53" ht="16.5" customHeight="1" x14ac:dyDescent="0.3">
      <c r="B138" s="295"/>
      <c r="C138" s="325"/>
      <c r="D138" s="87" t="b">
        <v>1</v>
      </c>
      <c r="E138" s="86" t="s">
        <v>137</v>
      </c>
      <c r="F138" s="86" t="s">
        <v>156</v>
      </c>
      <c r="G138" s="84" t="s">
        <v>130</v>
      </c>
      <c r="H138" s="84" t="s">
        <v>159</v>
      </c>
      <c r="I138" s="86" t="s">
        <v>157</v>
      </c>
      <c r="J138" s="281"/>
      <c r="K138" s="282"/>
      <c r="L138" s="282"/>
      <c r="M138" s="283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29"/>
      <c r="Y138" s="325"/>
      <c r="Z138" s="87" t="b">
        <v>1</v>
      </c>
      <c r="AA138" s="87" t="s">
        <v>137</v>
      </c>
      <c r="AB138" s="13" t="s">
        <v>156</v>
      </c>
      <c r="AC138" s="87" t="s">
        <v>130</v>
      </c>
      <c r="AD138" s="87" t="s">
        <v>159</v>
      </c>
      <c r="AE138" s="87" t="s">
        <v>157</v>
      </c>
      <c r="AF138" s="281"/>
      <c r="AG138" s="282"/>
      <c r="AH138" s="282"/>
      <c r="AI138" s="283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U138" s="267"/>
      <c r="AY138" s="332"/>
      <c r="AZ138" s="107" t="s">
        <v>246</v>
      </c>
      <c r="BA138" s="107" t="s">
        <v>0</v>
      </c>
    </row>
    <row r="139" spans="2:53" ht="16.5" customHeight="1" x14ac:dyDescent="0.25">
      <c r="B139" s="295"/>
      <c r="C139" s="325"/>
      <c r="D139" s="87" t="s">
        <v>17</v>
      </c>
      <c r="E139" s="87"/>
      <c r="F139" s="87"/>
      <c r="G139" s="13" t="s">
        <v>45</v>
      </c>
      <c r="H139" s="13" t="s">
        <v>32</v>
      </c>
      <c r="I139" s="87"/>
      <c r="J139" s="284"/>
      <c r="K139" s="285"/>
      <c r="L139" s="285"/>
      <c r="M139" s="286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29"/>
      <c r="Y139" s="325"/>
      <c r="Z139" s="87" t="s">
        <v>17</v>
      </c>
      <c r="AA139" s="87"/>
      <c r="AB139" s="13" t="s">
        <v>44</v>
      </c>
      <c r="AC139" s="87"/>
      <c r="AD139" s="87"/>
      <c r="AE139" s="87"/>
      <c r="AF139" s="284"/>
      <c r="AG139" s="285"/>
      <c r="AH139" s="285"/>
      <c r="AI139" s="286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U139" s="267"/>
      <c r="AY139" s="131" t="s">
        <v>3</v>
      </c>
      <c r="AZ139" s="132">
        <f>J127</f>
        <v>90.84</v>
      </c>
      <c r="BA139" s="132">
        <f>AF127</f>
        <v>56.314</v>
      </c>
    </row>
    <row r="140" spans="2:53" ht="16.5" customHeight="1" x14ac:dyDescent="0.25">
      <c r="B140" s="295"/>
      <c r="C140" s="325"/>
      <c r="D140" s="92" t="s">
        <v>23</v>
      </c>
      <c r="E140" s="293" t="s">
        <v>89</v>
      </c>
      <c r="F140" s="293"/>
      <c r="G140" s="293"/>
      <c r="H140" s="293"/>
      <c r="I140" s="293"/>
      <c r="J140" s="88" t="s">
        <v>11</v>
      </c>
      <c r="K140" s="88" t="s">
        <v>12</v>
      </c>
      <c r="L140" s="88" t="s">
        <v>81</v>
      </c>
      <c r="M140" s="88" t="s">
        <v>80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29"/>
      <c r="Y140" s="325"/>
      <c r="Z140" s="92" t="s">
        <v>23</v>
      </c>
      <c r="AA140" s="293" t="s">
        <v>94</v>
      </c>
      <c r="AB140" s="293"/>
      <c r="AC140" s="293"/>
      <c r="AD140" s="293"/>
      <c r="AE140" s="293"/>
      <c r="AF140" s="88" t="s">
        <v>11</v>
      </c>
      <c r="AG140" s="88" t="s">
        <v>12</v>
      </c>
      <c r="AH140" s="88" t="s">
        <v>81</v>
      </c>
      <c r="AI140" s="88" t="s">
        <v>80</v>
      </c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U140" s="267"/>
      <c r="AY140" s="42" t="s">
        <v>4</v>
      </c>
      <c r="AZ140" s="130">
        <f>K127</f>
        <v>18.167999999999999</v>
      </c>
      <c r="BA140" s="130">
        <f>AG127</f>
        <v>11.263</v>
      </c>
    </row>
    <row r="141" spans="2:53" ht="16.5" customHeight="1" x14ac:dyDescent="0.25">
      <c r="B141" s="295"/>
      <c r="C141" s="325"/>
      <c r="D141" s="87" t="s">
        <v>24</v>
      </c>
      <c r="E141" s="86">
        <v>28.052</v>
      </c>
      <c r="F141" s="86">
        <v>19.847000000000001</v>
      </c>
      <c r="G141" s="86">
        <v>5.3719999999999999</v>
      </c>
      <c r="H141" s="86">
        <v>10.462</v>
      </c>
      <c r="I141" s="86">
        <v>4.6550000000000002</v>
      </c>
      <c r="J141" s="87">
        <f>SUM(E141:I141)</f>
        <v>68.388000000000005</v>
      </c>
      <c r="K141" s="26">
        <f>ROUND(AVERAGE(E141:I141),3)</f>
        <v>13.678000000000001</v>
      </c>
      <c r="L141" s="87">
        <f>ROUND(MEDIAN(E141:I141), 3)</f>
        <v>10.462</v>
      </c>
      <c r="M141" s="87">
        <f>ROUND(_xlfn.STDEV.S(E141:I141), 3)</f>
        <v>10.067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29"/>
      <c r="Y141" s="325"/>
      <c r="Z141" s="87" t="s">
        <v>24</v>
      </c>
      <c r="AA141" s="62">
        <v>10.446</v>
      </c>
      <c r="AB141" s="62">
        <v>9.0719999999999992</v>
      </c>
      <c r="AC141" s="62">
        <v>8.3409999999999993</v>
      </c>
      <c r="AD141" s="62">
        <v>17.167000000000002</v>
      </c>
      <c r="AE141" s="62">
        <v>11.263</v>
      </c>
      <c r="AF141" s="87">
        <f>SUM(AA141:AE141)</f>
        <v>56.289000000000001</v>
      </c>
      <c r="AG141" s="26">
        <f>ROUND(AVERAGE(AA141:AE141),3)</f>
        <v>11.257999999999999</v>
      </c>
      <c r="AH141" s="87">
        <f>ROUND(MEDIAN(AA141:AE141), 3)</f>
        <v>10.446</v>
      </c>
      <c r="AI141" s="87">
        <f>ROUND(_xlfn.STDEV.S(AA141:AE141), 3)</f>
        <v>3.4950000000000001</v>
      </c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U141" s="267"/>
      <c r="AY141" s="42" t="s">
        <v>191</v>
      </c>
      <c r="AZ141" s="130">
        <f>L127</f>
        <v>14.997</v>
      </c>
      <c r="BA141" s="130">
        <f>AH127</f>
        <v>10.051</v>
      </c>
    </row>
    <row r="142" spans="2:53" ht="16.5" customHeight="1" x14ac:dyDescent="0.25">
      <c r="B142" s="295"/>
      <c r="C142" s="325"/>
      <c r="D142" s="87" t="b">
        <v>1</v>
      </c>
      <c r="E142" s="13" t="s">
        <v>135</v>
      </c>
      <c r="F142" s="87" t="s">
        <v>129</v>
      </c>
      <c r="G142" s="87" t="s">
        <v>158</v>
      </c>
      <c r="H142" s="87" t="s">
        <v>146</v>
      </c>
      <c r="I142" s="87" t="s">
        <v>132</v>
      </c>
      <c r="J142" s="281"/>
      <c r="K142" s="282"/>
      <c r="L142" s="282"/>
      <c r="M142" s="283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29"/>
      <c r="Y142" s="325"/>
      <c r="Z142" s="87" t="b">
        <v>1</v>
      </c>
      <c r="AA142" s="87" t="s">
        <v>135</v>
      </c>
      <c r="AB142" s="87" t="s">
        <v>129</v>
      </c>
      <c r="AC142" s="87" t="s">
        <v>158</v>
      </c>
      <c r="AD142" s="87" t="s">
        <v>146</v>
      </c>
      <c r="AE142" s="87" t="s">
        <v>132</v>
      </c>
      <c r="AF142" s="281"/>
      <c r="AG142" s="282"/>
      <c r="AH142" s="282"/>
      <c r="AI142" s="283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U142" s="267"/>
      <c r="AY142" s="42" t="s">
        <v>192</v>
      </c>
      <c r="AZ142" s="130">
        <f>M127</f>
        <v>12.352</v>
      </c>
      <c r="BA142" s="130">
        <f>AI127</f>
        <v>4.274</v>
      </c>
    </row>
    <row r="143" spans="2:53" ht="16.5" customHeight="1" x14ac:dyDescent="0.25">
      <c r="B143" s="295"/>
      <c r="C143" s="325"/>
      <c r="D143" s="87" t="s">
        <v>17</v>
      </c>
      <c r="E143" s="13" t="s">
        <v>41</v>
      </c>
      <c r="F143" s="87"/>
      <c r="G143" s="87"/>
      <c r="H143" s="87"/>
      <c r="I143" s="87"/>
      <c r="J143" s="284"/>
      <c r="K143" s="285"/>
      <c r="L143" s="285"/>
      <c r="M143" s="286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29"/>
      <c r="Y143" s="325"/>
      <c r="Z143" s="87" t="s">
        <v>17</v>
      </c>
      <c r="AA143" s="87"/>
      <c r="AB143" s="87"/>
      <c r="AC143" s="87"/>
      <c r="AD143" s="87"/>
      <c r="AE143" s="87"/>
      <c r="AF143" s="284"/>
      <c r="AG143" s="285"/>
      <c r="AH143" s="285"/>
      <c r="AI143" s="286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U143" s="267"/>
      <c r="AY143" s="2"/>
      <c r="AZ143" s="2"/>
      <c r="BA143" s="2"/>
    </row>
    <row r="144" spans="2:53" ht="16.5" customHeight="1" x14ac:dyDescent="0.25">
      <c r="B144" s="295"/>
      <c r="C144" s="325"/>
      <c r="D144" s="92" t="s">
        <v>25</v>
      </c>
      <c r="E144" s="293" t="s">
        <v>94</v>
      </c>
      <c r="F144" s="293"/>
      <c r="G144" s="293"/>
      <c r="H144" s="293"/>
      <c r="I144" s="293"/>
      <c r="J144" s="88" t="s">
        <v>11</v>
      </c>
      <c r="K144" s="88" t="s">
        <v>12</v>
      </c>
      <c r="L144" s="88" t="s">
        <v>81</v>
      </c>
      <c r="M144" s="88" t="s">
        <v>80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29"/>
      <c r="Y144" s="325"/>
      <c r="Z144" s="92" t="s">
        <v>25</v>
      </c>
      <c r="AA144" s="293" t="s">
        <v>94</v>
      </c>
      <c r="AB144" s="293"/>
      <c r="AC144" s="293"/>
      <c r="AD144" s="293"/>
      <c r="AE144" s="293"/>
      <c r="AF144" s="88" t="s">
        <v>11</v>
      </c>
      <c r="AG144" s="88" t="s">
        <v>12</v>
      </c>
      <c r="AH144" s="88" t="s">
        <v>81</v>
      </c>
      <c r="AI144" s="88" t="s">
        <v>80</v>
      </c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U144" s="267"/>
      <c r="AY144" s="2"/>
      <c r="AZ144" s="2"/>
      <c r="BA144" s="2"/>
    </row>
    <row r="145" spans="2:53" ht="16.5" customHeight="1" x14ac:dyDescent="0.25">
      <c r="B145" s="295"/>
      <c r="C145" s="325"/>
      <c r="D145" s="87" t="s">
        <v>26</v>
      </c>
      <c r="E145" s="83">
        <v>6.2549999999999999</v>
      </c>
      <c r="F145" s="83">
        <v>14.118</v>
      </c>
      <c r="G145" s="83">
        <v>8.4380000000000006</v>
      </c>
      <c r="H145" s="83">
        <v>4.9160000000000004</v>
      </c>
      <c r="I145" s="83">
        <v>29.777000000000001</v>
      </c>
      <c r="J145" s="87">
        <f>SUM(E145:I145)</f>
        <v>63.504000000000005</v>
      </c>
      <c r="K145" s="26">
        <f>ROUND(AVERAGE(E145:I145),3)</f>
        <v>12.701000000000001</v>
      </c>
      <c r="L145" s="87">
        <f>ROUND(MEDIAN(E145:I145), 3)</f>
        <v>8.4380000000000006</v>
      </c>
      <c r="M145" s="87">
        <f>ROUND(_xlfn.STDEV.S(E145:I145), 3)</f>
        <v>10.173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29"/>
      <c r="Y145" s="325"/>
      <c r="Z145" s="87" t="s">
        <v>26</v>
      </c>
      <c r="AA145" s="62">
        <v>12.865</v>
      </c>
      <c r="AB145" s="62">
        <v>14.118</v>
      </c>
      <c r="AC145" s="62">
        <v>5.8659999999999997</v>
      </c>
      <c r="AD145" s="62">
        <v>8.6029999999999998</v>
      </c>
      <c r="AE145" s="62">
        <v>8.42</v>
      </c>
      <c r="AF145" s="87">
        <f>SUM(AA145:AE145)</f>
        <v>49.872000000000007</v>
      </c>
      <c r="AG145" s="26">
        <f>ROUND(AVERAGE(AA145:AE145),3)</f>
        <v>9.9740000000000002</v>
      </c>
      <c r="AH145" s="87">
        <f>ROUND(MEDIAN(AA145:AE145), 3)</f>
        <v>8.6029999999999998</v>
      </c>
      <c r="AI145" s="87">
        <f>ROUND(_xlfn.STDEV.S(AA145:AE145), 3)</f>
        <v>3.4169999999999998</v>
      </c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U145" s="267"/>
      <c r="AY145" s="2"/>
      <c r="AZ145" s="2"/>
      <c r="BA145" s="2"/>
    </row>
    <row r="146" spans="2:53" ht="16.5" customHeight="1" x14ac:dyDescent="0.25">
      <c r="B146" s="295"/>
      <c r="C146" s="325"/>
      <c r="D146" s="87" t="b">
        <v>1</v>
      </c>
      <c r="E146" s="87">
        <v>6</v>
      </c>
      <c r="F146" s="87" t="s">
        <v>161</v>
      </c>
      <c r="G146" s="87">
        <v>3</v>
      </c>
      <c r="H146" s="87" t="s">
        <v>144</v>
      </c>
      <c r="I146" s="87" t="s">
        <v>162</v>
      </c>
      <c r="J146" s="281"/>
      <c r="K146" s="282"/>
      <c r="L146" s="282"/>
      <c r="M146" s="283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29"/>
      <c r="Y146" s="325"/>
      <c r="Z146" s="87" t="b">
        <v>1</v>
      </c>
      <c r="AA146" s="87">
        <v>6</v>
      </c>
      <c r="AB146" s="87" t="s">
        <v>161</v>
      </c>
      <c r="AC146" s="87">
        <v>3</v>
      </c>
      <c r="AD146" s="87" t="s">
        <v>144</v>
      </c>
      <c r="AE146" s="87" t="s">
        <v>162</v>
      </c>
      <c r="AF146" s="281"/>
      <c r="AG146" s="282"/>
      <c r="AH146" s="282"/>
      <c r="AI146" s="283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U146" s="267"/>
      <c r="AY146" s="2"/>
      <c r="AZ146" s="2"/>
      <c r="BA146" s="2"/>
    </row>
    <row r="147" spans="2:53" ht="16.5" customHeight="1" x14ac:dyDescent="0.25">
      <c r="B147" s="295"/>
      <c r="C147" s="325"/>
      <c r="D147" s="87" t="s">
        <v>17</v>
      </c>
      <c r="E147" s="87"/>
      <c r="F147" s="87"/>
      <c r="G147" s="87"/>
      <c r="H147" s="87"/>
      <c r="I147" s="87"/>
      <c r="J147" s="284"/>
      <c r="K147" s="285"/>
      <c r="L147" s="285"/>
      <c r="M147" s="286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29"/>
      <c r="Y147" s="325"/>
      <c r="Z147" s="87" t="s">
        <v>17</v>
      </c>
      <c r="AA147" s="87"/>
      <c r="AB147" s="87"/>
      <c r="AC147" s="87"/>
      <c r="AD147" s="87"/>
      <c r="AE147" s="87"/>
      <c r="AF147" s="284"/>
      <c r="AG147" s="285"/>
      <c r="AH147" s="285"/>
      <c r="AI147" s="286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U147" s="267"/>
      <c r="AY147" s="2"/>
      <c r="AZ147" s="2"/>
      <c r="BA147" s="2"/>
    </row>
    <row r="148" spans="2:53" ht="16.5" customHeight="1" x14ac:dyDescent="0.25">
      <c r="B148" s="295"/>
      <c r="C148" s="325"/>
      <c r="D148" s="92" t="s">
        <v>58</v>
      </c>
      <c r="E148" s="293" t="s">
        <v>89</v>
      </c>
      <c r="F148" s="293"/>
      <c r="G148" s="293"/>
      <c r="H148" s="293"/>
      <c r="I148" s="293"/>
      <c r="J148" s="88" t="s">
        <v>11</v>
      </c>
      <c r="K148" s="88" t="s">
        <v>12</v>
      </c>
      <c r="L148" s="88" t="s">
        <v>81</v>
      </c>
      <c r="M148" s="88" t="s">
        <v>80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29"/>
      <c r="Y148" s="325"/>
      <c r="Z148" s="92" t="s">
        <v>58</v>
      </c>
      <c r="AA148" s="293" t="s">
        <v>94</v>
      </c>
      <c r="AB148" s="293"/>
      <c r="AC148" s="293"/>
      <c r="AD148" s="293"/>
      <c r="AE148" s="293"/>
      <c r="AF148" s="88" t="s">
        <v>11</v>
      </c>
      <c r="AG148" s="88" t="s">
        <v>12</v>
      </c>
      <c r="AH148" s="88" t="s">
        <v>81</v>
      </c>
      <c r="AI148" s="88" t="s">
        <v>80</v>
      </c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U148" s="267"/>
      <c r="AY148" s="2"/>
      <c r="AZ148" s="2"/>
      <c r="BA148" s="2"/>
    </row>
    <row r="149" spans="2:53" ht="16.5" customHeight="1" x14ac:dyDescent="0.25">
      <c r="B149" s="295"/>
      <c r="C149" s="325"/>
      <c r="D149" s="87" t="s">
        <v>59</v>
      </c>
      <c r="E149" s="86">
        <v>14.007</v>
      </c>
      <c r="F149" s="86">
        <v>31.170999999999999</v>
      </c>
      <c r="G149" s="86">
        <v>6.3479999999999999</v>
      </c>
      <c r="H149" s="86">
        <v>15.78</v>
      </c>
      <c r="I149" s="86">
        <v>32.514000000000003</v>
      </c>
      <c r="J149" s="87">
        <f>SUM(E149:I149)</f>
        <v>99.82</v>
      </c>
      <c r="K149" s="26">
        <f>ROUND(AVERAGE(E149:I149),3)</f>
        <v>19.963999999999999</v>
      </c>
      <c r="L149" s="87">
        <f>ROUND(MEDIAN(E149:I149), 3)</f>
        <v>15.78</v>
      </c>
      <c r="M149" s="87">
        <f>ROUND(_xlfn.STDEV.S(E149:I149), 3)</f>
        <v>11.417999999999999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29"/>
      <c r="Y149" s="325"/>
      <c r="Z149" s="87" t="s">
        <v>59</v>
      </c>
      <c r="AA149" s="62">
        <v>6.7229999999999999</v>
      </c>
      <c r="AB149" s="62">
        <v>11.047000000000001</v>
      </c>
      <c r="AC149" s="62">
        <v>10.676</v>
      </c>
      <c r="AD149" s="62">
        <v>9.2850000000000001</v>
      </c>
      <c r="AE149" s="62">
        <v>26.321999999999999</v>
      </c>
      <c r="AF149" s="87">
        <f>SUM(AA149:AE149)</f>
        <v>64.052999999999997</v>
      </c>
      <c r="AG149" s="26">
        <f>ROUND(AVERAGE(AA149:AE149),3)</f>
        <v>12.811</v>
      </c>
      <c r="AH149" s="87">
        <f>ROUND(MEDIAN(AA149:AE149), 3)</f>
        <v>10.676</v>
      </c>
      <c r="AI149" s="87">
        <f>ROUND(_xlfn.STDEV.S(AA149:AE149), 3)</f>
        <v>7.7409999999999997</v>
      </c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U149" s="267"/>
      <c r="AY149" s="2"/>
      <c r="AZ149" s="2"/>
      <c r="BA149" s="2"/>
    </row>
    <row r="150" spans="2:53" ht="16.5" customHeight="1" x14ac:dyDescent="0.25">
      <c r="B150" s="295"/>
      <c r="C150" s="325"/>
      <c r="D150" s="87" t="b">
        <v>1</v>
      </c>
      <c r="E150" s="87" t="s">
        <v>147</v>
      </c>
      <c r="F150" s="87" t="s">
        <v>155</v>
      </c>
      <c r="G150" s="87">
        <v>5</v>
      </c>
      <c r="H150" s="87">
        <v>7</v>
      </c>
      <c r="I150" s="13" t="s">
        <v>141</v>
      </c>
      <c r="J150" s="281"/>
      <c r="K150" s="282"/>
      <c r="L150" s="282"/>
      <c r="M150" s="283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29"/>
      <c r="Y150" s="325"/>
      <c r="Z150" s="87" t="b">
        <v>1</v>
      </c>
      <c r="AA150" s="87" t="s">
        <v>147</v>
      </c>
      <c r="AB150" s="87" t="s">
        <v>155</v>
      </c>
      <c r="AC150" s="87">
        <v>5</v>
      </c>
      <c r="AD150" s="87">
        <v>7</v>
      </c>
      <c r="AE150" s="87" t="s">
        <v>141</v>
      </c>
      <c r="AF150" s="281"/>
      <c r="AG150" s="282"/>
      <c r="AH150" s="282"/>
      <c r="AI150" s="283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U150" s="267"/>
      <c r="AY150" s="2"/>
      <c r="AZ150" s="2"/>
      <c r="BA150" s="2"/>
    </row>
    <row r="151" spans="2:53" ht="16.5" customHeight="1" x14ac:dyDescent="0.25">
      <c r="B151" s="295"/>
      <c r="C151" s="325"/>
      <c r="D151" s="87" t="s">
        <v>17</v>
      </c>
      <c r="E151" s="87"/>
      <c r="F151" s="87"/>
      <c r="G151" s="87"/>
      <c r="H151" s="87"/>
      <c r="I151" s="13" t="s">
        <v>35</v>
      </c>
      <c r="J151" s="284"/>
      <c r="K151" s="285"/>
      <c r="L151" s="285"/>
      <c r="M151" s="286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29"/>
      <c r="Y151" s="325"/>
      <c r="Z151" s="87" t="s">
        <v>17</v>
      </c>
      <c r="AA151" s="87"/>
      <c r="AB151" s="87"/>
      <c r="AC151" s="87"/>
      <c r="AD151" s="87"/>
      <c r="AE151" s="87"/>
      <c r="AF151" s="284"/>
      <c r="AG151" s="285"/>
      <c r="AH151" s="285"/>
      <c r="AI151" s="286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U151" s="267"/>
      <c r="AY151" s="2"/>
      <c r="AZ151" s="2"/>
      <c r="BA151" s="2"/>
    </row>
    <row r="152" spans="2:53" ht="16.5" customHeight="1" x14ac:dyDescent="0.25">
      <c r="B152" s="295"/>
      <c r="AU152" s="267"/>
      <c r="AY152" s="2"/>
      <c r="AZ152" s="2"/>
      <c r="BA152" s="2"/>
    </row>
    <row r="153" spans="2:53" ht="16.5" customHeight="1" x14ac:dyDescent="0.25">
      <c r="B153" s="295"/>
      <c r="AU153" s="267"/>
      <c r="AY153" s="2"/>
      <c r="AZ153" s="2"/>
      <c r="BA153" s="2"/>
    </row>
    <row r="154" spans="2:53" ht="16.5" customHeight="1" x14ac:dyDescent="0.3">
      <c r="B154" s="295"/>
      <c r="C154" s="325" t="s">
        <v>70</v>
      </c>
      <c r="D154" s="90" t="s">
        <v>70</v>
      </c>
      <c r="E154" s="7"/>
      <c r="F154" s="7"/>
      <c r="G154" s="7"/>
      <c r="H154" s="7"/>
      <c r="I154" s="7"/>
      <c r="J154" s="326" t="s">
        <v>49</v>
      </c>
      <c r="K154" s="326"/>
      <c r="L154" s="326"/>
      <c r="M154" s="326"/>
      <c r="N154" s="7"/>
      <c r="O154" s="7"/>
      <c r="P154" s="7"/>
      <c r="Q154" s="7"/>
      <c r="R154" s="7"/>
      <c r="S154" s="7"/>
      <c r="T154" s="90" t="s">
        <v>70</v>
      </c>
      <c r="U154" s="232" t="s">
        <v>50</v>
      </c>
      <c r="V154" s="232"/>
      <c r="W154" s="232"/>
      <c r="X154" s="3"/>
      <c r="Y154" s="325" t="s">
        <v>70</v>
      </c>
      <c r="Z154" s="90" t="s">
        <v>70</v>
      </c>
      <c r="AA154" s="7"/>
      <c r="AB154" s="7"/>
      <c r="AC154" s="7"/>
      <c r="AD154" s="7"/>
      <c r="AE154" s="7"/>
      <c r="AF154" s="326" t="s">
        <v>49</v>
      </c>
      <c r="AG154" s="326"/>
      <c r="AH154" s="326"/>
      <c r="AI154" s="326"/>
      <c r="AJ154" s="7"/>
      <c r="AK154" s="7"/>
      <c r="AL154" s="7"/>
      <c r="AM154" s="7"/>
      <c r="AN154" s="7"/>
      <c r="AO154" s="7"/>
      <c r="AP154" s="90" t="s">
        <v>70</v>
      </c>
      <c r="AQ154" s="232" t="s">
        <v>50</v>
      </c>
      <c r="AR154" s="232"/>
      <c r="AS154" s="232"/>
      <c r="AU154" s="267"/>
      <c r="AV154" s="332" t="s">
        <v>253</v>
      </c>
      <c r="AW154" s="333" t="s">
        <v>5</v>
      </c>
      <c r="AX154" s="333"/>
      <c r="AY154" s="332" t="s">
        <v>253</v>
      </c>
      <c r="AZ154" s="333" t="s">
        <v>6</v>
      </c>
      <c r="BA154" s="333"/>
    </row>
    <row r="155" spans="2:53" ht="16.5" customHeight="1" x14ac:dyDescent="0.3">
      <c r="B155" s="295"/>
      <c r="C155" s="325"/>
      <c r="D155" s="90" t="s">
        <v>2</v>
      </c>
      <c r="E155" s="7"/>
      <c r="F155" s="7"/>
      <c r="G155" s="7"/>
      <c r="H155" s="7"/>
      <c r="I155" s="7"/>
      <c r="J155" s="42" t="s">
        <v>3</v>
      </c>
      <c r="K155" s="42" t="s">
        <v>4</v>
      </c>
      <c r="L155" s="42" t="s">
        <v>191</v>
      </c>
      <c r="M155" s="42" t="s">
        <v>192</v>
      </c>
      <c r="N155" s="7"/>
      <c r="O155" s="7"/>
      <c r="P155" s="7"/>
      <c r="Q155" s="7"/>
      <c r="R155" s="7"/>
      <c r="S155" s="31"/>
      <c r="T155" s="90" t="s">
        <v>2</v>
      </c>
      <c r="U155" s="92" t="s">
        <v>5</v>
      </c>
      <c r="V155" s="92" t="s">
        <v>6</v>
      </c>
      <c r="W155" s="8" t="s">
        <v>7</v>
      </c>
      <c r="X155" s="29"/>
      <c r="Y155" s="325"/>
      <c r="Z155" s="90" t="s">
        <v>0</v>
      </c>
      <c r="AA155" s="7"/>
      <c r="AB155" s="7"/>
      <c r="AC155" s="7"/>
      <c r="AD155" s="7"/>
      <c r="AE155" s="7"/>
      <c r="AF155" s="42" t="s">
        <v>3</v>
      </c>
      <c r="AG155" s="42" t="s">
        <v>4</v>
      </c>
      <c r="AH155" s="42" t="s">
        <v>191</v>
      </c>
      <c r="AI155" s="42" t="s">
        <v>192</v>
      </c>
      <c r="AJ155" s="7"/>
      <c r="AK155" s="7"/>
      <c r="AL155" s="7"/>
      <c r="AM155" s="7"/>
      <c r="AN155" s="7"/>
      <c r="AO155" s="31"/>
      <c r="AP155" s="90" t="s">
        <v>0</v>
      </c>
      <c r="AQ155" s="92" t="s">
        <v>5</v>
      </c>
      <c r="AR155" s="92" t="s">
        <v>6</v>
      </c>
      <c r="AS155" s="8" t="s">
        <v>7</v>
      </c>
      <c r="AU155" s="267"/>
      <c r="AV155" s="332"/>
      <c r="AW155" s="100" t="s">
        <v>2</v>
      </c>
      <c r="AX155" s="100" t="s">
        <v>54</v>
      </c>
      <c r="AY155" s="332"/>
      <c r="AZ155" s="100" t="s">
        <v>2</v>
      </c>
      <c r="BA155" s="100" t="s">
        <v>54</v>
      </c>
    </row>
    <row r="156" spans="2:53" ht="16.5" customHeight="1" x14ac:dyDescent="0.3">
      <c r="B156" s="295"/>
      <c r="C156" s="325"/>
      <c r="D156" s="9" t="s">
        <v>8</v>
      </c>
      <c r="E156" s="19"/>
      <c r="F156" s="19"/>
      <c r="G156" s="19"/>
      <c r="H156" s="19"/>
      <c r="I156" s="19"/>
      <c r="J156" s="57">
        <f>ROUND(AVERAGE(J158, J162,J166,J170,J174,J178), 3)</f>
        <v>100.977</v>
      </c>
      <c r="K156" s="43">
        <f>ROUND(AVERAGE(K158, K162,K166,K170,K174,K178), 3)</f>
        <v>20.195</v>
      </c>
      <c r="L156" s="43">
        <f>ROUND(AVERAGE(L158, L162,L166,L170,L174,L178), 3)</f>
        <v>12.981999999999999</v>
      </c>
      <c r="M156" s="43">
        <f>ROUND(AVERAGE(M158, M162,M166,M170,M174,M178), 3)</f>
        <v>18.257999999999999</v>
      </c>
      <c r="N156" s="7"/>
      <c r="O156" s="7"/>
      <c r="P156" s="7"/>
      <c r="Q156" s="7"/>
      <c r="R156" s="7"/>
      <c r="S156" s="31"/>
      <c r="T156" s="9" t="s">
        <v>9</v>
      </c>
      <c r="U156" s="32">
        <v>40</v>
      </c>
      <c r="V156" s="32">
        <v>215.697</v>
      </c>
      <c r="W156" s="8">
        <f t="shared" ref="W156:W161" si="28">ROUND(V156/60, 3)</f>
        <v>3.5950000000000002</v>
      </c>
      <c r="X156" s="29"/>
      <c r="Y156" s="325"/>
      <c r="Z156" s="9" t="s">
        <v>8</v>
      </c>
      <c r="AA156" s="19"/>
      <c r="AB156" s="19"/>
      <c r="AC156" s="19"/>
      <c r="AD156" s="19"/>
      <c r="AE156" s="19"/>
      <c r="AF156" s="57">
        <f>ROUND(AVERAGE(AF158, AF162,AF166,AF170,AF174,AF178), 3)</f>
        <v>50.03</v>
      </c>
      <c r="AG156" s="43">
        <f>ROUND(AVERAGE(AG158, AG162,AG166,AG170,AG174,AG178), 3)</f>
        <v>10.006</v>
      </c>
      <c r="AH156" s="43">
        <f>ROUND(AVERAGE(AH158, AH162,AH166,AH170,AH174,AH178), 3)</f>
        <v>8.5220000000000002</v>
      </c>
      <c r="AI156" s="43">
        <f>ROUND(AVERAGE(AI158, AI162,AI166,AI170,AI174,AI178), 3)</f>
        <v>4.28</v>
      </c>
      <c r="AJ156" s="7"/>
      <c r="AK156" s="7"/>
      <c r="AL156" s="7"/>
      <c r="AM156" s="7"/>
      <c r="AN156" s="7"/>
      <c r="AO156" s="31"/>
      <c r="AP156" s="9" t="s">
        <v>9</v>
      </c>
      <c r="AQ156" s="32">
        <v>100</v>
      </c>
      <c r="AR156" s="32">
        <v>36.423999999999999</v>
      </c>
      <c r="AS156" s="8">
        <f t="shared" ref="AS156:AS161" si="29">ROUND(AR156/60, 3)</f>
        <v>0.60699999999999998</v>
      </c>
      <c r="AU156" s="267"/>
      <c r="AV156" s="101" t="s">
        <v>9</v>
      </c>
      <c r="AW156" s="102">
        <f>U156</f>
        <v>40</v>
      </c>
      <c r="AX156" s="102">
        <f>AQ156</f>
        <v>100</v>
      </c>
      <c r="AY156" s="101" t="s">
        <v>9</v>
      </c>
      <c r="AZ156" s="102">
        <f>V156</f>
        <v>215.697</v>
      </c>
      <c r="BA156" s="102">
        <f>AR156</f>
        <v>36.423999999999999</v>
      </c>
    </row>
    <row r="157" spans="2:53" ht="16.5" customHeight="1" x14ac:dyDescent="0.3">
      <c r="B157" s="295"/>
      <c r="C157" s="325"/>
      <c r="D157" s="92" t="s">
        <v>10</v>
      </c>
      <c r="E157" s="293" t="s">
        <v>93</v>
      </c>
      <c r="F157" s="293"/>
      <c r="G157" s="293"/>
      <c r="H157" s="293"/>
      <c r="I157" s="293"/>
      <c r="J157" s="88" t="s">
        <v>11</v>
      </c>
      <c r="K157" s="88" t="s">
        <v>12</v>
      </c>
      <c r="L157" s="88" t="s">
        <v>81</v>
      </c>
      <c r="M157" s="88" t="s">
        <v>80</v>
      </c>
      <c r="N157" s="7"/>
      <c r="O157" s="31"/>
      <c r="P157" s="31"/>
      <c r="Q157" s="31"/>
      <c r="R157" s="31"/>
      <c r="S157" s="31"/>
      <c r="T157" s="9" t="s">
        <v>13</v>
      </c>
      <c r="U157" s="32">
        <v>80</v>
      </c>
      <c r="V157" s="32">
        <v>87.608999999999995</v>
      </c>
      <c r="W157" s="8">
        <f t="shared" si="28"/>
        <v>1.46</v>
      </c>
      <c r="X157" s="29"/>
      <c r="Y157" s="325"/>
      <c r="Z157" s="92" t="s">
        <v>10</v>
      </c>
      <c r="AA157" s="293" t="s">
        <v>94</v>
      </c>
      <c r="AB157" s="293"/>
      <c r="AC157" s="293"/>
      <c r="AD157" s="293"/>
      <c r="AE157" s="293"/>
      <c r="AF157" s="88" t="s">
        <v>11</v>
      </c>
      <c r="AG157" s="88" t="s">
        <v>12</v>
      </c>
      <c r="AH157" s="88" t="s">
        <v>81</v>
      </c>
      <c r="AI157" s="88" t="s">
        <v>80</v>
      </c>
      <c r="AJ157" s="7"/>
      <c r="AK157" s="31"/>
      <c r="AL157" s="31"/>
      <c r="AM157" s="31"/>
      <c r="AN157" s="31"/>
      <c r="AO157" s="31"/>
      <c r="AP157" s="9" t="s">
        <v>13</v>
      </c>
      <c r="AQ157" s="32">
        <v>100</v>
      </c>
      <c r="AR157" s="32">
        <v>59.045999999999999</v>
      </c>
      <c r="AS157" s="8">
        <f t="shared" si="29"/>
        <v>0.98399999999999999</v>
      </c>
      <c r="AU157" s="267"/>
      <c r="AV157" s="101" t="s">
        <v>13</v>
      </c>
      <c r="AW157" s="102">
        <f t="shared" ref="AW157:AW162" si="30">U157</f>
        <v>80</v>
      </c>
      <c r="AX157" s="102">
        <f t="shared" ref="AX157:AX162" si="31">AQ157</f>
        <v>100</v>
      </c>
      <c r="AY157" s="101" t="s">
        <v>13</v>
      </c>
      <c r="AZ157" s="102">
        <f t="shared" ref="AZ157:AZ162" si="32">V157</f>
        <v>87.608999999999995</v>
      </c>
      <c r="BA157" s="102">
        <f t="shared" ref="BA157:BA162" si="33">AR157</f>
        <v>59.045999999999999</v>
      </c>
    </row>
    <row r="158" spans="2:53" ht="16.5" customHeight="1" x14ac:dyDescent="0.3">
      <c r="B158" s="295"/>
      <c r="C158" s="325"/>
      <c r="D158" s="87" t="s">
        <v>14</v>
      </c>
      <c r="E158" s="86">
        <v>111.059</v>
      </c>
      <c r="F158" s="86">
        <v>24.361999999999998</v>
      </c>
      <c r="G158" s="86">
        <v>5.7670000000000003</v>
      </c>
      <c r="H158" s="86">
        <v>21.532</v>
      </c>
      <c r="I158" s="86">
        <v>52.975999999999999</v>
      </c>
      <c r="J158" s="87">
        <f>SUM(E158:I158)</f>
        <v>215.696</v>
      </c>
      <c r="K158" s="26">
        <f>ROUND(AVERAGE(E158:I158),3)</f>
        <v>43.139000000000003</v>
      </c>
      <c r="L158" s="87">
        <f>ROUND(MEDIAN(E158:I158), 3)</f>
        <v>24.361999999999998</v>
      </c>
      <c r="M158" s="87">
        <f>ROUND(_xlfn.STDEV.S(E158:I158), 3)</f>
        <v>41.610999999999997</v>
      </c>
      <c r="N158" s="7"/>
      <c r="O158" s="31"/>
      <c r="P158" s="31"/>
      <c r="Q158" s="31"/>
      <c r="R158" s="31"/>
      <c r="S158" s="31"/>
      <c r="T158" s="9" t="s">
        <v>15</v>
      </c>
      <c r="U158" s="32">
        <v>100</v>
      </c>
      <c r="V158" s="32">
        <v>75.302000000000007</v>
      </c>
      <c r="W158" s="8">
        <f t="shared" si="28"/>
        <v>1.2549999999999999</v>
      </c>
      <c r="X158" s="29"/>
      <c r="Y158" s="325"/>
      <c r="Z158" s="87" t="s">
        <v>14</v>
      </c>
      <c r="AA158" s="63">
        <v>6.0810000000000004</v>
      </c>
      <c r="AB158" s="63">
        <v>5.6539999999999999</v>
      </c>
      <c r="AC158" s="63">
        <v>5.6180000000000003</v>
      </c>
      <c r="AD158" s="63">
        <v>5.056</v>
      </c>
      <c r="AE158" s="63">
        <v>14.012</v>
      </c>
      <c r="AF158" s="87">
        <f>SUM(AA158:AE158)</f>
        <v>36.421000000000006</v>
      </c>
      <c r="AG158" s="26">
        <f>ROUND(AVERAGE(AA158:AE158),3)</f>
        <v>7.2839999999999998</v>
      </c>
      <c r="AH158" s="87">
        <f>ROUND(MEDIAN(AA158:AE158), 3)</f>
        <v>5.6539999999999999</v>
      </c>
      <c r="AI158" s="87">
        <f>ROUND(_xlfn.STDEV.S(AA158:AE158), 3)</f>
        <v>3.7789999999999999</v>
      </c>
      <c r="AJ158" s="7"/>
      <c r="AK158" s="31"/>
      <c r="AL158" s="31"/>
      <c r="AM158" s="31"/>
      <c r="AN158" s="31"/>
      <c r="AO158" s="31"/>
      <c r="AP158" s="9" t="s">
        <v>15</v>
      </c>
      <c r="AQ158" s="32">
        <v>80</v>
      </c>
      <c r="AR158" s="32">
        <v>72.156000000000006</v>
      </c>
      <c r="AS158" s="8">
        <f t="shared" si="29"/>
        <v>1.2030000000000001</v>
      </c>
      <c r="AU158" s="267"/>
      <c r="AV158" s="101" t="s">
        <v>15</v>
      </c>
      <c r="AW158" s="102">
        <f t="shared" si="30"/>
        <v>100</v>
      </c>
      <c r="AX158" s="102">
        <f t="shared" si="31"/>
        <v>80</v>
      </c>
      <c r="AY158" s="101" t="s">
        <v>15</v>
      </c>
      <c r="AZ158" s="102">
        <f t="shared" si="32"/>
        <v>75.302000000000007</v>
      </c>
      <c r="BA158" s="102">
        <f t="shared" si="33"/>
        <v>72.156000000000006</v>
      </c>
    </row>
    <row r="159" spans="2:53" ht="16.5" customHeight="1" x14ac:dyDescent="0.3">
      <c r="B159" s="295"/>
      <c r="C159" s="325"/>
      <c r="D159" s="87" t="b">
        <v>1</v>
      </c>
      <c r="E159" s="13" t="s">
        <v>141</v>
      </c>
      <c r="F159" s="87">
        <v>7</v>
      </c>
      <c r="G159" s="87">
        <v>5</v>
      </c>
      <c r="H159" s="13" t="s">
        <v>159</v>
      </c>
      <c r="I159" s="13" t="s">
        <v>162</v>
      </c>
      <c r="J159" s="281"/>
      <c r="K159" s="282"/>
      <c r="L159" s="282"/>
      <c r="M159" s="283"/>
      <c r="N159" s="7"/>
      <c r="O159" s="31"/>
      <c r="P159" s="31"/>
      <c r="Q159" s="31"/>
      <c r="R159" s="31"/>
      <c r="S159" s="31"/>
      <c r="T159" s="9" t="s">
        <v>16</v>
      </c>
      <c r="U159" s="32">
        <v>80</v>
      </c>
      <c r="V159" s="32">
        <v>50.984999999999999</v>
      </c>
      <c r="W159" s="8">
        <f t="shared" si="28"/>
        <v>0.85</v>
      </c>
      <c r="X159" s="29"/>
      <c r="Y159" s="325"/>
      <c r="Z159" s="87" t="b">
        <v>1</v>
      </c>
      <c r="AA159" s="87" t="s">
        <v>147</v>
      </c>
      <c r="AB159" s="87" t="s">
        <v>163</v>
      </c>
      <c r="AC159" s="87" t="s">
        <v>133</v>
      </c>
      <c r="AD159" s="87">
        <v>3</v>
      </c>
      <c r="AE159" s="87" t="s">
        <v>131</v>
      </c>
      <c r="AF159" s="281"/>
      <c r="AG159" s="282"/>
      <c r="AH159" s="282"/>
      <c r="AI159" s="283"/>
      <c r="AJ159" s="7"/>
      <c r="AK159" s="31"/>
      <c r="AL159" s="31"/>
      <c r="AM159" s="31"/>
      <c r="AN159" s="31"/>
      <c r="AO159" s="31"/>
      <c r="AP159" s="9" t="s">
        <v>16</v>
      </c>
      <c r="AQ159" s="32">
        <v>100</v>
      </c>
      <c r="AR159" s="32">
        <v>52.143999999999998</v>
      </c>
      <c r="AS159" s="8">
        <f t="shared" si="29"/>
        <v>0.86899999999999999</v>
      </c>
      <c r="AU159" s="267"/>
      <c r="AV159" s="101" t="s">
        <v>16</v>
      </c>
      <c r="AW159" s="102">
        <f t="shared" si="30"/>
        <v>80</v>
      </c>
      <c r="AX159" s="102">
        <f t="shared" si="31"/>
        <v>100</v>
      </c>
      <c r="AY159" s="101" t="s">
        <v>16</v>
      </c>
      <c r="AZ159" s="102">
        <f t="shared" si="32"/>
        <v>50.984999999999999</v>
      </c>
      <c r="BA159" s="102">
        <f t="shared" si="33"/>
        <v>52.143999999999998</v>
      </c>
    </row>
    <row r="160" spans="2:53" ht="16.5" customHeight="1" x14ac:dyDescent="0.3">
      <c r="B160" s="295"/>
      <c r="C160" s="325"/>
      <c r="D160" s="87" t="s">
        <v>17</v>
      </c>
      <c r="E160" s="13" t="s">
        <v>44</v>
      </c>
      <c r="F160" s="87"/>
      <c r="G160" s="87"/>
      <c r="H160" s="13" t="s">
        <v>28</v>
      </c>
      <c r="I160" s="13" t="s">
        <v>52</v>
      </c>
      <c r="J160" s="284"/>
      <c r="K160" s="285"/>
      <c r="L160" s="285"/>
      <c r="M160" s="286"/>
      <c r="N160" s="7"/>
      <c r="O160" s="31"/>
      <c r="P160" s="31"/>
      <c r="Q160" s="31"/>
      <c r="R160" s="31"/>
      <c r="S160" s="31"/>
      <c r="T160" s="9" t="s">
        <v>18</v>
      </c>
      <c r="U160" s="32">
        <v>80</v>
      </c>
      <c r="V160" s="32">
        <v>48.006999999999998</v>
      </c>
      <c r="W160" s="8">
        <f t="shared" si="28"/>
        <v>0.8</v>
      </c>
      <c r="X160" s="29"/>
      <c r="Y160" s="325"/>
      <c r="Z160" s="87" t="s">
        <v>17</v>
      </c>
      <c r="AA160" s="87"/>
      <c r="AB160" s="87"/>
      <c r="AC160" s="87"/>
      <c r="AD160" s="87"/>
      <c r="AE160" s="87"/>
      <c r="AF160" s="284"/>
      <c r="AG160" s="285"/>
      <c r="AH160" s="285"/>
      <c r="AI160" s="286"/>
      <c r="AJ160" s="7"/>
      <c r="AK160" s="31"/>
      <c r="AL160" s="31"/>
      <c r="AM160" s="31"/>
      <c r="AN160" s="31"/>
      <c r="AO160" s="31"/>
      <c r="AP160" s="9" t="s">
        <v>18</v>
      </c>
      <c r="AQ160" s="32">
        <v>100</v>
      </c>
      <c r="AR160" s="32">
        <v>40.503999999999998</v>
      </c>
      <c r="AS160" s="8">
        <f t="shared" si="29"/>
        <v>0.67500000000000004</v>
      </c>
      <c r="AU160" s="267"/>
      <c r="AV160" s="101" t="s">
        <v>18</v>
      </c>
      <c r="AW160" s="102">
        <f t="shared" si="30"/>
        <v>80</v>
      </c>
      <c r="AX160" s="102">
        <f t="shared" si="31"/>
        <v>100</v>
      </c>
      <c r="AY160" s="101" t="s">
        <v>18</v>
      </c>
      <c r="AZ160" s="102">
        <f t="shared" si="32"/>
        <v>48.006999999999998</v>
      </c>
      <c r="BA160" s="102">
        <f t="shared" si="33"/>
        <v>40.503999999999998</v>
      </c>
    </row>
    <row r="161" spans="2:53" ht="16.5" customHeight="1" x14ac:dyDescent="0.3">
      <c r="B161" s="295"/>
      <c r="C161" s="325"/>
      <c r="D161" s="92" t="s">
        <v>19</v>
      </c>
      <c r="E161" s="293" t="s">
        <v>89</v>
      </c>
      <c r="F161" s="293"/>
      <c r="G161" s="293"/>
      <c r="H161" s="293"/>
      <c r="I161" s="293"/>
      <c r="J161" s="88" t="s">
        <v>11</v>
      </c>
      <c r="K161" s="88" t="s">
        <v>12</v>
      </c>
      <c r="L161" s="88" t="s">
        <v>81</v>
      </c>
      <c r="M161" s="88" t="s">
        <v>80</v>
      </c>
      <c r="N161" s="7"/>
      <c r="O161" s="31"/>
      <c r="P161" s="31"/>
      <c r="Q161" s="31"/>
      <c r="R161" s="31"/>
      <c r="S161" s="31"/>
      <c r="T161" s="9" t="s">
        <v>56</v>
      </c>
      <c r="U161" s="37">
        <v>80</v>
      </c>
      <c r="V161" s="32">
        <v>128.26400000000001</v>
      </c>
      <c r="W161" s="8">
        <f t="shared" si="28"/>
        <v>2.1379999999999999</v>
      </c>
      <c r="X161" s="3"/>
      <c r="Y161" s="325"/>
      <c r="Z161" s="92" t="s">
        <v>19</v>
      </c>
      <c r="AA161" s="293" t="s">
        <v>94</v>
      </c>
      <c r="AB161" s="293"/>
      <c r="AC161" s="293"/>
      <c r="AD161" s="293"/>
      <c r="AE161" s="293"/>
      <c r="AF161" s="88" t="s">
        <v>11</v>
      </c>
      <c r="AG161" s="88" t="s">
        <v>12</v>
      </c>
      <c r="AH161" s="88" t="s">
        <v>81</v>
      </c>
      <c r="AI161" s="88" t="s">
        <v>80</v>
      </c>
      <c r="AJ161" s="7"/>
      <c r="AK161" s="31"/>
      <c r="AL161" s="31"/>
      <c r="AM161" s="31"/>
      <c r="AN161" s="31"/>
      <c r="AO161" s="31"/>
      <c r="AP161" s="9" t="s">
        <v>56</v>
      </c>
      <c r="AQ161" s="32">
        <v>100</v>
      </c>
      <c r="AR161" s="32">
        <v>39.92</v>
      </c>
      <c r="AS161" s="8">
        <f t="shared" si="29"/>
        <v>0.66500000000000004</v>
      </c>
      <c r="AU161" s="267"/>
      <c r="AV161" s="101" t="s">
        <v>56</v>
      </c>
      <c r="AW161" s="102">
        <f t="shared" si="30"/>
        <v>80</v>
      </c>
      <c r="AX161" s="102">
        <f t="shared" si="31"/>
        <v>100</v>
      </c>
      <c r="AY161" s="101" t="s">
        <v>56</v>
      </c>
      <c r="AZ161" s="102">
        <f t="shared" si="32"/>
        <v>128.26400000000001</v>
      </c>
      <c r="BA161" s="102">
        <f t="shared" si="33"/>
        <v>39.92</v>
      </c>
    </row>
    <row r="162" spans="2:53" ht="16.5" customHeight="1" x14ac:dyDescent="0.3">
      <c r="B162" s="295"/>
      <c r="C162" s="325"/>
      <c r="D162" s="87" t="s">
        <v>20</v>
      </c>
      <c r="E162" s="86">
        <v>15.972</v>
      </c>
      <c r="F162" s="86">
        <v>26.759</v>
      </c>
      <c r="G162" s="86">
        <v>8.5340000000000007</v>
      </c>
      <c r="H162" s="86">
        <v>3.9940000000000002</v>
      </c>
      <c r="I162" s="86">
        <v>32.35</v>
      </c>
      <c r="J162" s="87">
        <f>SUM(E162:I162)</f>
        <v>87.609000000000009</v>
      </c>
      <c r="K162" s="26">
        <f>ROUND(AVERAGE(E162:I162),3)</f>
        <v>17.521999999999998</v>
      </c>
      <c r="L162" s="87">
        <f>ROUND(MEDIAN(E162:I162), 3)</f>
        <v>15.972</v>
      </c>
      <c r="M162" s="87">
        <f>ROUND(_xlfn.STDEV.S(E162:I162), 3)</f>
        <v>11.952</v>
      </c>
      <c r="N162" s="7"/>
      <c r="O162" s="31"/>
      <c r="P162" s="31"/>
      <c r="Q162" s="31"/>
      <c r="R162" s="31"/>
      <c r="S162" s="31"/>
      <c r="T162" s="14" t="s">
        <v>3</v>
      </c>
      <c r="U162" s="44">
        <f>ROUND(AVERAGE(U156:U161), 3)</f>
        <v>76.667000000000002</v>
      </c>
      <c r="V162" s="45">
        <f>ROUND(AVERAGE(V156:V161), 3)</f>
        <v>100.977</v>
      </c>
      <c r="W162" s="15">
        <f>ROUND(AVERAGE(W156:W161), 3)</f>
        <v>1.6830000000000001</v>
      </c>
      <c r="X162" s="29"/>
      <c r="Y162" s="325"/>
      <c r="Z162" s="87" t="s">
        <v>20</v>
      </c>
      <c r="AA162" s="63">
        <v>13.17</v>
      </c>
      <c r="AB162" s="63">
        <v>10.44</v>
      </c>
      <c r="AC162" s="63">
        <v>10.086</v>
      </c>
      <c r="AD162" s="63">
        <v>13.173</v>
      </c>
      <c r="AE162" s="63">
        <v>12.173999999999999</v>
      </c>
      <c r="AF162" s="87">
        <f>SUM(AA162:AE162)</f>
        <v>59.042999999999999</v>
      </c>
      <c r="AG162" s="26">
        <f>ROUND(AVERAGE(AA162:AE162),3)</f>
        <v>11.808999999999999</v>
      </c>
      <c r="AH162" s="87">
        <f>ROUND(MEDIAN(AA162:AE162), 3)</f>
        <v>12.173999999999999</v>
      </c>
      <c r="AI162" s="87">
        <f>ROUND(_xlfn.STDEV.S(AA162:AE162), 3)</f>
        <v>1.474</v>
      </c>
      <c r="AJ162" s="7"/>
      <c r="AK162" s="31"/>
      <c r="AL162" s="31"/>
      <c r="AM162" s="31"/>
      <c r="AN162" s="31"/>
      <c r="AO162" s="31"/>
      <c r="AP162" s="14" t="s">
        <v>3</v>
      </c>
      <c r="AQ162" s="44">
        <f>ROUND(AVERAGE(AQ156:AQ161), 3)</f>
        <v>96.667000000000002</v>
      </c>
      <c r="AR162" s="45">
        <f>ROUND(AVERAGE(AR156:AR161), 3)</f>
        <v>50.031999999999996</v>
      </c>
      <c r="AS162" s="15">
        <f>ROUND(AVERAGE(AS156:AS161), 3)</f>
        <v>0.83399999999999996</v>
      </c>
      <c r="AU162" s="267"/>
      <c r="AV162" s="103" t="s">
        <v>3</v>
      </c>
      <c r="AW162" s="104">
        <f t="shared" si="30"/>
        <v>76.667000000000002</v>
      </c>
      <c r="AX162" s="104">
        <f t="shared" si="31"/>
        <v>96.667000000000002</v>
      </c>
      <c r="AY162" s="103" t="s">
        <v>3</v>
      </c>
      <c r="AZ162" s="105">
        <f t="shared" si="32"/>
        <v>100.977</v>
      </c>
      <c r="BA162" s="105">
        <f t="shared" si="33"/>
        <v>50.031999999999996</v>
      </c>
    </row>
    <row r="163" spans="2:53" ht="16.5" customHeight="1" x14ac:dyDescent="0.25">
      <c r="B163" s="295"/>
      <c r="C163" s="325"/>
      <c r="D163" s="87" t="b">
        <v>1</v>
      </c>
      <c r="E163" s="87" t="s">
        <v>130</v>
      </c>
      <c r="F163" s="13" t="s">
        <v>135</v>
      </c>
      <c r="G163" s="87" t="s">
        <v>133</v>
      </c>
      <c r="H163" s="87" t="s">
        <v>139</v>
      </c>
      <c r="I163" s="87" t="s">
        <v>156</v>
      </c>
      <c r="J163" s="281"/>
      <c r="K163" s="282"/>
      <c r="L163" s="282"/>
      <c r="M163" s="283"/>
      <c r="N163" s="7"/>
      <c r="O163" s="7"/>
      <c r="P163" s="7"/>
      <c r="Q163" s="7"/>
      <c r="R163" s="7"/>
      <c r="S163" s="31"/>
      <c r="T163" s="31"/>
      <c r="U163" s="31"/>
      <c r="V163" s="31"/>
      <c r="W163" s="31"/>
      <c r="X163" s="29"/>
      <c r="Y163" s="325"/>
      <c r="Z163" s="87" t="b">
        <v>1</v>
      </c>
      <c r="AA163" s="87" t="s">
        <v>156</v>
      </c>
      <c r="AB163" s="87" t="s">
        <v>146</v>
      </c>
      <c r="AC163" s="87" t="s">
        <v>129</v>
      </c>
      <c r="AD163" s="87" t="s">
        <v>157</v>
      </c>
      <c r="AE163" s="87" t="s">
        <v>160</v>
      </c>
      <c r="AF163" s="281"/>
      <c r="AG163" s="282"/>
      <c r="AH163" s="282"/>
      <c r="AI163" s="283"/>
      <c r="AJ163" s="7"/>
      <c r="AK163" s="7"/>
      <c r="AL163" s="7"/>
      <c r="AM163" s="7"/>
      <c r="AN163" s="7"/>
      <c r="AO163" s="31"/>
      <c r="AP163" s="31"/>
      <c r="AQ163" s="31"/>
      <c r="AR163" s="31"/>
      <c r="AS163" s="31"/>
      <c r="AU163" s="267"/>
      <c r="AY163"/>
      <c r="AZ163"/>
    </row>
    <row r="164" spans="2:53" ht="16.5" customHeight="1" x14ac:dyDescent="0.25">
      <c r="B164" s="295"/>
      <c r="C164" s="325"/>
      <c r="D164" s="87" t="s">
        <v>17</v>
      </c>
      <c r="E164" s="87"/>
      <c r="F164" s="13" t="s">
        <v>41</v>
      </c>
      <c r="G164" s="87"/>
      <c r="H164" s="87"/>
      <c r="I164" s="87"/>
      <c r="J164" s="284"/>
      <c r="K164" s="285"/>
      <c r="L164" s="285"/>
      <c r="M164" s="286"/>
      <c r="N164" s="7"/>
      <c r="O164" s="7"/>
      <c r="P164" s="7"/>
      <c r="Q164" s="7"/>
      <c r="R164" s="7"/>
      <c r="S164" s="31"/>
      <c r="T164" s="31"/>
      <c r="U164" s="31"/>
      <c r="V164" s="31"/>
      <c r="W164" s="31"/>
      <c r="X164" s="29"/>
      <c r="Y164" s="325"/>
      <c r="Z164" s="87" t="s">
        <v>17</v>
      </c>
      <c r="AA164" s="87"/>
      <c r="AB164" s="87"/>
      <c r="AC164" s="87"/>
      <c r="AD164" s="87"/>
      <c r="AE164" s="87"/>
      <c r="AF164" s="284"/>
      <c r="AG164" s="285"/>
      <c r="AH164" s="285"/>
      <c r="AI164" s="286"/>
      <c r="AJ164" s="7"/>
      <c r="AK164" s="7"/>
      <c r="AL164" s="7"/>
      <c r="AM164" s="7"/>
      <c r="AN164" s="7"/>
      <c r="AO164" s="31"/>
      <c r="AP164" s="31"/>
      <c r="AQ164" s="31"/>
      <c r="AR164" s="31"/>
      <c r="AS164" s="31"/>
      <c r="AU164" s="267"/>
      <c r="AY164"/>
      <c r="AZ164"/>
    </row>
    <row r="165" spans="2:53" ht="16.5" customHeight="1" x14ac:dyDescent="0.25">
      <c r="B165" s="295"/>
      <c r="C165" s="325"/>
      <c r="D165" s="92" t="s">
        <v>21</v>
      </c>
      <c r="E165" s="293" t="s">
        <v>94</v>
      </c>
      <c r="F165" s="293"/>
      <c r="G165" s="293"/>
      <c r="H165" s="293"/>
      <c r="I165" s="293"/>
      <c r="J165" s="88" t="s">
        <v>11</v>
      </c>
      <c r="K165" s="88" t="s">
        <v>12</v>
      </c>
      <c r="L165" s="88" t="s">
        <v>81</v>
      </c>
      <c r="M165" s="88" t="s">
        <v>80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29"/>
      <c r="Y165" s="325"/>
      <c r="Z165" s="92" t="s">
        <v>21</v>
      </c>
      <c r="AA165" s="293" t="s">
        <v>89</v>
      </c>
      <c r="AB165" s="293"/>
      <c r="AC165" s="293"/>
      <c r="AD165" s="293"/>
      <c r="AE165" s="293"/>
      <c r="AF165" s="88" t="s">
        <v>11</v>
      </c>
      <c r="AG165" s="88" t="s">
        <v>12</v>
      </c>
      <c r="AH165" s="88" t="s">
        <v>81</v>
      </c>
      <c r="AI165" s="88" t="s">
        <v>80</v>
      </c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U165" s="267"/>
      <c r="AY165"/>
      <c r="AZ165"/>
    </row>
    <row r="166" spans="2:53" ht="16.5" customHeight="1" x14ac:dyDescent="0.3">
      <c r="B166" s="295"/>
      <c r="C166" s="325"/>
      <c r="D166" s="87" t="s">
        <v>22</v>
      </c>
      <c r="E166" s="86">
        <v>5.1180000000000003</v>
      </c>
      <c r="F166" s="86">
        <v>44.677</v>
      </c>
      <c r="G166" s="86">
        <v>9.3520000000000003</v>
      </c>
      <c r="H166" s="86">
        <v>10.074</v>
      </c>
      <c r="I166" s="86">
        <v>6.08</v>
      </c>
      <c r="J166" s="87">
        <f>SUM(E166:I166)</f>
        <v>75.301000000000002</v>
      </c>
      <c r="K166" s="26">
        <f>ROUND(AVERAGE(E166:I166),3)</f>
        <v>15.06</v>
      </c>
      <c r="L166" s="87">
        <f>ROUND(MEDIAN(E166:I166), 3)</f>
        <v>9.3520000000000003</v>
      </c>
      <c r="M166" s="87">
        <f>ROUND(_xlfn.STDEV.S(E166:I166), 3)</f>
        <v>16.689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29"/>
      <c r="Y166" s="325"/>
      <c r="Z166" s="87" t="s">
        <v>22</v>
      </c>
      <c r="AA166" s="63">
        <v>11.401</v>
      </c>
      <c r="AB166" s="63">
        <v>8.5990000000000002</v>
      </c>
      <c r="AC166" s="63">
        <v>9.31</v>
      </c>
      <c r="AD166" s="63">
        <v>7.4829999999999997</v>
      </c>
      <c r="AE166" s="63">
        <v>35.359000000000002</v>
      </c>
      <c r="AF166" s="87">
        <f>SUM(AA166:AE166)</f>
        <v>72.152000000000001</v>
      </c>
      <c r="AG166" s="26">
        <f>ROUND(AVERAGE(AA166:AE166),3)</f>
        <v>14.43</v>
      </c>
      <c r="AH166" s="87">
        <f>ROUND(MEDIAN(AA166:AE166), 3)</f>
        <v>9.31</v>
      </c>
      <c r="AI166" s="87">
        <f>ROUND(_xlfn.STDEV.S(AA166:AE166), 3)</f>
        <v>11.786</v>
      </c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U166" s="267"/>
      <c r="AY166" s="332" t="s">
        <v>253</v>
      </c>
      <c r="AZ166" s="266" t="s">
        <v>6</v>
      </c>
      <c r="BA166" s="266"/>
    </row>
    <row r="167" spans="2:53" ht="16.5" customHeight="1" x14ac:dyDescent="0.3">
      <c r="B167" s="295"/>
      <c r="C167" s="325"/>
      <c r="D167" s="87" t="b">
        <v>1</v>
      </c>
      <c r="E167" s="87" t="s">
        <v>147</v>
      </c>
      <c r="F167" s="87" t="s">
        <v>163</v>
      </c>
      <c r="G167" s="87" t="s">
        <v>133</v>
      </c>
      <c r="H167" s="87">
        <v>3</v>
      </c>
      <c r="I167" s="87" t="s">
        <v>131</v>
      </c>
      <c r="J167" s="281"/>
      <c r="K167" s="282"/>
      <c r="L167" s="282"/>
      <c r="M167" s="283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29"/>
      <c r="Y167" s="325"/>
      <c r="Z167" s="87" t="b">
        <v>1</v>
      </c>
      <c r="AA167" s="87">
        <v>5</v>
      </c>
      <c r="AB167" s="87">
        <v>7</v>
      </c>
      <c r="AC167" s="87">
        <v>0</v>
      </c>
      <c r="AD167" s="87" t="s">
        <v>155</v>
      </c>
      <c r="AE167" s="13" t="s">
        <v>138</v>
      </c>
      <c r="AF167" s="281"/>
      <c r="AG167" s="282"/>
      <c r="AH167" s="282"/>
      <c r="AI167" s="283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U167" s="267"/>
      <c r="AY167" s="332"/>
      <c r="AZ167" s="107" t="s">
        <v>246</v>
      </c>
      <c r="BA167" s="107" t="s">
        <v>0</v>
      </c>
    </row>
    <row r="168" spans="2:53" ht="16.5" customHeight="1" x14ac:dyDescent="0.25">
      <c r="B168" s="295"/>
      <c r="C168" s="325"/>
      <c r="D168" s="87" t="s">
        <v>17</v>
      </c>
      <c r="E168" s="87"/>
      <c r="F168" s="87"/>
      <c r="G168" s="87"/>
      <c r="H168" s="87"/>
      <c r="I168" s="87"/>
      <c r="J168" s="284"/>
      <c r="K168" s="285"/>
      <c r="L168" s="285"/>
      <c r="M168" s="286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29"/>
      <c r="Y168" s="325"/>
      <c r="Z168" s="87" t="s">
        <v>17</v>
      </c>
      <c r="AA168" s="87"/>
      <c r="AB168" s="87"/>
      <c r="AC168" s="87"/>
      <c r="AD168" s="87"/>
      <c r="AE168" s="13" t="s">
        <v>42</v>
      </c>
      <c r="AF168" s="284"/>
      <c r="AG168" s="285"/>
      <c r="AH168" s="285"/>
      <c r="AI168" s="286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U168" s="267"/>
      <c r="AY168" s="131" t="s">
        <v>3</v>
      </c>
      <c r="AZ168" s="132">
        <f>J156</f>
        <v>100.977</v>
      </c>
      <c r="BA168" s="132">
        <f>AF156</f>
        <v>50.03</v>
      </c>
    </row>
    <row r="169" spans="2:53" ht="16.5" customHeight="1" x14ac:dyDescent="0.25">
      <c r="B169" s="295"/>
      <c r="C169" s="325"/>
      <c r="D169" s="92" t="s">
        <v>23</v>
      </c>
      <c r="E169" s="293" t="s">
        <v>89</v>
      </c>
      <c r="F169" s="293"/>
      <c r="G169" s="293"/>
      <c r="H169" s="293"/>
      <c r="I169" s="293"/>
      <c r="J169" s="88" t="s">
        <v>11</v>
      </c>
      <c r="K169" s="88" t="s">
        <v>12</v>
      </c>
      <c r="L169" s="88" t="s">
        <v>81</v>
      </c>
      <c r="M169" s="88" t="s">
        <v>80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29"/>
      <c r="Y169" s="325"/>
      <c r="Z169" s="92" t="s">
        <v>23</v>
      </c>
      <c r="AA169" s="293" t="s">
        <v>94</v>
      </c>
      <c r="AB169" s="293"/>
      <c r="AC169" s="293"/>
      <c r="AD169" s="293"/>
      <c r="AE169" s="293"/>
      <c r="AF169" s="88" t="s">
        <v>11</v>
      </c>
      <c r="AG169" s="88" t="s">
        <v>12</v>
      </c>
      <c r="AH169" s="88" t="s">
        <v>81</v>
      </c>
      <c r="AI169" s="88" t="s">
        <v>80</v>
      </c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U169" s="267"/>
      <c r="AY169" s="42" t="s">
        <v>4</v>
      </c>
      <c r="AZ169" s="130">
        <f>K156</f>
        <v>20.195</v>
      </c>
      <c r="BA169" s="130">
        <f>AG156</f>
        <v>10.006</v>
      </c>
    </row>
    <row r="170" spans="2:53" ht="16.5" customHeight="1" x14ac:dyDescent="0.25">
      <c r="B170" s="295"/>
      <c r="C170" s="325"/>
      <c r="D170" s="87" t="s">
        <v>24</v>
      </c>
      <c r="E170" s="86">
        <v>11.654999999999999</v>
      </c>
      <c r="F170" s="86">
        <v>4.5739999999999998</v>
      </c>
      <c r="G170" s="86">
        <v>9.0050000000000008</v>
      </c>
      <c r="H170" s="86">
        <v>6.64</v>
      </c>
      <c r="I170" s="86">
        <v>19.109000000000002</v>
      </c>
      <c r="J170" s="87">
        <f>SUM(E170:I170)</f>
        <v>50.983000000000004</v>
      </c>
      <c r="K170" s="26">
        <f>ROUND(AVERAGE(E170:I170),3)</f>
        <v>10.196999999999999</v>
      </c>
      <c r="L170" s="87">
        <f>ROUND(MEDIAN(E170:I170), 3)</f>
        <v>9.0050000000000008</v>
      </c>
      <c r="M170" s="87">
        <f>ROUND(_xlfn.STDEV.S(E170:I170), 3)</f>
        <v>5.64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29"/>
      <c r="Y170" s="325"/>
      <c r="Z170" s="87" t="s">
        <v>24</v>
      </c>
      <c r="AA170" s="63">
        <v>13.019</v>
      </c>
      <c r="AB170" s="63">
        <v>6.2530000000000001</v>
      </c>
      <c r="AC170" s="63">
        <v>5.9710000000000001</v>
      </c>
      <c r="AD170" s="63">
        <v>8.0760000000000005</v>
      </c>
      <c r="AE170" s="63">
        <v>18.824000000000002</v>
      </c>
      <c r="AF170" s="87">
        <f>SUM(AA170:AE170)</f>
        <v>52.143000000000001</v>
      </c>
      <c r="AG170" s="26">
        <f>ROUND(AVERAGE(AA170:AE170),3)</f>
        <v>10.429</v>
      </c>
      <c r="AH170" s="87">
        <f>ROUND(MEDIAN(AA170:AE170), 3)</f>
        <v>8.0760000000000005</v>
      </c>
      <c r="AI170" s="87">
        <f>ROUND(_xlfn.STDEV.S(AA170:AE170), 3)</f>
        <v>5.4779999999999998</v>
      </c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U170" s="267"/>
      <c r="AY170" s="42" t="s">
        <v>191</v>
      </c>
      <c r="AZ170" s="130">
        <f>L156</f>
        <v>12.981999999999999</v>
      </c>
      <c r="BA170" s="130">
        <f>AH156</f>
        <v>8.5220000000000002</v>
      </c>
    </row>
    <row r="171" spans="2:53" ht="16.5" customHeight="1" x14ac:dyDescent="0.25">
      <c r="B171" s="295"/>
      <c r="C171" s="325"/>
      <c r="D171" s="87" t="b">
        <v>1</v>
      </c>
      <c r="E171" s="87" t="s">
        <v>143</v>
      </c>
      <c r="F171" s="87" t="s">
        <v>144</v>
      </c>
      <c r="G171" s="87">
        <v>4</v>
      </c>
      <c r="H171" s="87" t="s">
        <v>132</v>
      </c>
      <c r="I171" s="13" t="s">
        <v>141</v>
      </c>
      <c r="J171" s="281"/>
      <c r="K171" s="282"/>
      <c r="L171" s="282"/>
      <c r="M171" s="283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29"/>
      <c r="Y171" s="325"/>
      <c r="Z171" s="87" t="b">
        <v>1</v>
      </c>
      <c r="AA171" s="87" t="s">
        <v>143</v>
      </c>
      <c r="AB171" s="87" t="s">
        <v>144</v>
      </c>
      <c r="AC171" s="87">
        <v>4</v>
      </c>
      <c r="AD171" s="87" t="s">
        <v>132</v>
      </c>
      <c r="AE171" s="87" t="s">
        <v>141</v>
      </c>
      <c r="AF171" s="281"/>
      <c r="AG171" s="282"/>
      <c r="AH171" s="282"/>
      <c r="AI171" s="283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U171" s="267"/>
      <c r="AY171" s="42" t="s">
        <v>192</v>
      </c>
      <c r="AZ171" s="130">
        <f>M156</f>
        <v>18.257999999999999</v>
      </c>
      <c r="BA171" s="130">
        <f>AI156</f>
        <v>4.28</v>
      </c>
    </row>
    <row r="172" spans="2:53" ht="16.5" customHeight="1" x14ac:dyDescent="0.25">
      <c r="B172" s="295"/>
      <c r="C172" s="325"/>
      <c r="D172" s="87" t="s">
        <v>17</v>
      </c>
      <c r="E172" s="87"/>
      <c r="F172" s="87"/>
      <c r="G172" s="87"/>
      <c r="H172" s="87"/>
      <c r="I172" s="13" t="s">
        <v>35</v>
      </c>
      <c r="J172" s="284"/>
      <c r="K172" s="285"/>
      <c r="L172" s="285"/>
      <c r="M172" s="286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29"/>
      <c r="Y172" s="325"/>
      <c r="Z172" s="87" t="s">
        <v>17</v>
      </c>
      <c r="AA172" s="87"/>
      <c r="AB172" s="87"/>
      <c r="AC172" s="87"/>
      <c r="AD172" s="87"/>
      <c r="AE172" s="87"/>
      <c r="AF172" s="284"/>
      <c r="AG172" s="285"/>
      <c r="AH172" s="285"/>
      <c r="AI172" s="286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</row>
    <row r="173" spans="2:53" ht="16.5" customHeight="1" x14ac:dyDescent="0.25">
      <c r="B173" s="295"/>
      <c r="C173" s="325"/>
      <c r="D173" s="92" t="s">
        <v>25</v>
      </c>
      <c r="E173" s="293" t="s">
        <v>89</v>
      </c>
      <c r="F173" s="293"/>
      <c r="G173" s="293"/>
      <c r="H173" s="293"/>
      <c r="I173" s="293"/>
      <c r="J173" s="88" t="s">
        <v>11</v>
      </c>
      <c r="K173" s="88" t="s">
        <v>12</v>
      </c>
      <c r="L173" s="88" t="s">
        <v>81</v>
      </c>
      <c r="M173" s="88" t="s">
        <v>80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29"/>
      <c r="Y173" s="325"/>
      <c r="Z173" s="92" t="s">
        <v>25</v>
      </c>
      <c r="AA173" s="293" t="s">
        <v>94</v>
      </c>
      <c r="AB173" s="293"/>
      <c r="AC173" s="293"/>
      <c r="AD173" s="293"/>
      <c r="AE173" s="293"/>
      <c r="AF173" s="88" t="s">
        <v>11</v>
      </c>
      <c r="AG173" s="88" t="s">
        <v>12</v>
      </c>
      <c r="AH173" s="88" t="s">
        <v>81</v>
      </c>
      <c r="AI173" s="88" t="s">
        <v>80</v>
      </c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</row>
    <row r="174" spans="2:53" ht="16.5" customHeight="1" x14ac:dyDescent="0.25">
      <c r="B174" s="295"/>
      <c r="C174" s="325"/>
      <c r="D174" s="87" t="s">
        <v>26</v>
      </c>
      <c r="E174" s="86">
        <v>24.209</v>
      </c>
      <c r="F174" s="86">
        <v>5.07</v>
      </c>
      <c r="G174" s="86">
        <v>6.4580000000000002</v>
      </c>
      <c r="H174" s="86">
        <v>6.4089999999999998</v>
      </c>
      <c r="I174" s="86">
        <v>5.8609999999999998</v>
      </c>
      <c r="J174" s="87">
        <f>SUM(E174:I174)</f>
        <v>48.006999999999998</v>
      </c>
      <c r="K174" s="26">
        <f>ROUND(AVERAGE(E174:I174),3)</f>
        <v>9.6010000000000009</v>
      </c>
      <c r="L174" s="87">
        <f>ROUND(MEDIAN(E174:I174), 3)</f>
        <v>6.4089999999999998</v>
      </c>
      <c r="M174" s="87">
        <f>ROUND(_xlfn.STDEV.S(E174:I174), 3)</f>
        <v>8.1850000000000005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29"/>
      <c r="Y174" s="325"/>
      <c r="Z174" s="87" t="s">
        <v>26</v>
      </c>
      <c r="AA174" s="63">
        <v>7.0880000000000001</v>
      </c>
      <c r="AB174" s="63">
        <v>7.9020000000000001</v>
      </c>
      <c r="AC174" s="63">
        <v>6.0110000000000001</v>
      </c>
      <c r="AD174" s="63">
        <v>8.8960000000000008</v>
      </c>
      <c r="AE174" s="63">
        <v>10.603999999999999</v>
      </c>
      <c r="AF174" s="87">
        <f>SUM(AA174:AE174)</f>
        <v>40.501000000000005</v>
      </c>
      <c r="AG174" s="26">
        <f>ROUND(AVERAGE(AA174:AE174),3)</f>
        <v>8.1</v>
      </c>
      <c r="AH174" s="87">
        <f>ROUND(MEDIAN(AA174:AE174), 3)</f>
        <v>7.9020000000000001</v>
      </c>
      <c r="AI174" s="87">
        <f>ROUND(_xlfn.STDEV.S(AA174:AE174), 3)</f>
        <v>1.756</v>
      </c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</row>
    <row r="175" spans="2:53" ht="16.5" customHeight="1" x14ac:dyDescent="0.25">
      <c r="B175" s="295"/>
      <c r="C175" s="325"/>
      <c r="D175" s="87" t="b">
        <v>1</v>
      </c>
      <c r="E175" s="13" t="s">
        <v>135</v>
      </c>
      <c r="F175" s="87" t="s">
        <v>158</v>
      </c>
      <c r="G175" s="87">
        <v>8</v>
      </c>
      <c r="H175" s="87" t="s">
        <v>148</v>
      </c>
      <c r="I175" s="87">
        <v>2</v>
      </c>
      <c r="J175" s="281"/>
      <c r="K175" s="282"/>
      <c r="L175" s="282"/>
      <c r="M175" s="283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29"/>
      <c r="Y175" s="325"/>
      <c r="Z175" s="87" t="b">
        <v>1</v>
      </c>
      <c r="AA175" s="87" t="s">
        <v>155</v>
      </c>
      <c r="AB175" s="87">
        <v>8</v>
      </c>
      <c r="AC175" s="87" t="s">
        <v>159</v>
      </c>
      <c r="AD175" s="87" t="s">
        <v>146</v>
      </c>
      <c r="AE175" s="87">
        <v>4</v>
      </c>
      <c r="AF175" s="281"/>
      <c r="AG175" s="282"/>
      <c r="AH175" s="282"/>
      <c r="AI175" s="283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</row>
    <row r="176" spans="2:53" ht="16.5" customHeight="1" x14ac:dyDescent="0.25">
      <c r="B176" s="295"/>
      <c r="C176" s="325"/>
      <c r="D176" s="87" t="s">
        <v>17</v>
      </c>
      <c r="E176" s="13" t="s">
        <v>35</v>
      </c>
      <c r="F176" s="87"/>
      <c r="G176" s="87"/>
      <c r="H176" s="87"/>
      <c r="I176" s="87"/>
      <c r="J176" s="284"/>
      <c r="K176" s="285"/>
      <c r="L176" s="285"/>
      <c r="M176" s="286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29"/>
      <c r="Y176" s="325"/>
      <c r="Z176" s="87" t="s">
        <v>17</v>
      </c>
      <c r="AA176" s="87"/>
      <c r="AB176" s="87"/>
      <c r="AC176" s="87"/>
      <c r="AD176" s="87"/>
      <c r="AE176" s="87"/>
      <c r="AF176" s="284"/>
      <c r="AG176" s="285"/>
      <c r="AH176" s="285"/>
      <c r="AI176" s="286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</row>
    <row r="177" spans="2:53" ht="16.5" customHeight="1" x14ac:dyDescent="0.25">
      <c r="B177" s="295"/>
      <c r="C177" s="325"/>
      <c r="D177" s="92" t="s">
        <v>58</v>
      </c>
      <c r="E177" s="293" t="s">
        <v>89</v>
      </c>
      <c r="F177" s="293"/>
      <c r="G177" s="293"/>
      <c r="H177" s="293"/>
      <c r="I177" s="293"/>
      <c r="J177" s="88" t="s">
        <v>11</v>
      </c>
      <c r="K177" s="88" t="s">
        <v>12</v>
      </c>
      <c r="L177" s="88" t="s">
        <v>81</v>
      </c>
      <c r="M177" s="88" t="s">
        <v>80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29"/>
      <c r="Y177" s="325"/>
      <c r="Z177" s="92" t="s">
        <v>58</v>
      </c>
      <c r="AA177" s="293" t="s">
        <v>94</v>
      </c>
      <c r="AB177" s="293"/>
      <c r="AC177" s="293"/>
      <c r="AD177" s="293"/>
      <c r="AE177" s="293"/>
      <c r="AF177" s="88" t="s">
        <v>11</v>
      </c>
      <c r="AG177" s="88" t="s">
        <v>12</v>
      </c>
      <c r="AH177" s="88" t="s">
        <v>81</v>
      </c>
      <c r="AI177" s="88" t="s">
        <v>80</v>
      </c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</row>
    <row r="178" spans="2:53" ht="16.5" customHeight="1" x14ac:dyDescent="0.25">
      <c r="B178" s="295"/>
      <c r="C178" s="325"/>
      <c r="D178" s="87" t="s">
        <v>59</v>
      </c>
      <c r="E178" s="86">
        <v>12.79</v>
      </c>
      <c r="F178" s="86">
        <v>4.1539999999999999</v>
      </c>
      <c r="G178" s="86">
        <v>42.180999999999997</v>
      </c>
      <c r="H178" s="86">
        <v>6.86</v>
      </c>
      <c r="I178" s="86">
        <v>62.277999999999999</v>
      </c>
      <c r="J178" s="87">
        <f>SUM(E178:I178)</f>
        <v>128.26300000000001</v>
      </c>
      <c r="K178" s="26">
        <f>ROUND(AVERAGE(E178:I178),3)</f>
        <v>25.652999999999999</v>
      </c>
      <c r="L178" s="87">
        <f>ROUND(MEDIAN(E178:I178), 3)</f>
        <v>12.79</v>
      </c>
      <c r="M178" s="87">
        <f>ROUND(_xlfn.STDEV.S(E178:I178), 3)</f>
        <v>25.472999999999999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29"/>
      <c r="Y178" s="325"/>
      <c r="Z178" s="87" t="s">
        <v>59</v>
      </c>
      <c r="AA178" s="63">
        <v>9.35</v>
      </c>
      <c r="AB178" s="63">
        <v>9.0150000000000006</v>
      </c>
      <c r="AC178" s="63">
        <v>7.7750000000000004</v>
      </c>
      <c r="AD178" s="63">
        <v>5.76</v>
      </c>
      <c r="AE178" s="63">
        <v>8.0180000000000007</v>
      </c>
      <c r="AF178" s="87">
        <f>SUM(AA178:AE178)</f>
        <v>39.917999999999999</v>
      </c>
      <c r="AG178" s="26">
        <f>ROUND(AVERAGE(AA178:AE178),3)</f>
        <v>7.984</v>
      </c>
      <c r="AH178" s="87">
        <f>ROUND(MEDIAN(AA178:AE178), 3)</f>
        <v>8.0180000000000007</v>
      </c>
      <c r="AI178" s="87">
        <f>ROUND(_xlfn.STDEV.S(AA178:AE178), 3)</f>
        <v>1.407</v>
      </c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</row>
    <row r="179" spans="2:53" ht="16.5" customHeight="1" x14ac:dyDescent="0.25">
      <c r="B179" s="295"/>
      <c r="C179" s="325"/>
      <c r="D179" s="87" t="b">
        <v>1</v>
      </c>
      <c r="E179" s="87" t="s">
        <v>130</v>
      </c>
      <c r="F179" s="87" t="s">
        <v>139</v>
      </c>
      <c r="G179" s="87" t="s">
        <v>162</v>
      </c>
      <c r="H179" s="87">
        <v>9</v>
      </c>
      <c r="I179" s="13">
        <v>1</v>
      </c>
      <c r="J179" s="281"/>
      <c r="K179" s="282"/>
      <c r="L179" s="282"/>
      <c r="M179" s="283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29"/>
      <c r="Y179" s="325"/>
      <c r="Z179" s="87" t="b">
        <v>1</v>
      </c>
      <c r="AA179" s="87">
        <v>8</v>
      </c>
      <c r="AB179" s="87" t="s">
        <v>130</v>
      </c>
      <c r="AC179" s="87">
        <v>1</v>
      </c>
      <c r="AD179" s="87">
        <v>5</v>
      </c>
      <c r="AE179" s="87" t="s">
        <v>162</v>
      </c>
      <c r="AF179" s="281"/>
      <c r="AG179" s="282"/>
      <c r="AH179" s="282"/>
      <c r="AI179" s="283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</row>
    <row r="180" spans="2:53" ht="16.5" customHeight="1" x14ac:dyDescent="0.25">
      <c r="B180" s="295"/>
      <c r="C180" s="325"/>
      <c r="D180" s="87" t="s">
        <v>17</v>
      </c>
      <c r="E180" s="87"/>
      <c r="F180" s="87"/>
      <c r="G180" s="87"/>
      <c r="H180" s="87"/>
      <c r="I180" s="13" t="s">
        <v>27</v>
      </c>
      <c r="J180" s="284"/>
      <c r="K180" s="285"/>
      <c r="L180" s="285"/>
      <c r="M180" s="286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29"/>
      <c r="Y180" s="325"/>
      <c r="Z180" s="87" t="s">
        <v>17</v>
      </c>
      <c r="AA180" s="87"/>
      <c r="AB180" s="87"/>
      <c r="AC180" s="87"/>
      <c r="AD180" s="87"/>
      <c r="AE180" s="87"/>
      <c r="AF180" s="284"/>
      <c r="AG180" s="285"/>
      <c r="AH180" s="285"/>
      <c r="AI180" s="286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</row>
    <row r="181" spans="2:53" ht="16.5" customHeight="1" x14ac:dyDescent="0.25"/>
    <row r="183" spans="2:53" s="161" customFormat="1" ht="50.1" customHeight="1" x14ac:dyDescent="0.25">
      <c r="B183" s="341" t="s">
        <v>78</v>
      </c>
      <c r="C183" s="278" t="s">
        <v>83</v>
      </c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78"/>
      <c r="U183" s="278"/>
      <c r="V183" s="278"/>
      <c r="W183" s="278"/>
      <c r="X183" s="278"/>
      <c r="Y183" s="278"/>
      <c r="Z183" s="278"/>
      <c r="AA183" s="278"/>
      <c r="AB183" s="278"/>
      <c r="AC183" s="278"/>
      <c r="AD183" s="278"/>
      <c r="AE183" s="278"/>
      <c r="AF183" s="278"/>
      <c r="AG183" s="278"/>
      <c r="AH183" s="278"/>
      <c r="AI183" s="278"/>
      <c r="AJ183" s="278"/>
      <c r="AK183" s="278"/>
      <c r="AL183" s="278"/>
      <c r="AM183" s="278"/>
      <c r="AN183" s="278"/>
      <c r="AO183" s="278"/>
      <c r="AP183" s="278"/>
      <c r="AQ183" s="278"/>
      <c r="AR183" s="278"/>
      <c r="AS183" s="278"/>
      <c r="AT183" s="278"/>
      <c r="AU183" s="278"/>
      <c r="AV183" s="278"/>
      <c r="AW183" s="278"/>
      <c r="AX183" s="278"/>
      <c r="AY183" s="278"/>
      <c r="AZ183" s="278"/>
      <c r="BA183" s="278"/>
    </row>
    <row r="184" spans="2:53" ht="39.950000000000003" customHeight="1" x14ac:dyDescent="0.25">
      <c r="B184" s="341"/>
      <c r="C184" s="296" t="s">
        <v>72</v>
      </c>
      <c r="D184" s="296"/>
      <c r="E184" s="296"/>
      <c r="F184" s="296"/>
      <c r="G184" s="296"/>
      <c r="H184" s="296"/>
      <c r="I184" s="296"/>
      <c r="J184" s="296"/>
      <c r="K184" s="296"/>
      <c r="L184" s="296"/>
      <c r="M184" s="296"/>
      <c r="N184" s="296"/>
      <c r="O184" s="296"/>
      <c r="P184" s="296"/>
      <c r="Q184" s="296"/>
      <c r="R184" s="296"/>
      <c r="S184" s="296"/>
      <c r="T184" s="296"/>
      <c r="U184" s="296"/>
      <c r="V184" s="296"/>
      <c r="W184" s="296"/>
      <c r="X184" s="38"/>
      <c r="Y184" s="297" t="s">
        <v>73</v>
      </c>
      <c r="Z184" s="297"/>
      <c r="AA184" s="297"/>
      <c r="AB184" s="297"/>
      <c r="AC184" s="297"/>
      <c r="AD184" s="297"/>
      <c r="AE184" s="297"/>
      <c r="AF184" s="297"/>
      <c r="AG184" s="297"/>
      <c r="AH184" s="297"/>
      <c r="AI184" s="297"/>
      <c r="AJ184" s="297"/>
      <c r="AK184" s="297"/>
      <c r="AL184" s="297"/>
      <c r="AM184" s="297"/>
      <c r="AN184" s="297"/>
      <c r="AO184" s="297"/>
      <c r="AP184" s="297"/>
      <c r="AQ184" s="297"/>
      <c r="AR184" s="297"/>
      <c r="AS184" s="297"/>
      <c r="AU184" s="276" t="s">
        <v>296</v>
      </c>
      <c r="AV184" s="277"/>
      <c r="AW184" s="277"/>
      <c r="AX184" s="277"/>
      <c r="AY184" s="277"/>
      <c r="AZ184" s="277"/>
      <c r="BA184" s="277"/>
    </row>
    <row r="185" spans="2:53" x14ac:dyDescent="0.3">
      <c r="B185" s="341"/>
      <c r="C185" s="265" t="s">
        <v>71</v>
      </c>
      <c r="D185" s="90" t="s">
        <v>71</v>
      </c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327" t="s">
        <v>49</v>
      </c>
      <c r="P185" s="328"/>
      <c r="Q185" s="328"/>
      <c r="R185" s="329"/>
      <c r="S185" s="7"/>
      <c r="T185" s="90" t="s">
        <v>71</v>
      </c>
      <c r="U185" s="232" t="s">
        <v>50</v>
      </c>
      <c r="V185" s="232"/>
      <c r="W185" s="232"/>
      <c r="X185" s="7"/>
      <c r="Y185" s="265" t="s">
        <v>71</v>
      </c>
      <c r="Z185" s="90" t="s">
        <v>71</v>
      </c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327" t="s">
        <v>49</v>
      </c>
      <c r="AL185" s="328"/>
      <c r="AM185" s="328"/>
      <c r="AN185" s="329"/>
      <c r="AO185" s="7"/>
      <c r="AP185" s="90" t="s">
        <v>71</v>
      </c>
      <c r="AQ185" s="232" t="s">
        <v>50</v>
      </c>
      <c r="AR185" s="232"/>
      <c r="AS185" s="232"/>
      <c r="AU185" s="340" t="s">
        <v>294</v>
      </c>
      <c r="AV185" s="265" t="s">
        <v>71</v>
      </c>
      <c r="AW185" s="268" t="s">
        <v>5</v>
      </c>
      <c r="AX185" s="268"/>
      <c r="AY185" s="265" t="s">
        <v>71</v>
      </c>
      <c r="AZ185" s="268" t="s">
        <v>6</v>
      </c>
      <c r="BA185" s="268"/>
    </row>
    <row r="186" spans="2:53" x14ac:dyDescent="0.3">
      <c r="B186" s="341"/>
      <c r="C186" s="265"/>
      <c r="D186" s="90" t="s">
        <v>2</v>
      </c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42" t="s">
        <v>3</v>
      </c>
      <c r="P186" s="42" t="s">
        <v>4</v>
      </c>
      <c r="Q186" s="42" t="s">
        <v>191</v>
      </c>
      <c r="R186" s="42" t="s">
        <v>192</v>
      </c>
      <c r="S186" s="7"/>
      <c r="T186" s="90" t="s">
        <v>2</v>
      </c>
      <c r="U186" s="92" t="s">
        <v>5</v>
      </c>
      <c r="V186" s="92" t="s">
        <v>6</v>
      </c>
      <c r="W186" s="8" t="s">
        <v>7</v>
      </c>
      <c r="X186" s="7"/>
      <c r="Y186" s="265"/>
      <c r="Z186" s="90" t="s">
        <v>0</v>
      </c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42" t="s">
        <v>3</v>
      </c>
      <c r="AL186" s="42" t="s">
        <v>4</v>
      </c>
      <c r="AM186" s="42" t="s">
        <v>191</v>
      </c>
      <c r="AN186" s="42" t="s">
        <v>192</v>
      </c>
      <c r="AO186" s="7"/>
      <c r="AP186" s="90" t="s">
        <v>0</v>
      </c>
      <c r="AQ186" s="92" t="s">
        <v>5</v>
      </c>
      <c r="AR186" s="92" t="s">
        <v>6</v>
      </c>
      <c r="AS186" s="8" t="s">
        <v>7</v>
      </c>
      <c r="AU186" s="340"/>
      <c r="AV186" s="265"/>
      <c r="AW186" s="146" t="s">
        <v>2</v>
      </c>
      <c r="AX186" s="146" t="s">
        <v>54</v>
      </c>
      <c r="AY186" s="265"/>
      <c r="AZ186" s="146" t="s">
        <v>2</v>
      </c>
      <c r="BA186" s="146" t="s">
        <v>54</v>
      </c>
    </row>
    <row r="187" spans="2:53" x14ac:dyDescent="0.3">
      <c r="B187" s="341"/>
      <c r="C187" s="265"/>
      <c r="D187" s="25" t="s">
        <v>8</v>
      </c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95">
        <f>ROUND(AVERAGE(O189, O193,O197), 3)</f>
        <v>182.06700000000001</v>
      </c>
      <c r="P187" s="43">
        <f>ROUND(AVERAGE(P189, P193,P197), 3)</f>
        <v>18.207000000000001</v>
      </c>
      <c r="Q187" s="43">
        <f>ROUND(AVERAGE(Q189, Q193,Q197), 3)</f>
        <v>12.827</v>
      </c>
      <c r="R187" s="43">
        <f>ROUND(AVERAGE(R189, R193,R197), 3)</f>
        <v>14.827</v>
      </c>
      <c r="S187" s="216" t="s">
        <v>303</v>
      </c>
      <c r="T187" s="9" t="s">
        <v>9</v>
      </c>
      <c r="U187" s="41">
        <v>90</v>
      </c>
      <c r="V187" s="41">
        <f>O189</f>
        <v>274.10700000000003</v>
      </c>
      <c r="W187" s="8">
        <f>ROUND(V187/60, 3)</f>
        <v>4.5679999999999996</v>
      </c>
      <c r="X187" s="7"/>
      <c r="Y187" s="265"/>
      <c r="Z187" s="25" t="s">
        <v>8</v>
      </c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95">
        <f>ROUND(AVERAGE(AK189, AK193,AK197), 3)</f>
        <v>122.017</v>
      </c>
      <c r="AL187" s="43">
        <f>ROUND(AVERAGE(AL189, AL193,AL197), 3)</f>
        <v>12.202</v>
      </c>
      <c r="AM187" s="43">
        <f>ROUND(AVERAGE(AM189, AM193,AM197), 3)</f>
        <v>10.105</v>
      </c>
      <c r="AN187" s="43">
        <f>ROUND(AVERAGE(AN189, AN193,AN197), 3)</f>
        <v>7.5819999999999999</v>
      </c>
      <c r="AO187" s="216" t="s">
        <v>304</v>
      </c>
      <c r="AP187" s="9" t="s">
        <v>9</v>
      </c>
      <c r="AQ187" s="41">
        <v>90</v>
      </c>
      <c r="AR187" s="41">
        <f>AK189</f>
        <v>119.879</v>
      </c>
      <c r="AS187" s="8">
        <f>ROUND(AR187/60, 3)</f>
        <v>1.998</v>
      </c>
      <c r="AU187" s="340"/>
      <c r="AV187" s="147" t="s">
        <v>9</v>
      </c>
      <c r="AW187" s="28">
        <f>U187</f>
        <v>90</v>
      </c>
      <c r="AX187" s="28">
        <f>AQ187</f>
        <v>90</v>
      </c>
      <c r="AY187" s="147" t="s">
        <v>9</v>
      </c>
      <c r="AZ187" s="28">
        <f>V187</f>
        <v>274.10700000000003</v>
      </c>
      <c r="BA187" s="28">
        <f>AR187</f>
        <v>119.879</v>
      </c>
    </row>
    <row r="188" spans="2:53" ht="16.5" customHeight="1" x14ac:dyDescent="0.3">
      <c r="B188" s="341"/>
      <c r="C188" s="265"/>
      <c r="D188" s="92" t="s">
        <v>10</v>
      </c>
      <c r="E188" s="292" t="s">
        <v>90</v>
      </c>
      <c r="F188" s="293"/>
      <c r="G188" s="293"/>
      <c r="H188" s="293"/>
      <c r="I188" s="293"/>
      <c r="J188" s="293"/>
      <c r="K188" s="293"/>
      <c r="L188" s="293"/>
      <c r="M188" s="293"/>
      <c r="N188" s="293"/>
      <c r="O188" s="88" t="s">
        <v>11</v>
      </c>
      <c r="P188" s="88" t="s">
        <v>12</v>
      </c>
      <c r="Q188" s="88" t="s">
        <v>81</v>
      </c>
      <c r="R188" s="88" t="s">
        <v>80</v>
      </c>
      <c r="S188" s="216" t="s">
        <v>301</v>
      </c>
      <c r="T188" s="9" t="s">
        <v>13</v>
      </c>
      <c r="U188" s="41">
        <v>90</v>
      </c>
      <c r="V188" s="41">
        <f>O193</f>
        <v>144.35500000000002</v>
      </c>
      <c r="W188" s="8">
        <f>ROUND(V188/60, 3)</f>
        <v>2.4060000000000001</v>
      </c>
      <c r="X188" s="7"/>
      <c r="Y188" s="265"/>
      <c r="Z188" s="92" t="s">
        <v>10</v>
      </c>
      <c r="AA188" s="292" t="s">
        <v>90</v>
      </c>
      <c r="AB188" s="293"/>
      <c r="AC188" s="293"/>
      <c r="AD188" s="293"/>
      <c r="AE188" s="293"/>
      <c r="AF188" s="293"/>
      <c r="AG188" s="293"/>
      <c r="AH188" s="293"/>
      <c r="AI188" s="293"/>
      <c r="AJ188" s="293"/>
      <c r="AK188" s="88" t="s">
        <v>11</v>
      </c>
      <c r="AL188" s="88" t="s">
        <v>12</v>
      </c>
      <c r="AM188" s="88" t="s">
        <v>81</v>
      </c>
      <c r="AN188" s="88" t="s">
        <v>80</v>
      </c>
      <c r="AO188" s="216" t="s">
        <v>303</v>
      </c>
      <c r="AP188" s="9" t="s">
        <v>13</v>
      </c>
      <c r="AQ188" s="41">
        <v>100</v>
      </c>
      <c r="AR188" s="41">
        <f>AK193</f>
        <v>147.28799999999998</v>
      </c>
      <c r="AS188" s="8">
        <f>ROUND(AR188/60, 3)</f>
        <v>2.4550000000000001</v>
      </c>
      <c r="AU188" s="340"/>
      <c r="AV188" s="147" t="s">
        <v>13</v>
      </c>
      <c r="AW188" s="28">
        <f t="shared" ref="AW188:AW190" si="34">U188</f>
        <v>90</v>
      </c>
      <c r="AX188" s="28">
        <f t="shared" ref="AX188:AX190" si="35">AQ188</f>
        <v>100</v>
      </c>
      <c r="AY188" s="147" t="s">
        <v>13</v>
      </c>
      <c r="AZ188" s="28">
        <f t="shared" ref="AZ188:AZ190" si="36">V188</f>
        <v>144.35500000000002</v>
      </c>
      <c r="BA188" s="28">
        <f t="shared" ref="BA188:BA190" si="37">AR188</f>
        <v>147.28799999999998</v>
      </c>
    </row>
    <row r="189" spans="2:53" x14ac:dyDescent="0.3">
      <c r="B189" s="341"/>
      <c r="C189" s="265"/>
      <c r="D189" s="35" t="s">
        <v>14</v>
      </c>
      <c r="E189" s="196">
        <v>8.6950000000000003</v>
      </c>
      <c r="F189" s="196">
        <v>8.1760000000000002</v>
      </c>
      <c r="G189" s="196">
        <v>6.6950000000000003</v>
      </c>
      <c r="H189" s="196">
        <v>11.401</v>
      </c>
      <c r="I189" s="196">
        <v>22.631</v>
      </c>
      <c r="J189" s="196">
        <v>23.087</v>
      </c>
      <c r="K189" s="196">
        <v>15.384</v>
      </c>
      <c r="L189" s="196">
        <v>48.32</v>
      </c>
      <c r="M189" s="196">
        <v>116.807</v>
      </c>
      <c r="N189" s="196">
        <v>12.911</v>
      </c>
      <c r="O189" s="189">
        <f>SUM(E189:N189)</f>
        <v>274.10700000000003</v>
      </c>
      <c r="P189" s="39">
        <f>ROUND(AVERAGE(E189:N189),3)</f>
        <v>27.411000000000001</v>
      </c>
      <c r="Q189" s="189">
        <f>ROUND(MEDIAN(E189:N189), 3)</f>
        <v>14.148</v>
      </c>
      <c r="R189" s="189">
        <f>ROUND(_xlfn.STDEV.S(E189:N189), 3)</f>
        <v>33.716000000000001</v>
      </c>
      <c r="S189" s="216" t="s">
        <v>302</v>
      </c>
      <c r="T189" s="9" t="s">
        <v>15</v>
      </c>
      <c r="U189" s="41">
        <v>90</v>
      </c>
      <c r="V189" s="41">
        <f>O197</f>
        <v>127.74000000000002</v>
      </c>
      <c r="W189" s="8">
        <f>ROUND(V189/60, 3)</f>
        <v>2.129</v>
      </c>
      <c r="X189" s="7"/>
      <c r="Y189" s="265"/>
      <c r="Z189" s="35" t="s">
        <v>14</v>
      </c>
      <c r="AA189" s="196">
        <v>30.591000000000001</v>
      </c>
      <c r="AB189" s="196">
        <v>13.512</v>
      </c>
      <c r="AC189" s="196">
        <v>8.9610000000000003</v>
      </c>
      <c r="AD189" s="196">
        <v>9.2240000000000002</v>
      </c>
      <c r="AE189" s="196">
        <v>11.087</v>
      </c>
      <c r="AF189" s="196">
        <v>7.16</v>
      </c>
      <c r="AG189" s="196">
        <v>6.1760000000000002</v>
      </c>
      <c r="AH189" s="196">
        <v>9.4570000000000007</v>
      </c>
      <c r="AI189" s="196">
        <v>10.503</v>
      </c>
      <c r="AJ189" s="196">
        <v>13.208</v>
      </c>
      <c r="AK189" s="189">
        <f>SUM(AA189:AJ189)</f>
        <v>119.879</v>
      </c>
      <c r="AL189" s="39">
        <f>ROUND(AVERAGE(AA189:AJ189),3)</f>
        <v>11.988</v>
      </c>
      <c r="AM189" s="189">
        <f>ROUND(MEDIAN(AA189:AJ189), 3)</f>
        <v>9.98</v>
      </c>
      <c r="AN189" s="189">
        <f>ROUND(_xlfn.STDEV.S(AA189:AJ189), 3)</f>
        <v>6.9379999999999997</v>
      </c>
      <c r="AO189" s="216" t="s">
        <v>302</v>
      </c>
      <c r="AP189" s="9" t="s">
        <v>15</v>
      </c>
      <c r="AQ189" s="41">
        <v>100</v>
      </c>
      <c r="AR189" s="41">
        <f>AK197</f>
        <v>98.884999999999991</v>
      </c>
      <c r="AS189" s="8">
        <f>ROUND(AR189/60, 3)</f>
        <v>1.6479999999999999</v>
      </c>
      <c r="AU189" s="340"/>
      <c r="AV189" s="147" t="s">
        <v>15</v>
      </c>
      <c r="AW189" s="28">
        <f t="shared" si="34"/>
        <v>90</v>
      </c>
      <c r="AX189" s="28">
        <f t="shared" si="35"/>
        <v>100</v>
      </c>
      <c r="AY189" s="147" t="s">
        <v>15</v>
      </c>
      <c r="AZ189" s="28">
        <f t="shared" si="36"/>
        <v>127.74000000000002</v>
      </c>
      <c r="BA189" s="28">
        <f t="shared" si="37"/>
        <v>98.884999999999991</v>
      </c>
    </row>
    <row r="190" spans="2:53" x14ac:dyDescent="0.3">
      <c r="B190" s="341"/>
      <c r="C190" s="265"/>
      <c r="D190" s="35" t="b">
        <v>1</v>
      </c>
      <c r="E190" s="196" t="s">
        <v>147</v>
      </c>
      <c r="F190" s="196">
        <v>7</v>
      </c>
      <c r="G190" s="196">
        <v>5</v>
      </c>
      <c r="H190" s="196">
        <v>1</v>
      </c>
      <c r="I190" s="196" t="s">
        <v>141</v>
      </c>
      <c r="J190" s="196" t="s">
        <v>161</v>
      </c>
      <c r="K190" s="196" t="s">
        <v>130</v>
      </c>
      <c r="L190" s="84" t="s">
        <v>159</v>
      </c>
      <c r="M190" s="196" t="s">
        <v>163</v>
      </c>
      <c r="N190" s="196" t="s">
        <v>138</v>
      </c>
      <c r="O190" s="303"/>
      <c r="P190" s="304"/>
      <c r="Q190" s="304"/>
      <c r="R190" s="330"/>
      <c r="S190" s="7"/>
      <c r="T190" s="14" t="s">
        <v>3</v>
      </c>
      <c r="U190" s="44">
        <f>ROUND(AVERAGE(U187:U189), 3)</f>
        <v>90</v>
      </c>
      <c r="V190" s="45">
        <f>ROUND(AVERAGE(V187:V189), 3)</f>
        <v>182.06700000000001</v>
      </c>
      <c r="W190" s="15">
        <f>ROUND(AVERAGE(W187:W189), 3)</f>
        <v>3.0339999999999998</v>
      </c>
      <c r="X190" s="7"/>
      <c r="Y190" s="265"/>
      <c r="Z190" s="35" t="b">
        <v>1</v>
      </c>
      <c r="AA190" s="196" t="s">
        <v>162</v>
      </c>
      <c r="AB190" s="196">
        <v>5</v>
      </c>
      <c r="AC190" s="196" t="s">
        <v>129</v>
      </c>
      <c r="AD190" s="196">
        <v>7</v>
      </c>
      <c r="AE190" s="84" t="s">
        <v>144</v>
      </c>
      <c r="AF190" s="196">
        <v>6</v>
      </c>
      <c r="AG190" s="196" t="s">
        <v>158</v>
      </c>
      <c r="AH190" s="196" t="s">
        <v>163</v>
      </c>
      <c r="AI190" s="196" t="s">
        <v>144</v>
      </c>
      <c r="AJ190" s="196" t="s">
        <v>160</v>
      </c>
      <c r="AK190" s="303"/>
      <c r="AL190" s="304"/>
      <c r="AM190" s="304"/>
      <c r="AN190" s="330"/>
      <c r="AO190" s="7"/>
      <c r="AP190" s="14" t="s">
        <v>3</v>
      </c>
      <c r="AQ190" s="44">
        <f>ROUND(AVERAGE(AQ187:AQ189), 3)</f>
        <v>96.667000000000002</v>
      </c>
      <c r="AR190" s="45">
        <f>ROUND(AVERAGE(AR187:AR189), 3)</f>
        <v>122.017</v>
      </c>
      <c r="AS190" s="15">
        <f>ROUND(AVERAGE(AS187:AS189), 3)</f>
        <v>2.0339999999999998</v>
      </c>
      <c r="AU190" s="340"/>
      <c r="AV190" s="148" t="s">
        <v>3</v>
      </c>
      <c r="AW190" s="44">
        <f t="shared" si="34"/>
        <v>90</v>
      </c>
      <c r="AX190" s="44">
        <f t="shared" si="35"/>
        <v>96.667000000000002</v>
      </c>
      <c r="AY190" s="148" t="s">
        <v>3</v>
      </c>
      <c r="AZ190" s="45">
        <f t="shared" si="36"/>
        <v>182.06700000000001</v>
      </c>
      <c r="BA190" s="45">
        <f t="shared" si="37"/>
        <v>122.017</v>
      </c>
    </row>
    <row r="191" spans="2:53" x14ac:dyDescent="0.25">
      <c r="B191" s="341"/>
      <c r="C191" s="265"/>
      <c r="D191" s="35" t="s">
        <v>17</v>
      </c>
      <c r="E191" s="189"/>
      <c r="F191" s="189"/>
      <c r="G191" s="189"/>
      <c r="H191" s="189"/>
      <c r="I191" s="189"/>
      <c r="J191" s="189"/>
      <c r="K191" s="189"/>
      <c r="L191" s="13" t="s">
        <v>28</v>
      </c>
      <c r="M191" s="189"/>
      <c r="N191" s="189"/>
      <c r="O191" s="311"/>
      <c r="P191" s="312"/>
      <c r="Q191" s="312"/>
      <c r="R191" s="331"/>
      <c r="S191" s="7"/>
      <c r="T191" s="7"/>
      <c r="U191" s="7"/>
      <c r="V191" s="7"/>
      <c r="W191" s="7"/>
      <c r="X191" s="7"/>
      <c r="Y191" s="265"/>
      <c r="Z191" s="35" t="s">
        <v>17</v>
      </c>
      <c r="AA191" s="189"/>
      <c r="AB191" s="189"/>
      <c r="AC191" s="189"/>
      <c r="AD191" s="189"/>
      <c r="AE191" s="13" t="s">
        <v>28</v>
      </c>
      <c r="AF191" s="189"/>
      <c r="AG191" s="189"/>
      <c r="AH191" s="189"/>
      <c r="AI191" s="189"/>
      <c r="AJ191" s="189"/>
      <c r="AK191" s="311"/>
      <c r="AL191" s="312"/>
      <c r="AM191" s="312"/>
      <c r="AN191" s="331"/>
      <c r="AO191" s="7"/>
      <c r="AP191" s="7"/>
      <c r="AQ191" s="7"/>
      <c r="AR191" s="7"/>
      <c r="AS191" s="7"/>
      <c r="AU191" s="340"/>
      <c r="AV191" s="7"/>
      <c r="AW191" s="7"/>
      <c r="AX191" s="7"/>
      <c r="AY191" s="7"/>
      <c r="AZ191" s="7"/>
      <c r="BA191" s="7"/>
    </row>
    <row r="192" spans="2:53" ht="16.5" customHeight="1" x14ac:dyDescent="0.25">
      <c r="B192" s="341"/>
      <c r="C192" s="265"/>
      <c r="D192" s="92" t="s">
        <v>19</v>
      </c>
      <c r="E192" s="292" t="s">
        <v>90</v>
      </c>
      <c r="F192" s="293"/>
      <c r="G192" s="293"/>
      <c r="H192" s="293"/>
      <c r="I192" s="293"/>
      <c r="J192" s="293"/>
      <c r="K192" s="293"/>
      <c r="L192" s="293"/>
      <c r="M192" s="293"/>
      <c r="N192" s="293"/>
      <c r="O192" s="88" t="s">
        <v>11</v>
      </c>
      <c r="P192" s="88" t="s">
        <v>12</v>
      </c>
      <c r="Q192" s="88" t="s">
        <v>81</v>
      </c>
      <c r="R192" s="88" t="s">
        <v>80</v>
      </c>
      <c r="S192" s="7"/>
      <c r="T192" s="31"/>
      <c r="U192" s="31"/>
      <c r="V192" s="31"/>
      <c r="W192" s="31"/>
      <c r="X192" s="7"/>
      <c r="Y192" s="265"/>
      <c r="Z192" s="92" t="s">
        <v>19</v>
      </c>
      <c r="AA192" s="292" t="s">
        <v>94</v>
      </c>
      <c r="AB192" s="293"/>
      <c r="AC192" s="293"/>
      <c r="AD192" s="293"/>
      <c r="AE192" s="293"/>
      <c r="AF192" s="293"/>
      <c r="AG192" s="293"/>
      <c r="AH192" s="293"/>
      <c r="AI192" s="293"/>
      <c r="AJ192" s="293"/>
      <c r="AK192" s="88" t="s">
        <v>11</v>
      </c>
      <c r="AL192" s="88" t="s">
        <v>12</v>
      </c>
      <c r="AM192" s="88" t="s">
        <v>81</v>
      </c>
      <c r="AN192" s="88" t="s">
        <v>80</v>
      </c>
      <c r="AO192" s="7"/>
      <c r="AP192" s="31"/>
      <c r="AQ192" s="31"/>
      <c r="AR192" s="31"/>
      <c r="AS192" s="31"/>
      <c r="AU192" s="340"/>
      <c r="AV192" s="7"/>
      <c r="AW192" s="7"/>
      <c r="AX192" s="7"/>
      <c r="AY192" s="7"/>
      <c r="AZ192" s="7"/>
      <c r="BA192" s="7"/>
    </row>
    <row r="193" spans="2:53" x14ac:dyDescent="0.25">
      <c r="B193" s="341"/>
      <c r="C193" s="265"/>
      <c r="D193" s="35" t="s">
        <v>20</v>
      </c>
      <c r="E193" s="196">
        <v>18.655000000000001</v>
      </c>
      <c r="F193" s="196">
        <v>25.887</v>
      </c>
      <c r="G193" s="196">
        <v>18.664000000000001</v>
      </c>
      <c r="H193" s="196">
        <v>5.8159999999999998</v>
      </c>
      <c r="I193" s="196">
        <v>8.6950000000000003</v>
      </c>
      <c r="J193" s="196">
        <v>11.983000000000001</v>
      </c>
      <c r="K193" s="196">
        <v>11.992000000000001</v>
      </c>
      <c r="L193" s="196">
        <v>11.191000000000001</v>
      </c>
      <c r="M193" s="196">
        <v>13.263999999999999</v>
      </c>
      <c r="N193" s="196">
        <v>18.207999999999998</v>
      </c>
      <c r="O193" s="189">
        <f>SUM(E193:N193)</f>
        <v>144.35500000000002</v>
      </c>
      <c r="P193" s="39">
        <f>ROUND(AVERAGE(E193:N193),3)</f>
        <v>14.436</v>
      </c>
      <c r="Q193" s="189">
        <f>ROUND(MEDIAN(E193:N193), 3)</f>
        <v>12.628</v>
      </c>
      <c r="R193" s="189">
        <f>ROUND(_xlfn.STDEV.S(E193:N193), 3)</f>
        <v>5.89</v>
      </c>
      <c r="S193" s="7"/>
      <c r="T193" s="7"/>
      <c r="U193" s="7"/>
      <c r="V193" s="7"/>
      <c r="W193" s="7"/>
      <c r="X193" s="7"/>
      <c r="Y193" s="265"/>
      <c r="Z193" s="35" t="s">
        <v>20</v>
      </c>
      <c r="AA193" s="196">
        <v>8.5990000000000002</v>
      </c>
      <c r="AB193" s="196">
        <v>13.032999999999999</v>
      </c>
      <c r="AC193" s="196">
        <v>7.2480000000000002</v>
      </c>
      <c r="AD193" s="196">
        <v>5.2560000000000002</v>
      </c>
      <c r="AE193" s="196">
        <v>47.006999999999998</v>
      </c>
      <c r="AF193" s="196">
        <v>15.24</v>
      </c>
      <c r="AG193" s="196">
        <v>14.137</v>
      </c>
      <c r="AH193" s="196">
        <v>8.7759999999999998</v>
      </c>
      <c r="AI193" s="196">
        <v>6.6479999999999997</v>
      </c>
      <c r="AJ193" s="196">
        <v>21.344000000000001</v>
      </c>
      <c r="AK193" s="189">
        <f>SUM(AA193:AJ193)</f>
        <v>147.28799999999998</v>
      </c>
      <c r="AL193" s="39">
        <f>ROUND(AVERAGE(AA193:AJ193),3)</f>
        <v>14.728999999999999</v>
      </c>
      <c r="AM193" s="189">
        <f>ROUND(MEDIAN(AA193:AJ193), 3)</f>
        <v>10.904999999999999</v>
      </c>
      <c r="AN193" s="189">
        <f>ROUND(_xlfn.STDEV.S(AA193:AJ193), 3)</f>
        <v>12.352</v>
      </c>
      <c r="AO193" s="7"/>
      <c r="AP193" s="7"/>
      <c r="AQ193" s="7"/>
      <c r="AR193" s="7"/>
      <c r="AS193" s="7"/>
      <c r="AU193" s="340"/>
      <c r="AV193" s="7"/>
      <c r="AW193" s="7"/>
      <c r="AX193" s="7"/>
      <c r="AY193" s="7"/>
      <c r="AZ193" s="7"/>
      <c r="BA193" s="7"/>
    </row>
    <row r="194" spans="2:53" x14ac:dyDescent="0.25">
      <c r="B194" s="341"/>
      <c r="C194" s="265"/>
      <c r="D194" s="35" t="b">
        <v>1</v>
      </c>
      <c r="E194" s="196" t="s">
        <v>155</v>
      </c>
      <c r="F194" s="84" t="s">
        <v>137</v>
      </c>
      <c r="G194" s="196" t="s">
        <v>160</v>
      </c>
      <c r="H194" s="196" t="s">
        <v>139</v>
      </c>
      <c r="I194" s="196">
        <v>2</v>
      </c>
      <c r="J194" s="196">
        <v>9</v>
      </c>
      <c r="K194" s="196">
        <v>8</v>
      </c>
      <c r="L194" s="196" t="s">
        <v>139</v>
      </c>
      <c r="M194" s="196" t="s">
        <v>132</v>
      </c>
      <c r="N194" s="196" t="s">
        <v>159</v>
      </c>
      <c r="O194" s="303"/>
      <c r="P194" s="304"/>
      <c r="Q194" s="304"/>
      <c r="R194" s="330"/>
      <c r="S194" s="7"/>
      <c r="T194" s="7"/>
      <c r="U194" s="7"/>
      <c r="V194" s="7"/>
      <c r="W194" s="7"/>
      <c r="X194" s="7"/>
      <c r="Y194" s="265"/>
      <c r="Z194" s="35" t="b">
        <v>1</v>
      </c>
      <c r="AA194" s="196" t="s">
        <v>147</v>
      </c>
      <c r="AB194" s="196">
        <v>7</v>
      </c>
      <c r="AC194" s="196">
        <v>5</v>
      </c>
      <c r="AD194" s="196">
        <v>1</v>
      </c>
      <c r="AE194" s="196" t="s">
        <v>141</v>
      </c>
      <c r="AF194" s="196" t="s">
        <v>161</v>
      </c>
      <c r="AG194" s="196" t="s">
        <v>130</v>
      </c>
      <c r="AH194" s="196" t="s">
        <v>159</v>
      </c>
      <c r="AI194" s="196" t="s">
        <v>163</v>
      </c>
      <c r="AJ194" s="196" t="s">
        <v>138</v>
      </c>
      <c r="AK194" s="303"/>
      <c r="AL194" s="304"/>
      <c r="AM194" s="304"/>
      <c r="AN194" s="330"/>
      <c r="AO194" s="7"/>
      <c r="AP194" s="7"/>
      <c r="AQ194" s="7"/>
      <c r="AR194" s="7"/>
      <c r="AS194" s="7"/>
      <c r="AU194" s="340"/>
      <c r="AV194" s="7"/>
      <c r="AW194" s="7"/>
      <c r="AX194" s="7"/>
      <c r="AY194" s="7"/>
      <c r="AZ194" s="7"/>
      <c r="BA194" s="7"/>
    </row>
    <row r="195" spans="2:53" x14ac:dyDescent="0.25">
      <c r="B195" s="341"/>
      <c r="C195" s="265"/>
      <c r="D195" s="35" t="s">
        <v>17</v>
      </c>
      <c r="E195" s="189"/>
      <c r="F195" s="13" t="s">
        <v>33</v>
      </c>
      <c r="G195" s="189"/>
      <c r="H195" s="189"/>
      <c r="I195" s="189"/>
      <c r="J195" s="189"/>
      <c r="K195" s="189"/>
      <c r="L195" s="189"/>
      <c r="M195" s="189"/>
      <c r="N195" s="189"/>
      <c r="O195" s="311"/>
      <c r="P195" s="312"/>
      <c r="Q195" s="312"/>
      <c r="R195" s="331"/>
      <c r="S195" s="7"/>
      <c r="T195" s="7"/>
      <c r="U195" s="7"/>
      <c r="V195" s="7"/>
      <c r="W195" s="7"/>
      <c r="X195" s="7"/>
      <c r="Y195" s="265"/>
      <c r="Z195" s="35" t="s">
        <v>17</v>
      </c>
      <c r="AA195" s="189"/>
      <c r="AB195" s="189"/>
      <c r="AC195" s="189"/>
      <c r="AD195" s="189"/>
      <c r="AE195" s="189"/>
      <c r="AF195" s="189"/>
      <c r="AG195" s="189"/>
      <c r="AH195" s="189"/>
      <c r="AI195" s="189"/>
      <c r="AJ195" s="189"/>
      <c r="AK195" s="311"/>
      <c r="AL195" s="312"/>
      <c r="AM195" s="312"/>
      <c r="AN195" s="331"/>
      <c r="AO195" s="7"/>
      <c r="AP195" s="7"/>
      <c r="AQ195" s="7"/>
      <c r="AR195" s="7"/>
      <c r="AS195" s="7"/>
      <c r="AU195" s="340"/>
      <c r="AV195" s="7"/>
      <c r="AW195" s="7"/>
      <c r="AX195" s="7"/>
      <c r="AY195" s="7"/>
      <c r="AZ195" s="7"/>
      <c r="BA195" s="7"/>
    </row>
    <row r="196" spans="2:53" ht="16.5" customHeight="1" x14ac:dyDescent="0.25">
      <c r="B196" s="341"/>
      <c r="C196" s="265"/>
      <c r="D196" s="92" t="s">
        <v>21</v>
      </c>
      <c r="E196" s="292" t="s">
        <v>90</v>
      </c>
      <c r="F196" s="293"/>
      <c r="G196" s="293"/>
      <c r="H196" s="293"/>
      <c r="I196" s="293"/>
      <c r="J196" s="293"/>
      <c r="K196" s="293"/>
      <c r="L196" s="293"/>
      <c r="M196" s="293"/>
      <c r="N196" s="293"/>
      <c r="O196" s="88" t="s">
        <v>11</v>
      </c>
      <c r="P196" s="88" t="s">
        <v>12</v>
      </c>
      <c r="Q196" s="88" t="s">
        <v>81</v>
      </c>
      <c r="R196" s="88" t="s">
        <v>80</v>
      </c>
      <c r="S196" s="7"/>
      <c r="T196" s="7"/>
      <c r="U196" s="7"/>
      <c r="V196" s="7"/>
      <c r="W196" s="7"/>
      <c r="X196" s="7"/>
      <c r="Y196" s="265"/>
      <c r="Z196" s="92" t="s">
        <v>21</v>
      </c>
      <c r="AA196" s="292" t="s">
        <v>94</v>
      </c>
      <c r="AB196" s="293"/>
      <c r="AC196" s="293"/>
      <c r="AD196" s="293"/>
      <c r="AE196" s="293"/>
      <c r="AF196" s="293"/>
      <c r="AG196" s="293"/>
      <c r="AH196" s="293"/>
      <c r="AI196" s="293"/>
      <c r="AJ196" s="293"/>
      <c r="AK196" s="88" t="s">
        <v>11</v>
      </c>
      <c r="AL196" s="88" t="s">
        <v>12</v>
      </c>
      <c r="AM196" s="88" t="s">
        <v>81</v>
      </c>
      <c r="AN196" s="88" t="s">
        <v>80</v>
      </c>
      <c r="AO196" s="7"/>
      <c r="AP196" s="7"/>
      <c r="AQ196" s="7"/>
      <c r="AR196" s="7"/>
      <c r="AS196" s="7"/>
      <c r="AU196" s="340"/>
      <c r="BA196" s="2"/>
    </row>
    <row r="197" spans="2:53" x14ac:dyDescent="0.25">
      <c r="B197" s="341"/>
      <c r="C197" s="265"/>
      <c r="D197" s="35" t="s">
        <v>22</v>
      </c>
      <c r="E197" s="196">
        <v>15.119</v>
      </c>
      <c r="F197" s="196">
        <v>8.9830000000000005</v>
      </c>
      <c r="G197" s="196">
        <v>15.744</v>
      </c>
      <c r="H197" s="196">
        <v>11.608000000000001</v>
      </c>
      <c r="I197" s="196">
        <v>8.6240000000000006</v>
      </c>
      <c r="J197" s="196">
        <v>12.895</v>
      </c>
      <c r="K197" s="196">
        <v>7.0960000000000001</v>
      </c>
      <c r="L197" s="196">
        <v>24.263999999999999</v>
      </c>
      <c r="M197" s="196">
        <v>11.632</v>
      </c>
      <c r="N197" s="196">
        <v>11.775</v>
      </c>
      <c r="O197" s="189">
        <f>SUM(E197:N197)</f>
        <v>127.74000000000002</v>
      </c>
      <c r="P197" s="39">
        <f>ROUND(AVERAGE(E197:N197),3)</f>
        <v>12.773999999999999</v>
      </c>
      <c r="Q197" s="189">
        <f>ROUND(MEDIAN(E197:N197), 3)</f>
        <v>11.704000000000001</v>
      </c>
      <c r="R197" s="189">
        <f>ROUND(_xlfn.STDEV.S(E197:N197), 3)</f>
        <v>4.875</v>
      </c>
      <c r="S197" s="7"/>
      <c r="T197" s="7"/>
      <c r="U197" s="7"/>
      <c r="V197" s="7"/>
      <c r="W197" s="7"/>
      <c r="X197" s="7"/>
      <c r="Y197" s="265"/>
      <c r="Z197" s="35" t="s">
        <v>22</v>
      </c>
      <c r="AA197" s="196">
        <v>6.8620000000000001</v>
      </c>
      <c r="AB197" s="196">
        <v>5.56</v>
      </c>
      <c r="AC197" s="196">
        <v>5.5919999999999996</v>
      </c>
      <c r="AD197" s="196">
        <v>11.103999999999999</v>
      </c>
      <c r="AE197" s="196">
        <v>13.023</v>
      </c>
      <c r="AF197" s="196">
        <v>9.4329999999999998</v>
      </c>
      <c r="AG197" s="196">
        <v>9.4239999999999995</v>
      </c>
      <c r="AH197" s="196">
        <v>16.431000000000001</v>
      </c>
      <c r="AI197" s="196">
        <v>12.353</v>
      </c>
      <c r="AJ197" s="196">
        <v>9.1029999999999998</v>
      </c>
      <c r="AK197" s="189">
        <f>SUM(AA197:AJ197)</f>
        <v>98.884999999999991</v>
      </c>
      <c r="AL197" s="39">
        <f>ROUND(AVERAGE(AA197:AJ197),3)</f>
        <v>9.8889999999999993</v>
      </c>
      <c r="AM197" s="189">
        <f>ROUND(MEDIAN(AA197:AJ197), 3)</f>
        <v>9.4290000000000003</v>
      </c>
      <c r="AN197" s="189">
        <f>ROUND(_xlfn.STDEV.S(AA197:AJ197), 3)</f>
        <v>3.4569999999999999</v>
      </c>
      <c r="AO197" s="7"/>
      <c r="AP197" s="7"/>
      <c r="AQ197" s="7"/>
      <c r="AR197" s="7"/>
      <c r="AS197" s="7"/>
      <c r="AU197" s="340"/>
      <c r="BA197" s="2"/>
    </row>
    <row r="198" spans="2:53" x14ac:dyDescent="0.25">
      <c r="B198" s="341"/>
      <c r="C198" s="265"/>
      <c r="D198" s="35" t="b">
        <v>1</v>
      </c>
      <c r="E198" s="196" t="s">
        <v>129</v>
      </c>
      <c r="F198" s="196">
        <v>2</v>
      </c>
      <c r="G198" s="196">
        <v>3</v>
      </c>
      <c r="H198" s="196" t="s">
        <v>131</v>
      </c>
      <c r="I198" s="196" t="s">
        <v>148</v>
      </c>
      <c r="J198" s="196" t="s">
        <v>133</v>
      </c>
      <c r="K198" s="196" t="s">
        <v>132</v>
      </c>
      <c r="L198" s="84" t="s">
        <v>137</v>
      </c>
      <c r="M198" s="196" t="s">
        <v>136</v>
      </c>
      <c r="N198" s="196">
        <v>1</v>
      </c>
      <c r="O198" s="303"/>
      <c r="P198" s="304"/>
      <c r="Q198" s="304"/>
      <c r="R198" s="330"/>
      <c r="S198" s="7"/>
      <c r="T198" s="7"/>
      <c r="U198" s="7"/>
      <c r="V198" s="7"/>
      <c r="W198" s="7"/>
      <c r="X198" s="7"/>
      <c r="Y198" s="265"/>
      <c r="Z198" s="35" t="b">
        <v>1</v>
      </c>
      <c r="AA198" s="196" t="s">
        <v>129</v>
      </c>
      <c r="AB198" s="196">
        <v>2</v>
      </c>
      <c r="AC198" s="196">
        <v>3</v>
      </c>
      <c r="AD198" s="196" t="s">
        <v>131</v>
      </c>
      <c r="AE198" s="196" t="s">
        <v>148</v>
      </c>
      <c r="AF198" s="196" t="s">
        <v>133</v>
      </c>
      <c r="AG198" s="196" t="s">
        <v>132</v>
      </c>
      <c r="AH198" s="196" t="s">
        <v>137</v>
      </c>
      <c r="AI198" s="196" t="s">
        <v>136</v>
      </c>
      <c r="AJ198" s="196">
        <v>1</v>
      </c>
      <c r="AK198" s="303"/>
      <c r="AL198" s="304"/>
      <c r="AM198" s="304"/>
      <c r="AN198" s="330"/>
      <c r="AO198" s="7"/>
      <c r="AP198" s="7"/>
      <c r="AQ198" s="7"/>
      <c r="AR198" s="7"/>
      <c r="AS198" s="7"/>
      <c r="AU198" s="340"/>
      <c r="BA198" s="2"/>
    </row>
    <row r="199" spans="2:53" x14ac:dyDescent="0.25">
      <c r="B199" s="341"/>
      <c r="C199" s="265"/>
      <c r="D199" s="35" t="s">
        <v>17</v>
      </c>
      <c r="E199" s="189"/>
      <c r="F199" s="189"/>
      <c r="G199" s="189"/>
      <c r="H199" s="189"/>
      <c r="I199" s="189"/>
      <c r="J199" s="189"/>
      <c r="K199" s="189"/>
      <c r="L199" s="13" t="s">
        <v>45</v>
      </c>
      <c r="M199" s="189"/>
      <c r="N199" s="189"/>
      <c r="O199" s="311"/>
      <c r="P199" s="312"/>
      <c r="Q199" s="312"/>
      <c r="R199" s="331"/>
      <c r="S199" s="7"/>
      <c r="T199" s="7"/>
      <c r="U199" s="7"/>
      <c r="V199" s="7"/>
      <c r="W199" s="7"/>
      <c r="X199" s="7"/>
      <c r="Y199" s="265"/>
      <c r="Z199" s="35" t="s">
        <v>17</v>
      </c>
      <c r="AA199" s="189"/>
      <c r="AB199" s="189"/>
      <c r="AC199" s="189"/>
      <c r="AD199" s="189"/>
      <c r="AE199" s="189"/>
      <c r="AF199" s="189"/>
      <c r="AG199" s="189"/>
      <c r="AH199" s="189"/>
      <c r="AI199" s="189"/>
      <c r="AJ199" s="189"/>
      <c r="AK199" s="311"/>
      <c r="AL199" s="312"/>
      <c r="AM199" s="312"/>
      <c r="AN199" s="331"/>
      <c r="AO199" s="7"/>
      <c r="AP199" s="7"/>
      <c r="AQ199" s="7"/>
      <c r="AR199" s="7"/>
      <c r="AS199" s="7"/>
      <c r="AU199" s="340"/>
      <c r="BA199" s="2"/>
    </row>
    <row r="200" spans="2:53" x14ac:dyDescent="0.25">
      <c r="B200" s="341"/>
      <c r="AU200" s="340"/>
      <c r="BA200" s="2"/>
    </row>
    <row r="201" spans="2:53" x14ac:dyDescent="0.25">
      <c r="B201" s="341"/>
      <c r="AU201" s="340"/>
      <c r="BA201" s="2"/>
    </row>
    <row r="202" spans="2:53" x14ac:dyDescent="0.3">
      <c r="B202" s="341"/>
      <c r="C202" s="265" t="s">
        <v>74</v>
      </c>
      <c r="D202" s="90" t="s">
        <v>74</v>
      </c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327" t="s">
        <v>49</v>
      </c>
      <c r="P202" s="328"/>
      <c r="Q202" s="328"/>
      <c r="R202" s="329"/>
      <c r="S202" s="7"/>
      <c r="T202" s="90" t="s">
        <v>74</v>
      </c>
      <c r="U202" s="232" t="s">
        <v>50</v>
      </c>
      <c r="V202" s="232"/>
      <c r="W202" s="232"/>
      <c r="Y202" s="265" t="s">
        <v>74</v>
      </c>
      <c r="Z202" s="90" t="s">
        <v>74</v>
      </c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327" t="s">
        <v>49</v>
      </c>
      <c r="AL202" s="328"/>
      <c r="AM202" s="328"/>
      <c r="AN202" s="329"/>
      <c r="AO202" s="7"/>
      <c r="AP202" s="90" t="s">
        <v>74</v>
      </c>
      <c r="AQ202" s="232" t="s">
        <v>50</v>
      </c>
      <c r="AR202" s="232"/>
      <c r="AS202" s="232"/>
      <c r="AU202" s="340"/>
      <c r="AV202" s="265" t="s">
        <v>270</v>
      </c>
      <c r="AW202" s="268" t="s">
        <v>5</v>
      </c>
      <c r="AX202" s="268"/>
      <c r="AY202" s="265" t="s">
        <v>270</v>
      </c>
      <c r="AZ202" s="268" t="s">
        <v>6</v>
      </c>
      <c r="BA202" s="268"/>
    </row>
    <row r="203" spans="2:53" x14ac:dyDescent="0.3">
      <c r="B203" s="341"/>
      <c r="C203" s="265"/>
      <c r="D203" s="90" t="s">
        <v>2</v>
      </c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42" t="s">
        <v>3</v>
      </c>
      <c r="P203" s="42" t="s">
        <v>4</v>
      </c>
      <c r="Q203" s="42" t="s">
        <v>191</v>
      </c>
      <c r="R203" s="42" t="s">
        <v>192</v>
      </c>
      <c r="S203" s="7"/>
      <c r="T203" s="90" t="s">
        <v>2</v>
      </c>
      <c r="U203" s="92" t="s">
        <v>5</v>
      </c>
      <c r="V203" s="92" t="s">
        <v>6</v>
      </c>
      <c r="W203" s="8" t="s">
        <v>7</v>
      </c>
      <c r="Y203" s="265"/>
      <c r="Z203" s="90" t="s">
        <v>0</v>
      </c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42" t="s">
        <v>3</v>
      </c>
      <c r="AL203" s="42" t="s">
        <v>4</v>
      </c>
      <c r="AM203" s="42" t="s">
        <v>191</v>
      </c>
      <c r="AN203" s="42" t="s">
        <v>192</v>
      </c>
      <c r="AO203" s="7"/>
      <c r="AP203" s="90" t="s">
        <v>0</v>
      </c>
      <c r="AQ203" s="92" t="s">
        <v>5</v>
      </c>
      <c r="AR203" s="92" t="s">
        <v>6</v>
      </c>
      <c r="AS203" s="8" t="s">
        <v>7</v>
      </c>
      <c r="AU203" s="340"/>
      <c r="AV203" s="265"/>
      <c r="AW203" s="146" t="s">
        <v>2</v>
      </c>
      <c r="AX203" s="146" t="s">
        <v>54</v>
      </c>
      <c r="AY203" s="265"/>
      <c r="AZ203" s="146" t="s">
        <v>2</v>
      </c>
      <c r="BA203" s="146" t="s">
        <v>54</v>
      </c>
    </row>
    <row r="204" spans="2:53" x14ac:dyDescent="0.3">
      <c r="B204" s="341"/>
      <c r="C204" s="265"/>
      <c r="D204" s="25" t="s">
        <v>8</v>
      </c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95">
        <f>ROUND(AVERAGE(O206, O210,O214), 3)</f>
        <v>222.876</v>
      </c>
      <c r="P204" s="43">
        <f>ROUND(AVERAGE(P206, P210,P214), 3)</f>
        <v>22.288</v>
      </c>
      <c r="Q204" s="43">
        <f>ROUND(AVERAGE(Q206, Q210,Q214), 3)</f>
        <v>12.852</v>
      </c>
      <c r="R204" s="43">
        <f>ROUND(AVERAGE(R206, R210,R214), 3)</f>
        <v>20.637</v>
      </c>
      <c r="S204" s="7"/>
      <c r="T204" s="9" t="s">
        <v>9</v>
      </c>
      <c r="U204" s="32">
        <v>80</v>
      </c>
      <c r="V204" s="32">
        <v>258.26900000000001</v>
      </c>
      <c r="W204" s="8">
        <f>ROUND(V204/60, 3)</f>
        <v>4.3040000000000003</v>
      </c>
      <c r="Y204" s="265"/>
      <c r="Z204" s="25" t="s">
        <v>8</v>
      </c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95">
        <f>ROUND(AVERAGE(AK206, AK210,AK214), 3)</f>
        <v>146.22399999999999</v>
      </c>
      <c r="AL204" s="43">
        <f>ROUND(AVERAGE(AL206, AL210,AL214), 3)</f>
        <v>14.622</v>
      </c>
      <c r="AM204" s="43">
        <f>ROUND(AVERAGE(AM206, AM210,AM214), 3)</f>
        <v>13.617000000000001</v>
      </c>
      <c r="AN204" s="43">
        <f>ROUND(AVERAGE(AN206, AN210,AN214), 3)</f>
        <v>7.4219999999999997</v>
      </c>
      <c r="AO204" s="7"/>
      <c r="AP204" s="9" t="s">
        <v>9</v>
      </c>
      <c r="AQ204" s="32">
        <v>80</v>
      </c>
      <c r="AR204" s="32">
        <v>198.655</v>
      </c>
      <c r="AS204" s="8">
        <f>ROUND(AR204/60, 3)</f>
        <v>3.3109999999999999</v>
      </c>
      <c r="AU204" s="340"/>
      <c r="AV204" s="147" t="s">
        <v>9</v>
      </c>
      <c r="AW204" s="28">
        <f>U204</f>
        <v>80</v>
      </c>
      <c r="AX204" s="28">
        <f>AQ204</f>
        <v>80</v>
      </c>
      <c r="AY204" s="147" t="s">
        <v>9</v>
      </c>
      <c r="AZ204" s="28">
        <f>V204</f>
        <v>258.26900000000001</v>
      </c>
      <c r="BA204" s="28">
        <f>AR204</f>
        <v>198.655</v>
      </c>
    </row>
    <row r="205" spans="2:53" ht="16.5" customHeight="1" x14ac:dyDescent="0.3">
      <c r="B205" s="341"/>
      <c r="C205" s="265"/>
      <c r="D205" s="92" t="s">
        <v>10</v>
      </c>
      <c r="E205" s="292" t="s">
        <v>89</v>
      </c>
      <c r="F205" s="293"/>
      <c r="G205" s="293"/>
      <c r="H205" s="293"/>
      <c r="I205" s="293"/>
      <c r="J205" s="293"/>
      <c r="K205" s="293"/>
      <c r="L205" s="293"/>
      <c r="M205" s="293"/>
      <c r="N205" s="293"/>
      <c r="O205" s="88" t="s">
        <v>11</v>
      </c>
      <c r="P205" s="88" t="s">
        <v>12</v>
      </c>
      <c r="Q205" s="88" t="s">
        <v>81</v>
      </c>
      <c r="R205" s="88" t="s">
        <v>80</v>
      </c>
      <c r="S205" s="7"/>
      <c r="T205" s="9" t="s">
        <v>13</v>
      </c>
      <c r="U205" s="32">
        <v>80</v>
      </c>
      <c r="V205" s="32">
        <v>267.79700000000003</v>
      </c>
      <c r="W205" s="8">
        <f>ROUND(V205/60, 3)</f>
        <v>4.4630000000000001</v>
      </c>
      <c r="Y205" s="265"/>
      <c r="Z205" s="92" t="s">
        <v>10</v>
      </c>
      <c r="AA205" s="292" t="s">
        <v>89</v>
      </c>
      <c r="AB205" s="293"/>
      <c r="AC205" s="293"/>
      <c r="AD205" s="293"/>
      <c r="AE205" s="293"/>
      <c r="AF205" s="293"/>
      <c r="AG205" s="293"/>
      <c r="AH205" s="293"/>
      <c r="AI205" s="293"/>
      <c r="AJ205" s="293"/>
      <c r="AK205" s="88" t="s">
        <v>11</v>
      </c>
      <c r="AL205" s="88" t="s">
        <v>12</v>
      </c>
      <c r="AM205" s="88" t="s">
        <v>81</v>
      </c>
      <c r="AN205" s="88" t="s">
        <v>80</v>
      </c>
      <c r="AO205" s="7"/>
      <c r="AP205" s="9" t="s">
        <v>13</v>
      </c>
      <c r="AQ205" s="32">
        <v>90</v>
      </c>
      <c r="AR205" s="32">
        <v>157.35900000000001</v>
      </c>
      <c r="AS205" s="8">
        <f>ROUND(AR205/60, 3)</f>
        <v>2.6230000000000002</v>
      </c>
      <c r="AU205" s="340"/>
      <c r="AV205" s="147" t="s">
        <v>13</v>
      </c>
      <c r="AW205" s="28">
        <f t="shared" ref="AW205:AW207" si="38">U205</f>
        <v>80</v>
      </c>
      <c r="AX205" s="28">
        <f t="shared" ref="AX205:AX207" si="39">AQ205</f>
        <v>90</v>
      </c>
      <c r="AY205" s="147" t="s">
        <v>13</v>
      </c>
      <c r="AZ205" s="28">
        <f t="shared" ref="AZ205:AZ207" si="40">V205</f>
        <v>267.79700000000003</v>
      </c>
      <c r="BA205" s="28">
        <f t="shared" ref="BA205:BA207" si="41">AR205</f>
        <v>157.35900000000001</v>
      </c>
    </row>
    <row r="206" spans="2:53" x14ac:dyDescent="0.3">
      <c r="B206" s="341"/>
      <c r="C206" s="265"/>
      <c r="D206" s="87" t="s">
        <v>14</v>
      </c>
      <c r="E206" s="87">
        <v>25.324000000000002</v>
      </c>
      <c r="F206" s="87">
        <v>6.7610000000000001</v>
      </c>
      <c r="G206" s="87">
        <v>13.472</v>
      </c>
      <c r="H206" s="87">
        <v>47.453000000000003</v>
      </c>
      <c r="I206" s="87">
        <v>83.585999999999999</v>
      </c>
      <c r="J206" s="87">
        <v>10.162000000000001</v>
      </c>
      <c r="K206" s="87">
        <v>11.317</v>
      </c>
      <c r="L206" s="87">
        <v>47.116999999999997</v>
      </c>
      <c r="M206" s="87">
        <v>8.4610000000000003</v>
      </c>
      <c r="N206" s="26">
        <v>4.6139999999999999</v>
      </c>
      <c r="O206" s="87">
        <f>SUM(E206:N206)</f>
        <v>258.267</v>
      </c>
      <c r="P206" s="26">
        <f>ROUND(AVERAGE(E206:N206),3)</f>
        <v>25.827000000000002</v>
      </c>
      <c r="Q206" s="87">
        <f>ROUND(MEDIAN(E206:N206), 3)</f>
        <v>12.395</v>
      </c>
      <c r="R206" s="87">
        <f>ROUND(_xlfn.STDEV.S(E206:N206), 3)</f>
        <v>25.779</v>
      </c>
      <c r="S206" s="7"/>
      <c r="T206" s="9" t="s">
        <v>15</v>
      </c>
      <c r="U206" s="32">
        <v>70</v>
      </c>
      <c r="V206" s="32">
        <v>142.571</v>
      </c>
      <c r="W206" s="8">
        <f>ROUND(V206/60, 3)</f>
        <v>2.3759999999999999</v>
      </c>
      <c r="Y206" s="265"/>
      <c r="Z206" s="87" t="s">
        <v>14</v>
      </c>
      <c r="AA206" s="87">
        <v>17.844000000000001</v>
      </c>
      <c r="AB206" s="87">
        <v>13.576000000000001</v>
      </c>
      <c r="AC206" s="87">
        <v>33.088000000000001</v>
      </c>
      <c r="AD206" s="87">
        <v>26.068000000000001</v>
      </c>
      <c r="AE206" s="87">
        <v>10.252000000000001</v>
      </c>
      <c r="AF206" s="87">
        <v>36.951999999999998</v>
      </c>
      <c r="AG206" s="87">
        <v>17.36</v>
      </c>
      <c r="AH206" s="87">
        <v>26.206</v>
      </c>
      <c r="AI206" s="87">
        <v>10.327</v>
      </c>
      <c r="AJ206" s="26">
        <v>6.98</v>
      </c>
      <c r="AK206" s="87">
        <f>SUM(AA206:AJ206)</f>
        <v>198.65299999999996</v>
      </c>
      <c r="AL206" s="26">
        <f>ROUND(AVERAGE(AA206:AJ206),3)</f>
        <v>19.864999999999998</v>
      </c>
      <c r="AM206" s="87">
        <f>ROUND(MEDIAN(AA206:AJ206), 3)</f>
        <v>17.602</v>
      </c>
      <c r="AN206" s="87">
        <f>ROUND(_xlfn.STDEV.S(AA206:AJ206), 3)</f>
        <v>10.246</v>
      </c>
      <c r="AO206" s="7"/>
      <c r="AP206" s="9" t="s">
        <v>15</v>
      </c>
      <c r="AQ206" s="32">
        <v>90</v>
      </c>
      <c r="AR206" s="32">
        <v>82.665000000000006</v>
      </c>
      <c r="AS206" s="8">
        <f>ROUND(AR206/60, 3)</f>
        <v>1.3779999999999999</v>
      </c>
      <c r="AU206" s="340"/>
      <c r="AV206" s="147" t="s">
        <v>15</v>
      </c>
      <c r="AW206" s="28">
        <f t="shared" si="38"/>
        <v>70</v>
      </c>
      <c r="AX206" s="28">
        <f t="shared" si="39"/>
        <v>90</v>
      </c>
      <c r="AY206" s="147" t="s">
        <v>15</v>
      </c>
      <c r="AZ206" s="28">
        <f t="shared" si="40"/>
        <v>142.571</v>
      </c>
      <c r="BA206" s="28">
        <f t="shared" si="41"/>
        <v>82.665000000000006</v>
      </c>
    </row>
    <row r="207" spans="2:53" ht="16.5" customHeight="1" x14ac:dyDescent="0.3">
      <c r="B207" s="341"/>
      <c r="C207" s="265"/>
      <c r="D207" s="87" t="b">
        <v>1</v>
      </c>
      <c r="E207" s="97" t="s">
        <v>43</v>
      </c>
      <c r="F207" s="87">
        <v>4</v>
      </c>
      <c r="G207" s="13" t="s">
        <v>41</v>
      </c>
      <c r="H207" s="87" t="s">
        <v>156</v>
      </c>
      <c r="I207" s="87" t="s">
        <v>130</v>
      </c>
      <c r="J207" s="87" t="s">
        <v>138</v>
      </c>
      <c r="K207" s="87" t="s">
        <v>133</v>
      </c>
      <c r="L207" s="87" t="s">
        <v>157</v>
      </c>
      <c r="M207" s="87" t="s">
        <v>148</v>
      </c>
      <c r="N207" s="26" t="s">
        <v>158</v>
      </c>
      <c r="O207" s="281"/>
      <c r="P207" s="282"/>
      <c r="Q207" s="282"/>
      <c r="R207" s="283"/>
      <c r="S207" s="7"/>
      <c r="T207" s="14" t="s">
        <v>3</v>
      </c>
      <c r="U207" s="44">
        <f>ROUND(AVERAGE(U204:U206), 3)</f>
        <v>76.667000000000002</v>
      </c>
      <c r="V207" s="45">
        <f>ROUND(AVERAGE(V204:V206), 3)</f>
        <v>222.87899999999999</v>
      </c>
      <c r="W207" s="15">
        <f>ROUND(AVERAGE(W204:W206), 3)</f>
        <v>3.714</v>
      </c>
      <c r="Y207" s="265"/>
      <c r="Z207" s="87" t="b">
        <v>1</v>
      </c>
      <c r="AA207" s="87" t="s">
        <v>147</v>
      </c>
      <c r="AB207" s="87" t="s">
        <v>146</v>
      </c>
      <c r="AC207" s="87">
        <v>0</v>
      </c>
      <c r="AD207" s="13" t="s">
        <v>161</v>
      </c>
      <c r="AE207" s="87">
        <v>6</v>
      </c>
      <c r="AF207" s="13" t="s">
        <v>155</v>
      </c>
      <c r="AG207" s="87" t="s">
        <v>129</v>
      </c>
      <c r="AH207" s="87" t="s">
        <v>135</v>
      </c>
      <c r="AI207" s="87" t="s">
        <v>152</v>
      </c>
      <c r="AJ207" s="26">
        <v>4</v>
      </c>
      <c r="AK207" s="281"/>
      <c r="AL207" s="282"/>
      <c r="AM207" s="282"/>
      <c r="AN207" s="283"/>
      <c r="AO207" s="7"/>
      <c r="AP207" s="14" t="s">
        <v>3</v>
      </c>
      <c r="AQ207" s="44">
        <f>ROUND(AVERAGE(AQ204:AQ206), 3)</f>
        <v>86.667000000000002</v>
      </c>
      <c r="AR207" s="45">
        <f>ROUND(AVERAGE(AR204:AR206), 3)</f>
        <v>146.226</v>
      </c>
      <c r="AS207" s="15">
        <f>ROUND(AVERAGE(AS204:AS206), 3)</f>
        <v>2.4369999999999998</v>
      </c>
      <c r="AU207" s="340"/>
      <c r="AV207" s="148" t="s">
        <v>3</v>
      </c>
      <c r="AW207" s="44">
        <f t="shared" si="38"/>
        <v>76.667000000000002</v>
      </c>
      <c r="AX207" s="44">
        <f t="shared" si="39"/>
        <v>86.667000000000002</v>
      </c>
      <c r="AY207" s="148" t="s">
        <v>3</v>
      </c>
      <c r="AZ207" s="45">
        <f t="shared" si="40"/>
        <v>222.87899999999999</v>
      </c>
      <c r="BA207" s="45">
        <f t="shared" si="41"/>
        <v>146.226</v>
      </c>
    </row>
    <row r="208" spans="2:53" x14ac:dyDescent="0.25">
      <c r="B208" s="341"/>
      <c r="C208" s="265"/>
      <c r="D208" s="87" t="s">
        <v>17</v>
      </c>
      <c r="E208" s="13" t="s">
        <v>152</v>
      </c>
      <c r="F208" s="87"/>
      <c r="G208" s="13" t="s">
        <v>43</v>
      </c>
      <c r="H208" s="87"/>
      <c r="I208" s="87"/>
      <c r="J208" s="87"/>
      <c r="K208" s="87"/>
      <c r="L208" s="87"/>
      <c r="M208" s="87"/>
      <c r="N208" s="26"/>
      <c r="O208" s="284"/>
      <c r="P208" s="285"/>
      <c r="Q208" s="285"/>
      <c r="R208" s="286"/>
      <c r="S208" s="7"/>
      <c r="T208" s="7"/>
      <c r="U208" s="7"/>
      <c r="V208" s="7"/>
      <c r="W208" s="7"/>
      <c r="Y208" s="265"/>
      <c r="Z208" s="87" t="s">
        <v>17</v>
      </c>
      <c r="AA208" s="87"/>
      <c r="AB208" s="87"/>
      <c r="AC208" s="87"/>
      <c r="AD208" s="13" t="s">
        <v>44</v>
      </c>
      <c r="AE208" s="87"/>
      <c r="AF208" s="13" t="s">
        <v>44</v>
      </c>
      <c r="AG208" s="87"/>
      <c r="AH208" s="87"/>
      <c r="AI208" s="87"/>
      <c r="AJ208" s="26"/>
      <c r="AK208" s="284"/>
      <c r="AL208" s="285"/>
      <c r="AM208" s="285"/>
      <c r="AN208" s="286"/>
      <c r="AO208" s="7"/>
      <c r="AP208" s="7"/>
      <c r="AQ208" s="7"/>
      <c r="AR208" s="7"/>
      <c r="AS208" s="7"/>
      <c r="AU208" s="340"/>
      <c r="BA208" s="2"/>
    </row>
    <row r="209" spans="2:53" ht="16.5" customHeight="1" x14ac:dyDescent="0.25">
      <c r="B209" s="341"/>
      <c r="C209" s="265"/>
      <c r="D209" s="92" t="s">
        <v>19</v>
      </c>
      <c r="E209" s="292" t="s">
        <v>89</v>
      </c>
      <c r="F209" s="293"/>
      <c r="G209" s="293"/>
      <c r="H209" s="293"/>
      <c r="I209" s="293"/>
      <c r="J209" s="293"/>
      <c r="K209" s="293"/>
      <c r="L209" s="293"/>
      <c r="M209" s="293"/>
      <c r="N209" s="293"/>
      <c r="O209" s="88" t="s">
        <v>11</v>
      </c>
      <c r="P209" s="88" t="s">
        <v>12</v>
      </c>
      <c r="Q209" s="88" t="s">
        <v>81</v>
      </c>
      <c r="R209" s="88" t="s">
        <v>80</v>
      </c>
      <c r="S209" s="7"/>
      <c r="T209" s="31"/>
      <c r="U209" s="31"/>
      <c r="V209" s="31"/>
      <c r="W209" s="31"/>
      <c r="Y209" s="265"/>
      <c r="Z209" s="92" t="s">
        <v>19</v>
      </c>
      <c r="AA209" s="292" t="s">
        <v>90</v>
      </c>
      <c r="AB209" s="293"/>
      <c r="AC209" s="293"/>
      <c r="AD209" s="293"/>
      <c r="AE209" s="293"/>
      <c r="AF209" s="293"/>
      <c r="AG209" s="293"/>
      <c r="AH209" s="293"/>
      <c r="AI209" s="293"/>
      <c r="AJ209" s="293"/>
      <c r="AK209" s="88" t="s">
        <v>11</v>
      </c>
      <c r="AL209" s="88" t="s">
        <v>12</v>
      </c>
      <c r="AM209" s="88" t="s">
        <v>81</v>
      </c>
      <c r="AN209" s="88" t="s">
        <v>80</v>
      </c>
      <c r="AO209" s="7"/>
      <c r="AP209" s="31"/>
      <c r="AQ209" s="31"/>
      <c r="AR209" s="31"/>
      <c r="AS209" s="31"/>
      <c r="AU209" s="340"/>
      <c r="BA209" s="2"/>
    </row>
    <row r="210" spans="2:53" x14ac:dyDescent="0.25">
      <c r="B210" s="341"/>
      <c r="C210" s="265"/>
      <c r="D210" s="87" t="s">
        <v>20</v>
      </c>
      <c r="E210" s="87">
        <v>25.521999999999998</v>
      </c>
      <c r="F210" s="87">
        <v>76.906999999999996</v>
      </c>
      <c r="G210" s="87">
        <v>14.271000000000001</v>
      </c>
      <c r="H210" s="87">
        <v>11.893000000000001</v>
      </c>
      <c r="I210" s="87">
        <v>20.495999999999999</v>
      </c>
      <c r="J210" s="87">
        <v>8.5169999999999995</v>
      </c>
      <c r="K210" s="87">
        <v>18.015999999999998</v>
      </c>
      <c r="L210" s="87">
        <v>61.899000000000001</v>
      </c>
      <c r="M210" s="87">
        <v>15.413</v>
      </c>
      <c r="N210" s="26">
        <v>14.859</v>
      </c>
      <c r="O210" s="87">
        <f>SUM(E210:N210)</f>
        <v>267.79300000000001</v>
      </c>
      <c r="P210" s="26">
        <f>ROUND(AVERAGE(E210:N210),3)</f>
        <v>26.779</v>
      </c>
      <c r="Q210" s="87">
        <f>ROUND(MEDIAN(E210:N210), 3)</f>
        <v>16.715</v>
      </c>
      <c r="R210" s="87">
        <f>ROUND(_xlfn.STDEV.S(E210:N210), 3)</f>
        <v>23.207000000000001</v>
      </c>
      <c r="S210" s="7"/>
      <c r="T210" s="7"/>
      <c r="U210" s="7"/>
      <c r="V210" s="7"/>
      <c r="W210" s="7"/>
      <c r="Y210" s="265"/>
      <c r="Z210" s="87" t="s">
        <v>20</v>
      </c>
      <c r="AA210" s="87">
        <v>14.919</v>
      </c>
      <c r="AB210" s="87">
        <v>21.738</v>
      </c>
      <c r="AC210" s="87">
        <v>19.353000000000002</v>
      </c>
      <c r="AD210" s="87">
        <v>14.333</v>
      </c>
      <c r="AE210" s="87">
        <v>36.341000000000001</v>
      </c>
      <c r="AF210" s="87">
        <v>6.7960000000000003</v>
      </c>
      <c r="AG210" s="87">
        <v>8.5630000000000006</v>
      </c>
      <c r="AH210" s="87">
        <v>7.6790000000000003</v>
      </c>
      <c r="AI210" s="87">
        <v>9.4979999999999993</v>
      </c>
      <c r="AJ210" s="26">
        <v>18.134</v>
      </c>
      <c r="AK210" s="87">
        <f>SUM(AA210:AJ210)</f>
        <v>157.35399999999998</v>
      </c>
      <c r="AL210" s="26">
        <f>ROUND(AVERAGE(AA210:AJ210),3)</f>
        <v>15.734999999999999</v>
      </c>
      <c r="AM210" s="87">
        <f>ROUND(MEDIAN(AA210:AJ210), 3)</f>
        <v>14.625999999999999</v>
      </c>
      <c r="AN210" s="87">
        <f>ROUND(_xlfn.STDEV.S(AA210:AJ210), 3)</f>
        <v>8.9269999999999996</v>
      </c>
      <c r="AO210" s="7"/>
      <c r="AP210" s="7"/>
      <c r="AQ210" s="7"/>
      <c r="AR210" s="7"/>
      <c r="AS210" s="7"/>
      <c r="AU210" s="340"/>
      <c r="BA210" s="2"/>
    </row>
    <row r="211" spans="2:53" x14ac:dyDescent="0.25">
      <c r="B211" s="341"/>
      <c r="C211" s="265"/>
      <c r="D211" s="87" t="b">
        <v>1</v>
      </c>
      <c r="E211" s="87" t="s">
        <v>163</v>
      </c>
      <c r="F211" s="13" t="s">
        <v>52</v>
      </c>
      <c r="G211" s="87">
        <v>9</v>
      </c>
      <c r="H211" s="87" t="s">
        <v>159</v>
      </c>
      <c r="I211" s="87">
        <v>6</v>
      </c>
      <c r="J211" s="87">
        <v>7</v>
      </c>
      <c r="K211" s="87" t="s">
        <v>155</v>
      </c>
      <c r="L211" s="13" t="s">
        <v>33</v>
      </c>
      <c r="M211" s="87" t="s">
        <v>129</v>
      </c>
      <c r="N211" s="26" t="s">
        <v>141</v>
      </c>
      <c r="O211" s="281"/>
      <c r="P211" s="282"/>
      <c r="Q211" s="282"/>
      <c r="R211" s="283"/>
      <c r="S211" s="7"/>
      <c r="T211" s="7"/>
      <c r="U211" s="7"/>
      <c r="V211" s="7"/>
      <c r="W211" s="7"/>
      <c r="Y211" s="265"/>
      <c r="Z211" s="87" t="b">
        <v>1</v>
      </c>
      <c r="AA211" s="87">
        <v>9</v>
      </c>
      <c r="AB211" s="87" t="s">
        <v>148</v>
      </c>
      <c r="AC211" s="87" t="s">
        <v>138</v>
      </c>
      <c r="AD211" s="13" t="s">
        <v>141</v>
      </c>
      <c r="AE211" s="87" t="s">
        <v>130</v>
      </c>
      <c r="AF211" s="87" t="s">
        <v>137</v>
      </c>
      <c r="AG211" s="87" t="s">
        <v>158</v>
      </c>
      <c r="AH211" s="87" t="s">
        <v>132</v>
      </c>
      <c r="AI211" s="87" t="s">
        <v>139</v>
      </c>
      <c r="AJ211" s="26" t="s">
        <v>131</v>
      </c>
      <c r="AK211" s="281"/>
      <c r="AL211" s="282"/>
      <c r="AM211" s="282"/>
      <c r="AN211" s="283"/>
      <c r="AO211" s="7"/>
      <c r="AP211" s="7"/>
      <c r="AQ211" s="7"/>
      <c r="AR211" s="7"/>
      <c r="AS211" s="7"/>
      <c r="AU211" s="340"/>
      <c r="BA211" s="2"/>
    </row>
    <row r="212" spans="2:53" x14ac:dyDescent="0.25">
      <c r="B212" s="341"/>
      <c r="C212" s="265"/>
      <c r="D212" s="87" t="s">
        <v>17</v>
      </c>
      <c r="E212" s="87"/>
      <c r="F212" s="13" t="s">
        <v>48</v>
      </c>
      <c r="G212" s="87"/>
      <c r="H212" s="87"/>
      <c r="I212" s="87"/>
      <c r="J212" s="87"/>
      <c r="K212" s="87"/>
      <c r="L212" s="13" t="s">
        <v>43</v>
      </c>
      <c r="M212" s="87"/>
      <c r="N212" s="26"/>
      <c r="O212" s="284"/>
      <c r="P212" s="285"/>
      <c r="Q212" s="285"/>
      <c r="R212" s="286"/>
      <c r="S212" s="7"/>
      <c r="T212" s="7"/>
      <c r="U212" s="7"/>
      <c r="V212" s="7"/>
      <c r="W212" s="7"/>
      <c r="Y212" s="265"/>
      <c r="Z212" s="87" t="s">
        <v>17</v>
      </c>
      <c r="AA212" s="87"/>
      <c r="AB212" s="87"/>
      <c r="AC212" s="87"/>
      <c r="AD212" s="13" t="s">
        <v>43</v>
      </c>
      <c r="AE212" s="87"/>
      <c r="AF212" s="87"/>
      <c r="AG212" s="87"/>
      <c r="AH212" s="87"/>
      <c r="AI212" s="87"/>
      <c r="AJ212" s="26"/>
      <c r="AK212" s="284"/>
      <c r="AL212" s="285"/>
      <c r="AM212" s="285"/>
      <c r="AN212" s="286"/>
      <c r="AO212" s="7"/>
      <c r="AP212" s="7"/>
      <c r="AQ212" s="7"/>
      <c r="AR212" s="7"/>
      <c r="AS212" s="7"/>
      <c r="AU212" s="340"/>
      <c r="BA212" s="2"/>
    </row>
    <row r="213" spans="2:53" ht="16.5" customHeight="1" x14ac:dyDescent="0.25">
      <c r="B213" s="341"/>
      <c r="C213" s="265"/>
      <c r="D213" s="92" t="s">
        <v>21</v>
      </c>
      <c r="E213" s="292" t="s">
        <v>88</v>
      </c>
      <c r="F213" s="293"/>
      <c r="G213" s="293"/>
      <c r="H213" s="293"/>
      <c r="I213" s="293"/>
      <c r="J213" s="293"/>
      <c r="K213" s="293"/>
      <c r="L213" s="293"/>
      <c r="M213" s="293"/>
      <c r="N213" s="293"/>
      <c r="O213" s="88" t="s">
        <v>11</v>
      </c>
      <c r="P213" s="88" t="s">
        <v>12</v>
      </c>
      <c r="Q213" s="88" t="s">
        <v>81</v>
      </c>
      <c r="R213" s="88" t="s">
        <v>80</v>
      </c>
      <c r="S213" s="7"/>
      <c r="T213" s="7"/>
      <c r="U213" s="7"/>
      <c r="V213" s="7"/>
      <c r="W213" s="7"/>
      <c r="Y213" s="265"/>
      <c r="Z213" s="92" t="s">
        <v>21</v>
      </c>
      <c r="AA213" s="292" t="s">
        <v>90</v>
      </c>
      <c r="AB213" s="293"/>
      <c r="AC213" s="293"/>
      <c r="AD213" s="293"/>
      <c r="AE213" s="293"/>
      <c r="AF213" s="293"/>
      <c r="AG213" s="293"/>
      <c r="AH213" s="293"/>
      <c r="AI213" s="293"/>
      <c r="AJ213" s="293"/>
      <c r="AK213" s="88" t="s">
        <v>11</v>
      </c>
      <c r="AL213" s="88" t="s">
        <v>12</v>
      </c>
      <c r="AM213" s="88" t="s">
        <v>81</v>
      </c>
      <c r="AN213" s="88" t="s">
        <v>80</v>
      </c>
      <c r="AO213" s="7"/>
      <c r="AP213" s="7"/>
      <c r="AQ213" s="7"/>
      <c r="AR213" s="7"/>
      <c r="AS213" s="7"/>
      <c r="AU213" s="340"/>
      <c r="BA213" s="2"/>
    </row>
    <row r="214" spans="2:53" x14ac:dyDescent="0.25">
      <c r="B214" s="341"/>
      <c r="C214" s="265"/>
      <c r="D214" s="87" t="s">
        <v>22</v>
      </c>
      <c r="E214" s="87">
        <v>47.823999999999998</v>
      </c>
      <c r="F214" s="87">
        <v>14.021000000000001</v>
      </c>
      <c r="G214" s="87">
        <v>20.544</v>
      </c>
      <c r="H214" s="87">
        <v>17.321000000000002</v>
      </c>
      <c r="I214" s="87">
        <v>7.9530000000000003</v>
      </c>
      <c r="J214" s="87">
        <v>6.4790000000000001</v>
      </c>
      <c r="K214" s="87">
        <v>4.8220000000000001</v>
      </c>
      <c r="L214" s="87">
        <v>10.939</v>
      </c>
      <c r="M214" s="87">
        <v>7.34</v>
      </c>
      <c r="N214" s="26">
        <v>5.3259999999999996</v>
      </c>
      <c r="O214" s="87">
        <f>SUM(E214:N214)</f>
        <v>142.56899999999999</v>
      </c>
      <c r="P214" s="26">
        <f>ROUND(AVERAGE(E214:N214),3)</f>
        <v>14.257</v>
      </c>
      <c r="Q214" s="87">
        <f>ROUND(MEDIAN(E214:N214), 3)</f>
        <v>9.4459999999999997</v>
      </c>
      <c r="R214" s="87">
        <f>ROUND(_xlfn.STDEV.S(E214:N214), 3)</f>
        <v>12.925000000000001</v>
      </c>
      <c r="S214" s="7"/>
      <c r="T214" s="7"/>
      <c r="U214" s="7"/>
      <c r="V214" s="7"/>
      <c r="W214" s="7"/>
      <c r="Y214" s="265"/>
      <c r="Z214" s="87" t="s">
        <v>22</v>
      </c>
      <c r="AA214" s="87">
        <v>9.5670000000000002</v>
      </c>
      <c r="AB214" s="87">
        <v>12.077999999999999</v>
      </c>
      <c r="AC214" s="87">
        <v>6.1520000000000001</v>
      </c>
      <c r="AD214" s="87">
        <v>13.089</v>
      </c>
      <c r="AE214" s="87">
        <v>5.8579999999999997</v>
      </c>
      <c r="AF214" s="87">
        <v>9.6839999999999993</v>
      </c>
      <c r="AG214" s="87">
        <v>4.6870000000000003</v>
      </c>
      <c r="AH214" s="87">
        <v>7.68</v>
      </c>
      <c r="AI214" s="87">
        <v>3.96</v>
      </c>
      <c r="AJ214" s="26">
        <v>9.9090000000000007</v>
      </c>
      <c r="AK214" s="87">
        <f>SUM(AA214:AJ214)</f>
        <v>82.663999999999987</v>
      </c>
      <c r="AL214" s="26">
        <f>ROUND(AVERAGE(AA214:AJ214),3)</f>
        <v>8.266</v>
      </c>
      <c r="AM214" s="87">
        <f>ROUND(MEDIAN(AA214:AJ214), 3)</f>
        <v>8.6240000000000006</v>
      </c>
      <c r="AN214" s="87">
        <f>ROUND(_xlfn.STDEV.S(AA214:AJ214), 3)</f>
        <v>3.0939999999999999</v>
      </c>
      <c r="AO214" s="7"/>
      <c r="AP214" s="7"/>
      <c r="AQ214" s="7"/>
      <c r="AR214" s="7"/>
      <c r="AS214" s="7"/>
      <c r="AU214" s="340"/>
      <c r="BA214" s="2"/>
    </row>
    <row r="215" spans="2:53" x14ac:dyDescent="0.25">
      <c r="B215" s="341"/>
      <c r="C215" s="265"/>
      <c r="D215" s="87" t="b">
        <v>1</v>
      </c>
      <c r="E215" s="13" t="s">
        <v>47</v>
      </c>
      <c r="F215" s="13">
        <v>3</v>
      </c>
      <c r="G215" s="13" t="s">
        <v>48</v>
      </c>
      <c r="H215" s="87" t="s">
        <v>161</v>
      </c>
      <c r="I215" s="87">
        <v>5</v>
      </c>
      <c r="J215" s="87">
        <v>0</v>
      </c>
      <c r="K215" s="87" t="s">
        <v>139</v>
      </c>
      <c r="L215" s="87">
        <v>1</v>
      </c>
      <c r="M215" s="87">
        <v>8</v>
      </c>
      <c r="N215" s="26" t="s">
        <v>132</v>
      </c>
      <c r="O215" s="281"/>
      <c r="P215" s="282"/>
      <c r="Q215" s="282"/>
      <c r="R215" s="283"/>
      <c r="S215" s="7"/>
      <c r="T215" s="7"/>
      <c r="U215" s="7"/>
      <c r="V215" s="7"/>
      <c r="W215" s="7"/>
      <c r="Y215" s="265"/>
      <c r="Z215" s="87" t="b">
        <v>1</v>
      </c>
      <c r="AA215" s="87" t="s">
        <v>133</v>
      </c>
      <c r="AB215" s="87" t="s">
        <v>143</v>
      </c>
      <c r="AC215" s="87">
        <v>1</v>
      </c>
      <c r="AD215" s="87">
        <v>5</v>
      </c>
      <c r="AE215" s="87">
        <v>8</v>
      </c>
      <c r="AF215" s="87" t="s">
        <v>162</v>
      </c>
      <c r="AG215" s="87">
        <v>2</v>
      </c>
      <c r="AH215" s="13" t="s">
        <v>156</v>
      </c>
      <c r="AI215" s="87">
        <v>3</v>
      </c>
      <c r="AJ215" s="26" t="s">
        <v>163</v>
      </c>
      <c r="AK215" s="281"/>
      <c r="AL215" s="282"/>
      <c r="AM215" s="282"/>
      <c r="AN215" s="283"/>
      <c r="AO215" s="7"/>
      <c r="AP215" s="7"/>
      <c r="AQ215" s="7"/>
      <c r="AR215" s="7"/>
      <c r="AS215" s="7"/>
      <c r="AU215" s="340"/>
      <c r="BA215" s="2"/>
    </row>
    <row r="216" spans="2:53" x14ac:dyDescent="0.25">
      <c r="B216" s="341"/>
      <c r="C216" s="265"/>
      <c r="D216" s="87" t="s">
        <v>17</v>
      </c>
      <c r="E216" s="13" t="s">
        <v>36</v>
      </c>
      <c r="F216" s="13">
        <v>4</v>
      </c>
      <c r="G216" s="13" t="s">
        <v>33</v>
      </c>
      <c r="H216" s="87"/>
      <c r="I216" s="87"/>
      <c r="J216" s="87"/>
      <c r="K216" s="87"/>
      <c r="L216" s="87"/>
      <c r="M216" s="87"/>
      <c r="N216" s="87"/>
      <c r="O216" s="284"/>
      <c r="P216" s="285"/>
      <c r="Q216" s="285"/>
      <c r="R216" s="286"/>
      <c r="S216" s="7"/>
      <c r="T216" s="7"/>
      <c r="U216" s="7"/>
      <c r="V216" s="7"/>
      <c r="W216" s="7"/>
      <c r="Y216" s="265"/>
      <c r="Z216" s="87" t="s">
        <v>17</v>
      </c>
      <c r="AA216" s="87"/>
      <c r="AB216" s="87"/>
      <c r="AC216" s="87"/>
      <c r="AD216" s="87"/>
      <c r="AE216" s="87"/>
      <c r="AF216" s="87"/>
      <c r="AG216" s="87"/>
      <c r="AH216" s="13">
        <v>5</v>
      </c>
      <c r="AI216" s="87"/>
      <c r="AJ216" s="87"/>
      <c r="AK216" s="284"/>
      <c r="AL216" s="285"/>
      <c r="AM216" s="285"/>
      <c r="AN216" s="286"/>
      <c r="AO216" s="7"/>
      <c r="AP216" s="7"/>
      <c r="AQ216" s="7"/>
      <c r="AR216" s="7"/>
      <c r="AS216" s="7"/>
      <c r="AU216" s="340"/>
      <c r="BA216" s="2"/>
    </row>
    <row r="217" spans="2:53" x14ac:dyDescent="0.25">
      <c r="B217" s="341"/>
      <c r="AU217" s="340"/>
      <c r="BA217" s="2"/>
    </row>
    <row r="218" spans="2:53" ht="16.5" customHeight="1" x14ac:dyDescent="0.25">
      <c r="B218" s="341"/>
      <c r="AU218" s="340"/>
      <c r="BA218" s="2"/>
    </row>
    <row r="219" spans="2:53" x14ac:dyDescent="0.3">
      <c r="B219" s="341"/>
      <c r="C219" s="265" t="s">
        <v>76</v>
      </c>
      <c r="D219" s="90" t="s">
        <v>76</v>
      </c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327" t="s">
        <v>49</v>
      </c>
      <c r="P219" s="328"/>
      <c r="Q219" s="328"/>
      <c r="R219" s="329"/>
      <c r="S219" s="7"/>
      <c r="T219" s="90" t="s">
        <v>75</v>
      </c>
      <c r="U219" s="232" t="s">
        <v>50</v>
      </c>
      <c r="V219" s="232"/>
      <c r="W219" s="232"/>
      <c r="Y219" s="265" t="s">
        <v>76</v>
      </c>
      <c r="Z219" s="90" t="s">
        <v>75</v>
      </c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327" t="s">
        <v>49</v>
      </c>
      <c r="AL219" s="328"/>
      <c r="AM219" s="328"/>
      <c r="AN219" s="329"/>
      <c r="AO219" s="7"/>
      <c r="AP219" s="90" t="s">
        <v>75</v>
      </c>
      <c r="AQ219" s="232" t="s">
        <v>50</v>
      </c>
      <c r="AR219" s="232"/>
      <c r="AS219" s="232"/>
      <c r="AU219" s="340"/>
      <c r="AV219" s="265" t="s">
        <v>75</v>
      </c>
      <c r="AW219" s="268" t="s">
        <v>5</v>
      </c>
      <c r="AX219" s="268"/>
      <c r="AY219" s="265" t="s">
        <v>75</v>
      </c>
      <c r="AZ219" s="268" t="s">
        <v>6</v>
      </c>
      <c r="BA219" s="268"/>
    </row>
    <row r="220" spans="2:53" x14ac:dyDescent="0.3">
      <c r="B220" s="341"/>
      <c r="C220" s="265"/>
      <c r="D220" s="90" t="s">
        <v>2</v>
      </c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42" t="s">
        <v>3</v>
      </c>
      <c r="P220" s="42" t="s">
        <v>4</v>
      </c>
      <c r="Q220" s="42" t="s">
        <v>191</v>
      </c>
      <c r="R220" s="42" t="s">
        <v>192</v>
      </c>
      <c r="S220" s="7"/>
      <c r="T220" s="90" t="s">
        <v>2</v>
      </c>
      <c r="U220" s="92" t="s">
        <v>5</v>
      </c>
      <c r="V220" s="92" t="s">
        <v>6</v>
      </c>
      <c r="W220" s="8" t="s">
        <v>7</v>
      </c>
      <c r="Y220" s="265"/>
      <c r="Z220" s="90" t="s">
        <v>0</v>
      </c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42" t="s">
        <v>3</v>
      </c>
      <c r="AL220" s="42" t="s">
        <v>4</v>
      </c>
      <c r="AM220" s="42" t="s">
        <v>191</v>
      </c>
      <c r="AN220" s="42" t="s">
        <v>192</v>
      </c>
      <c r="AO220" s="7"/>
      <c r="AP220" s="90" t="s">
        <v>0</v>
      </c>
      <c r="AQ220" s="92" t="s">
        <v>5</v>
      </c>
      <c r="AR220" s="92" t="s">
        <v>6</v>
      </c>
      <c r="AS220" s="8" t="s">
        <v>7</v>
      </c>
      <c r="AU220" s="340"/>
      <c r="AV220" s="265"/>
      <c r="AW220" s="146" t="s">
        <v>2</v>
      </c>
      <c r="AX220" s="146" t="s">
        <v>54</v>
      </c>
      <c r="AY220" s="265"/>
      <c r="AZ220" s="146" t="s">
        <v>2</v>
      </c>
      <c r="BA220" s="146" t="s">
        <v>54</v>
      </c>
    </row>
    <row r="221" spans="2:53" x14ac:dyDescent="0.3">
      <c r="B221" s="341"/>
      <c r="C221" s="265"/>
      <c r="D221" s="25" t="s">
        <v>8</v>
      </c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95">
        <f>ROUND(AVERAGE(O223, O227,O231), 3)</f>
        <v>156.51599999999999</v>
      </c>
      <c r="P221" s="43">
        <f>ROUND(AVERAGE(P223, P227,P231), 3)</f>
        <v>15.651999999999999</v>
      </c>
      <c r="Q221" s="43">
        <f>ROUND(AVERAGE(Q223, Q227,Q231), 3)</f>
        <v>9.7140000000000004</v>
      </c>
      <c r="R221" s="43">
        <f>ROUND(AVERAGE(R223, R227,R231), 3)</f>
        <v>12.87</v>
      </c>
      <c r="S221" s="7"/>
      <c r="T221" s="9" t="s">
        <v>9</v>
      </c>
      <c r="U221" s="32">
        <v>70</v>
      </c>
      <c r="V221" s="32">
        <v>145.00399999999999</v>
      </c>
      <c r="W221" s="8">
        <f>ROUND(V221/60, 3)</f>
        <v>2.4169999999999998</v>
      </c>
      <c r="Y221" s="265"/>
      <c r="Z221" s="25" t="s">
        <v>8</v>
      </c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95">
        <f>ROUND(AVERAGE(AK223, AK227,AK231), 3)</f>
        <v>141.20400000000001</v>
      </c>
      <c r="AL221" s="43">
        <f>ROUND(AVERAGE(AL223, AL227,AL231), 3)</f>
        <v>14.121</v>
      </c>
      <c r="AM221" s="43">
        <f>ROUND(AVERAGE(AM223, AM227,AM231), 3)</f>
        <v>11.09</v>
      </c>
      <c r="AN221" s="43">
        <f>ROUND(AVERAGE(AN223, AN227,AN231), 3)</f>
        <v>10.959</v>
      </c>
      <c r="AO221" s="7"/>
      <c r="AP221" s="9" t="s">
        <v>9</v>
      </c>
      <c r="AQ221" s="32">
        <v>90</v>
      </c>
      <c r="AR221" s="32">
        <v>159.58099999999999</v>
      </c>
      <c r="AS221" s="8">
        <f>ROUND(AR221/60, 3)</f>
        <v>2.66</v>
      </c>
      <c r="AU221" s="340"/>
      <c r="AV221" s="147" t="s">
        <v>9</v>
      </c>
      <c r="AW221" s="28">
        <f>U221</f>
        <v>70</v>
      </c>
      <c r="AX221" s="28">
        <f>AQ221</f>
        <v>90</v>
      </c>
      <c r="AY221" s="147" t="s">
        <v>9</v>
      </c>
      <c r="AZ221" s="28">
        <f>V221</f>
        <v>145.00399999999999</v>
      </c>
      <c r="BA221" s="28">
        <f>AR221</f>
        <v>159.58099999999999</v>
      </c>
    </row>
    <row r="222" spans="2:53" ht="16.5" customHeight="1" x14ac:dyDescent="0.3">
      <c r="B222" s="341"/>
      <c r="C222" s="265"/>
      <c r="D222" s="92" t="s">
        <v>10</v>
      </c>
      <c r="E222" s="292" t="s">
        <v>88</v>
      </c>
      <c r="F222" s="293"/>
      <c r="G222" s="293"/>
      <c r="H222" s="293"/>
      <c r="I222" s="293"/>
      <c r="J222" s="293"/>
      <c r="K222" s="293"/>
      <c r="L222" s="293"/>
      <c r="M222" s="293"/>
      <c r="N222" s="293"/>
      <c r="O222" s="88" t="s">
        <v>11</v>
      </c>
      <c r="P222" s="88" t="s">
        <v>12</v>
      </c>
      <c r="Q222" s="88" t="s">
        <v>81</v>
      </c>
      <c r="R222" s="88" t="s">
        <v>80</v>
      </c>
      <c r="S222" s="7"/>
      <c r="T222" s="9" t="s">
        <v>13</v>
      </c>
      <c r="U222" s="32">
        <v>90</v>
      </c>
      <c r="V222" s="32">
        <v>176.58</v>
      </c>
      <c r="W222" s="8">
        <f>ROUND(V222/60, 3)</f>
        <v>2.9430000000000001</v>
      </c>
      <c r="Y222" s="265"/>
      <c r="Z222" s="92" t="s">
        <v>10</v>
      </c>
      <c r="AA222" s="292" t="s">
        <v>90</v>
      </c>
      <c r="AB222" s="293"/>
      <c r="AC222" s="293"/>
      <c r="AD222" s="293"/>
      <c r="AE222" s="293"/>
      <c r="AF222" s="293"/>
      <c r="AG222" s="293"/>
      <c r="AH222" s="293"/>
      <c r="AI222" s="293"/>
      <c r="AJ222" s="293"/>
      <c r="AK222" s="88" t="s">
        <v>11</v>
      </c>
      <c r="AL222" s="88" t="s">
        <v>12</v>
      </c>
      <c r="AM222" s="88" t="s">
        <v>81</v>
      </c>
      <c r="AN222" s="88" t="s">
        <v>80</v>
      </c>
      <c r="AO222" s="7"/>
      <c r="AP222" s="9" t="s">
        <v>13</v>
      </c>
      <c r="AQ222" s="32">
        <v>70</v>
      </c>
      <c r="AR222" s="32">
        <v>157.33799999999999</v>
      </c>
      <c r="AS222" s="8">
        <f>ROUND(AR222/60, 3)</f>
        <v>2.6219999999999999</v>
      </c>
      <c r="AU222" s="340"/>
      <c r="AV222" s="147" t="s">
        <v>13</v>
      </c>
      <c r="AW222" s="28">
        <f t="shared" ref="AW222:AW224" si="42">U222</f>
        <v>90</v>
      </c>
      <c r="AX222" s="28">
        <f t="shared" ref="AX222:AX224" si="43">AQ222</f>
        <v>70</v>
      </c>
      <c r="AY222" s="147" t="s">
        <v>13</v>
      </c>
      <c r="AZ222" s="28">
        <f t="shared" ref="AZ222:AZ224" si="44">V222</f>
        <v>176.58</v>
      </c>
      <c r="BA222" s="28">
        <f t="shared" ref="BA222:BA224" si="45">AR222</f>
        <v>157.33799999999999</v>
      </c>
    </row>
    <row r="223" spans="2:53" x14ac:dyDescent="0.3">
      <c r="B223" s="341"/>
      <c r="C223" s="265"/>
      <c r="D223" s="87" t="s">
        <v>14</v>
      </c>
      <c r="E223" s="87">
        <v>14.853</v>
      </c>
      <c r="F223" s="87">
        <v>3.1619999999999999</v>
      </c>
      <c r="G223" s="87">
        <v>6.3019999999999996</v>
      </c>
      <c r="H223" s="87">
        <v>52.045999999999999</v>
      </c>
      <c r="I223" s="87">
        <v>8.4640000000000004</v>
      </c>
      <c r="J223" s="87">
        <v>3.718</v>
      </c>
      <c r="K223" s="87">
        <v>6.2690000000000001</v>
      </c>
      <c r="L223" s="87">
        <v>12.103</v>
      </c>
      <c r="M223" s="87">
        <v>8.14</v>
      </c>
      <c r="N223" s="26">
        <v>29.943999999999999</v>
      </c>
      <c r="O223" s="87">
        <f>SUM(E223:N223)</f>
        <v>145.001</v>
      </c>
      <c r="P223" s="26">
        <f>ROUND(AVERAGE(E223:N223),3)</f>
        <v>14.5</v>
      </c>
      <c r="Q223" s="87">
        <f>ROUND(MEDIAN(E223:N223), 3)</f>
        <v>8.3019999999999996</v>
      </c>
      <c r="R223" s="87">
        <f>ROUND(_xlfn.STDEV.S(E223:N223), 3)</f>
        <v>15.314</v>
      </c>
      <c r="S223" s="7"/>
      <c r="T223" s="9" t="s">
        <v>15</v>
      </c>
      <c r="U223" s="32">
        <v>60</v>
      </c>
      <c r="V223" s="32">
        <v>147.96899999999999</v>
      </c>
      <c r="W223" s="8">
        <f>ROUND(V223/60, 3)</f>
        <v>2.4660000000000002</v>
      </c>
      <c r="Y223" s="265"/>
      <c r="Z223" s="87" t="s">
        <v>14</v>
      </c>
      <c r="AA223" s="87">
        <v>66.981999999999999</v>
      </c>
      <c r="AB223" s="87">
        <v>10.135999999999999</v>
      </c>
      <c r="AC223" s="87">
        <v>7.5179999999999998</v>
      </c>
      <c r="AD223" s="87">
        <v>10.228</v>
      </c>
      <c r="AE223" s="87">
        <v>5.8470000000000004</v>
      </c>
      <c r="AF223" s="87">
        <v>19.132000000000001</v>
      </c>
      <c r="AG223" s="87">
        <v>3.879</v>
      </c>
      <c r="AH223" s="87">
        <v>9.7780000000000005</v>
      </c>
      <c r="AI223" s="87">
        <v>7.048</v>
      </c>
      <c r="AJ223" s="26">
        <v>19.029</v>
      </c>
      <c r="AK223" s="87">
        <f>SUM(AA223:AJ223)</f>
        <v>159.577</v>
      </c>
      <c r="AL223" s="26">
        <f>ROUND(AVERAGE(AA223:AJ223),3)</f>
        <v>15.958</v>
      </c>
      <c r="AM223" s="87">
        <f>ROUND(MEDIAN(AA223:AJ223), 3)</f>
        <v>9.9570000000000007</v>
      </c>
      <c r="AN223" s="87">
        <f>ROUND(_xlfn.STDEV.S(AA223:AJ223), 3)</f>
        <v>18.638999999999999</v>
      </c>
      <c r="AO223" s="7"/>
      <c r="AP223" s="9" t="s">
        <v>15</v>
      </c>
      <c r="AQ223" s="32">
        <v>90</v>
      </c>
      <c r="AR223" s="32">
        <v>106.69799999999999</v>
      </c>
      <c r="AS223" s="8">
        <f>ROUND(AR223/60, 3)</f>
        <v>1.778</v>
      </c>
      <c r="AU223" s="340"/>
      <c r="AV223" s="147" t="s">
        <v>15</v>
      </c>
      <c r="AW223" s="28">
        <f t="shared" si="42"/>
        <v>60</v>
      </c>
      <c r="AX223" s="28">
        <f t="shared" si="43"/>
        <v>90</v>
      </c>
      <c r="AY223" s="147" t="s">
        <v>15</v>
      </c>
      <c r="AZ223" s="28">
        <f t="shared" si="44"/>
        <v>147.96899999999999</v>
      </c>
      <c r="BA223" s="28">
        <f t="shared" si="45"/>
        <v>106.69799999999999</v>
      </c>
    </row>
    <row r="224" spans="2:53" x14ac:dyDescent="0.3">
      <c r="B224" s="341"/>
      <c r="C224" s="265"/>
      <c r="D224" s="87" t="b">
        <v>1</v>
      </c>
      <c r="E224" s="87" t="s">
        <v>161</v>
      </c>
      <c r="F224" s="87" t="s">
        <v>146</v>
      </c>
      <c r="G224" s="87">
        <v>0</v>
      </c>
      <c r="H224" s="13" t="s">
        <v>136</v>
      </c>
      <c r="I224" s="87">
        <v>9</v>
      </c>
      <c r="J224" s="87" t="s">
        <v>158</v>
      </c>
      <c r="K224" s="87" t="s">
        <v>159</v>
      </c>
      <c r="L224" s="13" t="s">
        <v>162</v>
      </c>
      <c r="M224" s="13" t="s">
        <v>163</v>
      </c>
      <c r="N224" s="26" t="s">
        <v>129</v>
      </c>
      <c r="O224" s="281"/>
      <c r="P224" s="282"/>
      <c r="Q224" s="282"/>
      <c r="R224" s="283"/>
      <c r="S224" s="7"/>
      <c r="T224" s="14" t="s">
        <v>3</v>
      </c>
      <c r="U224" s="44">
        <f>ROUND(AVERAGE(U221:U223), 3)</f>
        <v>73.332999999999998</v>
      </c>
      <c r="V224" s="45">
        <f>ROUND(AVERAGE(V221:V223), 3)</f>
        <v>156.518</v>
      </c>
      <c r="W224" s="15">
        <f>ROUND(AVERAGE(W221:W223), 3)</f>
        <v>2.609</v>
      </c>
      <c r="Y224" s="265"/>
      <c r="Z224" s="87" t="b">
        <v>1</v>
      </c>
      <c r="AA224" s="87" t="s">
        <v>139</v>
      </c>
      <c r="AB224" s="87">
        <v>4</v>
      </c>
      <c r="AC224" s="87" t="s">
        <v>159</v>
      </c>
      <c r="AD224" s="87" t="s">
        <v>155</v>
      </c>
      <c r="AE224" s="87">
        <v>6</v>
      </c>
      <c r="AF224" s="87" t="s">
        <v>136</v>
      </c>
      <c r="AG224" s="87" t="s">
        <v>147</v>
      </c>
      <c r="AH224" s="87" t="s">
        <v>135</v>
      </c>
      <c r="AI224" s="87">
        <v>7</v>
      </c>
      <c r="AJ224" s="96" t="s">
        <v>137</v>
      </c>
      <c r="AK224" s="281"/>
      <c r="AL224" s="282"/>
      <c r="AM224" s="282"/>
      <c r="AN224" s="283"/>
      <c r="AO224" s="7"/>
      <c r="AP224" s="14" t="s">
        <v>3</v>
      </c>
      <c r="AQ224" s="44">
        <f>ROUND(AVERAGE(AQ221:AQ223), 3)</f>
        <v>83.332999999999998</v>
      </c>
      <c r="AR224" s="45">
        <f>ROUND(AVERAGE(AR221:AR223), 3)</f>
        <v>141.20599999999999</v>
      </c>
      <c r="AS224" s="15">
        <f>ROUND(AVERAGE(AS221:AS223), 3)</f>
        <v>2.3530000000000002</v>
      </c>
      <c r="AU224" s="340"/>
      <c r="AV224" s="148" t="s">
        <v>3</v>
      </c>
      <c r="AW224" s="44">
        <f t="shared" si="42"/>
        <v>73.332999999999998</v>
      </c>
      <c r="AX224" s="44">
        <f t="shared" si="43"/>
        <v>83.332999999999998</v>
      </c>
      <c r="AY224" s="148" t="s">
        <v>3</v>
      </c>
      <c r="AZ224" s="45">
        <f t="shared" si="44"/>
        <v>156.518</v>
      </c>
      <c r="BA224" s="45">
        <f t="shared" si="45"/>
        <v>141.20599999999999</v>
      </c>
    </row>
    <row r="225" spans="2:45" x14ac:dyDescent="0.25">
      <c r="B225" s="341"/>
      <c r="C225" s="265"/>
      <c r="D225" s="87" t="s">
        <v>17</v>
      </c>
      <c r="E225" s="87"/>
      <c r="F225" s="87"/>
      <c r="G225" s="87"/>
      <c r="H225" s="13" t="s">
        <v>32</v>
      </c>
      <c r="I225" s="87"/>
      <c r="J225" s="87"/>
      <c r="K225" s="87"/>
      <c r="L225" s="13" t="s">
        <v>28</v>
      </c>
      <c r="M225" s="13" t="s">
        <v>37</v>
      </c>
      <c r="N225" s="26"/>
      <c r="O225" s="284"/>
      <c r="P225" s="285"/>
      <c r="Q225" s="285"/>
      <c r="R225" s="286"/>
      <c r="S225" s="7"/>
      <c r="T225" s="7"/>
      <c r="U225" s="7"/>
      <c r="V225" s="7"/>
      <c r="W225" s="7"/>
      <c r="Y225" s="265"/>
      <c r="Z225" s="87" t="s">
        <v>17</v>
      </c>
      <c r="AA225" s="87"/>
      <c r="AB225" s="87"/>
      <c r="AC225" s="87"/>
      <c r="AD225" s="87"/>
      <c r="AE225" s="87"/>
      <c r="AF225" s="87"/>
      <c r="AG225" s="87"/>
      <c r="AH225" s="87"/>
      <c r="AI225" s="87"/>
      <c r="AJ225" s="96" t="s">
        <v>41</v>
      </c>
      <c r="AK225" s="284"/>
      <c r="AL225" s="285"/>
      <c r="AM225" s="285"/>
      <c r="AN225" s="286"/>
      <c r="AO225" s="7"/>
      <c r="AP225" s="7"/>
      <c r="AQ225" s="7"/>
      <c r="AR225" s="7"/>
      <c r="AS225" s="7"/>
    </row>
    <row r="226" spans="2:45" ht="16.5" customHeight="1" x14ac:dyDescent="0.25">
      <c r="B226" s="341"/>
      <c r="C226" s="265"/>
      <c r="D226" s="92" t="s">
        <v>19</v>
      </c>
      <c r="E226" s="292" t="s">
        <v>90</v>
      </c>
      <c r="F226" s="293"/>
      <c r="G226" s="293"/>
      <c r="H226" s="293"/>
      <c r="I226" s="293"/>
      <c r="J226" s="293"/>
      <c r="K226" s="293"/>
      <c r="L226" s="293"/>
      <c r="M226" s="293"/>
      <c r="N226" s="293"/>
      <c r="O226" s="88" t="s">
        <v>11</v>
      </c>
      <c r="P226" s="88" t="s">
        <v>12</v>
      </c>
      <c r="Q226" s="88" t="s">
        <v>81</v>
      </c>
      <c r="R226" s="88" t="s">
        <v>80</v>
      </c>
      <c r="S226" s="7"/>
      <c r="T226" s="31"/>
      <c r="U226" s="31"/>
      <c r="V226" s="31"/>
      <c r="W226" s="31"/>
      <c r="Y226" s="265"/>
      <c r="Z226" s="92" t="s">
        <v>19</v>
      </c>
      <c r="AA226" s="292" t="s">
        <v>88</v>
      </c>
      <c r="AB226" s="293"/>
      <c r="AC226" s="293"/>
      <c r="AD226" s="293"/>
      <c r="AE226" s="293"/>
      <c r="AF226" s="293"/>
      <c r="AG226" s="293"/>
      <c r="AH226" s="293"/>
      <c r="AI226" s="293"/>
      <c r="AJ226" s="293"/>
      <c r="AK226" s="88" t="s">
        <v>11</v>
      </c>
      <c r="AL226" s="88" t="s">
        <v>12</v>
      </c>
      <c r="AM226" s="88" t="s">
        <v>81</v>
      </c>
      <c r="AN226" s="88" t="s">
        <v>80</v>
      </c>
      <c r="AO226" s="7"/>
      <c r="AP226" s="31"/>
      <c r="AQ226" s="31"/>
      <c r="AR226" s="31"/>
      <c r="AS226" s="31"/>
    </row>
    <row r="227" spans="2:45" x14ac:dyDescent="0.25">
      <c r="B227" s="341"/>
      <c r="C227" s="265"/>
      <c r="D227" s="87" t="s">
        <v>20</v>
      </c>
      <c r="E227" s="87">
        <v>14.122999999999999</v>
      </c>
      <c r="F227" s="87">
        <v>11.121</v>
      </c>
      <c r="G227" s="87">
        <v>25.605</v>
      </c>
      <c r="H227" s="87">
        <v>10.170999999999999</v>
      </c>
      <c r="I227" s="87">
        <v>24.68</v>
      </c>
      <c r="J227" s="87">
        <v>34.198</v>
      </c>
      <c r="K227" s="87">
        <v>6.09</v>
      </c>
      <c r="L227" s="87">
        <v>7.71</v>
      </c>
      <c r="M227" s="87">
        <v>28.870999999999999</v>
      </c>
      <c r="N227" s="26">
        <v>14.009</v>
      </c>
      <c r="O227" s="87">
        <f>SUM(E227:N227)</f>
        <v>176.57800000000003</v>
      </c>
      <c r="P227" s="26">
        <f>ROUND(AVERAGE(E227:N227),3)</f>
        <v>17.658000000000001</v>
      </c>
      <c r="Q227" s="87">
        <f>ROUND(MEDIAN(E227:N227), 3)</f>
        <v>14.066000000000001</v>
      </c>
      <c r="R227" s="87">
        <f>ROUND(_xlfn.STDEV.S(E227:N227), 3)</f>
        <v>9.827</v>
      </c>
      <c r="S227" s="7"/>
      <c r="T227" s="7"/>
      <c r="U227" s="7"/>
      <c r="V227" s="7"/>
      <c r="W227" s="7"/>
      <c r="Y227" s="265"/>
      <c r="Z227" s="87" t="s">
        <v>20</v>
      </c>
      <c r="AA227" s="87">
        <v>14.403</v>
      </c>
      <c r="AB227" s="87">
        <v>35.932000000000002</v>
      </c>
      <c r="AC227" s="87">
        <v>11.593</v>
      </c>
      <c r="AD227" s="87">
        <v>18.922999999999998</v>
      </c>
      <c r="AE227" s="87">
        <v>6.7990000000000004</v>
      </c>
      <c r="AF227" s="87">
        <v>10.756</v>
      </c>
      <c r="AG227" s="87">
        <v>23.863</v>
      </c>
      <c r="AH227" s="87">
        <v>5.03</v>
      </c>
      <c r="AI227" s="87">
        <v>15.295</v>
      </c>
      <c r="AJ227" s="26">
        <v>14.743</v>
      </c>
      <c r="AK227" s="87">
        <f>SUM(AA227:AJ227)</f>
        <v>157.33699999999999</v>
      </c>
      <c r="AL227" s="26">
        <f>ROUND(AVERAGE(AA227:AJ227),3)</f>
        <v>15.734</v>
      </c>
      <c r="AM227" s="87">
        <f>ROUND(MEDIAN(AA227:AJ227), 3)</f>
        <v>14.573</v>
      </c>
      <c r="AN227" s="87">
        <f>ROUND(_xlfn.STDEV.S(AA227:AJ227), 3)</f>
        <v>8.9659999999999993</v>
      </c>
      <c r="AO227" s="7"/>
      <c r="AP227" s="7"/>
      <c r="AQ227" s="7"/>
      <c r="AR227" s="7"/>
      <c r="AS227" s="7"/>
    </row>
    <row r="228" spans="2:45" x14ac:dyDescent="0.25">
      <c r="B228" s="341"/>
      <c r="C228" s="265"/>
      <c r="D228" s="87" t="b">
        <v>1</v>
      </c>
      <c r="E228" s="87" t="s">
        <v>132</v>
      </c>
      <c r="F228" s="87">
        <v>8</v>
      </c>
      <c r="G228" s="87" t="s">
        <v>147</v>
      </c>
      <c r="H228" s="87">
        <v>6</v>
      </c>
      <c r="I228" s="13" t="s">
        <v>137</v>
      </c>
      <c r="J228" s="87">
        <v>7</v>
      </c>
      <c r="K228" s="87" t="s">
        <v>148</v>
      </c>
      <c r="L228" s="87" t="s">
        <v>139</v>
      </c>
      <c r="M228" s="87" t="s">
        <v>160</v>
      </c>
      <c r="N228" s="26" t="s">
        <v>156</v>
      </c>
      <c r="O228" s="281"/>
      <c r="P228" s="282"/>
      <c r="Q228" s="282"/>
      <c r="R228" s="283"/>
      <c r="S228" s="7"/>
      <c r="T228" s="7"/>
      <c r="U228" s="7"/>
      <c r="V228" s="7"/>
      <c r="W228" s="7"/>
      <c r="Y228" s="265"/>
      <c r="Z228" s="87" t="b">
        <v>1</v>
      </c>
      <c r="AA228" s="13" t="s">
        <v>130</v>
      </c>
      <c r="AB228" s="13" t="s">
        <v>138</v>
      </c>
      <c r="AC228" s="87">
        <v>0</v>
      </c>
      <c r="AD228" s="87" t="s">
        <v>161</v>
      </c>
      <c r="AE228" s="87" t="s">
        <v>144</v>
      </c>
      <c r="AF228" s="87" t="s">
        <v>158</v>
      </c>
      <c r="AG228" s="87" t="s">
        <v>141</v>
      </c>
      <c r="AH228" s="87">
        <v>3</v>
      </c>
      <c r="AI228" s="87" t="s">
        <v>132</v>
      </c>
      <c r="AJ228" s="96" t="s">
        <v>160</v>
      </c>
      <c r="AK228" s="281"/>
      <c r="AL228" s="282"/>
      <c r="AM228" s="282"/>
      <c r="AN228" s="283"/>
      <c r="AO228" s="7"/>
      <c r="AP228" s="7"/>
      <c r="AQ228" s="7"/>
      <c r="AR228" s="7"/>
      <c r="AS228" s="7"/>
    </row>
    <row r="229" spans="2:45" x14ac:dyDescent="0.25">
      <c r="B229" s="341"/>
      <c r="C229" s="265"/>
      <c r="D229" s="87" t="s">
        <v>17</v>
      </c>
      <c r="E229" s="87"/>
      <c r="F229" s="87"/>
      <c r="G229" s="87"/>
      <c r="H229" s="87"/>
      <c r="I229" s="13" t="s">
        <v>32</v>
      </c>
      <c r="J229" s="87"/>
      <c r="K229" s="87"/>
      <c r="L229" s="87"/>
      <c r="M229" s="87"/>
      <c r="N229" s="26"/>
      <c r="O229" s="284"/>
      <c r="P229" s="285"/>
      <c r="Q229" s="285"/>
      <c r="R229" s="286"/>
      <c r="S229" s="7"/>
      <c r="T229" s="7"/>
      <c r="U229" s="7"/>
      <c r="V229" s="7"/>
      <c r="W229" s="7"/>
      <c r="Y229" s="265"/>
      <c r="Z229" s="87" t="s">
        <v>17</v>
      </c>
      <c r="AA229" s="13" t="s">
        <v>34</v>
      </c>
      <c r="AB229" s="13" t="s">
        <v>27</v>
      </c>
      <c r="AC229" s="87"/>
      <c r="AD229" s="87"/>
      <c r="AE229" s="87"/>
      <c r="AF229" s="87"/>
      <c r="AG229" s="87"/>
      <c r="AH229" s="87"/>
      <c r="AI229" s="87"/>
      <c r="AJ229" s="96" t="s">
        <v>30</v>
      </c>
      <c r="AK229" s="284"/>
      <c r="AL229" s="285"/>
      <c r="AM229" s="285"/>
      <c r="AN229" s="286"/>
      <c r="AO229" s="7"/>
      <c r="AP229" s="7"/>
      <c r="AQ229" s="7"/>
      <c r="AR229" s="7"/>
      <c r="AS229" s="7"/>
    </row>
    <row r="230" spans="2:45" ht="16.5" customHeight="1" x14ac:dyDescent="0.25">
      <c r="B230" s="341"/>
      <c r="C230" s="265"/>
      <c r="D230" s="92" t="s">
        <v>21</v>
      </c>
      <c r="E230" s="292" t="s">
        <v>95</v>
      </c>
      <c r="F230" s="293"/>
      <c r="G230" s="293"/>
      <c r="H230" s="293"/>
      <c r="I230" s="293"/>
      <c r="J230" s="293"/>
      <c r="K230" s="293"/>
      <c r="L230" s="293"/>
      <c r="M230" s="293"/>
      <c r="N230" s="293"/>
      <c r="O230" s="88" t="s">
        <v>11</v>
      </c>
      <c r="P230" s="88" t="s">
        <v>12</v>
      </c>
      <c r="Q230" s="88" t="s">
        <v>81</v>
      </c>
      <c r="R230" s="88" t="s">
        <v>80</v>
      </c>
      <c r="S230" s="7"/>
      <c r="T230" s="7"/>
      <c r="U230" s="7"/>
      <c r="V230" s="7"/>
      <c r="W230" s="7"/>
      <c r="Y230" s="265"/>
      <c r="Z230" s="92" t="s">
        <v>21</v>
      </c>
      <c r="AA230" s="292" t="s">
        <v>90</v>
      </c>
      <c r="AB230" s="293"/>
      <c r="AC230" s="293"/>
      <c r="AD230" s="293"/>
      <c r="AE230" s="293"/>
      <c r="AF230" s="293"/>
      <c r="AG230" s="293"/>
      <c r="AH230" s="293"/>
      <c r="AI230" s="293"/>
      <c r="AJ230" s="293"/>
      <c r="AK230" s="88" t="s">
        <v>11</v>
      </c>
      <c r="AL230" s="88" t="s">
        <v>12</v>
      </c>
      <c r="AM230" s="88" t="s">
        <v>81</v>
      </c>
      <c r="AN230" s="88" t="s">
        <v>80</v>
      </c>
      <c r="AO230" s="7"/>
      <c r="AP230" s="7"/>
      <c r="AQ230" s="7"/>
      <c r="AR230" s="7"/>
      <c r="AS230" s="7"/>
    </row>
    <row r="231" spans="2:45" x14ac:dyDescent="0.25">
      <c r="B231" s="341"/>
      <c r="C231" s="265"/>
      <c r="D231" s="87" t="s">
        <v>22</v>
      </c>
      <c r="E231" s="87">
        <v>5.6760000000000002</v>
      </c>
      <c r="F231" s="87">
        <v>34.625</v>
      </c>
      <c r="G231" s="87">
        <v>6.7140000000000004</v>
      </c>
      <c r="H231" s="87">
        <v>6.8360000000000003</v>
      </c>
      <c r="I231" s="87">
        <v>9.2889999999999997</v>
      </c>
      <c r="J231" s="87">
        <v>4.8259999999999996</v>
      </c>
      <c r="K231" s="87">
        <v>6.431</v>
      </c>
      <c r="L231" s="87">
        <v>37.981999999999999</v>
      </c>
      <c r="M231" s="87">
        <v>29.457999999999998</v>
      </c>
      <c r="N231" s="26">
        <v>6.1319999999999997</v>
      </c>
      <c r="O231" s="87">
        <f>SUM(E231:N231)</f>
        <v>147.96899999999999</v>
      </c>
      <c r="P231" s="26">
        <f>ROUND(AVERAGE(E231:N231),3)</f>
        <v>14.797000000000001</v>
      </c>
      <c r="Q231" s="87">
        <f>ROUND(MEDIAN(E231:N231), 3)</f>
        <v>6.7750000000000004</v>
      </c>
      <c r="R231" s="87">
        <f>ROUND(_xlfn.STDEV.S(E231:N231), 3)</f>
        <v>13.468</v>
      </c>
      <c r="S231" s="7"/>
      <c r="T231" s="7"/>
      <c r="U231" s="7"/>
      <c r="V231" s="7"/>
      <c r="W231" s="7"/>
      <c r="Y231" s="265"/>
      <c r="Z231" s="87" t="s">
        <v>22</v>
      </c>
      <c r="AA231" s="87">
        <v>17.346</v>
      </c>
      <c r="AB231" s="87">
        <v>5.3170000000000002</v>
      </c>
      <c r="AC231" s="87">
        <v>9.1869999999999994</v>
      </c>
      <c r="AD231" s="87">
        <v>8.2910000000000004</v>
      </c>
      <c r="AE231" s="87">
        <v>19.048999999999999</v>
      </c>
      <c r="AF231" s="87">
        <v>14.989000000000001</v>
      </c>
      <c r="AG231" s="87">
        <v>7.4210000000000003</v>
      </c>
      <c r="AH231" s="87">
        <v>5.4640000000000004</v>
      </c>
      <c r="AI231" s="87">
        <v>5.2869999999999999</v>
      </c>
      <c r="AJ231" s="26">
        <v>14.347</v>
      </c>
      <c r="AK231" s="87">
        <f>SUM(AA231:AJ231)</f>
        <v>106.69800000000001</v>
      </c>
      <c r="AL231" s="26">
        <f>ROUND(AVERAGE(AA231:AJ231),3)</f>
        <v>10.67</v>
      </c>
      <c r="AM231" s="87">
        <f>ROUND(MEDIAN(AA231:AJ231), 3)</f>
        <v>8.7390000000000008</v>
      </c>
      <c r="AN231" s="87">
        <f>ROUND(_xlfn.STDEV.S(AA231:AJ231), 3)</f>
        <v>5.2720000000000002</v>
      </c>
      <c r="AO231" s="7"/>
      <c r="AP231" s="7"/>
      <c r="AQ231" s="7"/>
      <c r="AR231" s="7"/>
      <c r="AS231" s="7"/>
    </row>
    <row r="232" spans="2:45" x14ac:dyDescent="0.25">
      <c r="B232" s="341"/>
      <c r="C232" s="265"/>
      <c r="D232" s="87" t="b">
        <v>1</v>
      </c>
      <c r="E232" s="87">
        <v>2</v>
      </c>
      <c r="F232" s="13" t="s">
        <v>152</v>
      </c>
      <c r="G232" s="87" t="s">
        <v>133</v>
      </c>
      <c r="H232" s="87">
        <v>1</v>
      </c>
      <c r="I232" s="13" t="s">
        <v>135</v>
      </c>
      <c r="J232" s="87" t="s">
        <v>141</v>
      </c>
      <c r="K232" s="87" t="s">
        <v>155</v>
      </c>
      <c r="L232" s="13" t="s">
        <v>157</v>
      </c>
      <c r="M232" s="87" t="s">
        <v>138</v>
      </c>
      <c r="N232" s="96" t="s">
        <v>130</v>
      </c>
      <c r="O232" s="281"/>
      <c r="P232" s="282"/>
      <c r="Q232" s="282"/>
      <c r="R232" s="283"/>
      <c r="S232" s="7"/>
      <c r="T232" s="7"/>
      <c r="U232" s="7"/>
      <c r="V232" s="7"/>
      <c r="W232" s="7"/>
      <c r="Y232" s="265"/>
      <c r="Z232" s="87" t="b">
        <v>1</v>
      </c>
      <c r="AA232" s="87" t="s">
        <v>143</v>
      </c>
      <c r="AB232" s="87" t="s">
        <v>146</v>
      </c>
      <c r="AC232" s="87" t="s">
        <v>133</v>
      </c>
      <c r="AD232" s="87" t="s">
        <v>129</v>
      </c>
      <c r="AE232" s="87" t="s">
        <v>162</v>
      </c>
      <c r="AF232" s="87" t="s">
        <v>131</v>
      </c>
      <c r="AG232" s="13">
        <v>2</v>
      </c>
      <c r="AH232" s="87">
        <v>8</v>
      </c>
      <c r="AI232" s="87">
        <v>1</v>
      </c>
      <c r="AJ232" s="26" t="s">
        <v>156</v>
      </c>
      <c r="AK232" s="281"/>
      <c r="AL232" s="282"/>
      <c r="AM232" s="282"/>
      <c r="AN232" s="283"/>
      <c r="AO232" s="7"/>
      <c r="AP232" s="7"/>
      <c r="AQ232" s="7"/>
      <c r="AR232" s="7"/>
      <c r="AS232" s="7"/>
    </row>
    <row r="233" spans="2:45" x14ac:dyDescent="0.25">
      <c r="B233" s="341"/>
      <c r="C233" s="265"/>
      <c r="D233" s="87" t="s">
        <v>17</v>
      </c>
      <c r="E233" s="87"/>
      <c r="F233" s="13" t="s">
        <v>43</v>
      </c>
      <c r="G233" s="87"/>
      <c r="H233" s="87"/>
      <c r="I233" s="13" t="s">
        <v>37</v>
      </c>
      <c r="J233" s="87"/>
      <c r="K233" s="87"/>
      <c r="L233" s="13" t="s">
        <v>28</v>
      </c>
      <c r="M233" s="87"/>
      <c r="N233" s="13" t="s">
        <v>85</v>
      </c>
      <c r="O233" s="284"/>
      <c r="P233" s="285"/>
      <c r="Q233" s="285"/>
      <c r="R233" s="286"/>
      <c r="S233" s="7"/>
      <c r="T233" s="7"/>
      <c r="U233" s="7"/>
      <c r="V233" s="7"/>
      <c r="W233" s="7"/>
      <c r="Y233" s="265"/>
      <c r="Z233" s="87" t="s">
        <v>17</v>
      </c>
      <c r="AA233" s="87"/>
      <c r="AB233" s="87"/>
      <c r="AC233" s="87"/>
      <c r="AD233" s="87"/>
      <c r="AE233" s="87"/>
      <c r="AF233" s="87"/>
      <c r="AG233" s="13" t="s">
        <v>28</v>
      </c>
      <c r="AH233" s="87"/>
      <c r="AI233" s="87"/>
      <c r="AJ233" s="87"/>
      <c r="AK233" s="284"/>
      <c r="AL233" s="285"/>
      <c r="AM233" s="285"/>
      <c r="AN233" s="286"/>
      <c r="AO233" s="7"/>
      <c r="AP233" s="7"/>
      <c r="AQ233" s="7"/>
      <c r="AR233" s="7"/>
      <c r="AS233" s="7"/>
    </row>
  </sheetData>
  <mergeCells count="309">
    <mergeCell ref="B3:BA3"/>
    <mergeCell ref="C4:BA4"/>
    <mergeCell ref="C65:BA65"/>
    <mergeCell ref="C183:BA183"/>
    <mergeCell ref="AU184:BA184"/>
    <mergeCell ref="AU185:AU224"/>
    <mergeCell ref="AV185:AV186"/>
    <mergeCell ref="AW185:AX185"/>
    <mergeCell ref="AY185:AY186"/>
    <mergeCell ref="AZ185:BA185"/>
    <mergeCell ref="AV202:AV203"/>
    <mergeCell ref="AW202:AX202"/>
    <mergeCell ref="AY202:AY203"/>
    <mergeCell ref="AZ202:BA202"/>
    <mergeCell ref="AV219:AV220"/>
    <mergeCell ref="AW219:AX219"/>
    <mergeCell ref="AY219:AY220"/>
    <mergeCell ref="AZ219:BA219"/>
    <mergeCell ref="AQ219:AS219"/>
    <mergeCell ref="E222:N222"/>
    <mergeCell ref="AA222:AJ222"/>
    <mergeCell ref="O224:R225"/>
    <mergeCell ref="AK224:AN225"/>
    <mergeCell ref="C202:C216"/>
    <mergeCell ref="E226:N226"/>
    <mergeCell ref="AA226:AJ226"/>
    <mergeCell ref="C219:C233"/>
    <mergeCell ref="O219:R219"/>
    <mergeCell ref="U219:W219"/>
    <mergeCell ref="Y219:Y233"/>
    <mergeCell ref="AK219:AN219"/>
    <mergeCell ref="O228:R229"/>
    <mergeCell ref="AK228:AN229"/>
    <mergeCell ref="E230:N230"/>
    <mergeCell ref="AA230:AJ230"/>
    <mergeCell ref="O232:R233"/>
    <mergeCell ref="AK232:AN233"/>
    <mergeCell ref="AA188:AJ188"/>
    <mergeCell ref="O190:R191"/>
    <mergeCell ref="AK190:AN191"/>
    <mergeCell ref="AQ202:AS202"/>
    <mergeCell ref="E205:N205"/>
    <mergeCell ref="AA205:AJ205"/>
    <mergeCell ref="O207:R208"/>
    <mergeCell ref="AK207:AN208"/>
    <mergeCell ref="E209:N209"/>
    <mergeCell ref="AA209:AJ209"/>
    <mergeCell ref="O198:R199"/>
    <mergeCell ref="AK198:AN199"/>
    <mergeCell ref="O202:R202"/>
    <mergeCell ref="U202:W202"/>
    <mergeCell ref="Y202:Y216"/>
    <mergeCell ref="AK202:AN202"/>
    <mergeCell ref="O211:R212"/>
    <mergeCell ref="AK211:AN212"/>
    <mergeCell ref="E213:N213"/>
    <mergeCell ref="AA213:AJ213"/>
    <mergeCell ref="O215:R216"/>
    <mergeCell ref="AK215:AN216"/>
    <mergeCell ref="E169:I169"/>
    <mergeCell ref="AA169:AE169"/>
    <mergeCell ref="J171:M172"/>
    <mergeCell ref="AF171:AI172"/>
    <mergeCell ref="J179:M180"/>
    <mergeCell ref="AF179:AI180"/>
    <mergeCell ref="B183:B233"/>
    <mergeCell ref="C184:W184"/>
    <mergeCell ref="Y184:AS184"/>
    <mergeCell ref="C185:C199"/>
    <mergeCell ref="O185:R185"/>
    <mergeCell ref="U185:W185"/>
    <mergeCell ref="Y185:Y199"/>
    <mergeCell ref="C154:C180"/>
    <mergeCell ref="E192:N192"/>
    <mergeCell ref="AA192:AJ192"/>
    <mergeCell ref="O194:R195"/>
    <mergeCell ref="AK194:AN195"/>
    <mergeCell ref="E196:N196"/>
    <mergeCell ref="AA196:AJ196"/>
    <mergeCell ref="AK185:AN185"/>
    <mergeCell ref="AQ185:AS185"/>
    <mergeCell ref="AQ154:AS154"/>
    <mergeCell ref="E188:N188"/>
    <mergeCell ref="E157:I157"/>
    <mergeCell ref="AA157:AE157"/>
    <mergeCell ref="J159:M160"/>
    <mergeCell ref="AF159:AI160"/>
    <mergeCell ref="E161:I161"/>
    <mergeCell ref="AA161:AE161"/>
    <mergeCell ref="J150:M151"/>
    <mergeCell ref="AF150:AI151"/>
    <mergeCell ref="J154:M154"/>
    <mergeCell ref="U154:W154"/>
    <mergeCell ref="Y154:Y180"/>
    <mergeCell ref="AF154:AI154"/>
    <mergeCell ref="J163:M164"/>
    <mergeCell ref="AF163:AI164"/>
    <mergeCell ref="E165:I165"/>
    <mergeCell ref="E173:I173"/>
    <mergeCell ref="AA173:AE173"/>
    <mergeCell ref="J175:M176"/>
    <mergeCell ref="AF175:AI176"/>
    <mergeCell ref="E177:I177"/>
    <mergeCell ref="AA177:AE177"/>
    <mergeCell ref="AA165:AE165"/>
    <mergeCell ref="J167:M168"/>
    <mergeCell ref="AF167:AI168"/>
    <mergeCell ref="J146:M147"/>
    <mergeCell ref="AF146:AI147"/>
    <mergeCell ref="E148:I148"/>
    <mergeCell ref="AA148:AE148"/>
    <mergeCell ref="AA136:AE136"/>
    <mergeCell ref="J138:M139"/>
    <mergeCell ref="AF138:AI139"/>
    <mergeCell ref="E140:I140"/>
    <mergeCell ref="AA140:AE140"/>
    <mergeCell ref="J142:M143"/>
    <mergeCell ref="AF142:AI143"/>
    <mergeCell ref="C125:C151"/>
    <mergeCell ref="J125:M125"/>
    <mergeCell ref="U125:W125"/>
    <mergeCell ref="Y125:Y151"/>
    <mergeCell ref="AF125:AI125"/>
    <mergeCell ref="J134:M135"/>
    <mergeCell ref="AF134:AI135"/>
    <mergeCell ref="E136:I136"/>
    <mergeCell ref="E115:I115"/>
    <mergeCell ref="AA115:AE115"/>
    <mergeCell ref="J117:M118"/>
    <mergeCell ref="AF117:AI118"/>
    <mergeCell ref="E119:I119"/>
    <mergeCell ref="AA119:AE119"/>
    <mergeCell ref="E128:I128"/>
    <mergeCell ref="AA128:AE128"/>
    <mergeCell ref="J130:M131"/>
    <mergeCell ref="AF130:AI131"/>
    <mergeCell ref="E132:I132"/>
    <mergeCell ref="AA132:AE132"/>
    <mergeCell ref="J121:M122"/>
    <mergeCell ref="AF121:AI122"/>
    <mergeCell ref="E144:I144"/>
    <mergeCell ref="AA144:AE144"/>
    <mergeCell ref="C96:C122"/>
    <mergeCell ref="J96:M96"/>
    <mergeCell ref="U96:W96"/>
    <mergeCell ref="Y96:Y122"/>
    <mergeCell ref="AF96:AI96"/>
    <mergeCell ref="J105:M106"/>
    <mergeCell ref="AF105:AI106"/>
    <mergeCell ref="E107:I107"/>
    <mergeCell ref="AA107:AE107"/>
    <mergeCell ref="J109:M110"/>
    <mergeCell ref="AF109:AI110"/>
    <mergeCell ref="E111:I111"/>
    <mergeCell ref="AA111:AE111"/>
    <mergeCell ref="J113:M114"/>
    <mergeCell ref="AF113:AI114"/>
    <mergeCell ref="E99:I99"/>
    <mergeCell ref="AA99:AE99"/>
    <mergeCell ref="J101:M102"/>
    <mergeCell ref="AF101:AI102"/>
    <mergeCell ref="E103:I103"/>
    <mergeCell ref="AA103:AE103"/>
    <mergeCell ref="J80:M81"/>
    <mergeCell ref="AF80:AI81"/>
    <mergeCell ref="J84:M85"/>
    <mergeCell ref="AF84:AI85"/>
    <mergeCell ref="J88:M89"/>
    <mergeCell ref="AF88:AI89"/>
    <mergeCell ref="C67:C93"/>
    <mergeCell ref="J67:M67"/>
    <mergeCell ref="U67:W67"/>
    <mergeCell ref="Y67:Y93"/>
    <mergeCell ref="AF67:AI67"/>
    <mergeCell ref="J92:M93"/>
    <mergeCell ref="AF92:AI93"/>
    <mergeCell ref="J76:M77"/>
    <mergeCell ref="AF76:AI77"/>
    <mergeCell ref="E74:I74"/>
    <mergeCell ref="AA74:AE74"/>
    <mergeCell ref="E78:I78"/>
    <mergeCell ref="AA78:AE78"/>
    <mergeCell ref="E82:I82"/>
    <mergeCell ref="AA82:AE82"/>
    <mergeCell ref="E86:I86"/>
    <mergeCell ref="AA86:AE86"/>
    <mergeCell ref="E90:I90"/>
    <mergeCell ref="E59:N59"/>
    <mergeCell ref="AA59:AJ59"/>
    <mergeCell ref="O61:R62"/>
    <mergeCell ref="AK61:AN62"/>
    <mergeCell ref="C66:W66"/>
    <mergeCell ref="Y66:AS66"/>
    <mergeCell ref="E47:N47"/>
    <mergeCell ref="AA47:AJ47"/>
    <mergeCell ref="O49:R50"/>
    <mergeCell ref="AK49:AN50"/>
    <mergeCell ref="E51:N51"/>
    <mergeCell ref="AA51:AJ51"/>
    <mergeCell ref="AA55:AJ55"/>
    <mergeCell ref="O57:R58"/>
    <mergeCell ref="AK57:AN58"/>
    <mergeCell ref="AQ67:AS67"/>
    <mergeCell ref="J72:M73"/>
    <mergeCell ref="AF72:AI73"/>
    <mergeCell ref="C32:C62"/>
    <mergeCell ref="O32:R32"/>
    <mergeCell ref="U32:W32"/>
    <mergeCell ref="Y32:Y62"/>
    <mergeCell ref="AK32:AN32"/>
    <mergeCell ref="AQ32:AS32"/>
    <mergeCell ref="O41:R42"/>
    <mergeCell ref="AK41:AN42"/>
    <mergeCell ref="E43:N43"/>
    <mergeCell ref="AA43:AJ43"/>
    <mergeCell ref="O45:R46"/>
    <mergeCell ref="AK45:AN46"/>
    <mergeCell ref="E35:N35"/>
    <mergeCell ref="AA35:AJ35"/>
    <mergeCell ref="O37:R38"/>
    <mergeCell ref="AK37:AN38"/>
    <mergeCell ref="E39:N39"/>
    <mergeCell ref="AA39:AJ39"/>
    <mergeCell ref="O53:R54"/>
    <mergeCell ref="AK53:AN54"/>
    <mergeCell ref="E55:N55"/>
    <mergeCell ref="AK15:AN16"/>
    <mergeCell ref="E17:N17"/>
    <mergeCell ref="AA17:AJ17"/>
    <mergeCell ref="O19:R20"/>
    <mergeCell ref="AK19:AN20"/>
    <mergeCell ref="O27:R28"/>
    <mergeCell ref="AK27:AN28"/>
    <mergeCell ref="C31:W31"/>
    <mergeCell ref="Y31:AS31"/>
    <mergeCell ref="E9:N9"/>
    <mergeCell ref="AA9:AJ9"/>
    <mergeCell ref="O11:R12"/>
    <mergeCell ref="AK11:AN12"/>
    <mergeCell ref="E13:N13"/>
    <mergeCell ref="AA13:AJ13"/>
    <mergeCell ref="B4:B180"/>
    <mergeCell ref="C5:W5"/>
    <mergeCell ref="Y5:AS5"/>
    <mergeCell ref="C6:C28"/>
    <mergeCell ref="O6:R6"/>
    <mergeCell ref="U6:W6"/>
    <mergeCell ref="Y6:Y28"/>
    <mergeCell ref="AK6:AN6"/>
    <mergeCell ref="AQ6:AS6"/>
    <mergeCell ref="E21:N21"/>
    <mergeCell ref="AA21:AJ21"/>
    <mergeCell ref="O23:R24"/>
    <mergeCell ref="AK23:AN24"/>
    <mergeCell ref="E25:N25"/>
    <mergeCell ref="AA25:AJ25"/>
    <mergeCell ref="O15:R16"/>
    <mergeCell ref="E70:I70"/>
    <mergeCell ref="AA70:AE70"/>
    <mergeCell ref="AU5:BA5"/>
    <mergeCell ref="AU6:AU53"/>
    <mergeCell ref="AV6:AV7"/>
    <mergeCell ref="AW6:AX6"/>
    <mergeCell ref="AY6:AY7"/>
    <mergeCell ref="AZ6:BA6"/>
    <mergeCell ref="AY17:AY18"/>
    <mergeCell ref="AZ17:BA17"/>
    <mergeCell ref="AV32:AV33"/>
    <mergeCell ref="AW32:AX32"/>
    <mergeCell ref="AY32:AY33"/>
    <mergeCell ref="AZ32:BA32"/>
    <mergeCell ref="AW41:AX43"/>
    <mergeCell ref="AY48:AY49"/>
    <mergeCell ref="AZ48:BA48"/>
    <mergeCell ref="AU66:BA66"/>
    <mergeCell ref="AU67:AU171"/>
    <mergeCell ref="AV67:AV68"/>
    <mergeCell ref="AW67:AX67"/>
    <mergeCell ref="AY67:AY68"/>
    <mergeCell ref="AZ67:BA67"/>
    <mergeCell ref="AY79:AY80"/>
    <mergeCell ref="AZ79:BA79"/>
    <mergeCell ref="AV96:AV97"/>
    <mergeCell ref="AW96:AX96"/>
    <mergeCell ref="AY96:AY97"/>
    <mergeCell ref="AZ96:BA96"/>
    <mergeCell ref="AY108:AY109"/>
    <mergeCell ref="AZ108:BA108"/>
    <mergeCell ref="AV125:AV126"/>
    <mergeCell ref="AW125:AX125"/>
    <mergeCell ref="AY125:AY126"/>
    <mergeCell ref="AZ125:BA125"/>
    <mergeCell ref="AY137:AY138"/>
    <mergeCell ref="AZ137:BA137"/>
    <mergeCell ref="AV154:AV155"/>
    <mergeCell ref="AW154:AX154"/>
    <mergeCell ref="AY154:AY155"/>
    <mergeCell ref="AZ154:BA154"/>
    <mergeCell ref="AA90:AE90"/>
    <mergeCell ref="S69:S70"/>
    <mergeCell ref="S71:S72"/>
    <mergeCell ref="S73:S74"/>
    <mergeCell ref="AO69:AO70"/>
    <mergeCell ref="AO71:AO72"/>
    <mergeCell ref="AO73:AO74"/>
    <mergeCell ref="AY166:AY167"/>
    <mergeCell ref="AZ166:BA166"/>
    <mergeCell ref="AQ96:AS96"/>
    <mergeCell ref="AQ125:AS125"/>
  </mergeCells>
  <phoneticPr fontId="1" type="noConversion"/>
  <pageMargins left="0.25" right="0.25" top="0.75" bottom="0.75" header="0.3" footer="0.3"/>
  <pageSetup paperSize="9" scale="25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A348CD385E38FA42B7DF3AC134599350" ma:contentTypeVersion="10" ma:contentTypeDescription="建立新的文件。" ma:contentTypeScope="" ma:versionID="966e0c702d3b1d9534aa54b834fa52b6">
  <xsd:schema xmlns:xsd="http://www.w3.org/2001/XMLSchema" xmlns:xs="http://www.w3.org/2001/XMLSchema" xmlns:p="http://schemas.microsoft.com/office/2006/metadata/properties" xmlns:ns3="b33a16ce-6e3e-46c6-8ca3-4718e58dc9dc" targetNamespace="http://schemas.microsoft.com/office/2006/metadata/properties" ma:root="true" ma:fieldsID="308d990a78317c49ac9d5af5e0d7cdb6" ns3:_="">
    <xsd:import namespace="b33a16ce-6e3e-46c6-8ca3-4718e58dc9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3a16ce-6e3e-46c6-8ca3-4718e58dc9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33a16ce-6e3e-46c6-8ca3-4718e58dc9dc" xsi:nil="true"/>
  </documentManagement>
</p:properties>
</file>

<file path=customXml/itemProps1.xml><?xml version="1.0" encoding="utf-8"?>
<ds:datastoreItem xmlns:ds="http://schemas.openxmlformats.org/officeDocument/2006/customXml" ds:itemID="{3DEACD1A-26C5-4948-93A5-47E9DBF10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3a16ce-6e3e-46c6-8ca3-4718e58dc9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E0CD17-9777-4306-8703-D4EB0D274C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8287B9-5729-43C8-B81F-3DA85D817E5C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b33a16ce-6e3e-46c6-8ca3-4718e58dc9d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All-平均值</vt:lpstr>
      <vt:lpstr>P1-JWei</vt:lpstr>
      <vt:lpstr>P2-SChing</vt:lpstr>
      <vt:lpstr>P3-CHsuan</vt:lpstr>
      <vt:lpstr>P4-XYu</vt:lpstr>
      <vt:lpstr>P5-THua</vt:lpstr>
      <vt:lpstr>P6-YHsiu</vt:lpstr>
      <vt:lpstr>P7-HWei</vt:lpstr>
      <vt:lpstr>P8-BRong</vt:lpstr>
      <vt:lpstr>P9-CYi</vt:lpstr>
      <vt:lpstr>(空)P5-THua (COPY)</vt:lpstr>
      <vt:lpstr>(空)P3-CHsuan (COPY)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Chen</dc:creator>
  <cp:lastModifiedBy>士茵 陳</cp:lastModifiedBy>
  <cp:lastPrinted>2025-07-09T21:15:32Z</cp:lastPrinted>
  <dcterms:created xsi:type="dcterms:W3CDTF">2025-07-04T08:23:44Z</dcterms:created>
  <dcterms:modified xsi:type="dcterms:W3CDTF">2025-07-12T04:58:57Z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0x010100A348CD385E38FA42B7DF3AC134599350</vt:lpwstr>
  </property>
</Properties>
</file>