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hihan/Documents/"/>
    </mc:Choice>
  </mc:AlternateContent>
  <xr:revisionPtr revIDLastSave="0" documentId="13_ncr:1_{67BBCB47-E50A-894A-920D-891DD234EF19}" xr6:coauthVersionLast="47" xr6:coauthVersionMax="47" xr10:uidLastSave="{00000000-0000-0000-0000-000000000000}"/>
  <bookViews>
    <workbookView xWindow="35840" yWindow="500" windowWidth="40960" windowHeight="20900" activeTab="5" xr2:uid="{9AF69C1D-24DE-A245-AB59-5F1FEBA8F7DC}"/>
  </bookViews>
  <sheets>
    <sheet name="pCO2" sheetId="1" r:id="rId1"/>
    <sheet name="T_loess" sheetId="3" r:id="rId2"/>
    <sheet name="d13c_loess" sheetId="7" r:id="rId3"/>
    <sheet name="backup" sheetId="8" r:id="rId4"/>
    <sheet name="T_loess_relative" sheetId="4" r:id="rId5"/>
    <sheet name="T_Meishan" sheetId="5" r:id="rId6"/>
    <sheet name="Sr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2" i="5"/>
  <c r="B8" i="5"/>
  <c r="B3" i="5"/>
  <c r="B4" i="5"/>
  <c r="B5" i="5"/>
  <c r="B6" i="5"/>
  <c r="B7" i="5"/>
  <c r="B2" i="5"/>
  <c r="H12" i="8"/>
  <c r="F12" i="8" s="1"/>
  <c r="G12" i="8"/>
  <c r="H11" i="8"/>
  <c r="F11" i="8" s="1"/>
  <c r="G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C2" i="3" l="1"/>
  <c r="D2" i="3"/>
  <c r="B2" i="3" s="1"/>
  <c r="D4" i="3"/>
  <c r="B4" i="3" s="1"/>
  <c r="D5" i="3"/>
  <c r="B5" i="3" s="1"/>
  <c r="D6" i="3"/>
  <c r="B6" i="3" s="1"/>
  <c r="D7" i="3"/>
  <c r="B7" i="3" s="1"/>
  <c r="D3" i="3"/>
  <c r="B3" i="3" s="1"/>
  <c r="C4" i="3"/>
  <c r="C5" i="3"/>
  <c r="C6" i="3"/>
  <c r="C7" i="3"/>
  <c r="C3" i="3"/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<sst xmlns="http://schemas.openxmlformats.org/spreadsheetml/2006/main" count="35" uniqueCount="14">
  <si>
    <t>Age</t>
  </si>
  <si>
    <t>pCO2</t>
  </si>
  <si>
    <t>pCO2_low</t>
  </si>
  <si>
    <t>pCO2_high</t>
  </si>
  <si>
    <t>87Sr/86Sr</t>
  </si>
  <si>
    <t>Uncertainty</t>
  </si>
  <si>
    <t>d18o_mean</t>
  </si>
  <si>
    <t>std</t>
  </si>
  <si>
    <t>d18o_relative</t>
  </si>
  <si>
    <t>std2</t>
  </si>
  <si>
    <t>temp_relative</t>
  </si>
  <si>
    <t>std_temp_relative</t>
  </si>
  <si>
    <t>d13c_mean</t>
  </si>
  <si>
    <t>d18o_mean_relative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</si>
</sst>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E4C6-EACC-EE4F-AD5B-1909B7CB3668}">
  <dimension ref="A1:E8"/>
  <sheetViews>
    <sheetView workbookViewId="0">
      <selection activeCell="D1" sqref="D1:E1048576"/>
    </sheetView>
  </sheetViews>
  <sheetFormatPr baseColWidth="10" defaultColWidth="11.5" defaultRowHeight="16" x14ac:dyDescent="0.2"/>
  <sheetData>
    <row r="1" spans="1:5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 x14ac:dyDescent="0.2">
      <c r="A2">
        <v>-251900946.97999999</v>
      </c>
      <c r="B2">
        <v>607.30190368812202</v>
      </c>
      <c r="C2">
        <f>(E2-D2)/2</f>
        <v>24.261915083070676</v>
      </c>
      <c r="D2">
        <v>592.74475463827957</v>
      </c>
      <c r="E2">
        <v>641.26858480442093</v>
      </c>
    </row>
    <row r="3" spans="1:5" x14ac:dyDescent="0.2">
      <c r="A3">
        <v>-251902000</v>
      </c>
      <c r="B3">
        <v>576.79359593718266</v>
      </c>
      <c r="C3">
        <f t="shared" ref="C3:C8" si="0">(E3-D3)/2</f>
        <v>23.043097938770018</v>
      </c>
      <c r="D3">
        <v>562.96773717392068</v>
      </c>
      <c r="E3">
        <v>609.05393305146072</v>
      </c>
    </row>
    <row r="4" spans="1:5" x14ac:dyDescent="0.2">
      <c r="A4">
        <v>-251910571.43000001</v>
      </c>
      <c r="B4">
        <v>582.2758519187222</v>
      </c>
      <c r="C4">
        <f t="shared" si="0"/>
        <v>23.262115907065549</v>
      </c>
      <c r="D4">
        <v>568.31858237448284</v>
      </c>
      <c r="E4">
        <v>614.84281418861394</v>
      </c>
    </row>
    <row r="5" spans="1:5" x14ac:dyDescent="0.2">
      <c r="A5">
        <v>-251920214.28999999</v>
      </c>
      <c r="B5">
        <v>388.71722747383677</v>
      </c>
      <c r="C5">
        <f t="shared" si="0"/>
        <v>15.529383832032551</v>
      </c>
      <c r="D5">
        <v>379.39959717461727</v>
      </c>
      <c r="E5">
        <v>410.45836483868237</v>
      </c>
    </row>
    <row r="6" spans="1:5" x14ac:dyDescent="0.2">
      <c r="A6">
        <v>-251927714.29000002</v>
      </c>
      <c r="B6">
        <v>358.14683985152499</v>
      </c>
      <c r="C6">
        <f t="shared" si="0"/>
        <v>14.308086576014006</v>
      </c>
      <c r="D6">
        <v>349.56198790591662</v>
      </c>
      <c r="E6">
        <v>378.17816105794464</v>
      </c>
    </row>
    <row r="7" spans="1:5" x14ac:dyDescent="0.2">
      <c r="A7">
        <v>-251940035.75</v>
      </c>
      <c r="B7">
        <v>270.36492381262894</v>
      </c>
      <c r="C7">
        <f t="shared" si="0"/>
        <v>10.801169538818897</v>
      </c>
      <c r="D7">
        <v>263.88422208933764</v>
      </c>
      <c r="E7">
        <v>285.48656116697543</v>
      </c>
    </row>
    <row r="8" spans="1:5" x14ac:dyDescent="0.2">
      <c r="A8">
        <v>-251950000</v>
      </c>
      <c r="B8">
        <v>386.01533666119337</v>
      </c>
      <c r="C8">
        <f t="shared" si="0"/>
        <v>15.421442386333155</v>
      </c>
      <c r="D8">
        <v>376.7624712293935</v>
      </c>
      <c r="E8">
        <v>407.60535600205981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54AA-F95C-D74C-86A4-3BAB5500A014}">
  <dimension ref="A1:H7"/>
  <sheetViews>
    <sheetView zoomScale="194" workbookViewId="0">
      <selection activeCell="B3" sqref="B3"/>
    </sheetView>
  </sheetViews>
  <sheetFormatPr baseColWidth="10" defaultColWidth="11.5" defaultRowHeight="16" x14ac:dyDescent="0.2"/>
  <sheetData>
    <row r="1" spans="1:8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">
      <c r="A2" s="3">
        <v>-252000000.00000098</v>
      </c>
      <c r="B2">
        <f t="shared" ref="B2" si="0">-4.22*D2</f>
        <v>0</v>
      </c>
      <c r="C2">
        <f t="shared" ref="C2" si="1">F2*4.22</f>
        <v>0.44700494350399056</v>
      </c>
      <c r="D2">
        <f t="shared" ref="D2:D7" si="2">E2-$E$2</f>
        <v>0</v>
      </c>
      <c r="E2" s="2">
        <v>19.984930076953699</v>
      </c>
      <c r="F2" s="2">
        <v>0.10592534206255701</v>
      </c>
      <c r="G2" s="2">
        <v>0</v>
      </c>
      <c r="H2" s="2">
        <v>0.109887295370915</v>
      </c>
    </row>
    <row r="3" spans="1:8" x14ac:dyDescent="0.2">
      <c r="A3" s="1">
        <v>-251976000.00000098</v>
      </c>
      <c r="B3">
        <f>-4.22*D3</f>
        <v>0.61758262952553988</v>
      </c>
      <c r="C3">
        <f>F3*4.22</f>
        <v>0.41988021971908185</v>
      </c>
      <c r="D3">
        <f>E3-$E$2</f>
        <v>-0.14634659467429856</v>
      </c>
      <c r="E3" s="2">
        <v>19.8385834822794</v>
      </c>
      <c r="F3" s="2">
        <v>9.94976823978867E-2</v>
      </c>
      <c r="G3" s="2">
        <v>-0.17771601470297621</v>
      </c>
      <c r="H3" s="2">
        <v>0.21083205945820899</v>
      </c>
    </row>
    <row r="4" spans="1:8" x14ac:dyDescent="0.2">
      <c r="A4" s="1">
        <v>-251954000.00000101</v>
      </c>
      <c r="B4">
        <f t="shared" ref="B4:B7" si="3">-4.22*D4</f>
        <v>-0.32975874300808011</v>
      </c>
      <c r="C4">
        <f t="shared" ref="C4:C7" si="4">F4*4.22</f>
        <v>0.45490530667883655</v>
      </c>
      <c r="D4">
        <f t="shared" si="2"/>
        <v>7.8141882229402881E-2</v>
      </c>
      <c r="E4" s="2">
        <v>20.063071959183102</v>
      </c>
      <c r="F4" s="2">
        <v>0.107797466037639</v>
      </c>
      <c r="G4" s="2">
        <v>-0.23082276119389622</v>
      </c>
      <c r="H4" s="2">
        <v>0.17060021491599101</v>
      </c>
    </row>
    <row r="5" spans="1:8" x14ac:dyDescent="0.2">
      <c r="A5" s="1">
        <v>-251940000</v>
      </c>
      <c r="B5">
        <f t="shared" si="3"/>
        <v>3.4317933910328207</v>
      </c>
      <c r="C5">
        <f t="shared" si="4"/>
        <v>0.66744439323443372</v>
      </c>
      <c r="D5">
        <f t="shared" si="2"/>
        <v>-0.8132211827091993</v>
      </c>
      <c r="E5" s="2">
        <v>19.1717088942445</v>
      </c>
      <c r="F5" s="2">
        <v>0.15816217849157199</v>
      </c>
      <c r="G5" s="2">
        <v>-0.59911399939484311</v>
      </c>
      <c r="H5" s="2">
        <v>0.18136070998833201</v>
      </c>
    </row>
    <row r="6" spans="1:8" x14ac:dyDescent="0.2">
      <c r="A6" s="1">
        <v>-251920000</v>
      </c>
      <c r="B6">
        <f t="shared" si="3"/>
        <v>7.3003876850804943</v>
      </c>
      <c r="C6">
        <f t="shared" si="4"/>
        <v>0.44264270709739834</v>
      </c>
      <c r="D6">
        <f t="shared" si="2"/>
        <v>-1.7299496884077001</v>
      </c>
      <c r="E6" s="2">
        <v>18.254980388545999</v>
      </c>
      <c r="F6" s="2">
        <v>0.104891636752938</v>
      </c>
      <c r="G6" s="2">
        <v>-1.5044328555284892</v>
      </c>
      <c r="H6" s="2">
        <v>0.28331844402187101</v>
      </c>
    </row>
    <row r="7" spans="1:8" x14ac:dyDescent="0.2">
      <c r="A7" s="1">
        <v>-251902000</v>
      </c>
      <c r="B7">
        <f t="shared" si="3"/>
        <v>8.678772994676244</v>
      </c>
      <c r="C7">
        <f t="shared" si="4"/>
        <v>0.44512834805350482</v>
      </c>
      <c r="D7">
        <f t="shared" si="2"/>
        <v>-2.0565812783592996</v>
      </c>
      <c r="E7" s="2">
        <v>17.928348798594399</v>
      </c>
      <c r="F7" s="2">
        <v>0.105480651197513</v>
      </c>
      <c r="G7" s="2">
        <v>-1.7765625768663891</v>
      </c>
      <c r="H7" s="2">
        <v>0.228256373656226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C14C-C5BF-184C-91C5-7C8AA617C520}">
  <dimension ref="A1:C3"/>
  <sheetViews>
    <sheetView zoomScale="158" workbookViewId="0">
      <selection activeCell="C3" sqref="C3"/>
    </sheetView>
  </sheetViews>
  <sheetFormatPr baseColWidth="10" defaultColWidth="11.5" defaultRowHeight="16" x14ac:dyDescent="0.2"/>
  <sheetData>
    <row r="1" spans="1:3" x14ac:dyDescent="0.2">
      <c r="A1" s="1" t="s">
        <v>0</v>
      </c>
      <c r="B1" s="1" t="s">
        <v>12</v>
      </c>
      <c r="C1" s="1" t="s">
        <v>7</v>
      </c>
    </row>
    <row r="2" spans="1:3" x14ac:dyDescent="0.2">
      <c r="A2" s="1">
        <v>-251940000</v>
      </c>
      <c r="B2" s="2">
        <v>1.42030073528763</v>
      </c>
      <c r="C2" s="2">
        <v>0.1</v>
      </c>
    </row>
    <row r="3" spans="1:3" x14ac:dyDescent="0.2">
      <c r="A3" s="1">
        <v>-251902000</v>
      </c>
      <c r="B3" s="2">
        <v>-0.25124227965781099</v>
      </c>
      <c r="C3" s="2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B952-DF45-D146-BF62-651204AA4C0D}">
  <dimension ref="A1:L12"/>
  <sheetViews>
    <sheetView workbookViewId="0">
      <selection activeCell="E1" sqref="E1:L1048576"/>
    </sheetView>
  </sheetViews>
  <sheetFormatPr baseColWidth="10" defaultColWidth="11.5" defaultRowHeight="16" x14ac:dyDescent="0.2"/>
  <sheetData>
    <row r="1" spans="1:12" x14ac:dyDescent="0.2">
      <c r="A1" t="s">
        <v>0</v>
      </c>
      <c r="B1" t="s">
        <v>4</v>
      </c>
      <c r="C1" t="s">
        <v>5</v>
      </c>
      <c r="E1" s="1" t="s">
        <v>0</v>
      </c>
      <c r="F1" s="1" t="s">
        <v>10</v>
      </c>
      <c r="G1" s="1" t="s">
        <v>11</v>
      </c>
      <c r="H1" s="1" t="s">
        <v>13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">
      <c r="A2" s="1">
        <v>-251990000.00000101</v>
      </c>
      <c r="B2">
        <v>0.70704400000000001</v>
      </c>
      <c r="C2">
        <v>1.0000000000000001E-5</v>
      </c>
      <c r="E2" s="3">
        <v>-252000000</v>
      </c>
      <c r="F2">
        <f t="shared" ref="F2" si="0">-4.22*H2</f>
        <v>-1063440084.3364048</v>
      </c>
      <c r="G2">
        <f t="shared" ref="G2" si="1">J2*4.22</f>
        <v>0.44700494350399056</v>
      </c>
      <c r="H2">
        <f t="shared" ref="H2:H12" si="2">I2-$E$2</f>
        <v>252000019.98493007</v>
      </c>
      <c r="I2" s="2">
        <v>19.984930076953699</v>
      </c>
      <c r="J2" s="2">
        <v>0.10592534206255701</v>
      </c>
      <c r="K2" s="2">
        <v>0</v>
      </c>
      <c r="L2" s="2">
        <v>0.109887295370915</v>
      </c>
    </row>
    <row r="3" spans="1:12" x14ac:dyDescent="0.2">
      <c r="A3" s="1">
        <v>-251980000.00000101</v>
      </c>
      <c r="B3">
        <v>0.70704999999999996</v>
      </c>
      <c r="C3">
        <v>1.0000000000000001E-5</v>
      </c>
      <c r="E3" s="1">
        <v>-251990000.00000101</v>
      </c>
      <c r="F3">
        <f>-4.22*H3</f>
        <v>-1063440083.9085941</v>
      </c>
      <c r="G3">
        <f>J3*4.22</f>
        <v>0.44762882324679737</v>
      </c>
      <c r="H3">
        <f>I3-$E$2</f>
        <v>252000019.88355312</v>
      </c>
      <c r="I3" s="2">
        <v>19.8835531163454</v>
      </c>
      <c r="J3" s="2">
        <v>0.10607318086417</v>
      </c>
      <c r="K3" s="2">
        <v>-3.3547674805314606E-2</v>
      </c>
      <c r="L3" s="2">
        <v>0.15394322848022601</v>
      </c>
    </row>
    <row r="4" spans="1:12" x14ac:dyDescent="0.2">
      <c r="A4" s="1">
        <v>-251970000.00000098</v>
      </c>
      <c r="B4">
        <v>0.70705499999999999</v>
      </c>
      <c r="C4">
        <v>1.0000000000000001E-5</v>
      </c>
      <c r="E4" s="1">
        <v>-251980000.00000101</v>
      </c>
      <c r="F4">
        <f t="shared" ref="F4:F12" si="3">-4.22*H4</f>
        <v>-1063440083.7500933</v>
      </c>
      <c r="G4">
        <f t="shared" ref="G4:G12" si="4">J4*4.22</f>
        <v>0.42503159536507518</v>
      </c>
      <c r="H4">
        <f t="shared" si="2"/>
        <v>252000019.8459937</v>
      </c>
      <c r="I4" s="2">
        <v>19.845993699217999</v>
      </c>
      <c r="J4" s="2">
        <v>0.100718387527269</v>
      </c>
      <c r="K4" s="2">
        <v>-0.1029669570707132</v>
      </c>
      <c r="L4" s="2">
        <v>0.18476977195449901</v>
      </c>
    </row>
    <row r="5" spans="1:12" x14ac:dyDescent="0.2">
      <c r="A5" s="1">
        <v>-251960000.00000101</v>
      </c>
      <c r="B5">
        <v>0.70706100000000005</v>
      </c>
      <c r="C5">
        <v>1.0000000000000001E-5</v>
      </c>
      <c r="E5" s="1">
        <v>-251970000.00000098</v>
      </c>
      <c r="F5">
        <f t="shared" si="3"/>
        <v>-1063440084.2893291</v>
      </c>
      <c r="G5">
        <f t="shared" si="4"/>
        <v>0.26425941597872515</v>
      </c>
      <c r="H5">
        <f t="shared" si="2"/>
        <v>252000019.97377467</v>
      </c>
      <c r="I5" s="2">
        <v>19.973774672621001</v>
      </c>
      <c r="J5" s="2">
        <v>6.2620714686901696E-2</v>
      </c>
      <c r="K5" s="2">
        <v>-0.28661109552920222</v>
      </c>
      <c r="L5" s="2">
        <v>0.176543970242794</v>
      </c>
    </row>
    <row r="6" spans="1:12" x14ac:dyDescent="0.2">
      <c r="A6" s="1">
        <v>-251950000</v>
      </c>
      <c r="B6">
        <v>0.70706599999999997</v>
      </c>
      <c r="C6">
        <v>1.0000000000000001E-5</v>
      </c>
      <c r="E6" s="1">
        <v>-251960000.00000101</v>
      </c>
      <c r="F6">
        <f t="shared" si="3"/>
        <v>-1063440084.9205581</v>
      </c>
      <c r="G6">
        <f t="shared" si="4"/>
        <v>0.34915184833276852</v>
      </c>
      <c r="H6">
        <f t="shared" si="2"/>
        <v>252000020.123355</v>
      </c>
      <c r="I6" s="2">
        <v>20.1233550059058</v>
      </c>
      <c r="J6" s="2">
        <v>8.2737404818191598E-2</v>
      </c>
      <c r="K6" s="2">
        <v>-0.2151433054530752</v>
      </c>
      <c r="L6" s="2">
        <v>0.130073170602093</v>
      </c>
    </row>
    <row r="7" spans="1:12" x14ac:dyDescent="0.2">
      <c r="A7">
        <v>-251940000</v>
      </c>
      <c r="B7">
        <v>0.70707100000000001</v>
      </c>
      <c r="C7">
        <v>1.0000000000000001E-5</v>
      </c>
      <c r="E7" s="1">
        <v>-251950000</v>
      </c>
      <c r="F7">
        <f t="shared" si="3"/>
        <v>-1063440083.6687875</v>
      </c>
      <c r="G7">
        <f t="shared" si="4"/>
        <v>0.57459225911678546</v>
      </c>
      <c r="H7">
        <f t="shared" si="2"/>
        <v>252000019.82672691</v>
      </c>
      <c r="I7" s="2">
        <v>19.826726909422</v>
      </c>
      <c r="J7" s="2">
        <v>0.13615930310824301</v>
      </c>
      <c r="K7" s="2">
        <v>-0.2449670316932912</v>
      </c>
      <c r="L7" s="2">
        <v>0.16223079304388999</v>
      </c>
    </row>
    <row r="8" spans="1:12" x14ac:dyDescent="0.2">
      <c r="A8">
        <v>-251930000</v>
      </c>
      <c r="B8">
        <v>0.70707299999999995</v>
      </c>
      <c r="C8">
        <v>1.0000000000000001E-5</v>
      </c>
      <c r="E8">
        <v>-251940000</v>
      </c>
      <c r="F8">
        <f t="shared" si="3"/>
        <v>-1063440080.9046115</v>
      </c>
      <c r="G8">
        <f t="shared" si="4"/>
        <v>0.66744439323443372</v>
      </c>
      <c r="H8">
        <f t="shared" si="2"/>
        <v>252000019.17170888</v>
      </c>
      <c r="I8" s="2">
        <v>19.1717088942445</v>
      </c>
      <c r="J8" s="2">
        <v>0.15816217849157199</v>
      </c>
      <c r="K8" s="2">
        <v>-0.59911399939484311</v>
      </c>
      <c r="L8" s="2">
        <v>0.18136070998833201</v>
      </c>
    </row>
    <row r="9" spans="1:12" x14ac:dyDescent="0.2">
      <c r="A9">
        <v>-251920000</v>
      </c>
      <c r="B9">
        <v>0.70707600000000004</v>
      </c>
      <c r="C9">
        <v>1.0000000000000001E-5</v>
      </c>
      <c r="E9">
        <v>-251930000</v>
      </c>
      <c r="F9">
        <f t="shared" si="3"/>
        <v>-1063440078.5351832</v>
      </c>
      <c r="G9">
        <f t="shared" si="4"/>
        <v>0.43715338885616278</v>
      </c>
      <c r="H9">
        <f t="shared" si="2"/>
        <v>252000018.61023301</v>
      </c>
      <c r="I9" s="2">
        <v>18.610233019021798</v>
      </c>
      <c r="J9" s="2">
        <v>0.103590850439849</v>
      </c>
      <c r="K9" s="2">
        <v>-1.0608310331339992</v>
      </c>
      <c r="L9" s="2">
        <v>0.23194799732369301</v>
      </c>
    </row>
    <row r="10" spans="1:12" x14ac:dyDescent="0.2">
      <c r="A10">
        <v>-251910000</v>
      </c>
      <c r="B10">
        <v>0.70707799999999998</v>
      </c>
      <c r="C10">
        <v>1.0000000000000001E-5</v>
      </c>
      <c r="E10">
        <v>-251920000</v>
      </c>
      <c r="F10">
        <f t="shared" si="3"/>
        <v>-1063440077.0360172</v>
      </c>
      <c r="G10">
        <f t="shared" si="4"/>
        <v>0.44264270709739834</v>
      </c>
      <c r="H10">
        <f t="shared" si="2"/>
        <v>252000018.25498039</v>
      </c>
      <c r="I10" s="2">
        <v>18.254980388545999</v>
      </c>
      <c r="J10" s="2">
        <v>0.104891636752938</v>
      </c>
      <c r="K10" s="2">
        <v>-1.5044328555284892</v>
      </c>
      <c r="L10" s="2">
        <v>0.28331844402187101</v>
      </c>
    </row>
    <row r="11" spans="1:12" x14ac:dyDescent="0.2">
      <c r="A11">
        <v>-251902000</v>
      </c>
      <c r="B11">
        <v>0.70708000000000004</v>
      </c>
      <c r="C11">
        <v>1.0000000000000001E-5</v>
      </c>
      <c r="E11">
        <v>-251910000</v>
      </c>
      <c r="F11">
        <f t="shared" si="3"/>
        <v>-1063440076.0373847</v>
      </c>
      <c r="G11">
        <f t="shared" si="4"/>
        <v>0.41985823428650448</v>
      </c>
      <c r="H11">
        <f t="shared" si="2"/>
        <v>252000018.01833764</v>
      </c>
      <c r="I11" s="2">
        <v>18.018337640917601</v>
      </c>
      <c r="J11" s="2">
        <v>9.9492472579740407E-2</v>
      </c>
      <c r="K11" s="2">
        <v>-1.7305797603957092</v>
      </c>
      <c r="L11" s="2">
        <v>0.26943472638826499</v>
      </c>
    </row>
    <row r="12" spans="1:12" x14ac:dyDescent="0.2">
      <c r="E12">
        <v>-251902000</v>
      </c>
      <c r="F12">
        <f t="shared" si="3"/>
        <v>-1063440075.6576319</v>
      </c>
      <c r="G12">
        <f t="shared" si="4"/>
        <v>0.44512834805350482</v>
      </c>
      <c r="H12">
        <f t="shared" si="2"/>
        <v>252000017.92834881</v>
      </c>
      <c r="I12" s="2">
        <v>17.928348798594399</v>
      </c>
      <c r="J12" s="2">
        <v>0.105480651197513</v>
      </c>
      <c r="K12" s="2">
        <v>-1.7765625768663891</v>
      </c>
      <c r="L12" s="2">
        <v>0.228256373656226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E9FD-BF12-B048-B527-153E0B32D05F}">
  <dimension ref="A1"/>
  <sheetViews>
    <sheetView workbookViewId="0"/>
  </sheetViews>
  <sheetFormatPr baseColWidth="10" defaultColWidth="11.5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0061-2637-3649-B10D-7CBF2BF5F89F}">
  <dimension ref="A1:E9"/>
  <sheetViews>
    <sheetView tabSelected="1" workbookViewId="0">
      <selection activeCell="A8" sqref="A8"/>
    </sheetView>
  </sheetViews>
  <sheetFormatPr baseColWidth="10" defaultColWidth="11.5" defaultRowHeight="16" x14ac:dyDescent="0.2"/>
  <cols>
    <col min="1" max="1" width="16.6640625" customWidth="1"/>
  </cols>
  <sheetData>
    <row r="1" spans="1:5" x14ac:dyDescent="0.2">
      <c r="A1" s="1" t="s">
        <v>0</v>
      </c>
      <c r="B1" s="1" t="s">
        <v>10</v>
      </c>
      <c r="C1" s="1" t="s">
        <v>11</v>
      </c>
      <c r="D1" s="1" t="s">
        <v>6</v>
      </c>
      <c r="E1" s="1" t="s">
        <v>7</v>
      </c>
    </row>
    <row r="2" spans="1:5" x14ac:dyDescent="0.2">
      <c r="A2" s="4">
        <v>-252000000</v>
      </c>
      <c r="B2" s="4">
        <f>(D2-$D$2)*-4.22</f>
        <v>0</v>
      </c>
      <c r="C2" s="4">
        <f>E2*4.22</f>
        <v>0.23347131099155474</v>
      </c>
      <c r="D2" s="4">
        <v>20.426274304540399</v>
      </c>
      <c r="E2" s="4">
        <v>5.53249552112689E-2</v>
      </c>
    </row>
    <row r="3" spans="1:5" x14ac:dyDescent="0.2">
      <c r="A3" s="4">
        <v>-251982000</v>
      </c>
      <c r="B3" s="4">
        <f t="shared" ref="B3:B7" si="0">(D3-$D$2)*-4.22</f>
        <v>0.35188206583759551</v>
      </c>
      <c r="C3" s="4">
        <f t="shared" ref="C3:C9" si="1">E3*4.22</f>
        <v>0.29359622876828284</v>
      </c>
      <c r="D3" s="4">
        <v>20.3428899287495</v>
      </c>
      <c r="E3" s="4">
        <v>6.95725660588348E-2</v>
      </c>
    </row>
    <row r="4" spans="1:5" x14ac:dyDescent="0.2">
      <c r="A4" s="4">
        <v>-251972000</v>
      </c>
      <c r="B4" s="4">
        <f t="shared" si="0"/>
        <v>1.5987272162618871</v>
      </c>
      <c r="C4" s="4">
        <f t="shared" si="1"/>
        <v>0.27092005518118367</v>
      </c>
      <c r="D4" s="4">
        <v>20.04742899263</v>
      </c>
      <c r="E4" s="4">
        <v>6.4199065208811301E-2</v>
      </c>
    </row>
    <row r="5" spans="1:5" x14ac:dyDescent="0.2">
      <c r="A5" s="4">
        <v>-251962000</v>
      </c>
      <c r="B5" s="4">
        <f t="shared" si="0"/>
        <v>6.0170910037254041E-2</v>
      </c>
      <c r="C5" s="4">
        <f t="shared" si="1"/>
        <v>0.14535965334400003</v>
      </c>
      <c r="D5" s="4">
        <v>20.412015795052898</v>
      </c>
      <c r="E5" s="4">
        <v>3.4445415484360198E-2</v>
      </c>
    </row>
    <row r="6" spans="1:5" x14ac:dyDescent="0.2">
      <c r="A6" s="4">
        <v>-251944000</v>
      </c>
      <c r="B6" s="4">
        <f t="shared" si="0"/>
        <v>0.16098319215958737</v>
      </c>
      <c r="C6" s="4">
        <f t="shared" si="1"/>
        <v>0.12395782519816914</v>
      </c>
      <c r="D6" s="4">
        <v>20.388126628673199</v>
      </c>
      <c r="E6" s="4">
        <v>2.9373892227054301E-2</v>
      </c>
    </row>
    <row r="7" spans="1:5" x14ac:dyDescent="0.2">
      <c r="A7" s="4">
        <v>-251920000</v>
      </c>
      <c r="B7" s="4">
        <f t="shared" si="0"/>
        <v>6.3509578455804956</v>
      </c>
      <c r="C7" s="4">
        <f t="shared" si="1"/>
        <v>0.22608687624853915</v>
      </c>
      <c r="D7" s="4">
        <v>18.921307990421798</v>
      </c>
      <c r="E7" s="4">
        <v>5.3575089158421602E-2</v>
      </c>
    </row>
    <row r="8" spans="1:5" x14ac:dyDescent="0.2">
      <c r="A8" s="4">
        <v>-251902000</v>
      </c>
      <c r="B8" s="4">
        <f>(D8-$D$2)*-4.22</f>
        <v>9.0641987604694005</v>
      </c>
      <c r="C8" s="4">
        <f t="shared" si="1"/>
        <v>0.14487939578738845</v>
      </c>
      <c r="D8" s="4">
        <v>18.278359906324901</v>
      </c>
      <c r="E8" s="4">
        <v>3.4331610376158402E-2</v>
      </c>
    </row>
    <row r="9" spans="1:5" x14ac:dyDescent="0.2">
      <c r="C9" s="4"/>
    </row>
  </sheetData>
  <sortState xmlns:xlrd2="http://schemas.microsoft.com/office/spreadsheetml/2017/richdata2" ref="A2:E8">
    <sortCondition descending="1" ref="A1:A8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EF00-622F-464F-9D43-8076679C128D}">
  <dimension ref="A1:C6"/>
  <sheetViews>
    <sheetView zoomScale="160" workbookViewId="0">
      <selection activeCell="C4" sqref="C4"/>
    </sheetView>
  </sheetViews>
  <sheetFormatPr baseColWidth="10" defaultColWidth="11.5" defaultRowHeight="16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1">
        <v>-251976000.00000098</v>
      </c>
      <c r="B2">
        <v>0.70705200000000001</v>
      </c>
      <c r="C2">
        <v>1.0000000000000001E-5</v>
      </c>
    </row>
    <row r="3" spans="1:3" x14ac:dyDescent="0.2">
      <c r="A3" s="1">
        <v>-251954000.00000101</v>
      </c>
      <c r="B3">
        <v>0.70706400000000003</v>
      </c>
      <c r="C3">
        <v>1.0000000000000001E-5</v>
      </c>
    </row>
    <row r="4" spans="1:3" x14ac:dyDescent="0.2">
      <c r="A4" s="1">
        <v>-251940000</v>
      </c>
      <c r="B4">
        <v>0.70707100000000001</v>
      </c>
      <c r="C4">
        <v>5.0000000000000004E-6</v>
      </c>
    </row>
    <row r="5" spans="1:3" x14ac:dyDescent="0.2">
      <c r="A5" s="1">
        <v>-251920000</v>
      </c>
      <c r="B5">
        <v>0.70707600000000004</v>
      </c>
      <c r="C5">
        <v>1.0000000000000001E-5</v>
      </c>
    </row>
    <row r="6" spans="1:3" x14ac:dyDescent="0.2">
      <c r="A6" s="1">
        <v>-251902000</v>
      </c>
      <c r="B6">
        <v>0.70708000000000004</v>
      </c>
      <c r="C6">
        <v>5.0000000000000004E-6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pCO2</vt:lpstr>
      <vt:lpstr>T_loess</vt:lpstr>
      <vt:lpstr>d13c_loess</vt:lpstr>
      <vt:lpstr>backup</vt:lpstr>
      <vt:lpstr>T_loess_relative</vt:lpstr>
      <vt:lpstr>T_Meishan</vt:lpstr>
      <vt:lpstr>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Shihan</dc:creator>
  <cp:lastModifiedBy>Li, Shihan</cp:lastModifiedBy>
  <dcterms:created xsi:type="dcterms:W3CDTF">2024-02-13T04:54:37Z</dcterms:created>
  <dcterms:modified xsi:type="dcterms:W3CDTF">2024-05-03T14:45:44Z</dcterms:modified>
</cp:coreProperties>
</file>