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730"/>
  <workbookPr defaultThemeVersion="124226"/>
  <mc:AlternateContent xmlns:mc="http://schemas.openxmlformats.org/markup-compatibility/2006">
    <mc:Choice Requires="x15">
      <x15ac:absPath xmlns:x15ac="http://schemas.microsoft.com/office/spreadsheetml/2010/11/ac" url="C:\Curso\Excel\"/>
    </mc:Choice>
  </mc:AlternateContent>
  <xr:revisionPtr revIDLastSave="0" documentId="8_{8BA077F0-F2D9-47E2-98BE-4CBF1577909D}" xr6:coauthVersionLast="36" xr6:coauthVersionMax="36" xr10:uidLastSave="{00000000-0000-0000-0000-000000000000}"/>
  <bookViews>
    <workbookView xWindow="0" yWindow="0" windowWidth="20490" windowHeight="7545" firstSheet="4" activeTab="6" xr2:uid="{00000000-000D-0000-FFFF-FFFF00000000}"/>
  </bookViews>
  <sheets>
    <sheet name="# Pseudoaleatorios" sheetId="2" r:id="rId1"/>
    <sheet name="Cuadrados Medios" sheetId="3" r:id="rId2"/>
    <sheet name="Productos Medios" sheetId="4" r:id="rId3"/>
    <sheet name="Multiplicador Constante" sheetId="5" r:id="rId4"/>
    <sheet name="Algoritmo Lineal" sheetId="6" r:id="rId5"/>
    <sheet name="Algoritmo Multiplicativo" sheetId="7" r:id="rId6"/>
    <sheet name="Prueba de frecuencias" sheetId="10" r:id="rId7"/>
    <sheet name="Algoritmo Aditivo" sheetId="8" state="hidden" r:id="rId8"/>
    <sheet name="Cuadratico no Lineal" sheetId="9" state="hidden" r:id="rId9"/>
  </sheets>
  <definedNames>
    <definedName name="X">#REF!</definedName>
  </definedName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L3" i="10" l="1"/>
  <c r="Y6" i="6" l="1"/>
  <c r="AH6" i="8" l="1"/>
  <c r="AH7" i="8"/>
  <c r="AH8" i="8"/>
  <c r="AH9" i="8"/>
  <c r="AH10" i="8"/>
  <c r="AH11" i="8"/>
  <c r="AH12" i="8"/>
  <c r="AH13" i="8"/>
  <c r="AH14" i="8"/>
  <c r="AH15" i="8"/>
  <c r="AH16" i="8"/>
  <c r="AH17" i="8"/>
  <c r="AH18" i="8"/>
  <c r="AH5" i="8"/>
  <c r="AD11" i="9"/>
  <c r="AD12" i="9"/>
  <c r="AD13" i="9"/>
  <c r="AD14" i="9"/>
  <c r="AD15" i="9"/>
  <c r="AD16" i="9"/>
  <c r="AD17" i="9"/>
  <c r="AD18" i="9"/>
  <c r="AD19" i="9"/>
  <c r="AD20" i="9"/>
  <c r="AD21" i="9"/>
  <c r="AD22" i="9"/>
  <c r="AD23" i="9"/>
  <c r="L12" i="9"/>
  <c r="N12" i="9"/>
  <c r="R12" i="9"/>
  <c r="V12" i="9"/>
  <c r="Z12" i="9"/>
  <c r="L13" i="9"/>
  <c r="N13" i="9"/>
  <c r="R13" i="9"/>
  <c r="V13" i="9"/>
  <c r="Z13" i="9"/>
  <c r="L14" i="9"/>
  <c r="N14" i="9"/>
  <c r="R14" i="9"/>
  <c r="V14" i="9"/>
  <c r="Z14" i="9"/>
  <c r="L15" i="9"/>
  <c r="N15" i="9"/>
  <c r="R15" i="9"/>
  <c r="V15" i="9"/>
  <c r="Z15" i="9"/>
  <c r="L16" i="9"/>
  <c r="N16" i="9"/>
  <c r="R16" i="9"/>
  <c r="V16" i="9"/>
  <c r="Z16" i="9"/>
  <c r="L17" i="9"/>
  <c r="N17" i="9"/>
  <c r="R17" i="9"/>
  <c r="V17" i="9"/>
  <c r="Z17" i="9"/>
  <c r="L18" i="9"/>
  <c r="N18" i="9"/>
  <c r="R18" i="9"/>
  <c r="V18" i="9"/>
  <c r="Z18" i="9"/>
  <c r="L19" i="9"/>
  <c r="N19" i="9"/>
  <c r="R19" i="9"/>
  <c r="V19" i="9"/>
  <c r="Z19" i="9"/>
  <c r="L20" i="9"/>
  <c r="N20" i="9"/>
  <c r="R20" i="9"/>
  <c r="V20" i="9"/>
  <c r="Z20" i="9"/>
  <c r="L21" i="9"/>
  <c r="N21" i="9"/>
  <c r="R21" i="9"/>
  <c r="V21" i="9"/>
  <c r="Z21" i="9"/>
  <c r="L22" i="9"/>
  <c r="N22" i="9"/>
  <c r="R22" i="9"/>
  <c r="V22" i="9"/>
  <c r="Z22" i="9"/>
  <c r="L23" i="9"/>
  <c r="N23" i="9"/>
  <c r="R23" i="9"/>
  <c r="V23" i="9"/>
  <c r="Z23" i="9"/>
  <c r="Z11" i="9"/>
  <c r="V11" i="9"/>
  <c r="R11" i="9"/>
  <c r="P10" i="9"/>
  <c r="N11" i="9"/>
  <c r="L11" i="9"/>
  <c r="AD10" i="9"/>
  <c r="AC10" i="9"/>
  <c r="P11" i="9" s="1"/>
  <c r="T10" i="9"/>
  <c r="L10" i="9"/>
  <c r="AD12" i="8"/>
  <c r="AD13" i="8"/>
  <c r="AD14" i="8"/>
  <c r="AD15" i="8"/>
  <c r="AD16" i="8"/>
  <c r="AD17" i="8"/>
  <c r="AD18" i="8"/>
  <c r="AD11" i="8"/>
  <c r="L7" i="8"/>
  <c r="N7" i="8"/>
  <c r="P7" i="8"/>
  <c r="T7" i="8"/>
  <c r="Z7" i="8"/>
  <c r="AD7" i="8"/>
  <c r="L8" i="8"/>
  <c r="N8" i="8"/>
  <c r="P8" i="8"/>
  <c r="T8" i="8"/>
  <c r="Z8" i="8"/>
  <c r="AD8" i="8"/>
  <c r="L9" i="8"/>
  <c r="N9" i="8"/>
  <c r="P9" i="8"/>
  <c r="T9" i="8"/>
  <c r="Z9" i="8"/>
  <c r="X5" i="8" s="1"/>
  <c r="AD9" i="8"/>
  <c r="L10" i="8"/>
  <c r="N10" i="8"/>
  <c r="P10" i="8"/>
  <c r="T10" i="8"/>
  <c r="AD10" i="8"/>
  <c r="L11" i="8"/>
  <c r="N11" i="8"/>
  <c r="P11" i="8"/>
  <c r="T11" i="8"/>
  <c r="L12" i="8"/>
  <c r="N12" i="8"/>
  <c r="P12" i="8"/>
  <c r="T12" i="8"/>
  <c r="L13" i="8"/>
  <c r="N13" i="8"/>
  <c r="P13" i="8"/>
  <c r="T13" i="8"/>
  <c r="L14" i="8"/>
  <c r="N14" i="8"/>
  <c r="P14" i="8"/>
  <c r="T14" i="8"/>
  <c r="L15" i="8"/>
  <c r="N15" i="8"/>
  <c r="P15" i="8"/>
  <c r="T15" i="8"/>
  <c r="L16" i="8"/>
  <c r="N16" i="8"/>
  <c r="P16" i="8"/>
  <c r="T16" i="8"/>
  <c r="L17" i="8"/>
  <c r="N17" i="8"/>
  <c r="P17" i="8"/>
  <c r="T17" i="8"/>
  <c r="L18" i="8"/>
  <c r="N18" i="8"/>
  <c r="P18" i="8"/>
  <c r="T18" i="8"/>
  <c r="Z6" i="8"/>
  <c r="Z5" i="8"/>
  <c r="L6" i="8"/>
  <c r="N6" i="8"/>
  <c r="P6" i="8"/>
  <c r="P5" i="8"/>
  <c r="N5" i="8"/>
  <c r="L5" i="8"/>
  <c r="T6" i="8"/>
  <c r="AD6" i="8"/>
  <c r="L8" i="7"/>
  <c r="N8" i="7"/>
  <c r="T8" i="7"/>
  <c r="X8" i="7"/>
  <c r="L9" i="7"/>
  <c r="N9" i="7"/>
  <c r="T9" i="7"/>
  <c r="X9" i="7"/>
  <c r="L10" i="7"/>
  <c r="N10" i="7"/>
  <c r="T10" i="7"/>
  <c r="X10" i="7"/>
  <c r="L11" i="7"/>
  <c r="N11" i="7"/>
  <c r="T11" i="7"/>
  <c r="X11" i="7"/>
  <c r="L12" i="7"/>
  <c r="N12" i="7"/>
  <c r="T12" i="7"/>
  <c r="X12" i="7"/>
  <c r="L13" i="7"/>
  <c r="N13" i="7"/>
  <c r="T13" i="7"/>
  <c r="X13" i="7"/>
  <c r="L14" i="7"/>
  <c r="N14" i="7"/>
  <c r="T14" i="7"/>
  <c r="X14" i="7"/>
  <c r="L15" i="7"/>
  <c r="N15" i="7"/>
  <c r="T15" i="7"/>
  <c r="X15" i="7"/>
  <c r="L16" i="7"/>
  <c r="N16" i="7"/>
  <c r="T16" i="7"/>
  <c r="X16" i="7"/>
  <c r="L17" i="7"/>
  <c r="N17" i="7"/>
  <c r="T17" i="7"/>
  <c r="X17" i="7"/>
  <c r="L18" i="7"/>
  <c r="N18" i="7"/>
  <c r="T18" i="7"/>
  <c r="X18" i="7"/>
  <c r="L19" i="7"/>
  <c r="N19" i="7"/>
  <c r="T19" i="7"/>
  <c r="X19" i="7"/>
  <c r="X7" i="7"/>
  <c r="T7" i="7"/>
  <c r="N7" i="7"/>
  <c r="L7" i="7"/>
  <c r="X6" i="7"/>
  <c r="P6" i="7"/>
  <c r="W6" i="7" s="1"/>
  <c r="L6" i="7"/>
  <c r="L5" i="7"/>
  <c r="T11" i="9" l="1"/>
  <c r="AC11" i="9" s="1"/>
  <c r="AE10" i="9"/>
  <c r="AG5" i="8"/>
  <c r="AI5" i="8" s="1"/>
  <c r="X6" i="8"/>
  <c r="AG6" i="8" s="1"/>
  <c r="AI6" i="8" s="1"/>
  <c r="Y6" i="7"/>
  <c r="P7" i="7"/>
  <c r="W7" i="7" s="1"/>
  <c r="L141" i="5"/>
  <c r="R141" i="5"/>
  <c r="T141" i="5"/>
  <c r="L142" i="5"/>
  <c r="R142" i="5"/>
  <c r="T142" i="5"/>
  <c r="L143" i="5"/>
  <c r="R143" i="5"/>
  <c r="T143" i="5"/>
  <c r="L144" i="5"/>
  <c r="R144" i="5"/>
  <c r="T144" i="5"/>
  <c r="L145" i="5"/>
  <c r="R145" i="5"/>
  <c r="T145" i="5"/>
  <c r="L146" i="5"/>
  <c r="R146" i="5"/>
  <c r="T146" i="5"/>
  <c r="L147" i="5"/>
  <c r="R147" i="5"/>
  <c r="T147" i="5"/>
  <c r="L148" i="5"/>
  <c r="R148" i="5"/>
  <c r="T148" i="5"/>
  <c r="L149" i="5"/>
  <c r="R149" i="5"/>
  <c r="T149" i="5"/>
  <c r="L150" i="5"/>
  <c r="R150" i="5"/>
  <c r="T150" i="5"/>
  <c r="L151" i="5"/>
  <c r="R151" i="5"/>
  <c r="T151" i="5"/>
  <c r="L152" i="5"/>
  <c r="R152" i="5"/>
  <c r="T152" i="5"/>
  <c r="L153" i="5"/>
  <c r="R153" i="5"/>
  <c r="T153" i="5"/>
  <c r="L154" i="5"/>
  <c r="R154" i="5"/>
  <c r="T154" i="5"/>
  <c r="L155" i="5"/>
  <c r="R155" i="5"/>
  <c r="T155" i="5"/>
  <c r="L156" i="5"/>
  <c r="R156" i="5"/>
  <c r="T156" i="5"/>
  <c r="L157" i="5"/>
  <c r="R157" i="5"/>
  <c r="T157" i="5"/>
  <c r="L158" i="5"/>
  <c r="R158" i="5"/>
  <c r="T158" i="5"/>
  <c r="L159" i="5"/>
  <c r="R159" i="5"/>
  <c r="T159" i="5"/>
  <c r="L160" i="5"/>
  <c r="R160" i="5"/>
  <c r="T160" i="5"/>
  <c r="L161" i="5"/>
  <c r="R161" i="5"/>
  <c r="T161" i="5"/>
  <c r="L162" i="5"/>
  <c r="R162" i="5"/>
  <c r="T162" i="5"/>
  <c r="L135" i="5"/>
  <c r="R135" i="5"/>
  <c r="T135" i="5"/>
  <c r="L136" i="5"/>
  <c r="R136" i="5"/>
  <c r="T136" i="5"/>
  <c r="L137" i="5"/>
  <c r="R137" i="5"/>
  <c r="T137" i="5"/>
  <c r="L138" i="5"/>
  <c r="R138" i="5"/>
  <c r="T138" i="5"/>
  <c r="L139" i="5"/>
  <c r="R139" i="5"/>
  <c r="T139" i="5"/>
  <c r="L140" i="5"/>
  <c r="R140" i="5"/>
  <c r="T140" i="5"/>
  <c r="L58" i="5"/>
  <c r="R58" i="5"/>
  <c r="T58" i="5"/>
  <c r="L59" i="5"/>
  <c r="R59" i="5"/>
  <c r="T59" i="5"/>
  <c r="L60" i="5"/>
  <c r="R60" i="5"/>
  <c r="T60" i="5"/>
  <c r="L61" i="5"/>
  <c r="R61" i="5"/>
  <c r="T61" i="5"/>
  <c r="L62" i="5"/>
  <c r="R62" i="5"/>
  <c r="T62" i="5"/>
  <c r="L63" i="5"/>
  <c r="R63" i="5"/>
  <c r="T63" i="5"/>
  <c r="L64" i="5"/>
  <c r="R64" i="5"/>
  <c r="T64" i="5"/>
  <c r="L65" i="5"/>
  <c r="R65" i="5"/>
  <c r="T65" i="5"/>
  <c r="L66" i="5"/>
  <c r="R66" i="5"/>
  <c r="T66" i="5"/>
  <c r="L67" i="5"/>
  <c r="R67" i="5"/>
  <c r="T67" i="5"/>
  <c r="L68" i="5"/>
  <c r="R68" i="5"/>
  <c r="T68" i="5"/>
  <c r="L69" i="5"/>
  <c r="R69" i="5"/>
  <c r="T69" i="5"/>
  <c r="L70" i="5"/>
  <c r="R70" i="5"/>
  <c r="T70" i="5"/>
  <c r="L71" i="5"/>
  <c r="R71" i="5"/>
  <c r="T71" i="5"/>
  <c r="L72" i="5"/>
  <c r="R72" i="5"/>
  <c r="T72" i="5"/>
  <c r="L73" i="5"/>
  <c r="R73" i="5"/>
  <c r="T73" i="5"/>
  <c r="L74" i="5"/>
  <c r="R74" i="5"/>
  <c r="T74" i="5"/>
  <c r="L75" i="5"/>
  <c r="R75" i="5"/>
  <c r="T75" i="5"/>
  <c r="L76" i="5"/>
  <c r="R76" i="5"/>
  <c r="T76" i="5"/>
  <c r="L77" i="5"/>
  <c r="R77" i="5"/>
  <c r="T77" i="5"/>
  <c r="L78" i="5"/>
  <c r="R78" i="5"/>
  <c r="T78" i="5"/>
  <c r="L79" i="5"/>
  <c r="R79" i="5"/>
  <c r="T79" i="5"/>
  <c r="L80" i="5"/>
  <c r="R80" i="5"/>
  <c r="T80" i="5"/>
  <c r="L81" i="5"/>
  <c r="R81" i="5"/>
  <c r="T81" i="5"/>
  <c r="L82" i="5"/>
  <c r="R82" i="5"/>
  <c r="T82" i="5"/>
  <c r="L83" i="5"/>
  <c r="R83" i="5"/>
  <c r="T83" i="5"/>
  <c r="L84" i="5"/>
  <c r="R84" i="5"/>
  <c r="T84" i="5"/>
  <c r="L85" i="5"/>
  <c r="R85" i="5"/>
  <c r="T85" i="5"/>
  <c r="L86" i="5"/>
  <c r="R86" i="5"/>
  <c r="T86" i="5"/>
  <c r="L87" i="5"/>
  <c r="R87" i="5"/>
  <c r="T87" i="5"/>
  <c r="L88" i="5"/>
  <c r="R88" i="5"/>
  <c r="T88" i="5"/>
  <c r="L89" i="5"/>
  <c r="R89" i="5"/>
  <c r="T89" i="5"/>
  <c r="L90" i="5"/>
  <c r="R90" i="5"/>
  <c r="T90" i="5"/>
  <c r="L91" i="5"/>
  <c r="R91" i="5"/>
  <c r="T91" i="5"/>
  <c r="L92" i="5"/>
  <c r="R92" i="5"/>
  <c r="T92" i="5"/>
  <c r="L93" i="5"/>
  <c r="R93" i="5"/>
  <c r="T93" i="5"/>
  <c r="L94" i="5"/>
  <c r="R94" i="5"/>
  <c r="T94" i="5"/>
  <c r="L95" i="5"/>
  <c r="R95" i="5"/>
  <c r="T95" i="5"/>
  <c r="L96" i="5"/>
  <c r="R96" i="5"/>
  <c r="T96" i="5"/>
  <c r="L97" i="5"/>
  <c r="R97" i="5"/>
  <c r="T97" i="5"/>
  <c r="L98" i="5"/>
  <c r="R98" i="5"/>
  <c r="T98" i="5"/>
  <c r="L99" i="5"/>
  <c r="R99" i="5"/>
  <c r="T99" i="5"/>
  <c r="L100" i="5"/>
  <c r="R100" i="5"/>
  <c r="T100" i="5"/>
  <c r="L101" i="5"/>
  <c r="R101" i="5"/>
  <c r="T101" i="5"/>
  <c r="L102" i="5"/>
  <c r="R102" i="5"/>
  <c r="T102" i="5"/>
  <c r="L103" i="5"/>
  <c r="R103" i="5"/>
  <c r="T103" i="5"/>
  <c r="L104" i="5"/>
  <c r="R104" i="5"/>
  <c r="T104" i="5"/>
  <c r="L105" i="5"/>
  <c r="R105" i="5"/>
  <c r="T105" i="5"/>
  <c r="L106" i="5"/>
  <c r="R106" i="5"/>
  <c r="T106" i="5"/>
  <c r="L107" i="5"/>
  <c r="R107" i="5"/>
  <c r="T107" i="5"/>
  <c r="L108" i="5"/>
  <c r="R108" i="5"/>
  <c r="T108" i="5"/>
  <c r="L109" i="5"/>
  <c r="R109" i="5"/>
  <c r="T109" i="5"/>
  <c r="L110" i="5"/>
  <c r="R110" i="5"/>
  <c r="T110" i="5"/>
  <c r="L111" i="5"/>
  <c r="R111" i="5"/>
  <c r="T111" i="5"/>
  <c r="L112" i="5"/>
  <c r="R112" i="5"/>
  <c r="T112" i="5"/>
  <c r="L113" i="5"/>
  <c r="R113" i="5"/>
  <c r="T113" i="5"/>
  <c r="L114" i="5"/>
  <c r="R114" i="5"/>
  <c r="T114" i="5"/>
  <c r="L115" i="5"/>
  <c r="R115" i="5"/>
  <c r="T115" i="5"/>
  <c r="L116" i="5"/>
  <c r="R116" i="5"/>
  <c r="T116" i="5"/>
  <c r="L117" i="5"/>
  <c r="R117" i="5"/>
  <c r="T117" i="5"/>
  <c r="L118" i="5"/>
  <c r="R118" i="5"/>
  <c r="T118" i="5"/>
  <c r="L119" i="5"/>
  <c r="R119" i="5"/>
  <c r="T119" i="5"/>
  <c r="L120" i="5"/>
  <c r="R120" i="5"/>
  <c r="T120" i="5"/>
  <c r="L121" i="5"/>
  <c r="R121" i="5"/>
  <c r="T121" i="5"/>
  <c r="L122" i="5"/>
  <c r="R122" i="5"/>
  <c r="T122" i="5"/>
  <c r="L123" i="5"/>
  <c r="R123" i="5"/>
  <c r="T123" i="5"/>
  <c r="L124" i="5"/>
  <c r="R124" i="5"/>
  <c r="T124" i="5"/>
  <c r="L125" i="5"/>
  <c r="R125" i="5"/>
  <c r="T125" i="5"/>
  <c r="L126" i="5"/>
  <c r="R126" i="5"/>
  <c r="T126" i="5"/>
  <c r="L127" i="5"/>
  <c r="R127" i="5"/>
  <c r="T127" i="5"/>
  <c r="L128" i="5"/>
  <c r="R128" i="5"/>
  <c r="T128" i="5"/>
  <c r="L129" i="5"/>
  <c r="R129" i="5"/>
  <c r="T129" i="5"/>
  <c r="L130" i="5"/>
  <c r="R130" i="5"/>
  <c r="T130" i="5"/>
  <c r="L131" i="5"/>
  <c r="R131" i="5"/>
  <c r="T131" i="5"/>
  <c r="L132" i="5"/>
  <c r="R132" i="5"/>
  <c r="T132" i="5"/>
  <c r="L133" i="5"/>
  <c r="R133" i="5"/>
  <c r="T133" i="5"/>
  <c r="L134" i="5"/>
  <c r="R134" i="5"/>
  <c r="T134" i="5"/>
  <c r="L21" i="5"/>
  <c r="R21" i="5"/>
  <c r="T21" i="5"/>
  <c r="L22" i="5"/>
  <c r="R22" i="5"/>
  <c r="T22" i="5"/>
  <c r="L23" i="5"/>
  <c r="R23" i="5"/>
  <c r="T23" i="5"/>
  <c r="L24" i="5"/>
  <c r="R24" i="5"/>
  <c r="T24" i="5"/>
  <c r="L25" i="5"/>
  <c r="R25" i="5"/>
  <c r="T25" i="5"/>
  <c r="L26" i="5"/>
  <c r="R26" i="5"/>
  <c r="T26" i="5"/>
  <c r="L27" i="5"/>
  <c r="R27" i="5"/>
  <c r="T27" i="5"/>
  <c r="L28" i="5"/>
  <c r="R28" i="5"/>
  <c r="T28" i="5"/>
  <c r="L29" i="5"/>
  <c r="R29" i="5"/>
  <c r="T29" i="5"/>
  <c r="L30" i="5"/>
  <c r="R30" i="5"/>
  <c r="T30" i="5"/>
  <c r="L31" i="5"/>
  <c r="R31" i="5"/>
  <c r="T31" i="5"/>
  <c r="L32" i="5"/>
  <c r="R32" i="5"/>
  <c r="T32" i="5"/>
  <c r="L33" i="5"/>
  <c r="R33" i="5"/>
  <c r="T33" i="5"/>
  <c r="L34" i="5"/>
  <c r="R34" i="5"/>
  <c r="T34" i="5"/>
  <c r="L35" i="5"/>
  <c r="R35" i="5"/>
  <c r="T35" i="5"/>
  <c r="L36" i="5"/>
  <c r="R36" i="5"/>
  <c r="T36" i="5"/>
  <c r="L37" i="5"/>
  <c r="R37" i="5"/>
  <c r="T37" i="5"/>
  <c r="L38" i="5"/>
  <c r="R38" i="5"/>
  <c r="T38" i="5"/>
  <c r="L39" i="5"/>
  <c r="R39" i="5"/>
  <c r="T39" i="5"/>
  <c r="L40" i="5"/>
  <c r="R40" i="5"/>
  <c r="T40" i="5"/>
  <c r="L41" i="5"/>
  <c r="R41" i="5"/>
  <c r="T41" i="5"/>
  <c r="L42" i="5"/>
  <c r="R42" i="5"/>
  <c r="T42" i="5"/>
  <c r="L43" i="5"/>
  <c r="R43" i="5"/>
  <c r="T43" i="5"/>
  <c r="L44" i="5"/>
  <c r="R44" i="5"/>
  <c r="T44" i="5"/>
  <c r="L45" i="5"/>
  <c r="R45" i="5"/>
  <c r="T45" i="5"/>
  <c r="L46" i="5"/>
  <c r="R46" i="5"/>
  <c r="T46" i="5"/>
  <c r="L47" i="5"/>
  <c r="R47" i="5"/>
  <c r="T47" i="5"/>
  <c r="L48" i="5"/>
  <c r="R48" i="5"/>
  <c r="T48" i="5"/>
  <c r="L49" i="5"/>
  <c r="R49" i="5"/>
  <c r="T49" i="5"/>
  <c r="L50" i="5"/>
  <c r="R50" i="5"/>
  <c r="T50" i="5"/>
  <c r="L51" i="5"/>
  <c r="R51" i="5"/>
  <c r="T51" i="5"/>
  <c r="L52" i="5"/>
  <c r="R52" i="5"/>
  <c r="T52" i="5"/>
  <c r="L53" i="5"/>
  <c r="R53" i="5"/>
  <c r="T53" i="5"/>
  <c r="L54" i="5"/>
  <c r="R54" i="5"/>
  <c r="T54" i="5"/>
  <c r="L55" i="5"/>
  <c r="R55" i="5"/>
  <c r="T55" i="5"/>
  <c r="L56" i="5"/>
  <c r="R56" i="5"/>
  <c r="T56" i="5"/>
  <c r="L57" i="5"/>
  <c r="R57" i="5"/>
  <c r="T57" i="5"/>
  <c r="L6" i="5"/>
  <c r="R6" i="5"/>
  <c r="T6" i="5"/>
  <c r="L7" i="5"/>
  <c r="R7" i="5"/>
  <c r="T7" i="5"/>
  <c r="L8" i="5"/>
  <c r="R8" i="5"/>
  <c r="T8" i="5"/>
  <c r="L9" i="5"/>
  <c r="R9" i="5"/>
  <c r="T9" i="5"/>
  <c r="L10" i="5"/>
  <c r="R10" i="5"/>
  <c r="T10" i="5"/>
  <c r="L11" i="5"/>
  <c r="R11" i="5"/>
  <c r="T11" i="5"/>
  <c r="L12" i="5"/>
  <c r="R12" i="5"/>
  <c r="T12" i="5"/>
  <c r="L13" i="5"/>
  <c r="R13" i="5"/>
  <c r="T13" i="5"/>
  <c r="L14" i="5"/>
  <c r="R14" i="5"/>
  <c r="T14" i="5"/>
  <c r="L15" i="5"/>
  <c r="R15" i="5"/>
  <c r="T15" i="5"/>
  <c r="L16" i="5"/>
  <c r="R16" i="5"/>
  <c r="T16" i="5"/>
  <c r="L17" i="5"/>
  <c r="R17" i="5"/>
  <c r="T17" i="5"/>
  <c r="L18" i="5"/>
  <c r="R18" i="5"/>
  <c r="T18" i="5"/>
  <c r="L19" i="5"/>
  <c r="R19" i="5"/>
  <c r="T19" i="5"/>
  <c r="L20" i="5"/>
  <c r="R20" i="5"/>
  <c r="T20" i="5"/>
  <c r="M4" i="5"/>
  <c r="M23" i="5" s="1"/>
  <c r="L19" i="4"/>
  <c r="R19" i="4"/>
  <c r="T19" i="4"/>
  <c r="L20" i="4"/>
  <c r="R20" i="4"/>
  <c r="T20" i="4"/>
  <c r="L21" i="4"/>
  <c r="R21" i="4"/>
  <c r="T21" i="4"/>
  <c r="L22" i="4"/>
  <c r="R22" i="4"/>
  <c r="T22" i="4"/>
  <c r="L23" i="4"/>
  <c r="R23" i="4"/>
  <c r="T23" i="4"/>
  <c r="L6" i="4"/>
  <c r="R6" i="4"/>
  <c r="T6" i="4"/>
  <c r="L7" i="4"/>
  <c r="R7" i="4"/>
  <c r="T7" i="4"/>
  <c r="L8" i="4"/>
  <c r="R8" i="4"/>
  <c r="T8" i="4"/>
  <c r="L9" i="4"/>
  <c r="R9" i="4"/>
  <c r="T9" i="4"/>
  <c r="L10" i="4"/>
  <c r="R10" i="4"/>
  <c r="T10" i="4"/>
  <c r="L11" i="4"/>
  <c r="R11" i="4"/>
  <c r="T11" i="4"/>
  <c r="L12" i="4"/>
  <c r="R12" i="4"/>
  <c r="T12" i="4"/>
  <c r="L13" i="4"/>
  <c r="R13" i="4"/>
  <c r="T13" i="4"/>
  <c r="L14" i="4"/>
  <c r="R14" i="4"/>
  <c r="T14" i="4"/>
  <c r="L15" i="4"/>
  <c r="R15" i="4"/>
  <c r="T15" i="4"/>
  <c r="L16" i="4"/>
  <c r="R16" i="4"/>
  <c r="T16" i="4"/>
  <c r="L17" i="4"/>
  <c r="R17" i="4"/>
  <c r="T17" i="4"/>
  <c r="L18" i="4"/>
  <c r="R18" i="4"/>
  <c r="T18" i="4"/>
  <c r="J33" i="3"/>
  <c r="L33" i="3"/>
  <c r="M33" i="3"/>
  <c r="P33" i="3"/>
  <c r="Q33" i="3"/>
  <c r="S33" i="3"/>
  <c r="T33" i="3"/>
  <c r="J24" i="3"/>
  <c r="M24" i="3"/>
  <c r="Q24" i="3"/>
  <c r="S24" i="3"/>
  <c r="J25" i="3"/>
  <c r="M25" i="3"/>
  <c r="Q25" i="3"/>
  <c r="S25" i="3"/>
  <c r="J26" i="3"/>
  <c r="M26" i="3"/>
  <c r="Q26" i="3"/>
  <c r="S26" i="3"/>
  <c r="J27" i="3"/>
  <c r="M27" i="3"/>
  <c r="Q27" i="3"/>
  <c r="S27" i="3"/>
  <c r="J28" i="3"/>
  <c r="M28" i="3"/>
  <c r="Q28" i="3"/>
  <c r="S28" i="3"/>
  <c r="J29" i="3"/>
  <c r="M29" i="3"/>
  <c r="Q29" i="3"/>
  <c r="S29" i="3"/>
  <c r="J30" i="3"/>
  <c r="M30" i="3"/>
  <c r="Q30" i="3"/>
  <c r="S30" i="3"/>
  <c r="J31" i="3"/>
  <c r="M31" i="3"/>
  <c r="Q31" i="3"/>
  <c r="S31" i="3"/>
  <c r="J32" i="3"/>
  <c r="M32" i="3"/>
  <c r="Q32" i="3"/>
  <c r="S32" i="3"/>
  <c r="J14" i="3"/>
  <c r="M14" i="3"/>
  <c r="Q14" i="3"/>
  <c r="S14" i="3"/>
  <c r="J15" i="3"/>
  <c r="M15" i="3"/>
  <c r="Q15" i="3"/>
  <c r="S15" i="3"/>
  <c r="J16" i="3"/>
  <c r="M16" i="3"/>
  <c r="Q16" i="3"/>
  <c r="S16" i="3"/>
  <c r="J17" i="3"/>
  <c r="M17" i="3"/>
  <c r="Q17" i="3"/>
  <c r="S17" i="3"/>
  <c r="J18" i="3"/>
  <c r="M18" i="3"/>
  <c r="Q18" i="3"/>
  <c r="S18" i="3"/>
  <c r="J19" i="3"/>
  <c r="M19" i="3"/>
  <c r="Q19" i="3"/>
  <c r="S19" i="3"/>
  <c r="J20" i="3"/>
  <c r="M20" i="3"/>
  <c r="Q20" i="3"/>
  <c r="S20" i="3"/>
  <c r="J21" i="3"/>
  <c r="M21" i="3"/>
  <c r="Q21" i="3"/>
  <c r="S21" i="3"/>
  <c r="J22" i="3"/>
  <c r="M22" i="3"/>
  <c r="Q22" i="3"/>
  <c r="S22" i="3"/>
  <c r="J23" i="3"/>
  <c r="M23" i="3"/>
  <c r="Q23" i="3"/>
  <c r="S23" i="3"/>
  <c r="J13" i="3"/>
  <c r="M13" i="3"/>
  <c r="Q13" i="3"/>
  <c r="S13" i="3"/>
  <c r="J7" i="3"/>
  <c r="M7" i="3"/>
  <c r="Q7" i="3"/>
  <c r="S7" i="3"/>
  <c r="J8" i="3"/>
  <c r="M8" i="3"/>
  <c r="Q8" i="3"/>
  <c r="S8" i="3"/>
  <c r="J9" i="3"/>
  <c r="M9" i="3"/>
  <c r="Q9" i="3"/>
  <c r="S9" i="3"/>
  <c r="J10" i="3"/>
  <c r="M10" i="3"/>
  <c r="Q10" i="3"/>
  <c r="S10" i="3"/>
  <c r="J11" i="3"/>
  <c r="M11" i="3"/>
  <c r="Q11" i="3"/>
  <c r="S11" i="3"/>
  <c r="J12" i="3"/>
  <c r="M12" i="3"/>
  <c r="Q12" i="3"/>
  <c r="S12" i="3"/>
  <c r="Q6" i="3"/>
  <c r="S6" i="3"/>
  <c r="M6" i="3"/>
  <c r="J6" i="3"/>
  <c r="S5" i="3"/>
  <c r="Y7" i="7" l="1"/>
  <c r="P8" i="7"/>
  <c r="W8" i="7" s="1"/>
  <c r="P12" i="9"/>
  <c r="AC12" i="9" s="1"/>
  <c r="AE11" i="9"/>
  <c r="T12" i="9"/>
  <c r="Z10" i="8"/>
  <c r="M20" i="5"/>
  <c r="M19" i="5"/>
  <c r="M18" i="5"/>
  <c r="M17" i="5"/>
  <c r="M16" i="5"/>
  <c r="M15" i="5"/>
  <c r="M14" i="5"/>
  <c r="M13" i="5"/>
  <c r="M12" i="5"/>
  <c r="M11" i="5"/>
  <c r="M10" i="5"/>
  <c r="M9" i="5"/>
  <c r="M8" i="5"/>
  <c r="M7" i="5"/>
  <c r="M6" i="5"/>
  <c r="M57" i="5"/>
  <c r="M56" i="5"/>
  <c r="M55" i="5"/>
  <c r="M54" i="5"/>
  <c r="M53" i="5"/>
  <c r="M52" i="5"/>
  <c r="M51" i="5"/>
  <c r="M50" i="5"/>
  <c r="M49" i="5"/>
  <c r="M48" i="5"/>
  <c r="M47" i="5"/>
  <c r="M46" i="5"/>
  <c r="M45" i="5"/>
  <c r="M44" i="5"/>
  <c r="M43" i="5"/>
  <c r="M42" i="5"/>
  <c r="M41" i="5"/>
  <c r="M40" i="5"/>
  <c r="M39" i="5"/>
  <c r="M38" i="5"/>
  <c r="M37" i="5"/>
  <c r="M36" i="5"/>
  <c r="M35" i="5"/>
  <c r="M34" i="5"/>
  <c r="M33" i="5"/>
  <c r="M32" i="5"/>
  <c r="M31" i="5"/>
  <c r="M30" i="5"/>
  <c r="M29" i="5"/>
  <c r="M28" i="5"/>
  <c r="M27" i="5"/>
  <c r="M26" i="5"/>
  <c r="M25" i="5"/>
  <c r="M24" i="5"/>
  <c r="Z11" i="8"/>
  <c r="X7" i="8"/>
  <c r="AG7" i="8" s="1"/>
  <c r="M136" i="5"/>
  <c r="M137" i="5"/>
  <c r="M138" i="5"/>
  <c r="M139" i="5"/>
  <c r="M140" i="5"/>
  <c r="M58" i="5"/>
  <c r="M59" i="5"/>
  <c r="M60" i="5"/>
  <c r="M61" i="5"/>
  <c r="M62" i="5"/>
  <c r="M63" i="5"/>
  <c r="M64" i="5"/>
  <c r="M65" i="5"/>
  <c r="M66" i="5"/>
  <c r="M67" i="5"/>
  <c r="M68" i="5"/>
  <c r="M69" i="5"/>
  <c r="M70" i="5"/>
  <c r="M71" i="5"/>
  <c r="M72" i="5"/>
  <c r="M73" i="5"/>
  <c r="M74" i="5"/>
  <c r="M75" i="5"/>
  <c r="M76" i="5"/>
  <c r="M77" i="5"/>
  <c r="M78" i="5"/>
  <c r="M79" i="5"/>
  <c r="M80" i="5"/>
  <c r="M81" i="5"/>
  <c r="M82" i="5"/>
  <c r="M83" i="5"/>
  <c r="M84" i="5"/>
  <c r="M85" i="5"/>
  <c r="M86" i="5"/>
  <c r="M87" i="5"/>
  <c r="M88" i="5"/>
  <c r="M89" i="5"/>
  <c r="M90" i="5"/>
  <c r="M91" i="5"/>
  <c r="M92" i="5"/>
  <c r="M93" i="5"/>
  <c r="M94" i="5"/>
  <c r="M95" i="5"/>
  <c r="M96" i="5"/>
  <c r="M97" i="5"/>
  <c r="M98" i="5"/>
  <c r="M99" i="5"/>
  <c r="M100" i="5"/>
  <c r="M101" i="5"/>
  <c r="M102" i="5"/>
  <c r="M103" i="5"/>
  <c r="M104" i="5"/>
  <c r="M105" i="5"/>
  <c r="M106" i="5"/>
  <c r="M107" i="5"/>
  <c r="M108" i="5"/>
  <c r="M109" i="5"/>
  <c r="M110" i="5"/>
  <c r="M111" i="5"/>
  <c r="M112" i="5"/>
  <c r="M113" i="5"/>
  <c r="M114" i="5"/>
  <c r="M115" i="5"/>
  <c r="M116" i="5"/>
  <c r="M117" i="5"/>
  <c r="M118" i="5"/>
  <c r="M119" i="5"/>
  <c r="M120" i="5"/>
  <c r="M121" i="5"/>
  <c r="M122" i="5"/>
  <c r="M123" i="5"/>
  <c r="M124" i="5"/>
  <c r="M125" i="5"/>
  <c r="M126" i="5"/>
  <c r="M127" i="5"/>
  <c r="M128" i="5"/>
  <c r="M129" i="5"/>
  <c r="M130" i="5"/>
  <c r="M131" i="5"/>
  <c r="M132" i="5"/>
  <c r="M133" i="5"/>
  <c r="M134" i="5"/>
  <c r="M21" i="5"/>
  <c r="M22" i="5"/>
  <c r="M142" i="5"/>
  <c r="M143" i="5"/>
  <c r="M144" i="5"/>
  <c r="M145" i="5"/>
  <c r="M146" i="5"/>
  <c r="M147" i="5"/>
  <c r="M148" i="5"/>
  <c r="M149" i="5"/>
  <c r="M150" i="5"/>
  <c r="M151" i="5"/>
  <c r="M152" i="5"/>
  <c r="M153" i="5"/>
  <c r="M154" i="5"/>
  <c r="M155" i="5"/>
  <c r="M156" i="5"/>
  <c r="M157" i="5"/>
  <c r="M158" i="5"/>
  <c r="M159" i="5"/>
  <c r="M160" i="5"/>
  <c r="M161" i="5"/>
  <c r="M162" i="5"/>
  <c r="M135" i="5"/>
  <c r="M141" i="5"/>
  <c r="Q5" i="3"/>
  <c r="J5" i="3"/>
  <c r="L5" i="3"/>
  <c r="O5" i="3" s="1"/>
  <c r="P5" i="3" s="1"/>
  <c r="R5" i="3" s="1"/>
  <c r="AE12" i="9" l="1"/>
  <c r="T13" i="9"/>
  <c r="AC13" i="9" s="1"/>
  <c r="P13" i="9"/>
  <c r="P9" i="7"/>
  <c r="W9" i="7" s="1"/>
  <c r="Y8" i="7"/>
  <c r="AI7" i="8"/>
  <c r="Z12" i="8"/>
  <c r="X8" i="8"/>
  <c r="AG8" i="8" s="1"/>
  <c r="L6" i="3"/>
  <c r="O6" i="3" s="1"/>
  <c r="M5" i="5"/>
  <c r="L8" i="6"/>
  <c r="N8" i="6"/>
  <c r="R8" i="6"/>
  <c r="V8" i="6"/>
  <c r="Z8" i="6"/>
  <c r="L9" i="6"/>
  <c r="N9" i="6"/>
  <c r="R9" i="6"/>
  <c r="V9" i="6"/>
  <c r="Z9" i="6"/>
  <c r="L10" i="6"/>
  <c r="N10" i="6"/>
  <c r="R10" i="6"/>
  <c r="V10" i="6"/>
  <c r="Z10" i="6"/>
  <c r="L11" i="6"/>
  <c r="N11" i="6"/>
  <c r="R11" i="6"/>
  <c r="V11" i="6"/>
  <c r="Z11" i="6"/>
  <c r="L12" i="6"/>
  <c r="N12" i="6"/>
  <c r="R12" i="6"/>
  <c r="V12" i="6"/>
  <c r="Z12" i="6"/>
  <c r="L13" i="6"/>
  <c r="N13" i="6"/>
  <c r="R13" i="6"/>
  <c r="V13" i="6"/>
  <c r="Z13" i="6"/>
  <c r="L14" i="6"/>
  <c r="N14" i="6"/>
  <c r="R14" i="6"/>
  <c r="V14" i="6"/>
  <c r="Z14" i="6"/>
  <c r="L15" i="6"/>
  <c r="N15" i="6"/>
  <c r="R15" i="6"/>
  <c r="V15" i="6"/>
  <c r="Z15" i="6"/>
  <c r="L16" i="6"/>
  <c r="N16" i="6"/>
  <c r="R16" i="6"/>
  <c r="V16" i="6"/>
  <c r="Z16" i="6"/>
  <c r="L17" i="6"/>
  <c r="N17" i="6"/>
  <c r="R17" i="6"/>
  <c r="V17" i="6"/>
  <c r="Z17" i="6"/>
  <c r="L18" i="6"/>
  <c r="N18" i="6"/>
  <c r="R18" i="6"/>
  <c r="V18" i="6"/>
  <c r="Z18" i="6"/>
  <c r="L19" i="6"/>
  <c r="N19" i="6"/>
  <c r="R19" i="6"/>
  <c r="V19" i="6"/>
  <c r="Z19" i="6"/>
  <c r="V7" i="6"/>
  <c r="R7" i="6"/>
  <c r="N7" i="6"/>
  <c r="L7" i="6"/>
  <c r="Z7" i="6"/>
  <c r="P10" i="7" l="1"/>
  <c r="W10" i="7" s="1"/>
  <c r="Y9" i="7"/>
  <c r="AE13" i="9"/>
  <c r="P14" i="9"/>
  <c r="T14" i="9"/>
  <c r="AI8" i="8"/>
  <c r="Z13" i="8"/>
  <c r="X9" i="8"/>
  <c r="AG9" i="8" s="1"/>
  <c r="T5" i="3"/>
  <c r="P6" i="3"/>
  <c r="L6" i="6"/>
  <c r="Z6" i="6"/>
  <c r="P6" i="6"/>
  <c r="L5" i="6"/>
  <c r="AA6" i="6" l="1"/>
  <c r="P7" i="6"/>
  <c r="Y7" i="6" s="1"/>
  <c r="AC14" i="9"/>
  <c r="P11" i="7"/>
  <c r="W11" i="7" s="1"/>
  <c r="Y10" i="7"/>
  <c r="AI9" i="8"/>
  <c r="Z14" i="8"/>
  <c r="X10" i="8"/>
  <c r="AG10" i="8" s="1"/>
  <c r="R6" i="3"/>
  <c r="T6" i="3" s="1"/>
  <c r="R5" i="4"/>
  <c r="R4" i="4"/>
  <c r="R5" i="5"/>
  <c r="R4" i="5"/>
  <c r="T5" i="5"/>
  <c r="L5" i="5"/>
  <c r="T4" i="5"/>
  <c r="N4" i="5"/>
  <c r="P4" i="5" s="1"/>
  <c r="Q4" i="5" s="1"/>
  <c r="S4" i="5" s="1"/>
  <c r="L4" i="5"/>
  <c r="T5" i="4"/>
  <c r="L5" i="4"/>
  <c r="T4" i="4"/>
  <c r="N4" i="4"/>
  <c r="M5" i="4" s="1"/>
  <c r="M4" i="4"/>
  <c r="L4" i="4"/>
  <c r="Y11" i="7" l="1"/>
  <c r="P12" i="7"/>
  <c r="W12" i="7" s="1"/>
  <c r="P15" i="9"/>
  <c r="AC15" i="9" s="1"/>
  <c r="AE14" i="9"/>
  <c r="T15" i="9"/>
  <c r="AA7" i="6"/>
  <c r="P8" i="6"/>
  <c r="Y8" i="6" s="1"/>
  <c r="AI10" i="8"/>
  <c r="Z15" i="8"/>
  <c r="X11" i="8"/>
  <c r="AG11" i="8" s="1"/>
  <c r="P4" i="4"/>
  <c r="Q4" i="4" s="1"/>
  <c r="L7" i="3"/>
  <c r="N5" i="5"/>
  <c r="U4" i="5"/>
  <c r="S4" i="4" l="1"/>
  <c r="U4" i="4" s="1"/>
  <c r="P9" i="6"/>
  <c r="Y9" i="6" s="1"/>
  <c r="AA8" i="6"/>
  <c r="T16" i="9"/>
  <c r="AE15" i="9"/>
  <c r="P16" i="9"/>
  <c r="AC16" i="9" s="1"/>
  <c r="Y12" i="7"/>
  <c r="P13" i="7"/>
  <c r="W13" i="7" s="1"/>
  <c r="AI11" i="8"/>
  <c r="Z16" i="8"/>
  <c r="X12" i="8"/>
  <c r="AG12" i="8" s="1"/>
  <c r="O7" i="3"/>
  <c r="P7" i="3" s="1"/>
  <c r="P5" i="5"/>
  <c r="Q5" i="5" s="1"/>
  <c r="S5" i="5" s="1"/>
  <c r="AE16" i="9" l="1"/>
  <c r="T17" i="9"/>
  <c r="P17" i="9"/>
  <c r="AC17" i="9" s="1"/>
  <c r="P10" i="6"/>
  <c r="Y10" i="6" s="1"/>
  <c r="AA9" i="6"/>
  <c r="P14" i="7"/>
  <c r="W14" i="7" s="1"/>
  <c r="Y13" i="7"/>
  <c r="AI12" i="8"/>
  <c r="Z17" i="8"/>
  <c r="X13" i="8"/>
  <c r="AG13" i="8" s="1"/>
  <c r="N6" i="5"/>
  <c r="P6" i="5" s="1"/>
  <c r="Q6" i="5" s="1"/>
  <c r="S6" i="5" s="1"/>
  <c r="U5" i="5"/>
  <c r="R7" i="3"/>
  <c r="AA10" i="6" l="1"/>
  <c r="P11" i="6"/>
  <c r="Y11" i="6" s="1"/>
  <c r="T18" i="9"/>
  <c r="AE17" i="9"/>
  <c r="P18" i="9"/>
  <c r="P15" i="7"/>
  <c r="W15" i="7" s="1"/>
  <c r="Y14" i="7"/>
  <c r="Z18" i="8"/>
  <c r="X14" i="8"/>
  <c r="AG14" i="8" s="1"/>
  <c r="AI13" i="8"/>
  <c r="U6" i="5"/>
  <c r="N7" i="5"/>
  <c r="P7" i="5" s="1"/>
  <c r="Q7" i="5" s="1"/>
  <c r="S7" i="5" s="1"/>
  <c r="T7" i="3"/>
  <c r="L8" i="3"/>
  <c r="Y15" i="7" l="1"/>
  <c r="P16" i="7"/>
  <c r="W16" i="7" s="1"/>
  <c r="AA11" i="6"/>
  <c r="P12" i="6"/>
  <c r="Y12" i="6" s="1"/>
  <c r="AC18" i="9"/>
  <c r="X15" i="8"/>
  <c r="AG15" i="8" s="1"/>
  <c r="AI14" i="8"/>
  <c r="U7" i="5"/>
  <c r="N8" i="5"/>
  <c r="P8" i="5" s="1"/>
  <c r="Q8" i="5" s="1"/>
  <c r="S8" i="5" s="1"/>
  <c r="T32" i="3"/>
  <c r="O8" i="3"/>
  <c r="P8" i="3" s="1"/>
  <c r="Y16" i="7" l="1"/>
  <c r="P17" i="7"/>
  <c r="W17" i="7" s="1"/>
  <c r="AA12" i="6"/>
  <c r="P13" i="6"/>
  <c r="Y13" i="6" s="1"/>
  <c r="AE18" i="9"/>
  <c r="T19" i="9"/>
  <c r="P19" i="9"/>
  <c r="AC19" i="9" s="1"/>
  <c r="AI15" i="8"/>
  <c r="X16" i="8"/>
  <c r="AG16" i="8" s="1"/>
  <c r="N9" i="5"/>
  <c r="P9" i="5" s="1"/>
  <c r="Q9" i="5" s="1"/>
  <c r="S9" i="5" s="1"/>
  <c r="U8" i="5"/>
  <c r="R8" i="3"/>
  <c r="P14" i="6" l="1"/>
  <c r="Y14" i="6" s="1"/>
  <c r="AA13" i="6"/>
  <c r="T20" i="9"/>
  <c r="AE19" i="9"/>
  <c r="P20" i="9"/>
  <c r="P18" i="7"/>
  <c r="W18" i="7" s="1"/>
  <c r="Y17" i="7"/>
  <c r="X17" i="8"/>
  <c r="AG17" i="8" s="1"/>
  <c r="AI16" i="8"/>
  <c r="N10" i="5"/>
  <c r="P10" i="5" s="1"/>
  <c r="Q10" i="5" s="1"/>
  <c r="S10" i="5" s="1"/>
  <c r="U9" i="5"/>
  <c r="L9" i="3"/>
  <c r="O9" i="3" s="1"/>
  <c r="P9" i="3" s="1"/>
  <c r="T8" i="3"/>
  <c r="Y18" i="7" l="1"/>
  <c r="P19" i="7"/>
  <c r="W19" i="7" s="1"/>
  <c r="Y19" i="7" s="1"/>
  <c r="AC20" i="9"/>
  <c r="AA14" i="6"/>
  <c r="P15" i="6"/>
  <c r="Y15" i="6" s="1"/>
  <c r="AI17" i="8"/>
  <c r="X18" i="8"/>
  <c r="AG18" i="8" s="1"/>
  <c r="AI18" i="8" s="1"/>
  <c r="U10" i="5"/>
  <c r="N11" i="5"/>
  <c r="P11" i="5" s="1"/>
  <c r="Q11" i="5" s="1"/>
  <c r="S11" i="5" s="1"/>
  <c r="R9" i="3"/>
  <c r="AE20" i="9" l="1"/>
  <c r="P21" i="9"/>
  <c r="AC21" i="9" s="1"/>
  <c r="T21" i="9"/>
  <c r="P16" i="6"/>
  <c r="Y16" i="6" s="1"/>
  <c r="AA15" i="6"/>
  <c r="U11" i="5"/>
  <c r="N12" i="5"/>
  <c r="P12" i="5" s="1"/>
  <c r="Q12" i="5" s="1"/>
  <c r="S12" i="5" s="1"/>
  <c r="L10" i="3"/>
  <c r="O10" i="3" s="1"/>
  <c r="P10" i="3" s="1"/>
  <c r="T9" i="3"/>
  <c r="AA16" i="6" l="1"/>
  <c r="P17" i="6"/>
  <c r="Y17" i="6" s="1"/>
  <c r="T22" i="9"/>
  <c r="P22" i="9"/>
  <c r="AC22" i="9" s="1"/>
  <c r="AE21" i="9"/>
  <c r="N13" i="5"/>
  <c r="P13" i="5" s="1"/>
  <c r="Q13" i="5" s="1"/>
  <c r="S13" i="5" s="1"/>
  <c r="U12" i="5"/>
  <c r="R10" i="3"/>
  <c r="P23" i="9" l="1"/>
  <c r="AE22" i="9"/>
  <c r="T23" i="9"/>
  <c r="P18" i="6"/>
  <c r="Y18" i="6" s="1"/>
  <c r="AA17" i="6"/>
  <c r="U13" i="5"/>
  <c r="N14" i="5"/>
  <c r="P14" i="5" s="1"/>
  <c r="Q14" i="5" s="1"/>
  <c r="S14" i="5" s="1"/>
  <c r="L11" i="3"/>
  <c r="T10" i="3"/>
  <c r="P19" i="6" l="1"/>
  <c r="Y19" i="6" s="1"/>
  <c r="AA19" i="6" s="1"/>
  <c r="AA18" i="6"/>
  <c r="AC23" i="9"/>
  <c r="AE23" i="9" s="1"/>
  <c r="U14" i="5"/>
  <c r="N15" i="5"/>
  <c r="P15" i="5" s="1"/>
  <c r="Q15" i="5" s="1"/>
  <c r="S15" i="5" s="1"/>
  <c r="O11" i="3"/>
  <c r="P11" i="3" s="1"/>
  <c r="N16" i="5" l="1"/>
  <c r="P16" i="5" s="1"/>
  <c r="Q16" i="5" s="1"/>
  <c r="S16" i="5" s="1"/>
  <c r="U15" i="5"/>
  <c r="R11" i="3"/>
  <c r="N17" i="5" l="1"/>
  <c r="P17" i="5" s="1"/>
  <c r="Q17" i="5" s="1"/>
  <c r="S17" i="5" s="1"/>
  <c r="U16" i="5"/>
  <c r="T11" i="3"/>
  <c r="L12" i="3"/>
  <c r="N18" i="5" l="1"/>
  <c r="P18" i="5" s="1"/>
  <c r="Q18" i="5" s="1"/>
  <c r="S18" i="5" s="1"/>
  <c r="U17" i="5"/>
  <c r="O12" i="3"/>
  <c r="P12" i="3" s="1"/>
  <c r="R12" i="3" s="1"/>
  <c r="L13" i="3" s="1"/>
  <c r="O13" i="3" s="1"/>
  <c r="P13" i="3" s="1"/>
  <c r="R13" i="3" s="1"/>
  <c r="U18" i="5" l="1"/>
  <c r="N19" i="5"/>
  <c r="P19" i="5" s="1"/>
  <c r="Q19" i="5" s="1"/>
  <c r="S19" i="5" s="1"/>
  <c r="T13" i="3"/>
  <c r="L14" i="3"/>
  <c r="O14" i="3" s="1"/>
  <c r="P14" i="3" s="1"/>
  <c r="R14" i="3" s="1"/>
  <c r="T12" i="3"/>
  <c r="U19" i="5" l="1"/>
  <c r="N20" i="5"/>
  <c r="P20" i="5" s="1"/>
  <c r="Q20" i="5" s="1"/>
  <c r="S20" i="5" s="1"/>
  <c r="T14" i="3"/>
  <c r="L15" i="3"/>
  <c r="O15" i="3" s="1"/>
  <c r="P15" i="3" s="1"/>
  <c r="R15" i="3" s="1"/>
  <c r="U20" i="5" l="1"/>
  <c r="N21" i="5"/>
  <c r="P21" i="5" s="1"/>
  <c r="Q21" i="5" s="1"/>
  <c r="S21" i="5" s="1"/>
  <c r="T15" i="3"/>
  <c r="L16" i="3"/>
  <c r="O16" i="3" s="1"/>
  <c r="P16" i="3" s="1"/>
  <c r="R16" i="3" s="1"/>
  <c r="N22" i="5" l="1"/>
  <c r="P22" i="5" s="1"/>
  <c r="Q22" i="5" s="1"/>
  <c r="S22" i="5" s="1"/>
  <c r="U21" i="5"/>
  <c r="L17" i="3"/>
  <c r="O17" i="3" s="1"/>
  <c r="P17" i="3" s="1"/>
  <c r="R17" i="3" s="1"/>
  <c r="T16" i="3"/>
  <c r="N23" i="5" l="1"/>
  <c r="P23" i="5" s="1"/>
  <c r="Q23" i="5" s="1"/>
  <c r="S23" i="5" s="1"/>
  <c r="U22" i="5"/>
  <c r="L18" i="3"/>
  <c r="O18" i="3" s="1"/>
  <c r="P18" i="3" s="1"/>
  <c r="R18" i="3" s="1"/>
  <c r="T17" i="3"/>
  <c r="N24" i="5" l="1"/>
  <c r="P24" i="5" s="1"/>
  <c r="Q24" i="5" s="1"/>
  <c r="S24" i="5" s="1"/>
  <c r="U23" i="5"/>
  <c r="T18" i="3"/>
  <c r="L19" i="3"/>
  <c r="O19" i="3" s="1"/>
  <c r="P19" i="3" s="1"/>
  <c r="R19" i="3" s="1"/>
  <c r="N25" i="5" l="1"/>
  <c r="P25" i="5" s="1"/>
  <c r="Q25" i="5" s="1"/>
  <c r="S25" i="5" s="1"/>
  <c r="U24" i="5"/>
  <c r="T19" i="3"/>
  <c r="L20" i="3"/>
  <c r="O20" i="3" s="1"/>
  <c r="P20" i="3" s="1"/>
  <c r="R20" i="3" s="1"/>
  <c r="U25" i="5" l="1"/>
  <c r="N26" i="5"/>
  <c r="P26" i="5" s="1"/>
  <c r="Q26" i="5" s="1"/>
  <c r="S26" i="5" s="1"/>
  <c r="T20" i="3"/>
  <c r="L21" i="3"/>
  <c r="O21" i="3" s="1"/>
  <c r="P21" i="3" s="1"/>
  <c r="R21" i="3" s="1"/>
  <c r="N27" i="5" l="1"/>
  <c r="P27" i="5" s="1"/>
  <c r="Q27" i="5" s="1"/>
  <c r="S27" i="5" s="1"/>
  <c r="U26" i="5"/>
  <c r="L22" i="3"/>
  <c r="O22" i="3" s="1"/>
  <c r="P22" i="3" s="1"/>
  <c r="R22" i="3" s="1"/>
  <c r="T21" i="3"/>
  <c r="N28" i="5" l="1"/>
  <c r="P28" i="5" s="1"/>
  <c r="Q28" i="5" s="1"/>
  <c r="S28" i="5" s="1"/>
  <c r="U27" i="5"/>
  <c r="L23" i="3"/>
  <c r="O23" i="3" s="1"/>
  <c r="P23" i="3" s="1"/>
  <c r="R23" i="3" s="1"/>
  <c r="T22" i="3"/>
  <c r="U28" i="5" l="1"/>
  <c r="N29" i="5"/>
  <c r="P29" i="5" s="1"/>
  <c r="Q29" i="5" s="1"/>
  <c r="S29" i="5" s="1"/>
  <c r="T23" i="3"/>
  <c r="L24" i="3"/>
  <c r="O24" i="3" s="1"/>
  <c r="P24" i="3" s="1"/>
  <c r="R24" i="3" s="1"/>
  <c r="U29" i="5" l="1"/>
  <c r="N30" i="5"/>
  <c r="P30" i="5" s="1"/>
  <c r="Q30" i="5" s="1"/>
  <c r="S30" i="5" s="1"/>
  <c r="T24" i="3"/>
  <c r="L25" i="3"/>
  <c r="O25" i="3" s="1"/>
  <c r="P25" i="3" s="1"/>
  <c r="R25" i="3" s="1"/>
  <c r="N31" i="5" l="1"/>
  <c r="P31" i="5" s="1"/>
  <c r="Q31" i="5" s="1"/>
  <c r="S31" i="5" s="1"/>
  <c r="U30" i="5"/>
  <c r="T25" i="3"/>
  <c r="L26" i="3"/>
  <c r="O26" i="3" s="1"/>
  <c r="P26" i="3" s="1"/>
  <c r="R26" i="3" s="1"/>
  <c r="N32" i="5" l="1"/>
  <c r="P32" i="5" s="1"/>
  <c r="Q32" i="5" s="1"/>
  <c r="S32" i="5" s="1"/>
  <c r="U31" i="5"/>
  <c r="L27" i="3"/>
  <c r="O27" i="3" s="1"/>
  <c r="P27" i="3" s="1"/>
  <c r="R27" i="3" s="1"/>
  <c r="T26" i="3"/>
  <c r="U32" i="5" l="1"/>
  <c r="N33" i="5"/>
  <c r="P33" i="5" s="1"/>
  <c r="Q33" i="5" s="1"/>
  <c r="S33" i="5" s="1"/>
  <c r="T27" i="3"/>
  <c r="L28" i="3"/>
  <c r="O28" i="3" s="1"/>
  <c r="P28" i="3" s="1"/>
  <c r="R28" i="3" s="1"/>
  <c r="U33" i="5" l="1"/>
  <c r="N34" i="5"/>
  <c r="P34" i="5" s="1"/>
  <c r="Q34" i="5" s="1"/>
  <c r="S34" i="5" s="1"/>
  <c r="T28" i="3"/>
  <c r="L29" i="3"/>
  <c r="O29" i="3" s="1"/>
  <c r="P29" i="3" s="1"/>
  <c r="R29" i="3" s="1"/>
  <c r="N35" i="5" l="1"/>
  <c r="P35" i="5" s="1"/>
  <c r="Q35" i="5" s="1"/>
  <c r="S35" i="5" s="1"/>
  <c r="U34" i="5"/>
  <c r="T29" i="3"/>
  <c r="L30" i="3"/>
  <c r="O30" i="3" s="1"/>
  <c r="P30" i="3" s="1"/>
  <c r="R30" i="3" s="1"/>
  <c r="N36" i="5" l="1"/>
  <c r="P36" i="5" s="1"/>
  <c r="Q36" i="5" s="1"/>
  <c r="S36" i="5" s="1"/>
  <c r="U35" i="5"/>
  <c r="L31" i="3"/>
  <c r="O31" i="3" s="1"/>
  <c r="P31" i="3" s="1"/>
  <c r="R31" i="3" s="1"/>
  <c r="T30" i="3"/>
  <c r="U36" i="5" l="1"/>
  <c r="N37" i="5"/>
  <c r="P37" i="5" s="1"/>
  <c r="Q37" i="5" s="1"/>
  <c r="S37" i="5" s="1"/>
  <c r="T31" i="3"/>
  <c r="L32" i="3"/>
  <c r="P32" i="3" s="1"/>
  <c r="N5" i="4"/>
  <c r="U37" i="5" l="1"/>
  <c r="N38" i="5"/>
  <c r="P38" i="5" s="1"/>
  <c r="Q38" i="5" s="1"/>
  <c r="S38" i="5" s="1"/>
  <c r="P5" i="4"/>
  <c r="Q5" i="4" s="1"/>
  <c r="S5" i="4" s="1"/>
  <c r="N6" i="4" s="1"/>
  <c r="M7" i="4" s="1"/>
  <c r="M6" i="4"/>
  <c r="N39" i="5" l="1"/>
  <c r="P39" i="5" s="1"/>
  <c r="Q39" i="5" s="1"/>
  <c r="S39" i="5" s="1"/>
  <c r="U38" i="5"/>
  <c r="P6" i="4"/>
  <c r="Q6" i="4" s="1"/>
  <c r="S6" i="4" s="1"/>
  <c r="U5" i="4"/>
  <c r="N40" i="5" l="1"/>
  <c r="P40" i="5" s="1"/>
  <c r="Q40" i="5" s="1"/>
  <c r="S40" i="5" s="1"/>
  <c r="U39" i="5"/>
  <c r="U6" i="4"/>
  <c r="N7" i="4"/>
  <c r="N41" i="5" l="1"/>
  <c r="P41" i="5" s="1"/>
  <c r="Q41" i="5" s="1"/>
  <c r="S41" i="5" s="1"/>
  <c r="U40" i="5"/>
  <c r="M8" i="4"/>
  <c r="P7" i="4"/>
  <c r="Q7" i="4" s="1"/>
  <c r="S7" i="4" s="1"/>
  <c r="N42" i="5" l="1"/>
  <c r="P42" i="5" s="1"/>
  <c r="Q42" i="5" s="1"/>
  <c r="S42" i="5" s="1"/>
  <c r="U41" i="5"/>
  <c r="N8" i="4"/>
  <c r="M9" i="4" s="1"/>
  <c r="U7" i="4"/>
  <c r="U42" i="5" l="1"/>
  <c r="N43" i="5"/>
  <c r="P43" i="5" s="1"/>
  <c r="Q43" i="5" s="1"/>
  <c r="S43" i="5" s="1"/>
  <c r="P8" i="4"/>
  <c r="Q8" i="4" s="1"/>
  <c r="S8" i="4" s="1"/>
  <c r="N44" i="5" l="1"/>
  <c r="P44" i="5" s="1"/>
  <c r="Q44" i="5" s="1"/>
  <c r="S44" i="5" s="1"/>
  <c r="U43" i="5"/>
  <c r="N9" i="4"/>
  <c r="U8" i="4"/>
  <c r="U44" i="5" l="1"/>
  <c r="N45" i="5"/>
  <c r="P45" i="5" s="1"/>
  <c r="Q45" i="5" s="1"/>
  <c r="S45" i="5" s="1"/>
  <c r="M10" i="4"/>
  <c r="P9" i="4"/>
  <c r="Q9" i="4" s="1"/>
  <c r="S9" i="4" s="1"/>
  <c r="U45" i="5" l="1"/>
  <c r="N46" i="5"/>
  <c r="P46" i="5" s="1"/>
  <c r="Q46" i="5" s="1"/>
  <c r="S46" i="5" s="1"/>
  <c r="N10" i="4"/>
  <c r="M11" i="4" s="1"/>
  <c r="U9" i="4"/>
  <c r="N47" i="5" l="1"/>
  <c r="P47" i="5" s="1"/>
  <c r="Q47" i="5" s="1"/>
  <c r="S47" i="5" s="1"/>
  <c r="U46" i="5"/>
  <c r="P10" i="4"/>
  <c r="Q10" i="4" s="1"/>
  <c r="S10" i="4" s="1"/>
  <c r="U47" i="5" l="1"/>
  <c r="N48" i="5"/>
  <c r="P48" i="5" s="1"/>
  <c r="Q48" i="5" s="1"/>
  <c r="S48" i="5" s="1"/>
  <c r="N11" i="4"/>
  <c r="U10" i="4"/>
  <c r="U48" i="5" l="1"/>
  <c r="N49" i="5"/>
  <c r="P49" i="5" s="1"/>
  <c r="Q49" i="5" s="1"/>
  <c r="S49" i="5" s="1"/>
  <c r="M12" i="4"/>
  <c r="P11" i="4"/>
  <c r="Q11" i="4" s="1"/>
  <c r="S11" i="4" s="1"/>
  <c r="U49" i="5" l="1"/>
  <c r="N50" i="5"/>
  <c r="P50" i="5" s="1"/>
  <c r="Q50" i="5" s="1"/>
  <c r="S50" i="5" s="1"/>
  <c r="U11" i="4"/>
  <c r="N12" i="4"/>
  <c r="M13" i="4" s="1"/>
  <c r="N51" i="5" l="1"/>
  <c r="P51" i="5" s="1"/>
  <c r="Q51" i="5" s="1"/>
  <c r="S51" i="5" s="1"/>
  <c r="U50" i="5"/>
  <c r="P12" i="4"/>
  <c r="Q12" i="4" s="1"/>
  <c r="S12" i="4" s="1"/>
  <c r="U51" i="5" l="1"/>
  <c r="N52" i="5"/>
  <c r="P52" i="5" s="1"/>
  <c r="Q52" i="5" s="1"/>
  <c r="S52" i="5" s="1"/>
  <c r="N13" i="4"/>
  <c r="U12" i="4"/>
  <c r="U52" i="5" l="1"/>
  <c r="N53" i="5"/>
  <c r="P53" i="5" s="1"/>
  <c r="Q53" i="5" s="1"/>
  <c r="S53" i="5" s="1"/>
  <c r="M14" i="4"/>
  <c r="P13" i="4"/>
  <c r="Q13" i="4" s="1"/>
  <c r="S13" i="4" s="1"/>
  <c r="U53" i="5" l="1"/>
  <c r="N54" i="5"/>
  <c r="P54" i="5" s="1"/>
  <c r="Q54" i="5" s="1"/>
  <c r="S54" i="5" s="1"/>
  <c r="N14" i="4"/>
  <c r="M15" i="4" s="1"/>
  <c r="U13" i="4"/>
  <c r="N55" i="5" l="1"/>
  <c r="P55" i="5" s="1"/>
  <c r="Q55" i="5" s="1"/>
  <c r="S55" i="5" s="1"/>
  <c r="U54" i="5"/>
  <c r="P14" i="4"/>
  <c r="Q14" i="4" s="1"/>
  <c r="S14" i="4" s="1"/>
  <c r="N56" i="5" l="1"/>
  <c r="P56" i="5" s="1"/>
  <c r="Q56" i="5" s="1"/>
  <c r="S56" i="5" s="1"/>
  <c r="U55" i="5"/>
  <c r="U14" i="4"/>
  <c r="N15" i="4"/>
  <c r="U56" i="5" l="1"/>
  <c r="N57" i="5"/>
  <c r="P57" i="5" s="1"/>
  <c r="Q57" i="5" s="1"/>
  <c r="S57" i="5" s="1"/>
  <c r="M16" i="4"/>
  <c r="P15" i="4"/>
  <c r="Q15" i="4" s="1"/>
  <c r="S15" i="4" s="1"/>
  <c r="U57" i="5" l="1"/>
  <c r="N58" i="5"/>
  <c r="P58" i="5" s="1"/>
  <c r="Q58" i="5" s="1"/>
  <c r="S58" i="5" s="1"/>
  <c r="N16" i="4"/>
  <c r="M17" i="4" s="1"/>
  <c r="U15" i="4"/>
  <c r="U58" i="5" l="1"/>
  <c r="N59" i="5"/>
  <c r="P59" i="5" s="1"/>
  <c r="Q59" i="5" s="1"/>
  <c r="S59" i="5" s="1"/>
  <c r="P16" i="4"/>
  <c r="Q16" i="4" s="1"/>
  <c r="S16" i="4" s="1"/>
  <c r="N60" i="5" l="1"/>
  <c r="P60" i="5" s="1"/>
  <c r="Q60" i="5" s="1"/>
  <c r="S60" i="5" s="1"/>
  <c r="U59" i="5"/>
  <c r="U16" i="4"/>
  <c r="N17" i="4"/>
  <c r="N61" i="5" l="1"/>
  <c r="P61" i="5" s="1"/>
  <c r="Q61" i="5" s="1"/>
  <c r="S61" i="5" s="1"/>
  <c r="U60" i="5"/>
  <c r="M18" i="4"/>
  <c r="P17" i="4"/>
  <c r="Q17" i="4" s="1"/>
  <c r="S17" i="4" s="1"/>
  <c r="U61" i="5" l="1"/>
  <c r="N62" i="5"/>
  <c r="P62" i="5" s="1"/>
  <c r="Q62" i="5" s="1"/>
  <c r="S62" i="5" s="1"/>
  <c r="U17" i="4"/>
  <c r="N18" i="4"/>
  <c r="U62" i="5" l="1"/>
  <c r="N63" i="5"/>
  <c r="P63" i="5" s="1"/>
  <c r="Q63" i="5" s="1"/>
  <c r="S63" i="5" s="1"/>
  <c r="P18" i="4"/>
  <c r="Q18" i="4" s="1"/>
  <c r="S18" i="4" s="1"/>
  <c r="M19" i="4"/>
  <c r="N64" i="5" l="1"/>
  <c r="P64" i="5" s="1"/>
  <c r="Q64" i="5" s="1"/>
  <c r="S64" i="5" s="1"/>
  <c r="U63" i="5"/>
  <c r="U18" i="4"/>
  <c r="N19" i="4"/>
  <c r="M20" i="4" s="1"/>
  <c r="N65" i="5" l="1"/>
  <c r="P65" i="5" s="1"/>
  <c r="Q65" i="5" s="1"/>
  <c r="S65" i="5" s="1"/>
  <c r="U64" i="5"/>
  <c r="P19" i="4"/>
  <c r="Q19" i="4" s="1"/>
  <c r="S19" i="4" s="1"/>
  <c r="N20" i="4" s="1"/>
  <c r="M21" i="4" s="1"/>
  <c r="N66" i="5" l="1"/>
  <c r="P66" i="5" s="1"/>
  <c r="Q66" i="5" s="1"/>
  <c r="S66" i="5" s="1"/>
  <c r="U65" i="5"/>
  <c r="U19" i="4"/>
  <c r="P20" i="4"/>
  <c r="Q20" i="4" s="1"/>
  <c r="S20" i="4" s="1"/>
  <c r="U66" i="5" l="1"/>
  <c r="N67" i="5"/>
  <c r="P67" i="5" s="1"/>
  <c r="Q67" i="5" s="1"/>
  <c r="S67" i="5" s="1"/>
  <c r="N21" i="4"/>
  <c r="U20" i="4"/>
  <c r="U67" i="5" l="1"/>
  <c r="N68" i="5"/>
  <c r="P68" i="5" s="1"/>
  <c r="Q68" i="5" s="1"/>
  <c r="S68" i="5" s="1"/>
  <c r="M22" i="4"/>
  <c r="P21" i="4"/>
  <c r="Q21" i="4" s="1"/>
  <c r="S21" i="4" s="1"/>
  <c r="U68" i="5" l="1"/>
  <c r="N69" i="5"/>
  <c r="P69" i="5" s="1"/>
  <c r="Q69" i="5" s="1"/>
  <c r="S69" i="5" s="1"/>
  <c r="N22" i="4"/>
  <c r="M23" i="4" s="1"/>
  <c r="U21" i="4"/>
  <c r="N70" i="5" l="1"/>
  <c r="P70" i="5" s="1"/>
  <c r="Q70" i="5" s="1"/>
  <c r="S70" i="5" s="1"/>
  <c r="U69" i="5"/>
  <c r="P22" i="4"/>
  <c r="Q22" i="4" s="1"/>
  <c r="S22" i="4" s="1"/>
  <c r="U70" i="5" l="1"/>
  <c r="N71" i="5"/>
  <c r="P71" i="5" s="1"/>
  <c r="Q71" i="5" s="1"/>
  <c r="S71" i="5" s="1"/>
  <c r="N23" i="4"/>
  <c r="U22" i="4"/>
  <c r="N72" i="5" l="1"/>
  <c r="P72" i="5" s="1"/>
  <c r="Q72" i="5" s="1"/>
  <c r="S72" i="5" s="1"/>
  <c r="U71" i="5"/>
  <c r="P23" i="4"/>
  <c r="Q23" i="4" s="1"/>
  <c r="S23" i="4" s="1"/>
  <c r="N73" i="5" l="1"/>
  <c r="P73" i="5" s="1"/>
  <c r="Q73" i="5" s="1"/>
  <c r="S73" i="5" s="1"/>
  <c r="U72" i="5"/>
  <c r="U23" i="4"/>
  <c r="N74" i="5" l="1"/>
  <c r="P74" i="5" s="1"/>
  <c r="Q74" i="5" s="1"/>
  <c r="S74" i="5" s="1"/>
  <c r="U73" i="5"/>
  <c r="U74" i="5" l="1"/>
  <c r="N75" i="5"/>
  <c r="P75" i="5" s="1"/>
  <c r="Q75" i="5" s="1"/>
  <c r="S75" i="5" s="1"/>
  <c r="N76" i="5" l="1"/>
  <c r="P76" i="5" s="1"/>
  <c r="Q76" i="5" s="1"/>
  <c r="S76" i="5" s="1"/>
  <c r="U75" i="5"/>
  <c r="U76" i="5" l="1"/>
  <c r="N77" i="5"/>
  <c r="P77" i="5" s="1"/>
  <c r="Q77" i="5" s="1"/>
  <c r="S77" i="5" s="1"/>
  <c r="N78" i="5" l="1"/>
  <c r="P78" i="5" s="1"/>
  <c r="Q78" i="5" s="1"/>
  <c r="S78" i="5" s="1"/>
  <c r="U77" i="5"/>
  <c r="U78" i="5" l="1"/>
  <c r="N79" i="5"/>
  <c r="P79" i="5" s="1"/>
  <c r="Q79" i="5" s="1"/>
  <c r="S79" i="5" s="1"/>
  <c r="N80" i="5" l="1"/>
  <c r="P80" i="5" s="1"/>
  <c r="Q80" i="5" s="1"/>
  <c r="S80" i="5" s="1"/>
  <c r="U79" i="5"/>
  <c r="N81" i="5" l="1"/>
  <c r="P81" i="5" s="1"/>
  <c r="Q81" i="5" s="1"/>
  <c r="S81" i="5" s="1"/>
  <c r="U80" i="5"/>
  <c r="U81" i="5" l="1"/>
  <c r="N82" i="5"/>
  <c r="P82" i="5" s="1"/>
  <c r="Q82" i="5" s="1"/>
  <c r="S82" i="5" s="1"/>
  <c r="U82" i="5" l="1"/>
  <c r="N83" i="5"/>
  <c r="P83" i="5" s="1"/>
  <c r="Q83" i="5" s="1"/>
  <c r="S83" i="5" s="1"/>
  <c r="U83" i="5" l="1"/>
  <c r="N84" i="5"/>
  <c r="P84" i="5" s="1"/>
  <c r="Q84" i="5" s="1"/>
  <c r="S84" i="5" s="1"/>
  <c r="N85" i="5" l="1"/>
  <c r="P85" i="5" s="1"/>
  <c r="Q85" i="5" s="1"/>
  <c r="S85" i="5" s="1"/>
  <c r="U84" i="5"/>
  <c r="N86" i="5" l="1"/>
  <c r="P86" i="5" s="1"/>
  <c r="Q86" i="5" s="1"/>
  <c r="S86" i="5" s="1"/>
  <c r="U85" i="5"/>
  <c r="N87" i="5" l="1"/>
  <c r="P87" i="5" s="1"/>
  <c r="Q87" i="5" s="1"/>
  <c r="S87" i="5" s="1"/>
  <c r="U86" i="5"/>
  <c r="N88" i="5" l="1"/>
  <c r="P88" i="5" s="1"/>
  <c r="Q88" i="5" s="1"/>
  <c r="S88" i="5" s="1"/>
  <c r="U87" i="5"/>
  <c r="N89" i="5" l="1"/>
  <c r="P89" i="5" s="1"/>
  <c r="Q89" i="5" s="1"/>
  <c r="S89" i="5" s="1"/>
  <c r="U88" i="5"/>
  <c r="N90" i="5" l="1"/>
  <c r="P90" i="5" s="1"/>
  <c r="Q90" i="5" s="1"/>
  <c r="S90" i="5" s="1"/>
  <c r="U89" i="5"/>
  <c r="N91" i="5" l="1"/>
  <c r="P91" i="5" s="1"/>
  <c r="Q91" i="5" s="1"/>
  <c r="S91" i="5" s="1"/>
  <c r="U90" i="5"/>
  <c r="N92" i="5" l="1"/>
  <c r="P92" i="5" s="1"/>
  <c r="Q92" i="5" s="1"/>
  <c r="S92" i="5" s="1"/>
  <c r="U91" i="5"/>
  <c r="N93" i="5" l="1"/>
  <c r="P93" i="5" s="1"/>
  <c r="Q93" i="5" s="1"/>
  <c r="S93" i="5" s="1"/>
  <c r="U92" i="5"/>
  <c r="U93" i="5" l="1"/>
  <c r="N94" i="5"/>
  <c r="P94" i="5" s="1"/>
  <c r="Q94" i="5" s="1"/>
  <c r="S94" i="5" s="1"/>
  <c r="N95" i="5" l="1"/>
  <c r="P95" i="5" s="1"/>
  <c r="Q95" i="5" s="1"/>
  <c r="S95" i="5" s="1"/>
  <c r="U94" i="5"/>
  <c r="N96" i="5" l="1"/>
  <c r="P96" i="5" s="1"/>
  <c r="Q96" i="5" s="1"/>
  <c r="S96" i="5" s="1"/>
  <c r="U95" i="5"/>
  <c r="N97" i="5" l="1"/>
  <c r="P97" i="5" s="1"/>
  <c r="Q97" i="5" s="1"/>
  <c r="S97" i="5" s="1"/>
  <c r="U96" i="5"/>
  <c r="U97" i="5" l="1"/>
  <c r="N98" i="5"/>
  <c r="P98" i="5" s="1"/>
  <c r="Q98" i="5" s="1"/>
  <c r="S98" i="5" s="1"/>
  <c r="U98" i="5" l="1"/>
  <c r="N99" i="5"/>
  <c r="P99" i="5" s="1"/>
  <c r="Q99" i="5" s="1"/>
  <c r="S99" i="5" s="1"/>
  <c r="U99" i="5" l="1"/>
  <c r="N100" i="5"/>
  <c r="P100" i="5" s="1"/>
  <c r="Q100" i="5" s="1"/>
  <c r="S100" i="5" s="1"/>
  <c r="U100" i="5" l="1"/>
  <c r="N101" i="5"/>
  <c r="P101" i="5" s="1"/>
  <c r="Q101" i="5" s="1"/>
  <c r="S101" i="5" s="1"/>
  <c r="N102" i="5" l="1"/>
  <c r="P102" i="5" s="1"/>
  <c r="Q102" i="5" s="1"/>
  <c r="S102" i="5" s="1"/>
  <c r="U101" i="5"/>
  <c r="U102" i="5" l="1"/>
  <c r="N103" i="5"/>
  <c r="P103" i="5" s="1"/>
  <c r="Q103" i="5" s="1"/>
  <c r="S103" i="5" s="1"/>
  <c r="N104" i="5" l="1"/>
  <c r="P104" i="5" s="1"/>
  <c r="Q104" i="5" s="1"/>
  <c r="S104" i="5" s="1"/>
  <c r="U103" i="5"/>
  <c r="N105" i="5" l="1"/>
  <c r="P105" i="5" s="1"/>
  <c r="Q105" i="5" s="1"/>
  <c r="S105" i="5" s="1"/>
  <c r="U104" i="5"/>
  <c r="U105" i="5" l="1"/>
  <c r="N106" i="5"/>
  <c r="P106" i="5" s="1"/>
  <c r="Q106" i="5" s="1"/>
  <c r="S106" i="5" s="1"/>
  <c r="U106" i="5" l="1"/>
  <c r="N107" i="5"/>
  <c r="P107" i="5" s="1"/>
  <c r="Q107" i="5" s="1"/>
  <c r="S107" i="5" s="1"/>
  <c r="N108" i="5" l="1"/>
  <c r="P108" i="5" s="1"/>
  <c r="Q108" i="5" s="1"/>
  <c r="S108" i="5" s="1"/>
  <c r="U107" i="5"/>
  <c r="N109" i="5" l="1"/>
  <c r="P109" i="5" s="1"/>
  <c r="Q109" i="5" s="1"/>
  <c r="S109" i="5" s="1"/>
  <c r="U108" i="5"/>
  <c r="N110" i="5" l="1"/>
  <c r="P110" i="5" s="1"/>
  <c r="Q110" i="5" s="1"/>
  <c r="S110" i="5" s="1"/>
  <c r="U109" i="5"/>
  <c r="U110" i="5" l="1"/>
  <c r="N111" i="5"/>
  <c r="P111" i="5" s="1"/>
  <c r="Q111" i="5" s="1"/>
  <c r="S111" i="5" s="1"/>
  <c r="N112" i="5" l="1"/>
  <c r="P112" i="5" s="1"/>
  <c r="Q112" i="5" s="1"/>
  <c r="S112" i="5" s="1"/>
  <c r="U111" i="5"/>
  <c r="U112" i="5" l="1"/>
  <c r="N113" i="5"/>
  <c r="P113" i="5" s="1"/>
  <c r="Q113" i="5" s="1"/>
  <c r="S113" i="5" s="1"/>
  <c r="N114" i="5" l="1"/>
  <c r="P114" i="5" s="1"/>
  <c r="Q114" i="5" s="1"/>
  <c r="S114" i="5" s="1"/>
  <c r="U113" i="5"/>
  <c r="U114" i="5" l="1"/>
  <c r="N115" i="5"/>
  <c r="P115" i="5" s="1"/>
  <c r="Q115" i="5" s="1"/>
  <c r="S115" i="5" s="1"/>
  <c r="U115" i="5" l="1"/>
  <c r="N116" i="5"/>
  <c r="P116" i="5" s="1"/>
  <c r="Q116" i="5" s="1"/>
  <c r="S116" i="5" s="1"/>
  <c r="U116" i="5" l="1"/>
  <c r="N117" i="5"/>
  <c r="P117" i="5" s="1"/>
  <c r="Q117" i="5" s="1"/>
  <c r="S117" i="5" s="1"/>
  <c r="U117" i="5" l="1"/>
  <c r="N118" i="5"/>
  <c r="P118" i="5" s="1"/>
  <c r="Q118" i="5" s="1"/>
  <c r="S118" i="5" s="1"/>
  <c r="U118" i="5" l="1"/>
  <c r="N119" i="5"/>
  <c r="P119" i="5" s="1"/>
  <c r="Q119" i="5" s="1"/>
  <c r="S119" i="5" s="1"/>
  <c r="N120" i="5" l="1"/>
  <c r="P120" i="5" s="1"/>
  <c r="Q120" i="5" s="1"/>
  <c r="S120" i="5" s="1"/>
  <c r="U119" i="5"/>
  <c r="N121" i="5" l="1"/>
  <c r="P121" i="5" s="1"/>
  <c r="Q121" i="5" s="1"/>
  <c r="S121" i="5" s="1"/>
  <c r="U120" i="5"/>
  <c r="N122" i="5" l="1"/>
  <c r="P122" i="5" s="1"/>
  <c r="Q122" i="5" s="1"/>
  <c r="S122" i="5" s="1"/>
  <c r="U121" i="5"/>
  <c r="U122" i="5" l="1"/>
  <c r="N123" i="5"/>
  <c r="P123" i="5" s="1"/>
  <c r="Q123" i="5" s="1"/>
  <c r="S123" i="5" s="1"/>
  <c r="N124" i="5" l="1"/>
  <c r="P124" i="5" s="1"/>
  <c r="Q124" i="5" s="1"/>
  <c r="S124" i="5" s="1"/>
  <c r="U123" i="5"/>
  <c r="N125" i="5" l="1"/>
  <c r="P125" i="5" s="1"/>
  <c r="Q125" i="5" s="1"/>
  <c r="S125" i="5" s="1"/>
  <c r="U124" i="5"/>
  <c r="U125" i="5" l="1"/>
  <c r="N126" i="5"/>
  <c r="P126" i="5" s="1"/>
  <c r="Q126" i="5" s="1"/>
  <c r="S126" i="5" s="1"/>
  <c r="N127" i="5" l="1"/>
  <c r="P127" i="5" s="1"/>
  <c r="Q127" i="5" s="1"/>
  <c r="S127" i="5" s="1"/>
  <c r="U126" i="5"/>
  <c r="N128" i="5" l="1"/>
  <c r="P128" i="5" s="1"/>
  <c r="Q128" i="5" s="1"/>
  <c r="S128" i="5" s="1"/>
  <c r="U127" i="5"/>
  <c r="N129" i="5" l="1"/>
  <c r="P129" i="5" s="1"/>
  <c r="Q129" i="5" s="1"/>
  <c r="S129" i="5" s="1"/>
  <c r="U128" i="5"/>
  <c r="U129" i="5" l="1"/>
  <c r="N130" i="5"/>
  <c r="P130" i="5" s="1"/>
  <c r="Q130" i="5" s="1"/>
  <c r="S130" i="5" s="1"/>
  <c r="U130" i="5" l="1"/>
  <c r="N131" i="5"/>
  <c r="P131" i="5" s="1"/>
  <c r="Q131" i="5" s="1"/>
  <c r="S131" i="5" s="1"/>
  <c r="U131" i="5" l="1"/>
  <c r="N132" i="5"/>
  <c r="P132" i="5" s="1"/>
  <c r="Q132" i="5" s="1"/>
  <c r="S132" i="5" s="1"/>
  <c r="N133" i="5" l="1"/>
  <c r="P133" i="5" s="1"/>
  <c r="Q133" i="5" s="1"/>
  <c r="S133" i="5" s="1"/>
  <c r="U132" i="5"/>
  <c r="N134" i="5" l="1"/>
  <c r="P134" i="5" s="1"/>
  <c r="Q134" i="5" s="1"/>
  <c r="S134" i="5" s="1"/>
  <c r="N135" i="5" s="1"/>
  <c r="P135" i="5" s="1"/>
  <c r="Q135" i="5" s="1"/>
  <c r="S135" i="5" s="1"/>
  <c r="U133" i="5"/>
  <c r="U135" i="5" l="1"/>
  <c r="N136" i="5"/>
  <c r="P136" i="5" s="1"/>
  <c r="Q136" i="5" s="1"/>
  <c r="S136" i="5" s="1"/>
  <c r="U134" i="5"/>
  <c r="U136" i="5" l="1"/>
  <c r="N137" i="5"/>
  <c r="P137" i="5" s="1"/>
  <c r="Q137" i="5" s="1"/>
  <c r="S137" i="5" s="1"/>
  <c r="N138" i="5" l="1"/>
  <c r="P138" i="5" s="1"/>
  <c r="Q138" i="5" s="1"/>
  <c r="S138" i="5" s="1"/>
  <c r="U137" i="5"/>
  <c r="N139" i="5" l="1"/>
  <c r="P139" i="5" s="1"/>
  <c r="Q139" i="5" s="1"/>
  <c r="S139" i="5" s="1"/>
  <c r="U138" i="5"/>
  <c r="U139" i="5" l="1"/>
  <c r="N140" i="5"/>
  <c r="P140" i="5" s="1"/>
  <c r="Q140" i="5" s="1"/>
  <c r="S140" i="5" s="1"/>
  <c r="U140" i="5" l="1"/>
  <c r="N141" i="5"/>
  <c r="P141" i="5" s="1"/>
  <c r="Q141" i="5" s="1"/>
  <c r="S141" i="5" s="1"/>
  <c r="N142" i="5" l="1"/>
  <c r="P142" i="5" s="1"/>
  <c r="Q142" i="5" s="1"/>
  <c r="S142" i="5" s="1"/>
  <c r="U141" i="5"/>
  <c r="N143" i="5" l="1"/>
  <c r="P143" i="5" s="1"/>
  <c r="Q143" i="5" s="1"/>
  <c r="S143" i="5" s="1"/>
  <c r="U142" i="5"/>
  <c r="N144" i="5" l="1"/>
  <c r="P144" i="5" s="1"/>
  <c r="Q144" i="5" s="1"/>
  <c r="S144" i="5" s="1"/>
  <c r="U143" i="5"/>
  <c r="U144" i="5" l="1"/>
  <c r="N145" i="5"/>
  <c r="P145" i="5" s="1"/>
  <c r="Q145" i="5" s="1"/>
  <c r="S145" i="5" s="1"/>
  <c r="U145" i="5" l="1"/>
  <c r="N146" i="5"/>
  <c r="P146" i="5" s="1"/>
  <c r="Q146" i="5" s="1"/>
  <c r="S146" i="5" s="1"/>
  <c r="N147" i="5" l="1"/>
  <c r="P147" i="5" s="1"/>
  <c r="Q147" i="5" s="1"/>
  <c r="S147" i="5" s="1"/>
  <c r="U146" i="5"/>
  <c r="N148" i="5" l="1"/>
  <c r="P148" i="5" s="1"/>
  <c r="Q148" i="5" s="1"/>
  <c r="S148" i="5" s="1"/>
  <c r="U147" i="5"/>
  <c r="U148" i="5" l="1"/>
  <c r="N149" i="5"/>
  <c r="P149" i="5" s="1"/>
  <c r="Q149" i="5" s="1"/>
  <c r="S149" i="5" s="1"/>
  <c r="U149" i="5" l="1"/>
  <c r="N150" i="5"/>
  <c r="P150" i="5" s="1"/>
  <c r="Q150" i="5" s="1"/>
  <c r="S150" i="5" s="1"/>
  <c r="N151" i="5" l="1"/>
  <c r="P151" i="5" s="1"/>
  <c r="Q151" i="5" s="1"/>
  <c r="S151" i="5" s="1"/>
  <c r="U150" i="5"/>
  <c r="N152" i="5" l="1"/>
  <c r="P152" i="5" s="1"/>
  <c r="Q152" i="5" s="1"/>
  <c r="S152" i="5" s="1"/>
  <c r="U151" i="5"/>
  <c r="U152" i="5" l="1"/>
  <c r="N153" i="5"/>
  <c r="P153" i="5" s="1"/>
  <c r="Q153" i="5" s="1"/>
  <c r="S153" i="5" s="1"/>
  <c r="U153" i="5" l="1"/>
  <c r="N154" i="5"/>
  <c r="P154" i="5" s="1"/>
  <c r="Q154" i="5" s="1"/>
  <c r="S154" i="5" s="1"/>
  <c r="N155" i="5" l="1"/>
  <c r="P155" i="5" s="1"/>
  <c r="Q155" i="5" s="1"/>
  <c r="S155" i="5" s="1"/>
  <c r="U154" i="5"/>
  <c r="N156" i="5" l="1"/>
  <c r="P156" i="5" s="1"/>
  <c r="Q156" i="5" s="1"/>
  <c r="S156" i="5" s="1"/>
  <c r="U155" i="5"/>
  <c r="U156" i="5" l="1"/>
  <c r="N157" i="5"/>
  <c r="P157" i="5" s="1"/>
  <c r="Q157" i="5" s="1"/>
  <c r="S157" i="5" s="1"/>
  <c r="U157" i="5" l="1"/>
  <c r="N158" i="5"/>
  <c r="P158" i="5" s="1"/>
  <c r="Q158" i="5" s="1"/>
  <c r="S158" i="5" s="1"/>
  <c r="N159" i="5" l="1"/>
  <c r="P159" i="5" s="1"/>
  <c r="Q159" i="5" s="1"/>
  <c r="S159" i="5" s="1"/>
  <c r="U158" i="5"/>
  <c r="N160" i="5" l="1"/>
  <c r="P160" i="5" s="1"/>
  <c r="Q160" i="5" s="1"/>
  <c r="S160" i="5" s="1"/>
  <c r="U159" i="5"/>
  <c r="U160" i="5" l="1"/>
  <c r="N161" i="5"/>
  <c r="P161" i="5" s="1"/>
  <c r="Q161" i="5" s="1"/>
  <c r="S161" i="5" s="1"/>
  <c r="U161" i="5" l="1"/>
  <c r="N162" i="5"/>
  <c r="P162" i="5" s="1"/>
  <c r="Q162" i="5" s="1"/>
  <c r="S162" i="5" s="1"/>
  <c r="U162" i="5"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mvb2908</author>
  </authors>
  <commentList>
    <comment ref="L31" authorId="0" shapeId="0" xr:uid="{00000000-0006-0000-0100-000001000000}">
      <text>
        <r>
          <rPr>
            <b/>
            <sz val="9"/>
            <color indexed="81"/>
            <rFont val="Tahoma"/>
            <family val="2"/>
          </rPr>
          <t>mvb2908:</t>
        </r>
        <r>
          <rPr>
            <sz val="9"/>
            <color indexed="81"/>
            <rFont val="Tahoma"/>
            <family val="2"/>
          </rPr>
          <t xml:space="preserve">
con la semilla 1000 el algoritmo se degenera</t>
        </r>
      </text>
    </comment>
  </commentList>
</comments>
</file>

<file path=xl/sharedStrings.xml><?xml version="1.0" encoding="utf-8"?>
<sst xmlns="http://schemas.openxmlformats.org/spreadsheetml/2006/main" count="846" uniqueCount="58">
  <si>
    <t>Números Pseudoaleatorios</t>
  </si>
  <si>
    <t>Estos números tienen la característica de que deben seguir una distribución Uniforme, es decir que pueden tomar cualquier valor dentro del intervalo (0, 1), entonces podemos decir que los números pseudo aleatorios son números entre 0 y 1 que han pasado por un tamizado de pruebas para poder determinar que tendrán una función aproximada a la realidad es decir, haya aleatoriedad.</t>
  </si>
  <si>
    <r>
      <t xml:space="preserve">La función de los números pseudoaleatorios es que a partir de ellos podemos generar </t>
    </r>
    <r>
      <rPr>
        <b/>
        <sz val="14"/>
        <color rgb="FF000000"/>
        <rFont val="Times New Roman"/>
        <family val="1"/>
      </rPr>
      <t>variables aleatorias</t>
    </r>
    <r>
      <rPr>
        <sz val="14"/>
        <color rgb="FF000000"/>
        <rFont val="Times New Roman"/>
        <family val="1"/>
      </rPr>
      <t xml:space="preserve"> las cuales están sujetas en el mayor de los casos, a distribuciones estadísticas que son las que se usan para establecer el comportamiento de </t>
    </r>
    <r>
      <rPr>
        <u/>
        <sz val="14"/>
        <color rgb="FF000000"/>
        <rFont val="Times New Roman"/>
        <family val="1"/>
      </rPr>
      <t>materiales</t>
    </r>
    <r>
      <rPr>
        <sz val="14"/>
        <color rgb="FF000000"/>
        <rFont val="Times New Roman"/>
        <family val="1"/>
      </rPr>
      <t xml:space="preserve">, </t>
    </r>
    <r>
      <rPr>
        <u/>
        <sz val="14"/>
        <color rgb="FF000000"/>
        <rFont val="Times New Roman"/>
        <family val="1"/>
      </rPr>
      <t>sucesos</t>
    </r>
    <r>
      <rPr>
        <sz val="14"/>
        <color rgb="FF000000"/>
        <rFont val="Times New Roman"/>
        <family val="1"/>
      </rPr>
      <t xml:space="preserve">, </t>
    </r>
    <r>
      <rPr>
        <u/>
        <sz val="14"/>
        <color rgb="FF000000"/>
        <rFont val="Times New Roman"/>
        <family val="1"/>
      </rPr>
      <t>personas</t>
    </r>
    <r>
      <rPr>
        <sz val="14"/>
        <color rgb="FF000000"/>
        <rFont val="Times New Roman"/>
        <family val="1"/>
      </rPr>
      <t xml:space="preserve">, etc., en todo proceso de simulación. </t>
    </r>
    <r>
      <rPr>
        <b/>
        <sz val="14"/>
        <color rgb="FF002060"/>
        <rFont val="Times New Roman"/>
        <family val="1"/>
      </rPr>
      <t>La simulación</t>
    </r>
    <r>
      <rPr>
        <sz val="14"/>
        <color rgb="FF000000"/>
        <rFont val="Times New Roman"/>
        <family val="1"/>
      </rPr>
      <t xml:space="preserve"> es el proceso de diseñar un modelo de un sistema real, que servirá para dirigir experimentos con el propósito de entender, explicar, analizar o mejorar el comportamiento del sistema.</t>
    </r>
  </si>
  <si>
    <r>
      <t xml:space="preserve">Los números pseudoaleatorios se generan mediante algoritmos </t>
    </r>
    <r>
      <rPr>
        <b/>
        <sz val="14"/>
        <color rgb="FF002060"/>
        <rFont val="Times New Roman"/>
        <family val="1"/>
      </rPr>
      <t>determinísticos,</t>
    </r>
    <r>
      <rPr>
        <sz val="14"/>
        <color rgb="FF000000"/>
        <rFont val="Times New Roman"/>
        <family val="1"/>
      </rPr>
      <t xml:space="preserve"> es decir aquellos en que se obtiene el mismo resultado bajo las mismas condiciones iniciales, por lo cual requieren parámetros de arranque.Sea una secuencia ri = {r1 ,r2 ,r3, ..., rn} con n valores distintos, se le conoce como el conjunto necesario de números entre 0 y 1 para realizar una simulación, siendo n el periodo o ciclo de vida. Esta secuencia forma la parte principal de la simulación de procesos estocásticos (basado en probabilidades) y son usados para generar la conducta de variables aleatorias, continuas o discretas. Estos números se consideran pseudo-aleatorios porque es imposible el generar números realmente aleatorios.</t>
    </r>
  </si>
  <si>
    <t>Algoritmos No Congruenciales</t>
  </si>
  <si>
    <t>Propuesto en la década de los cuarenta del siglo XX por Von Neumann y Metrópolis, este algoritmo requiere un número entero, llamado semilla, con D dígitos, este es elevado al cuadrado para seleccionar del resultado los D dígitos del centro; el primer número ri se determina simplemente anteponiendo el "0" a esos dígitos. Para obtener el segundo ri se sigue el mismo procedimiento, sólo que ahora se elevan al cuadrado los D dígitos del centro que se seleccionaron para obtener el primer ri. Este método se repite hasta obtener n números ri.</t>
  </si>
  <si>
    <t>Algoritmo de cuadrados medios</t>
  </si>
  <si>
    <t>Pasos para generar números con el algoritmo de cuadrados medios:</t>
  </si>
  <si>
    <r>
      <t>Generar los primeros 5 números r</t>
    </r>
    <r>
      <rPr>
        <vertAlign val="subscript"/>
        <sz val="12"/>
        <color rgb="FF000000"/>
        <rFont val="Times New Roman"/>
        <family val="1"/>
      </rPr>
      <t>i</t>
    </r>
    <r>
      <rPr>
        <sz val="12"/>
        <color rgb="FF000000"/>
        <rFont val="Times New Roman"/>
        <family val="1"/>
      </rPr>
      <t xml:space="preserve"> a partir de una semilla X</t>
    </r>
    <r>
      <rPr>
        <vertAlign val="subscript"/>
        <sz val="12"/>
        <color rgb="FF000000"/>
        <rFont val="Times New Roman"/>
        <family val="1"/>
      </rPr>
      <t>0</t>
    </r>
    <r>
      <rPr>
        <sz val="12"/>
        <color rgb="FF000000"/>
        <rFont val="Times New Roman"/>
        <family val="1"/>
      </rPr>
      <t xml:space="preserve"> = 5 735, de donde se puede observar que D = </t>
    </r>
    <r>
      <rPr>
        <b/>
        <sz val="12"/>
        <color rgb="FF000000"/>
        <rFont val="Times New Roman"/>
        <family val="1"/>
      </rPr>
      <t>4</t>
    </r>
    <r>
      <rPr>
        <sz val="12"/>
        <color rgb="FF000000"/>
        <rFont val="Times New Roman"/>
        <family val="1"/>
      </rPr>
      <t xml:space="preserve"> dígitos.</t>
    </r>
  </si>
  <si>
    <t>Algoritmo de productos medios</t>
  </si>
  <si>
    <t>X0=</t>
  </si>
  <si>
    <t>X1=</t>
  </si>
  <si>
    <t>=</t>
  </si>
  <si>
    <t>Algoritmo de Multiplicador Constante</t>
  </si>
  <si>
    <t xml:space="preserve">Generar los primeros 5 números ri apartir de la semilla: x0=9803 y la constante a= 6965. Observe que tanto la semilla como la constante tienen D=4 dígitos. </t>
  </si>
  <si>
    <t xml:space="preserve">Generar los primeros 5 números ri apartir de la semilla: x0=5015 y x1= 5734, observe que ambas semillas tienen D=4 dígitos. </t>
  </si>
  <si>
    <t>a=</t>
  </si>
  <si>
    <r>
      <t>Los algoritmos determinísticos para generar números pseudoaleatorios se dividen en</t>
    </r>
    <r>
      <rPr>
        <b/>
        <sz val="14"/>
        <color rgb="FF000000"/>
        <rFont val="Times New Roman"/>
        <family val="1"/>
      </rPr>
      <t xml:space="preserve"> no congruenciales</t>
    </r>
    <r>
      <rPr>
        <sz val="14"/>
        <color rgb="FF000000"/>
        <rFont val="Times New Roman"/>
        <family val="1"/>
      </rPr>
      <t xml:space="preserve"> y </t>
    </r>
    <r>
      <rPr>
        <b/>
        <sz val="14"/>
        <color rgb="FF000000"/>
        <rFont val="Times New Roman"/>
        <family val="1"/>
      </rPr>
      <t>congruenciales (</t>
    </r>
    <r>
      <rPr>
        <sz val="14"/>
        <color rgb="FF000000"/>
        <rFont val="Times New Roman"/>
        <family val="1"/>
      </rPr>
      <t xml:space="preserve">éstos a su vez se dividen en </t>
    </r>
    <r>
      <rPr>
        <b/>
        <sz val="14"/>
        <color rgb="FF000000"/>
        <rFont val="Times New Roman"/>
        <family val="1"/>
      </rPr>
      <t xml:space="preserve">lineales </t>
    </r>
    <r>
      <rPr>
        <sz val="14"/>
        <color rgb="FF000000"/>
        <rFont val="Times New Roman"/>
        <family val="1"/>
      </rPr>
      <t>y</t>
    </r>
    <r>
      <rPr>
        <b/>
        <sz val="14"/>
        <color rgb="FF000000"/>
        <rFont val="Times New Roman"/>
        <family val="1"/>
      </rPr>
      <t xml:space="preserve"> no lineales)</t>
    </r>
    <r>
      <rPr>
        <sz val="14"/>
        <color rgb="FF000000"/>
        <rFont val="Times New Roman"/>
        <family val="1"/>
      </rPr>
      <t>.</t>
    </r>
  </si>
  <si>
    <t>Algoritmos Congruenciales</t>
  </si>
  <si>
    <t>Algoritmo Lineal</t>
  </si>
  <si>
    <r>
      <t>Generar suficientes números entre 0 y 1 con los parametros: X</t>
    </r>
    <r>
      <rPr>
        <vertAlign val="subscript"/>
        <sz val="11"/>
        <color theme="1"/>
        <rFont val="Calibri"/>
        <family val="2"/>
        <scheme val="minor"/>
      </rPr>
      <t>0</t>
    </r>
    <r>
      <rPr>
        <sz val="11"/>
        <color theme="1"/>
        <rFont val="Calibri"/>
        <family val="2"/>
        <scheme val="minor"/>
      </rPr>
      <t>=6, k=3, g=3, c=7, hasta encontrar el periodo de vida máximo (N).</t>
    </r>
  </si>
  <si>
    <t>a=1+4(3)=</t>
  </si>
  <si>
    <t>R=Xi/(m-1)</t>
  </si>
  <si>
    <t>mod</t>
  </si>
  <si>
    <t>(</t>
  </si>
  <si>
    <t>*</t>
  </si>
  <si>
    <t>+</t>
  </si>
  <si>
    <t>)</t>
  </si>
  <si>
    <r>
      <t>m=2</t>
    </r>
    <r>
      <rPr>
        <vertAlign val="superscript"/>
        <sz val="11"/>
        <color theme="1"/>
        <rFont val="Calibri"/>
        <family val="2"/>
        <scheme val="minor"/>
      </rPr>
      <t>3</t>
    </r>
    <r>
      <rPr>
        <sz val="11"/>
        <color theme="1"/>
        <rFont val="Calibri"/>
        <family val="2"/>
        <scheme val="minor"/>
      </rPr>
      <t xml:space="preserve">=8 </t>
    </r>
  </si>
  <si>
    <r>
      <rPr>
        <b/>
        <sz val="14"/>
        <rFont val="Calibri"/>
        <family val="2"/>
        <scheme val="minor"/>
      </rPr>
      <t>X=(13Xi + 7) mod (8)</t>
    </r>
    <r>
      <rPr>
        <b/>
        <sz val="14"/>
        <color theme="1"/>
        <rFont val="Calibri"/>
        <family val="2"/>
        <scheme val="minor"/>
      </rPr>
      <t xml:space="preserve">      </t>
    </r>
    <r>
      <rPr>
        <b/>
        <sz val="14"/>
        <color rgb="FFFF0000"/>
        <rFont val="Calibri"/>
        <family val="2"/>
        <scheme val="minor"/>
      </rPr>
      <t xml:space="preserve">  </t>
    </r>
  </si>
  <si>
    <t># D</t>
  </si>
  <si>
    <r>
      <t>)</t>
    </r>
    <r>
      <rPr>
        <vertAlign val="superscript"/>
        <sz val="11"/>
        <color rgb="FFC00000"/>
        <rFont val="Calibri"/>
        <family val="2"/>
        <scheme val="minor"/>
      </rPr>
      <t>2</t>
    </r>
  </si>
  <si>
    <t>1. Seleccionar semilla (X0) con D dígitos (D &gt; 3).
2. Sea X0 = resultado de elevar X0 al cuadrado; sea X1 = los D dígitos del centro, y sea ri = 0.D dígitos del centro.
3. Sea Yi = resultado de elevar Xi al cuadrado; sea Xi+1 = los D dígitos del centro, y sea ri = 0.D dígitos del centro para toda i = 1, 2, 3,..., n.
4. Repetir el paso 3 hasta obtener los n números ri deseados.
Nota: Si no es posible obtener los D dígitos del centro del número Yi, agregue ceros a la izquierda del número Yi.Generalmente este algoritmo es incapaz de generar una secuencia de ri con periodo de vida n grande.</t>
  </si>
  <si>
    <t>Algoritmo Congruencial Multiplicativo</t>
  </si>
  <si>
    <r>
      <t>Generar suficientes números entre 0 y 1 con los parametros: X</t>
    </r>
    <r>
      <rPr>
        <vertAlign val="subscript"/>
        <sz val="11"/>
        <color theme="1"/>
        <rFont val="Calibri"/>
        <family val="2"/>
        <scheme val="minor"/>
      </rPr>
      <t>0</t>
    </r>
    <r>
      <rPr>
        <sz val="11"/>
        <color theme="1"/>
        <rFont val="Calibri"/>
        <family val="2"/>
        <scheme val="minor"/>
      </rPr>
      <t>=17, k=2, g=5, hasta encontrar el periodo de vida máximo (N).</t>
    </r>
  </si>
  <si>
    <t>a=5+8(2)=</t>
  </si>
  <si>
    <r>
      <t>m=2</t>
    </r>
    <r>
      <rPr>
        <vertAlign val="superscript"/>
        <sz val="11"/>
        <color theme="1"/>
        <rFont val="Calibri"/>
        <family val="2"/>
        <scheme val="minor"/>
      </rPr>
      <t>5</t>
    </r>
    <r>
      <rPr>
        <sz val="11"/>
        <color theme="1"/>
        <rFont val="Calibri"/>
        <family val="2"/>
        <scheme val="minor"/>
      </rPr>
      <t>=32</t>
    </r>
  </si>
  <si>
    <r>
      <rPr>
        <b/>
        <sz val="14"/>
        <rFont val="Calibri"/>
        <family val="2"/>
        <scheme val="minor"/>
      </rPr>
      <t>X=(21 * Xi) mod (32)</t>
    </r>
    <r>
      <rPr>
        <b/>
        <sz val="14"/>
        <color theme="1"/>
        <rFont val="Calibri"/>
        <family val="2"/>
        <scheme val="minor"/>
      </rPr>
      <t xml:space="preserve">      </t>
    </r>
    <r>
      <rPr>
        <b/>
        <sz val="14"/>
        <color rgb="FFFF0000"/>
        <rFont val="Calibri"/>
        <family val="2"/>
        <scheme val="minor"/>
      </rPr>
      <t xml:space="preserve">  </t>
    </r>
  </si>
  <si>
    <t>Algoritmo Congruencial Aditivo</t>
  </si>
  <si>
    <r>
      <t xml:space="preserve">Generar 7 números entre 0 y 1 a partir de la siguiente secuencia de numeros enteros: 65, 89, 98, 03, 69; </t>
    </r>
    <r>
      <rPr>
        <b/>
        <sz val="11"/>
        <color theme="1"/>
        <rFont val="Calibri"/>
        <family val="2"/>
        <scheme val="minor"/>
      </rPr>
      <t>m</t>
    </r>
    <r>
      <rPr>
        <sz val="11"/>
        <color theme="1"/>
        <rFont val="Calibri"/>
        <family val="2"/>
        <scheme val="minor"/>
      </rPr>
      <t>=100.
*Sean X1 = 65, X2 = 89, X3 = 98, X4 = 03, X5 = 69.
 *Para generar r1, r2, r3 r4, r5, r6 y r7 antes es necesario generar X6, X7, X8, X9, X10, X11, X12.</t>
    </r>
  </si>
  <si>
    <t>x1=</t>
  </si>
  <si>
    <t>x2=</t>
  </si>
  <si>
    <t>x3=</t>
  </si>
  <si>
    <t>x4=</t>
  </si>
  <si>
    <t>x5=</t>
  </si>
  <si>
    <t>Algoritmo Congruencial No lineal Cuadratico</t>
  </si>
  <si>
    <t>Generar, a partir del algoritmo congruencial cuadrático, suficientes números enteros hasta alcanzar el periodo de vida, considerando los parámetros X0 = 13, m = 8, a = 26, b = 27 y c = 27. Como todas las condiciones estipuladas para los parámetros se satisfacen, es de esperarse que el periodo de vida del generador sea N = m = 8, tal como podrá comprobar al revisar los cálculos correspondientes, que se presentan a continuación.</t>
  </si>
  <si>
    <r>
      <rPr>
        <b/>
        <sz val="14"/>
        <rFont val="Calibri"/>
        <family val="2"/>
        <scheme val="minor"/>
      </rPr>
      <t>Xi = (X</t>
    </r>
    <r>
      <rPr>
        <b/>
        <vertAlign val="subscript"/>
        <sz val="14"/>
        <rFont val="Calibri"/>
        <family val="2"/>
        <scheme val="minor"/>
      </rPr>
      <t>i-1</t>
    </r>
    <r>
      <rPr>
        <b/>
        <sz val="14"/>
        <rFont val="Calibri"/>
        <family val="2"/>
        <scheme val="minor"/>
      </rPr>
      <t xml:space="preserve"> + X</t>
    </r>
    <r>
      <rPr>
        <b/>
        <vertAlign val="subscript"/>
        <sz val="14"/>
        <rFont val="Calibri"/>
        <family val="2"/>
        <scheme val="minor"/>
      </rPr>
      <t>i-n</t>
    </r>
    <r>
      <rPr>
        <b/>
        <sz val="14"/>
        <rFont val="Calibri"/>
        <family val="2"/>
        <scheme val="minor"/>
      </rPr>
      <t>) mod (m)                   i = n + 1, n + 2, n + 3,…, N</t>
    </r>
    <r>
      <rPr>
        <b/>
        <sz val="14"/>
        <color theme="1"/>
        <rFont val="Calibri"/>
        <family val="2"/>
        <scheme val="minor"/>
      </rPr>
      <t xml:space="preserve">     </t>
    </r>
    <r>
      <rPr>
        <b/>
        <sz val="14"/>
        <color rgb="FFFF0000"/>
        <rFont val="Calibri"/>
        <family val="2"/>
        <scheme val="minor"/>
      </rPr>
      <t xml:space="preserve"> </t>
    </r>
    <r>
      <rPr>
        <b/>
        <sz val="14"/>
        <rFont val="Calibri"/>
        <family val="2"/>
        <scheme val="minor"/>
      </rPr>
      <t xml:space="preserve"> R=Xi/(m-1)</t>
    </r>
  </si>
  <si>
    <r>
      <rPr>
        <b/>
        <sz val="14"/>
        <rFont val="Calibri"/>
        <family val="2"/>
        <scheme val="minor"/>
      </rPr>
      <t>Xi + 1 = (aX</t>
    </r>
    <r>
      <rPr>
        <b/>
        <vertAlign val="superscript"/>
        <sz val="14"/>
        <rFont val="Calibri"/>
        <family val="2"/>
        <scheme val="minor"/>
      </rPr>
      <t>2</t>
    </r>
    <r>
      <rPr>
        <b/>
        <vertAlign val="subscript"/>
        <sz val="14"/>
        <rFont val="Calibri"/>
        <family val="2"/>
        <scheme val="minor"/>
      </rPr>
      <t>i</t>
    </r>
    <r>
      <rPr>
        <b/>
        <sz val="14"/>
        <rFont val="Calibri"/>
        <family val="2"/>
        <scheme val="minor"/>
      </rPr>
      <t xml:space="preserve"> + bX</t>
    </r>
    <r>
      <rPr>
        <b/>
        <vertAlign val="subscript"/>
        <sz val="14"/>
        <rFont val="Calibri"/>
        <family val="2"/>
        <scheme val="minor"/>
      </rPr>
      <t>¡</t>
    </r>
    <r>
      <rPr>
        <b/>
        <sz val="14"/>
        <rFont val="Calibri"/>
        <family val="2"/>
        <scheme val="minor"/>
      </rPr>
      <t xml:space="preserve"> + c) mod (m) </t>
    </r>
  </si>
  <si>
    <t>INTERVALO</t>
  </si>
  <si>
    <t>FE</t>
  </si>
  <si>
    <t>FO</t>
  </si>
  <si>
    <t>0.00 - 0.20</t>
  </si>
  <si>
    <t>0.21 - 0.40</t>
  </si>
  <si>
    <t>0.41 - 0.60</t>
  </si>
  <si>
    <t>0.61 - 0.80</t>
  </si>
  <si>
    <t>0.81 - 1.00</t>
  </si>
  <si>
    <r>
      <t>(FE-FO)</t>
    </r>
    <r>
      <rPr>
        <b/>
        <i/>
        <vertAlign val="superscript"/>
        <sz val="16"/>
        <color rgb="FF000000"/>
        <rFont val="Arial, Helvetica, sans-serif"/>
      </rPr>
      <t>2</t>
    </r>
    <r>
      <rPr>
        <b/>
        <i/>
        <sz val="16"/>
        <color rgb="FF000000"/>
        <rFont val="Arial, Helvetica, sans-serif"/>
      </rPr>
      <t>/FE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</si>
</sst>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
    <numFmt numFmtId="165" formatCode="0.000"/>
    <numFmt numFmtId="166" formatCode="0000"/>
  </numFmts>
  <fonts count="30">
    <font>
      <sz val="11"/>
      <color theme="1"/>
      <name val="Calibri"/>
      <family val="2"/>
      <scheme val="minor"/>
    </font>
    <font>
      <b/>
      <sz val="11"/>
      <color theme="1"/>
      <name val="Calibri"/>
      <family val="2"/>
      <scheme val="minor"/>
    </font>
    <font>
      <b/>
      <sz val="14"/>
      <color theme="1"/>
      <name val="Calibri"/>
      <family val="2"/>
      <scheme val="minor"/>
    </font>
    <font>
      <b/>
      <sz val="14"/>
      <color rgb="FFFF0000"/>
      <name val="Calibri"/>
      <family val="2"/>
      <scheme val="minor"/>
    </font>
    <font>
      <sz val="12"/>
      <color theme="1"/>
      <name val="Calibri"/>
      <family val="2"/>
      <scheme val="minor"/>
    </font>
    <font>
      <sz val="14"/>
      <color rgb="FF000000"/>
      <name val="Times New Roman"/>
      <family val="1"/>
    </font>
    <font>
      <b/>
      <sz val="14"/>
      <color rgb="FF000000"/>
      <name val="Times New Roman"/>
      <family val="1"/>
    </font>
    <font>
      <u/>
      <sz val="14"/>
      <color rgb="FF000000"/>
      <name val="Times New Roman"/>
      <family val="1"/>
    </font>
    <font>
      <b/>
      <sz val="14"/>
      <color rgb="FF002060"/>
      <name val="Times New Roman"/>
      <family val="1"/>
    </font>
    <font>
      <b/>
      <sz val="16"/>
      <color theme="3" tint="-0.499984740745262"/>
      <name val="Calibri"/>
      <family val="2"/>
      <scheme val="minor"/>
    </font>
    <font>
      <sz val="12"/>
      <color rgb="FF000000"/>
      <name val="Times New Roman"/>
      <family val="1"/>
    </font>
    <font>
      <vertAlign val="subscript"/>
      <sz val="12"/>
      <color rgb="FF000000"/>
      <name val="Times New Roman"/>
      <family val="1"/>
    </font>
    <font>
      <b/>
      <sz val="12"/>
      <color rgb="FF000000"/>
      <name val="Times New Roman"/>
      <family val="1"/>
    </font>
    <font>
      <sz val="11"/>
      <color rgb="FFC00000"/>
      <name val="Calibri"/>
      <family val="2"/>
      <scheme val="minor"/>
    </font>
    <font>
      <vertAlign val="subscript"/>
      <sz val="11"/>
      <color theme="1"/>
      <name val="Calibri"/>
      <family val="2"/>
      <scheme val="minor"/>
    </font>
    <font>
      <vertAlign val="superscript"/>
      <sz val="11"/>
      <color theme="1"/>
      <name val="Calibri"/>
      <family val="2"/>
      <scheme val="minor"/>
    </font>
    <font>
      <b/>
      <sz val="11"/>
      <color rgb="FFC00000"/>
      <name val="Calibri"/>
      <family val="2"/>
      <scheme val="minor"/>
    </font>
    <font>
      <b/>
      <sz val="14"/>
      <name val="Calibri"/>
      <family val="2"/>
      <scheme val="minor"/>
    </font>
    <font>
      <sz val="11"/>
      <name val="Calibri"/>
      <family val="2"/>
      <scheme val="minor"/>
    </font>
    <font>
      <vertAlign val="superscript"/>
      <sz val="11"/>
      <color rgb="FFC00000"/>
      <name val="Calibri"/>
      <family val="2"/>
      <scheme val="minor"/>
    </font>
    <font>
      <sz val="9"/>
      <color indexed="81"/>
      <name val="Tahoma"/>
      <family val="2"/>
    </font>
    <font>
      <b/>
      <sz val="9"/>
      <color indexed="81"/>
      <name val="Tahoma"/>
      <family val="2"/>
    </font>
    <font>
      <b/>
      <vertAlign val="subscript"/>
      <sz val="14"/>
      <name val="Calibri"/>
      <family val="2"/>
      <scheme val="minor"/>
    </font>
    <font>
      <b/>
      <vertAlign val="superscript"/>
      <sz val="14"/>
      <name val="Calibri"/>
      <family val="2"/>
      <scheme val="minor"/>
    </font>
    <font>
      <b/>
      <sz val="24"/>
      <color rgb="FF000000"/>
      <name val="Arial, Helvetica, sans-serif"/>
    </font>
    <font>
      <b/>
      <i/>
      <sz val="18"/>
      <color rgb="FF000000"/>
      <name val="Arial, Helvetica, sans-serif"/>
    </font>
    <font>
      <sz val="18"/>
      <color rgb="FF000000"/>
      <name val="Arial, Helvetica, sans-serif"/>
    </font>
    <font>
      <sz val="12"/>
      <color rgb="FF000000"/>
      <name val="Arial, Helvetica, sans-serif"/>
    </font>
    <font>
      <b/>
      <i/>
      <sz val="16"/>
      <color rgb="FF000000"/>
      <name val="Arial, Helvetica, sans-serif"/>
    </font>
    <font>
      <b/>
      <i/>
      <vertAlign val="superscript"/>
      <sz val="16"/>
      <color rgb="FF000000"/>
      <name val="Arial, Helvetica, sans-serif"/>
    </font>
  </fonts>
  <fills count="9">
    <fill>
      <patternFill patternType="none"/>
    </fill>
    <fill>
      <patternFill patternType="gray125"/>
    </fill>
    <fill>
      <patternFill patternType="solid">
        <fgColor theme="3" tint="0.79998168889431442"/>
        <bgColor indexed="64"/>
      </patternFill>
    </fill>
    <fill>
      <patternFill patternType="solid">
        <fgColor theme="0"/>
        <bgColor indexed="64"/>
      </patternFill>
    </fill>
    <fill>
      <patternFill patternType="solid">
        <fgColor theme="0" tint="-4.9989318521683403E-2"/>
        <bgColor indexed="64"/>
      </patternFill>
    </fill>
    <fill>
      <patternFill patternType="solid">
        <fgColor theme="5" tint="0.39997558519241921"/>
        <bgColor indexed="64"/>
      </patternFill>
    </fill>
    <fill>
      <patternFill patternType="solid">
        <fgColor rgb="FFFF0000"/>
        <bgColor indexed="64"/>
      </patternFill>
    </fill>
    <fill>
      <patternFill patternType="solid">
        <fgColor theme="3" tint="0.39997558519241921"/>
        <bgColor indexed="64"/>
      </patternFill>
    </fill>
    <fill>
      <patternFill patternType="solid">
        <fgColor rgb="FFF7F7F7"/>
        <bgColor indexed="64"/>
      </patternFill>
    </fill>
  </fills>
  <borders count="17">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medium">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1">
    <xf numFmtId="0" fontId="0" fillId="0" borderId="0"/>
  </cellStyleXfs>
  <cellXfs count="79">
    <xf numFmtId="0" fontId="0" fillId="0" borderId="0" xfId="0"/>
    <xf numFmtId="0" fontId="0" fillId="0" borderId="0" xfId="0" applyAlignment="1">
      <alignment horizontal="center"/>
    </xf>
    <xf numFmtId="0" fontId="2" fillId="0" borderId="0" xfId="0" applyFont="1" applyAlignment="1"/>
    <xf numFmtId="0" fontId="1" fillId="0" borderId="0" xfId="0" applyFont="1"/>
    <xf numFmtId="0" fontId="0" fillId="0" borderId="0" xfId="0" applyAlignment="1"/>
    <xf numFmtId="0" fontId="0" fillId="3" borderId="0" xfId="0" applyFill="1"/>
    <xf numFmtId="0" fontId="5" fillId="3" borderId="0" xfId="0" applyFont="1" applyFill="1" applyAlignment="1">
      <alignment vertical="center" wrapText="1"/>
    </xf>
    <xf numFmtId="0" fontId="1" fillId="3" borderId="0" xfId="0" applyFont="1" applyFill="1"/>
    <xf numFmtId="0" fontId="0" fillId="0" borderId="0" xfId="0" applyAlignment="1">
      <alignment vertical="justify"/>
    </xf>
    <xf numFmtId="0" fontId="0" fillId="0" borderId="0" xfId="0" applyAlignment="1">
      <alignment horizontal="center" vertical="justify"/>
    </xf>
    <xf numFmtId="0" fontId="0" fillId="0" borderId="0" xfId="0" applyAlignment="1">
      <alignment horizontal="left" vertical="justify"/>
    </xf>
    <xf numFmtId="0" fontId="1" fillId="0" borderId="0" xfId="0" applyFont="1" applyAlignment="1">
      <alignment horizontal="right" vertical="justify"/>
    </xf>
    <xf numFmtId="0" fontId="13" fillId="0" borderId="0" xfId="0" applyFont="1" applyAlignment="1">
      <alignment horizontal="center"/>
    </xf>
    <xf numFmtId="164" fontId="0" fillId="0" borderId="0" xfId="0" applyNumberFormat="1" applyAlignment="1">
      <alignment horizontal="center"/>
    </xf>
    <xf numFmtId="0" fontId="0" fillId="0" borderId="0" xfId="0" applyAlignment="1">
      <alignment horizontal="left"/>
    </xf>
    <xf numFmtId="1" fontId="0" fillId="0" borderId="0" xfId="0" applyNumberFormat="1" applyAlignment="1">
      <alignment horizontal="center"/>
    </xf>
    <xf numFmtId="0" fontId="16" fillId="0" borderId="0" xfId="0" applyFont="1" applyAlignment="1">
      <alignment horizontal="center"/>
    </xf>
    <xf numFmtId="165" fontId="0" fillId="0" borderId="0" xfId="0" applyNumberFormat="1" applyAlignment="1">
      <alignment horizontal="center"/>
    </xf>
    <xf numFmtId="0" fontId="0" fillId="0" borderId="0" xfId="0" applyAlignment="1">
      <alignment horizontal="center" vertical="justify"/>
    </xf>
    <xf numFmtId="0" fontId="0" fillId="0" borderId="0" xfId="0" applyAlignment="1">
      <alignment horizontal="center"/>
    </xf>
    <xf numFmtId="0" fontId="0" fillId="0" borderId="0" xfId="0" applyAlignment="1">
      <alignment horizontal="center"/>
    </xf>
    <xf numFmtId="165" fontId="0" fillId="6" borderId="0" xfId="0" applyNumberFormat="1" applyFill="1" applyAlignment="1">
      <alignment horizontal="center"/>
    </xf>
    <xf numFmtId="0" fontId="18" fillId="0" borderId="0" xfId="0" applyFont="1" applyAlignment="1">
      <alignment horizontal="center"/>
    </xf>
    <xf numFmtId="0" fontId="0" fillId="0" borderId="0" xfId="0" applyFont="1" applyAlignment="1">
      <alignment horizontal="center"/>
    </xf>
    <xf numFmtId="0" fontId="18" fillId="0" borderId="0" xfId="0" applyFont="1" applyAlignment="1">
      <alignment horizontal="center"/>
    </xf>
    <xf numFmtId="0" fontId="18" fillId="0" borderId="0" xfId="0" applyNumberFormat="1" applyFont="1" applyAlignment="1">
      <alignment horizontal="center"/>
    </xf>
    <xf numFmtId="166" fontId="18" fillId="0" borderId="0" xfId="0" applyNumberFormat="1" applyFont="1" applyAlignment="1">
      <alignment horizontal="center"/>
    </xf>
    <xf numFmtId="0" fontId="13" fillId="5" borderId="0" xfId="0" applyFont="1" applyFill="1" applyAlignment="1">
      <alignment horizontal="center"/>
    </xf>
    <xf numFmtId="0" fontId="0" fillId="5" borderId="0" xfId="0" applyFill="1" applyAlignment="1">
      <alignment horizontal="center"/>
    </xf>
    <xf numFmtId="0" fontId="18" fillId="5" borderId="0" xfId="0" applyFont="1" applyFill="1" applyAlignment="1">
      <alignment horizontal="center"/>
    </xf>
    <xf numFmtId="0" fontId="0" fillId="5" borderId="0" xfId="0" applyFont="1" applyFill="1" applyAlignment="1">
      <alignment horizontal="center"/>
    </xf>
    <xf numFmtId="164" fontId="0" fillId="5" borderId="0" xfId="0" applyNumberFormat="1" applyFill="1" applyAlignment="1">
      <alignment horizontal="center"/>
    </xf>
    <xf numFmtId="0" fontId="13" fillId="7" borderId="0" xfId="0" applyFont="1" applyFill="1" applyAlignment="1">
      <alignment horizontal="center"/>
    </xf>
    <xf numFmtId="0" fontId="0" fillId="7" borderId="0" xfId="0" applyFill="1" applyAlignment="1">
      <alignment horizontal="center"/>
    </xf>
    <xf numFmtId="0" fontId="18" fillId="7" borderId="0" xfId="0" applyFont="1" applyFill="1" applyAlignment="1">
      <alignment horizontal="center"/>
    </xf>
    <xf numFmtId="164" fontId="0" fillId="7" borderId="0" xfId="0" applyNumberFormat="1" applyFill="1" applyAlignment="1">
      <alignment horizontal="center"/>
    </xf>
    <xf numFmtId="164" fontId="0" fillId="0" borderId="0" xfId="0" applyNumberFormat="1"/>
    <xf numFmtId="164" fontId="0" fillId="6" borderId="0" xfId="0" applyNumberFormat="1" applyFill="1" applyAlignment="1">
      <alignment horizontal="center"/>
    </xf>
    <xf numFmtId="0" fontId="17" fillId="0" borderId="0" xfId="0" applyFont="1" applyAlignment="1"/>
    <xf numFmtId="0" fontId="5" fillId="0" borderId="0" xfId="0" applyFont="1" applyBorder="1" applyAlignment="1">
      <alignment horizontal="justify" vertical="justify" wrapText="1"/>
    </xf>
    <xf numFmtId="0" fontId="9" fillId="2" borderId="1" xfId="0" applyFont="1" applyFill="1" applyBorder="1" applyAlignment="1">
      <alignment horizontal="center"/>
    </xf>
    <xf numFmtId="0" fontId="9" fillId="2" borderId="2" xfId="0" applyFont="1" applyFill="1" applyBorder="1" applyAlignment="1">
      <alignment horizontal="center"/>
    </xf>
    <xf numFmtId="0" fontId="9" fillId="2" borderId="3" xfId="0" applyFont="1" applyFill="1" applyBorder="1" applyAlignment="1">
      <alignment horizontal="center"/>
    </xf>
    <xf numFmtId="0" fontId="5" fillId="0" borderId="5" xfId="0" applyFont="1" applyBorder="1" applyAlignment="1">
      <alignment horizontal="center" vertical="justify"/>
    </xf>
    <xf numFmtId="0" fontId="5" fillId="0" borderId="4" xfId="0" applyFont="1" applyBorder="1" applyAlignment="1">
      <alignment horizontal="center" vertical="justify"/>
    </xf>
    <xf numFmtId="0" fontId="5" fillId="0" borderId="6" xfId="0" applyFont="1" applyBorder="1" applyAlignment="1">
      <alignment horizontal="center" vertical="justify"/>
    </xf>
    <xf numFmtId="0" fontId="5" fillId="0" borderId="7" xfId="0" applyFont="1" applyBorder="1" applyAlignment="1">
      <alignment horizontal="center" vertical="justify"/>
    </xf>
    <xf numFmtId="0" fontId="5" fillId="0" borderId="8" xfId="0" applyFont="1" applyBorder="1" applyAlignment="1">
      <alignment horizontal="center" vertical="justify"/>
    </xf>
    <xf numFmtId="0" fontId="5" fillId="0" borderId="9" xfId="0" applyFont="1" applyBorder="1" applyAlignment="1">
      <alignment horizontal="center" vertical="justify"/>
    </xf>
    <xf numFmtId="0" fontId="4" fillId="0" borderId="0" xfId="0" applyFont="1" applyAlignment="1">
      <alignment horizontal="justify" vertical="justify" wrapText="1"/>
    </xf>
    <xf numFmtId="0" fontId="10" fillId="3" borderId="5" xfId="0" applyFont="1" applyFill="1" applyBorder="1" applyAlignment="1">
      <alignment horizontal="center" vertical="justify"/>
    </xf>
    <xf numFmtId="0" fontId="10" fillId="3" borderId="4" xfId="0" applyFont="1" applyFill="1" applyBorder="1" applyAlignment="1">
      <alignment horizontal="center" vertical="justify"/>
    </xf>
    <xf numFmtId="0" fontId="10" fillId="3" borderId="6" xfId="0" applyFont="1" applyFill="1" applyBorder="1" applyAlignment="1">
      <alignment horizontal="center" vertical="justify"/>
    </xf>
    <xf numFmtId="0" fontId="10" fillId="3" borderId="7" xfId="0" applyFont="1" applyFill="1" applyBorder="1" applyAlignment="1">
      <alignment horizontal="center" vertical="justify"/>
    </xf>
    <xf numFmtId="0" fontId="10" fillId="3" borderId="8" xfId="0" applyFont="1" applyFill="1" applyBorder="1" applyAlignment="1">
      <alignment horizontal="center" vertical="justify"/>
    </xf>
    <xf numFmtId="0" fontId="10" fillId="3" borderId="9" xfId="0" applyFont="1" applyFill="1" applyBorder="1" applyAlignment="1">
      <alignment horizontal="center" vertical="justify"/>
    </xf>
    <xf numFmtId="0" fontId="9" fillId="2" borderId="5" xfId="0" applyFont="1" applyFill="1" applyBorder="1" applyAlignment="1">
      <alignment horizontal="center"/>
    </xf>
    <xf numFmtId="0" fontId="9" fillId="2" borderId="4" xfId="0" applyFont="1" applyFill="1" applyBorder="1" applyAlignment="1">
      <alignment horizontal="center"/>
    </xf>
    <xf numFmtId="0" fontId="9" fillId="2" borderId="6" xfId="0" applyFont="1" applyFill="1" applyBorder="1" applyAlignment="1">
      <alignment horizontal="center"/>
    </xf>
    <xf numFmtId="0" fontId="5" fillId="0" borderId="0" xfId="0" applyFont="1" applyAlignment="1">
      <alignment horizontal="justify" vertical="justify"/>
    </xf>
    <xf numFmtId="0" fontId="6" fillId="4" borderId="10" xfId="0" applyFont="1" applyFill="1" applyBorder="1" applyAlignment="1">
      <alignment horizontal="left"/>
    </xf>
    <xf numFmtId="0" fontId="6" fillId="4" borderId="11" xfId="0" applyFont="1" applyFill="1" applyBorder="1" applyAlignment="1">
      <alignment horizontal="left"/>
    </xf>
    <xf numFmtId="0" fontId="6" fillId="4" borderId="12" xfId="0" applyFont="1" applyFill="1" applyBorder="1" applyAlignment="1">
      <alignment horizontal="left"/>
    </xf>
    <xf numFmtId="0" fontId="6" fillId="0" borderId="0" xfId="0" applyFont="1" applyAlignment="1">
      <alignment horizontal="center"/>
    </xf>
    <xf numFmtId="0" fontId="6" fillId="4" borderId="13" xfId="0" applyFont="1" applyFill="1" applyBorder="1" applyAlignment="1">
      <alignment horizontal="left"/>
    </xf>
    <xf numFmtId="0" fontId="6" fillId="4" borderId="4" xfId="0" applyFont="1" applyFill="1" applyBorder="1" applyAlignment="1">
      <alignment horizontal="left"/>
    </xf>
    <xf numFmtId="0" fontId="0" fillId="0" borderId="0" xfId="0" applyAlignment="1">
      <alignment horizontal="center" vertical="justify"/>
    </xf>
    <xf numFmtId="0" fontId="0" fillId="0" borderId="0" xfId="0" applyAlignment="1">
      <alignment horizontal="center"/>
    </xf>
    <xf numFmtId="0" fontId="6" fillId="4" borderId="14" xfId="0" applyFont="1" applyFill="1" applyBorder="1" applyAlignment="1">
      <alignment horizontal="left"/>
    </xf>
    <xf numFmtId="0" fontId="6" fillId="4" borderId="15" xfId="0" applyFont="1" applyFill="1" applyBorder="1" applyAlignment="1">
      <alignment horizontal="left"/>
    </xf>
    <xf numFmtId="0" fontId="6" fillId="4" borderId="16" xfId="0" applyFont="1" applyFill="1" applyBorder="1" applyAlignment="1">
      <alignment horizontal="left"/>
    </xf>
    <xf numFmtId="0" fontId="2" fillId="0" borderId="0" xfId="0" applyFont="1" applyAlignment="1">
      <alignment horizontal="center"/>
    </xf>
    <xf numFmtId="0" fontId="0" fillId="0" borderId="0" xfId="0" applyAlignment="1">
      <alignment horizontal="justify" vertical="justify" wrapText="1"/>
    </xf>
    <xf numFmtId="0" fontId="0" fillId="0" borderId="0" xfId="0" applyAlignment="1">
      <alignment horizontal="justify" vertical="justify"/>
    </xf>
    <xf numFmtId="2" fontId="24" fillId="8" borderId="0" xfId="0" applyNumberFormat="1" applyFont="1" applyFill="1" applyAlignment="1">
      <alignment horizontal="center" vertical="center" wrapText="1" readingOrder="1"/>
    </xf>
    <xf numFmtId="0" fontId="25" fillId="8" borderId="0" xfId="0" applyFont="1" applyFill="1" applyAlignment="1">
      <alignment horizontal="center" vertical="center" wrapText="1" readingOrder="1"/>
    </xf>
    <xf numFmtId="0" fontId="26" fillId="8" borderId="0" xfId="0" applyFont="1" applyFill="1" applyAlignment="1">
      <alignment horizontal="center" vertical="center" wrapText="1" readingOrder="1"/>
    </xf>
    <xf numFmtId="0" fontId="27" fillId="8" borderId="0" xfId="0" applyFont="1" applyFill="1" applyAlignment="1">
      <alignment horizontal="center" vertical="center" wrapText="1" readingOrder="1"/>
    </xf>
    <xf numFmtId="0" fontId="28" fillId="8" borderId="0" xfId="0" applyFont="1" applyFill="1" applyAlignment="1">
      <alignment horizontal="center" vertical="center" wrapText="1" readingOrder="1"/>
    </xf>
  </cellXfs>
  <cellStyles count="1">
    <cellStyle name="Normal" xfId="0" builtinId="0"/>
  </cellStyles>
  <dxfs count="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4.png"/></Relationships>
</file>

<file path=xl/drawings/_rels/drawing4.xml.rels><?xml version="1.0" encoding="UTF-8" standalone="yes"?>
<Relationships xmlns="http://schemas.openxmlformats.org/package/2006/relationships"><Relationship Id="rId1" Type="http://schemas.openxmlformats.org/officeDocument/2006/relationships/image" Target="../media/image6.png"/></Relationships>
</file>

<file path=xl/drawings/_rels/drawing5.xml.rels><?xml version="1.0" encoding="UTF-8" standalone="yes"?>
<Relationships xmlns="http://schemas.openxmlformats.org/package/2006/relationships"><Relationship Id="rId1" Type="http://schemas.openxmlformats.org/officeDocument/2006/relationships/image" Target="../media/image7.png"/></Relationships>
</file>

<file path=xl/drawings/_rels/drawing6.xml.rels><?xml version="1.0" encoding="UTF-8" standalone="yes"?>
<Relationships xmlns="http://schemas.openxmlformats.org/package/2006/relationships"><Relationship Id="rId1" Type="http://schemas.openxmlformats.org/officeDocument/2006/relationships/image" Target="../media/image8.png"/></Relationships>
</file>

<file path=xl/drawings/drawing1.xml><?xml version="1.0" encoding="utf-8"?>
<xdr:wsDr xmlns:xdr="http://schemas.openxmlformats.org/drawingml/2006/spreadsheetDrawing" xmlns:a="http://schemas.openxmlformats.org/drawingml/2006/main">
  <xdr:twoCellAnchor>
    <xdr:from>
      <xdr:col>0</xdr:col>
      <xdr:colOff>9525</xdr:colOff>
      <xdr:row>2</xdr:row>
      <xdr:rowOff>85725</xdr:rowOff>
    </xdr:from>
    <xdr:to>
      <xdr:col>9</xdr:col>
      <xdr:colOff>523876</xdr:colOff>
      <xdr:row>22</xdr:row>
      <xdr:rowOff>161924</xdr:rowOff>
    </xdr:to>
    <xdr:grpSp>
      <xdr:nvGrpSpPr>
        <xdr:cNvPr id="4" name="Group 3">
          <a:extLst>
            <a:ext uri="{FF2B5EF4-FFF2-40B4-BE49-F238E27FC236}">
              <a16:creationId xmlns:a16="http://schemas.microsoft.com/office/drawing/2014/main" id="{00000000-0008-0000-0200-000004000000}"/>
            </a:ext>
          </a:extLst>
        </xdr:cNvPr>
        <xdr:cNvGrpSpPr/>
      </xdr:nvGrpSpPr>
      <xdr:grpSpPr>
        <a:xfrm>
          <a:off x="9525" y="600075"/>
          <a:ext cx="6000751" cy="3886199"/>
          <a:chOff x="9525" y="600075"/>
          <a:chExt cx="6000751" cy="3886199"/>
        </a:xfrm>
      </xdr:grpSpPr>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rotWithShape="1">
          <a:blip xmlns:r="http://schemas.openxmlformats.org/officeDocument/2006/relationships" r:embed="rId1"/>
          <a:srcRect l="9665" t="28649" r="45893" b="26423"/>
          <a:stretch/>
        </xdr:blipFill>
        <xdr:spPr>
          <a:xfrm>
            <a:off x="228600" y="600075"/>
            <a:ext cx="5781676" cy="3286126"/>
          </a:xfrm>
          <a:prstGeom prst="rect">
            <a:avLst/>
          </a:prstGeom>
        </xdr:spPr>
      </xdr:pic>
      <xdr:pic>
        <xdr:nvPicPr>
          <xdr:cNvPr id="3" name="Picture 2">
            <a:extLst>
              <a:ext uri="{FF2B5EF4-FFF2-40B4-BE49-F238E27FC236}">
                <a16:creationId xmlns:a16="http://schemas.microsoft.com/office/drawing/2014/main" id="{00000000-0008-0000-0200-000003000000}"/>
              </a:ext>
            </a:extLst>
          </xdr:cNvPr>
          <xdr:cNvPicPr>
            <a:picLocks noChangeAspect="1"/>
          </xdr:cNvPicPr>
        </xdr:nvPicPr>
        <xdr:blipFill rotWithShape="1">
          <a:blip xmlns:r="http://schemas.openxmlformats.org/officeDocument/2006/relationships" r:embed="rId2"/>
          <a:srcRect l="9664" t="74618" r="45894" b="19001"/>
          <a:stretch/>
        </xdr:blipFill>
        <xdr:spPr>
          <a:xfrm>
            <a:off x="9525" y="4019549"/>
            <a:ext cx="5781675" cy="466725"/>
          </a:xfrm>
          <a:prstGeom prst="rect">
            <a:avLst/>
          </a:prstGeom>
        </xdr:spPr>
      </xdr:pic>
    </xdr:grp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114300</xdr:colOff>
      <xdr:row>2</xdr:row>
      <xdr:rowOff>76200</xdr:rowOff>
    </xdr:from>
    <xdr:to>
      <xdr:col>9</xdr:col>
      <xdr:colOff>333376</xdr:colOff>
      <xdr:row>18</xdr:row>
      <xdr:rowOff>104776</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rotWithShape="1">
        <a:blip xmlns:r="http://schemas.openxmlformats.org/officeDocument/2006/relationships" r:embed="rId1"/>
        <a:srcRect l="9738" t="38677" r="46406" b="19261"/>
        <a:stretch/>
      </xdr:blipFill>
      <xdr:spPr>
        <a:xfrm>
          <a:off x="114300" y="590550"/>
          <a:ext cx="5705476" cy="307657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142875</xdr:colOff>
      <xdr:row>2</xdr:row>
      <xdr:rowOff>57150</xdr:rowOff>
    </xdr:from>
    <xdr:to>
      <xdr:col>9</xdr:col>
      <xdr:colOff>438151</xdr:colOff>
      <xdr:row>30</xdr:row>
      <xdr:rowOff>66675</xdr:rowOff>
    </xdr:to>
    <xdr:grpSp>
      <xdr:nvGrpSpPr>
        <xdr:cNvPr id="4" name="Group 3">
          <a:extLst>
            <a:ext uri="{FF2B5EF4-FFF2-40B4-BE49-F238E27FC236}">
              <a16:creationId xmlns:a16="http://schemas.microsoft.com/office/drawing/2014/main" id="{00000000-0008-0000-0400-000004000000}"/>
            </a:ext>
          </a:extLst>
        </xdr:cNvPr>
        <xdr:cNvGrpSpPr/>
      </xdr:nvGrpSpPr>
      <xdr:grpSpPr>
        <a:xfrm>
          <a:off x="142875" y="571500"/>
          <a:ext cx="5781676" cy="5419725"/>
          <a:chOff x="142875" y="581025"/>
          <a:chExt cx="5781676" cy="5343525"/>
        </a:xfrm>
      </xdr:grpSpPr>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rotWithShape="1">
          <a:blip xmlns:r="http://schemas.openxmlformats.org/officeDocument/2006/relationships" r:embed="rId1"/>
          <a:srcRect l="9445" t="33599" r="46113" b="10926"/>
          <a:stretch/>
        </xdr:blipFill>
        <xdr:spPr>
          <a:xfrm>
            <a:off x="142875" y="581025"/>
            <a:ext cx="5781676" cy="4057650"/>
          </a:xfrm>
          <a:prstGeom prst="rect">
            <a:avLst/>
          </a:prstGeom>
        </xdr:spPr>
      </xdr:pic>
      <xdr:pic>
        <xdr:nvPicPr>
          <xdr:cNvPr id="3" name="Picture 2">
            <a:extLst>
              <a:ext uri="{FF2B5EF4-FFF2-40B4-BE49-F238E27FC236}">
                <a16:creationId xmlns:a16="http://schemas.microsoft.com/office/drawing/2014/main" id="{00000000-0008-0000-0400-000003000000}"/>
              </a:ext>
            </a:extLst>
          </xdr:cNvPr>
          <xdr:cNvPicPr>
            <a:picLocks noChangeAspect="1"/>
          </xdr:cNvPicPr>
        </xdr:nvPicPr>
        <xdr:blipFill rotWithShape="1">
          <a:blip xmlns:r="http://schemas.openxmlformats.org/officeDocument/2006/relationships" r:embed="rId2"/>
          <a:srcRect l="9811" t="38416" r="48017" b="44394"/>
          <a:stretch/>
        </xdr:blipFill>
        <xdr:spPr>
          <a:xfrm>
            <a:off x="200025" y="4667249"/>
            <a:ext cx="5486400" cy="1257301"/>
          </a:xfrm>
          <a:prstGeom prst="rect">
            <a:avLst/>
          </a:prstGeom>
        </xdr:spPr>
      </xdr:pic>
    </xdr:grp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57150</xdr:colOff>
      <xdr:row>2</xdr:row>
      <xdr:rowOff>38100</xdr:rowOff>
    </xdr:from>
    <xdr:to>
      <xdr:col>9</xdr:col>
      <xdr:colOff>476250</xdr:colOff>
      <xdr:row>25</xdr:row>
      <xdr:rowOff>66676</xdr:rowOff>
    </xdr:to>
    <xdr:pic>
      <xdr:nvPicPr>
        <xdr:cNvPr id="2" name="Picture 1">
          <a:extLst>
            <a:ext uri="{FF2B5EF4-FFF2-40B4-BE49-F238E27FC236}">
              <a16:creationId xmlns:a16="http://schemas.microsoft.com/office/drawing/2014/main" id="{00000000-0008-0000-0500-000002000000}"/>
            </a:ext>
          </a:extLst>
        </xdr:cNvPr>
        <xdr:cNvPicPr>
          <a:picLocks noChangeAspect="1"/>
        </xdr:cNvPicPr>
      </xdr:nvPicPr>
      <xdr:blipFill rotWithShape="1">
        <a:blip xmlns:r="http://schemas.openxmlformats.org/officeDocument/2006/relationships" r:embed="rId1"/>
        <a:srcRect l="9079" t="24092" r="45527" b="14572"/>
        <a:stretch/>
      </xdr:blipFill>
      <xdr:spPr>
        <a:xfrm>
          <a:off x="57150" y="552450"/>
          <a:ext cx="5905500" cy="4486276"/>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142875</xdr:colOff>
      <xdr:row>2</xdr:row>
      <xdr:rowOff>190500</xdr:rowOff>
    </xdr:from>
    <xdr:to>
      <xdr:col>9</xdr:col>
      <xdr:colOff>409575</xdr:colOff>
      <xdr:row>10</xdr:row>
      <xdr:rowOff>123825</xdr:rowOff>
    </xdr:to>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rotWithShape="1">
        <a:blip xmlns:r="http://schemas.openxmlformats.org/officeDocument/2006/relationships" r:embed="rId1"/>
        <a:srcRect l="9664" t="24483" r="46113" b="54681"/>
        <a:stretch/>
      </xdr:blipFill>
      <xdr:spPr>
        <a:xfrm>
          <a:off x="142875" y="771525"/>
          <a:ext cx="5753100" cy="152400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66675</xdr:colOff>
      <xdr:row>2</xdr:row>
      <xdr:rowOff>28575</xdr:rowOff>
    </xdr:from>
    <xdr:to>
      <xdr:col>9</xdr:col>
      <xdr:colOff>533400</xdr:colOff>
      <xdr:row>16</xdr:row>
      <xdr:rowOff>104776</xdr:rowOff>
    </xdr:to>
    <xdr:pic>
      <xdr:nvPicPr>
        <xdr:cNvPr id="2" name="Picture 1">
          <a:extLst>
            <a:ext uri="{FF2B5EF4-FFF2-40B4-BE49-F238E27FC236}">
              <a16:creationId xmlns:a16="http://schemas.microsoft.com/office/drawing/2014/main" id="{00000000-0008-0000-0700-000002000000}"/>
            </a:ext>
          </a:extLst>
        </xdr:cNvPr>
        <xdr:cNvPicPr>
          <a:picLocks noChangeAspect="1"/>
        </xdr:cNvPicPr>
      </xdr:nvPicPr>
      <xdr:blipFill rotWithShape="1">
        <a:blip xmlns:r="http://schemas.openxmlformats.org/officeDocument/2006/relationships" r:embed="rId1"/>
        <a:srcRect l="9225" t="24613" r="45015" b="36711"/>
        <a:stretch/>
      </xdr:blipFill>
      <xdr:spPr>
        <a:xfrm>
          <a:off x="66675" y="542925"/>
          <a:ext cx="5953125" cy="2828926"/>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3" tint="-0.499984740745262"/>
  </sheetPr>
  <dimension ref="A1:N6"/>
  <sheetViews>
    <sheetView workbookViewId="0">
      <selection activeCell="D7" sqref="D7"/>
    </sheetView>
  </sheetViews>
  <sheetFormatPr baseColWidth="10" defaultColWidth="11.42578125" defaultRowHeight="15"/>
  <cols>
    <col min="8" max="8" width="3.42578125" style="5" customWidth="1"/>
  </cols>
  <sheetData>
    <row r="1" spans="1:14" ht="21.75" thickBot="1">
      <c r="A1" s="40" t="s">
        <v>0</v>
      </c>
      <c r="B1" s="41"/>
      <c r="C1" s="41"/>
      <c r="D1" s="41"/>
      <c r="E1" s="41"/>
      <c r="F1" s="41"/>
      <c r="G1" s="41"/>
      <c r="H1" s="41"/>
      <c r="I1" s="41"/>
      <c r="J1" s="41"/>
      <c r="K1" s="41"/>
      <c r="L1" s="41"/>
      <c r="M1" s="41"/>
      <c r="N1" s="42"/>
    </row>
    <row r="2" spans="1:14" ht="130.5" customHeight="1">
      <c r="A2" s="39" t="s">
        <v>1</v>
      </c>
      <c r="B2" s="39"/>
      <c r="C2" s="39"/>
      <c r="D2" s="39"/>
      <c r="E2" s="39"/>
      <c r="F2" s="39"/>
      <c r="G2" s="39"/>
      <c r="H2" s="6"/>
      <c r="I2" s="39" t="s">
        <v>3</v>
      </c>
      <c r="J2" s="39"/>
      <c r="K2" s="39"/>
      <c r="L2" s="39"/>
      <c r="M2" s="39"/>
      <c r="N2" s="39"/>
    </row>
    <row r="3" spans="1:14" ht="153.75" customHeight="1" thickBot="1">
      <c r="A3" s="39" t="s">
        <v>2</v>
      </c>
      <c r="B3" s="39"/>
      <c r="C3" s="39"/>
      <c r="D3" s="39"/>
      <c r="E3" s="39"/>
      <c r="F3" s="39"/>
      <c r="G3" s="39"/>
      <c r="H3" s="6"/>
      <c r="I3" s="39"/>
      <c r="J3" s="39"/>
      <c r="K3" s="39"/>
      <c r="L3" s="39"/>
      <c r="M3" s="39"/>
      <c r="N3" s="39"/>
    </row>
    <row r="4" spans="1:14">
      <c r="A4" s="43" t="s">
        <v>17</v>
      </c>
      <c r="B4" s="44"/>
      <c r="C4" s="44"/>
      <c r="D4" s="44"/>
      <c r="E4" s="44"/>
      <c r="F4" s="44"/>
      <c r="G4" s="44"/>
      <c r="H4" s="44"/>
      <c r="I4" s="44"/>
      <c r="J4" s="44"/>
      <c r="K4" s="44"/>
      <c r="L4" s="44"/>
      <c r="M4" s="44"/>
      <c r="N4" s="45"/>
    </row>
    <row r="5" spans="1:14" ht="25.5" customHeight="1" thickBot="1">
      <c r="A5" s="46"/>
      <c r="B5" s="47"/>
      <c r="C5" s="47"/>
      <c r="D5" s="47"/>
      <c r="E5" s="47"/>
      <c r="F5" s="47"/>
      <c r="G5" s="47"/>
      <c r="H5" s="47"/>
      <c r="I5" s="47"/>
      <c r="J5" s="47"/>
      <c r="K5" s="47"/>
      <c r="L5" s="47"/>
      <c r="M5" s="47"/>
      <c r="N5" s="48"/>
    </row>
    <row r="6" spans="1:14">
      <c r="A6" s="4"/>
      <c r="B6" s="4"/>
      <c r="C6" s="4"/>
      <c r="D6" s="4"/>
      <c r="E6" s="4"/>
      <c r="F6" s="4"/>
      <c r="G6" s="4"/>
    </row>
  </sheetData>
  <mergeCells count="5">
    <mergeCell ref="I2:N3"/>
    <mergeCell ref="A1:N1"/>
    <mergeCell ref="A4:N5"/>
    <mergeCell ref="A2:G2"/>
    <mergeCell ref="A3:G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5" tint="-0.249977111117893"/>
  </sheetPr>
  <dimension ref="A1:V134"/>
  <sheetViews>
    <sheetView zoomScaleNormal="100" workbookViewId="0">
      <selection activeCell="V2" sqref="V2"/>
    </sheetView>
  </sheetViews>
  <sheetFormatPr baseColWidth="10" defaultColWidth="11.42578125" defaultRowHeight="15"/>
  <cols>
    <col min="9" max="9" width="2.5703125" style="5" customWidth="1"/>
    <col min="10" max="10" width="4.85546875" customWidth="1"/>
    <col min="11" max="11" width="2.7109375" customWidth="1"/>
    <col min="12" max="12" width="7" customWidth="1"/>
    <col min="13" max="13" width="2.7109375" customWidth="1"/>
    <col min="14" max="14" width="2.42578125" customWidth="1"/>
    <col min="15" max="15" width="10.28515625" customWidth="1"/>
    <col min="16" max="16" width="5" customWidth="1"/>
    <col min="17" max="17" width="5.5703125" customWidth="1"/>
    <col min="18" max="18" width="9.140625" customWidth="1"/>
    <col min="19" max="19" width="4.5703125" customWidth="1"/>
    <col min="20" max="20" width="10.140625" customWidth="1"/>
  </cols>
  <sheetData>
    <row r="1" spans="1:22" ht="21.75" thickBot="1">
      <c r="A1" s="56" t="s">
        <v>4</v>
      </c>
      <c r="B1" s="57"/>
      <c r="C1" s="57"/>
      <c r="D1" s="57"/>
      <c r="E1" s="57"/>
      <c r="F1" s="57"/>
      <c r="G1" s="57"/>
      <c r="H1" s="58"/>
      <c r="J1" s="5"/>
      <c r="K1" s="5"/>
      <c r="L1" s="5"/>
      <c r="M1" s="5"/>
      <c r="N1" s="5"/>
      <c r="O1" s="5"/>
      <c r="P1" s="5"/>
      <c r="Q1" s="5"/>
      <c r="R1" s="5"/>
      <c r="S1" s="5"/>
      <c r="T1" s="5"/>
      <c r="U1" s="5"/>
      <c r="V1" s="5"/>
    </row>
    <row r="2" spans="1:22" ht="18.75" customHeight="1">
      <c r="A2" s="60" t="s">
        <v>6</v>
      </c>
      <c r="B2" s="61"/>
      <c r="C2" s="61"/>
      <c r="D2" s="61"/>
      <c r="E2" s="61"/>
      <c r="F2" s="61"/>
      <c r="G2" s="61"/>
      <c r="H2" s="62"/>
      <c r="J2" s="50" t="s">
        <v>8</v>
      </c>
      <c r="K2" s="51"/>
      <c r="L2" s="51"/>
      <c r="M2" s="51"/>
      <c r="N2" s="51"/>
      <c r="O2" s="51"/>
      <c r="P2" s="51"/>
      <c r="Q2" s="51"/>
      <c r="R2" s="51"/>
      <c r="S2" s="52"/>
      <c r="T2" s="5"/>
      <c r="U2" s="5"/>
      <c r="V2" s="5"/>
    </row>
    <row r="3" spans="1:22" ht="15" customHeight="1" thickBot="1">
      <c r="A3" s="59" t="s">
        <v>5</v>
      </c>
      <c r="B3" s="59"/>
      <c r="C3" s="59"/>
      <c r="D3" s="59"/>
      <c r="E3" s="59"/>
      <c r="F3" s="59"/>
      <c r="G3" s="59"/>
      <c r="H3" s="59"/>
      <c r="J3" s="53"/>
      <c r="K3" s="54"/>
      <c r="L3" s="54"/>
      <c r="M3" s="54"/>
      <c r="N3" s="54"/>
      <c r="O3" s="54"/>
      <c r="P3" s="54"/>
      <c r="Q3" s="54"/>
      <c r="R3" s="54"/>
      <c r="S3" s="55"/>
      <c r="T3" s="5"/>
      <c r="U3" s="5"/>
      <c r="V3" s="5"/>
    </row>
    <row r="4" spans="1:22" ht="15" customHeight="1">
      <c r="A4" s="59"/>
      <c r="B4" s="59"/>
      <c r="C4" s="59"/>
      <c r="D4" s="59"/>
      <c r="E4" s="59"/>
      <c r="F4" s="59"/>
      <c r="G4" s="59"/>
      <c r="H4" s="59"/>
      <c r="J4" s="11" t="s">
        <v>10</v>
      </c>
      <c r="K4" s="11"/>
      <c r="L4" s="18">
        <v>5735</v>
      </c>
      <c r="M4" s="18"/>
      <c r="N4" s="11"/>
      <c r="O4" s="10"/>
      <c r="P4" s="10" t="s">
        <v>30</v>
      </c>
      <c r="Q4" s="8"/>
      <c r="R4" s="8"/>
      <c r="S4" s="8"/>
      <c r="U4" s="5"/>
      <c r="V4" s="5"/>
    </row>
    <row r="5" spans="1:22" ht="18.75" customHeight="1">
      <c r="A5" s="59"/>
      <c r="B5" s="59"/>
      <c r="C5" s="59"/>
      <c r="D5" s="59"/>
      <c r="E5" s="59"/>
      <c r="F5" s="59"/>
      <c r="G5" s="59"/>
      <c r="H5" s="59"/>
      <c r="J5" s="12" t="str">
        <f>"Y"&amp;ROW()-5&amp;"="</f>
        <v>Y0=</v>
      </c>
      <c r="K5" s="12" t="s">
        <v>24</v>
      </c>
      <c r="L5" s="19">
        <f>L4</f>
        <v>5735</v>
      </c>
      <c r="M5" s="12" t="s">
        <v>31</v>
      </c>
      <c r="N5" s="12" t="s">
        <v>12</v>
      </c>
      <c r="O5" s="25">
        <f>L5^2</f>
        <v>32890225</v>
      </c>
      <c r="P5" s="22">
        <f>LEN(O5)</f>
        <v>8</v>
      </c>
      <c r="Q5" s="12" t="str">
        <f>"X"&amp;ROW()-4&amp;"="</f>
        <v>X1=</v>
      </c>
      <c r="R5" s="23" t="str">
        <f t="shared" ref="R5:R13" si="0">IF(P5=8,MID(O5,3,4),IF(P5=7,MID(O5,2,4),IF(P5=6,MID(O5,2,4),MID(O5,1,4))))</f>
        <v>8902</v>
      </c>
      <c r="S5" s="12" t="str">
        <f>"R"&amp;ROW()-4&amp;"="</f>
        <v>R1=</v>
      </c>
      <c r="T5" s="13">
        <f>R5/10000</f>
        <v>0.89019999999999999</v>
      </c>
      <c r="U5" s="5"/>
      <c r="V5" s="5"/>
    </row>
    <row r="6" spans="1:22">
      <c r="A6" s="59"/>
      <c r="B6" s="59"/>
      <c r="C6" s="59"/>
      <c r="D6" s="59"/>
      <c r="E6" s="59"/>
      <c r="F6" s="59"/>
      <c r="G6" s="59"/>
      <c r="H6" s="59"/>
      <c r="J6" s="12" t="str">
        <f>"Y"&amp;ROW()-5&amp;"="</f>
        <v>Y1=</v>
      </c>
      <c r="K6" s="12" t="s">
        <v>24</v>
      </c>
      <c r="L6" s="19" t="str">
        <f>R5</f>
        <v>8902</v>
      </c>
      <c r="M6" s="12" t="str">
        <f>M$5</f>
        <v>)2</v>
      </c>
      <c r="N6" s="12" t="s">
        <v>12</v>
      </c>
      <c r="O6" s="24">
        <f t="shared" ref="O6:O12" si="1">L6^2</f>
        <v>79245604</v>
      </c>
      <c r="P6" s="22">
        <f>LEN(O6)</f>
        <v>8</v>
      </c>
      <c r="Q6" s="12" t="str">
        <f>"X"&amp;ROW()-4&amp;"="</f>
        <v>X2=</v>
      </c>
      <c r="R6" s="23" t="str">
        <f t="shared" si="0"/>
        <v>2456</v>
      </c>
      <c r="S6" s="12" t="str">
        <f>"R"&amp;ROW()-4&amp;"="</f>
        <v>R2=</v>
      </c>
      <c r="T6" s="13">
        <f>R6/10000</f>
        <v>0.24560000000000001</v>
      </c>
      <c r="U6" s="5"/>
      <c r="V6" s="5"/>
    </row>
    <row r="7" spans="1:22">
      <c r="A7" s="59"/>
      <c r="B7" s="59"/>
      <c r="C7" s="59"/>
      <c r="D7" s="59"/>
      <c r="E7" s="59"/>
      <c r="F7" s="59"/>
      <c r="G7" s="59"/>
      <c r="H7" s="59"/>
      <c r="J7" s="12" t="str">
        <f t="shared" ref="J7:J33" si="2">"Y"&amp;ROW()-5&amp;"="</f>
        <v>Y2=</v>
      </c>
      <c r="K7" s="12" t="s">
        <v>24</v>
      </c>
      <c r="L7" s="19" t="str">
        <f t="shared" ref="L7:L12" si="3">R6</f>
        <v>2456</v>
      </c>
      <c r="M7" s="12" t="str">
        <f t="shared" ref="M7:M33" si="4">M$5</f>
        <v>)2</v>
      </c>
      <c r="N7" s="12" t="s">
        <v>12</v>
      </c>
      <c r="O7" s="24">
        <f t="shared" si="1"/>
        <v>6031936</v>
      </c>
      <c r="P7" s="22">
        <f t="shared" ref="P7:P33" si="5">LEN(O7)</f>
        <v>7</v>
      </c>
      <c r="Q7" s="12" t="str">
        <f t="shared" ref="Q7:Q33" si="6">"X"&amp;ROW()-4&amp;"="</f>
        <v>X3=</v>
      </c>
      <c r="R7" s="23" t="str">
        <f t="shared" si="0"/>
        <v>0319</v>
      </c>
      <c r="S7" s="12" t="str">
        <f t="shared" ref="S7:S33" si="7">"R"&amp;ROW()-4&amp;"="</f>
        <v>R3=</v>
      </c>
      <c r="T7" s="13">
        <f t="shared" ref="T7:T12" si="8">R7/10000</f>
        <v>3.1899999999999998E-2</v>
      </c>
      <c r="U7" s="5"/>
      <c r="V7" s="5"/>
    </row>
    <row r="8" spans="1:22">
      <c r="A8" s="59"/>
      <c r="B8" s="59"/>
      <c r="C8" s="59"/>
      <c r="D8" s="59"/>
      <c r="E8" s="59"/>
      <c r="F8" s="59"/>
      <c r="G8" s="59"/>
      <c r="H8" s="59"/>
      <c r="J8" s="12" t="str">
        <f t="shared" si="2"/>
        <v>Y3=</v>
      </c>
      <c r="K8" s="12" t="s">
        <v>24</v>
      </c>
      <c r="L8" s="19" t="str">
        <f t="shared" si="3"/>
        <v>0319</v>
      </c>
      <c r="M8" s="12" t="str">
        <f t="shared" si="4"/>
        <v>)2</v>
      </c>
      <c r="N8" s="12" t="s">
        <v>12</v>
      </c>
      <c r="O8" s="24">
        <f t="shared" si="1"/>
        <v>101761</v>
      </c>
      <c r="P8" s="22">
        <f t="shared" si="5"/>
        <v>6</v>
      </c>
      <c r="Q8" s="12" t="str">
        <f t="shared" si="6"/>
        <v>X4=</v>
      </c>
      <c r="R8" s="23" t="str">
        <f t="shared" si="0"/>
        <v>0176</v>
      </c>
      <c r="S8" s="12" t="str">
        <f t="shared" si="7"/>
        <v>R4=</v>
      </c>
      <c r="T8" s="13">
        <f t="shared" si="8"/>
        <v>1.7600000000000001E-2</v>
      </c>
      <c r="U8" s="5"/>
      <c r="V8" s="5"/>
    </row>
    <row r="9" spans="1:22">
      <c r="A9" s="59"/>
      <c r="B9" s="59"/>
      <c r="C9" s="59"/>
      <c r="D9" s="59"/>
      <c r="E9" s="59"/>
      <c r="F9" s="59"/>
      <c r="G9" s="59"/>
      <c r="H9" s="59"/>
      <c r="J9" s="12" t="str">
        <f t="shared" si="2"/>
        <v>Y4=</v>
      </c>
      <c r="K9" s="12" t="s">
        <v>24</v>
      </c>
      <c r="L9" s="19" t="str">
        <f t="shared" si="3"/>
        <v>0176</v>
      </c>
      <c r="M9" s="12" t="str">
        <f t="shared" si="4"/>
        <v>)2</v>
      </c>
      <c r="N9" s="12" t="s">
        <v>12</v>
      </c>
      <c r="O9" s="24">
        <f>L9^2</f>
        <v>30976</v>
      </c>
      <c r="P9" s="22">
        <f t="shared" si="5"/>
        <v>5</v>
      </c>
      <c r="Q9" s="12" t="str">
        <f t="shared" si="6"/>
        <v>X5=</v>
      </c>
      <c r="R9" s="23" t="str">
        <f t="shared" si="0"/>
        <v>3097</v>
      </c>
      <c r="S9" s="12" t="str">
        <f t="shared" si="7"/>
        <v>R5=</v>
      </c>
      <c r="T9" s="13">
        <f t="shared" si="8"/>
        <v>0.30969999999999998</v>
      </c>
      <c r="U9" s="5"/>
      <c r="V9" s="5"/>
    </row>
    <row r="10" spans="1:22">
      <c r="A10" s="59"/>
      <c r="B10" s="59"/>
      <c r="C10" s="59"/>
      <c r="D10" s="59"/>
      <c r="E10" s="59"/>
      <c r="F10" s="59"/>
      <c r="G10" s="59"/>
      <c r="H10" s="59"/>
      <c r="J10" s="12" t="str">
        <f t="shared" si="2"/>
        <v>Y5=</v>
      </c>
      <c r="K10" s="12" t="s">
        <v>24</v>
      </c>
      <c r="L10" s="19" t="str">
        <f t="shared" si="3"/>
        <v>3097</v>
      </c>
      <c r="M10" s="12" t="str">
        <f t="shared" si="4"/>
        <v>)2</v>
      </c>
      <c r="N10" s="12" t="s">
        <v>12</v>
      </c>
      <c r="O10" s="24">
        <f t="shared" si="1"/>
        <v>9591409</v>
      </c>
      <c r="P10" s="22">
        <f t="shared" si="5"/>
        <v>7</v>
      </c>
      <c r="Q10" s="12" t="str">
        <f t="shared" si="6"/>
        <v>X6=</v>
      </c>
      <c r="R10" s="23" t="str">
        <f t="shared" si="0"/>
        <v>5914</v>
      </c>
      <c r="S10" s="12" t="str">
        <f t="shared" si="7"/>
        <v>R6=</v>
      </c>
      <c r="T10" s="13">
        <f t="shared" si="8"/>
        <v>0.59140000000000004</v>
      </c>
      <c r="U10" s="5"/>
      <c r="V10" s="5"/>
    </row>
    <row r="11" spans="1:22">
      <c r="A11" s="59"/>
      <c r="B11" s="59"/>
      <c r="C11" s="59"/>
      <c r="D11" s="59"/>
      <c r="E11" s="59"/>
      <c r="F11" s="59"/>
      <c r="G11" s="59"/>
      <c r="H11" s="59"/>
      <c r="J11" s="12" t="str">
        <f t="shared" si="2"/>
        <v>Y6=</v>
      </c>
      <c r="K11" s="12" t="s">
        <v>24</v>
      </c>
      <c r="L11" s="19" t="str">
        <f t="shared" si="3"/>
        <v>5914</v>
      </c>
      <c r="M11" s="12" t="str">
        <f t="shared" si="4"/>
        <v>)2</v>
      </c>
      <c r="N11" s="12" t="s">
        <v>12</v>
      </c>
      <c r="O11" s="24">
        <f t="shared" si="1"/>
        <v>34975396</v>
      </c>
      <c r="P11" s="22">
        <f t="shared" si="5"/>
        <v>8</v>
      </c>
      <c r="Q11" s="12" t="str">
        <f t="shared" si="6"/>
        <v>X7=</v>
      </c>
      <c r="R11" s="23" t="str">
        <f t="shared" si="0"/>
        <v>9753</v>
      </c>
      <c r="S11" s="12" t="str">
        <f t="shared" si="7"/>
        <v>R7=</v>
      </c>
      <c r="T11" s="13">
        <f t="shared" si="8"/>
        <v>0.97529999999999994</v>
      </c>
      <c r="U11" s="5"/>
      <c r="V11" s="5"/>
    </row>
    <row r="12" spans="1:22" s="3" customFormat="1" ht="18.75">
      <c r="A12" s="63" t="s">
        <v>7</v>
      </c>
      <c r="B12" s="63"/>
      <c r="C12" s="63"/>
      <c r="D12" s="63"/>
      <c r="E12" s="63"/>
      <c r="F12" s="63"/>
      <c r="G12" s="63"/>
      <c r="H12" s="63"/>
      <c r="I12" s="7"/>
      <c r="J12" s="12" t="str">
        <f t="shared" si="2"/>
        <v>Y7=</v>
      </c>
      <c r="K12" s="12" t="s">
        <v>24</v>
      </c>
      <c r="L12" s="19" t="str">
        <f t="shared" si="3"/>
        <v>9753</v>
      </c>
      <c r="M12" s="12" t="str">
        <f t="shared" si="4"/>
        <v>)2</v>
      </c>
      <c r="N12" s="12" t="s">
        <v>12</v>
      </c>
      <c r="O12" s="24">
        <f t="shared" si="1"/>
        <v>95121009</v>
      </c>
      <c r="P12" s="22">
        <f t="shared" si="5"/>
        <v>8</v>
      </c>
      <c r="Q12" s="12" t="str">
        <f t="shared" si="6"/>
        <v>X8=</v>
      </c>
      <c r="R12" s="23" t="str">
        <f t="shared" si="0"/>
        <v>1210</v>
      </c>
      <c r="S12" s="12" t="str">
        <f t="shared" si="7"/>
        <v>R8=</v>
      </c>
      <c r="T12" s="13">
        <f t="shared" si="8"/>
        <v>0.121</v>
      </c>
      <c r="U12" s="7"/>
      <c r="V12" s="7"/>
    </row>
    <row r="13" spans="1:22" ht="18" customHeight="1">
      <c r="A13" s="49" t="s">
        <v>32</v>
      </c>
      <c r="B13" s="49"/>
      <c r="C13" s="49"/>
      <c r="D13" s="49"/>
      <c r="E13" s="49"/>
      <c r="F13" s="49"/>
      <c r="G13" s="49"/>
      <c r="H13" s="49"/>
      <c r="J13" s="12" t="str">
        <f t="shared" si="2"/>
        <v>Y8=</v>
      </c>
      <c r="K13" s="12" t="s">
        <v>24</v>
      </c>
      <c r="L13" s="19" t="str">
        <f t="shared" ref="L13" si="9">R12</f>
        <v>1210</v>
      </c>
      <c r="M13" s="12" t="str">
        <f t="shared" si="4"/>
        <v>)2</v>
      </c>
      <c r="N13" s="12" t="s">
        <v>12</v>
      </c>
      <c r="O13" s="24">
        <f t="shared" ref="O13" si="10">L13^2</f>
        <v>1464100</v>
      </c>
      <c r="P13" s="24">
        <f t="shared" si="5"/>
        <v>7</v>
      </c>
      <c r="Q13" s="12" t="str">
        <f t="shared" si="6"/>
        <v>X9=</v>
      </c>
      <c r="R13" s="23" t="str">
        <f t="shared" si="0"/>
        <v>4641</v>
      </c>
      <c r="S13" s="12" t="str">
        <f t="shared" si="7"/>
        <v>R9=</v>
      </c>
      <c r="T13" s="13">
        <f t="shared" ref="T13" si="11">R13/10000</f>
        <v>0.46410000000000001</v>
      </c>
      <c r="U13" s="5"/>
      <c r="V13" s="5"/>
    </row>
    <row r="14" spans="1:22" ht="18.75" customHeight="1">
      <c r="A14" s="49"/>
      <c r="B14" s="49"/>
      <c r="C14" s="49"/>
      <c r="D14" s="49"/>
      <c r="E14" s="49"/>
      <c r="F14" s="49"/>
      <c r="G14" s="49"/>
      <c r="H14" s="49"/>
      <c r="J14" s="12" t="str">
        <f t="shared" si="2"/>
        <v>Y9=</v>
      </c>
      <c r="K14" s="12" t="s">
        <v>24</v>
      </c>
      <c r="L14" s="19" t="str">
        <f t="shared" ref="L14:L23" si="12">R13</f>
        <v>4641</v>
      </c>
      <c r="M14" s="12" t="str">
        <f t="shared" si="4"/>
        <v>)2</v>
      </c>
      <c r="N14" s="12" t="s">
        <v>12</v>
      </c>
      <c r="O14" s="24">
        <f t="shared" ref="O14:O23" si="13">L14^2</f>
        <v>21538881</v>
      </c>
      <c r="P14" s="24">
        <f t="shared" si="5"/>
        <v>8</v>
      </c>
      <c r="Q14" s="12" t="str">
        <f t="shared" si="6"/>
        <v>X10=</v>
      </c>
      <c r="R14" s="23" t="str">
        <f t="shared" ref="R14:R23" si="14">IF(P14=8,MID(O14,3,4),IF(P14=7,MID(O14,2,4),IF(P14=6,MID(O14,2,4),MID(O14,1,4))))</f>
        <v>5388</v>
      </c>
      <c r="S14" s="12" t="str">
        <f t="shared" si="7"/>
        <v>R10=</v>
      </c>
      <c r="T14" s="13">
        <f t="shared" ref="T14:T23" si="15">R14/10000</f>
        <v>0.53879999999999995</v>
      </c>
      <c r="U14" s="5"/>
      <c r="V14" s="5"/>
    </row>
    <row r="15" spans="1:22">
      <c r="A15" s="49"/>
      <c r="B15" s="49"/>
      <c r="C15" s="49"/>
      <c r="D15" s="49"/>
      <c r="E15" s="49"/>
      <c r="F15" s="49"/>
      <c r="G15" s="49"/>
      <c r="H15" s="49"/>
      <c r="J15" s="12" t="str">
        <f t="shared" si="2"/>
        <v>Y10=</v>
      </c>
      <c r="K15" s="12" t="s">
        <v>24</v>
      </c>
      <c r="L15" s="19" t="str">
        <f t="shared" si="12"/>
        <v>5388</v>
      </c>
      <c r="M15" s="12" t="str">
        <f t="shared" si="4"/>
        <v>)2</v>
      </c>
      <c r="N15" s="12" t="s">
        <v>12</v>
      </c>
      <c r="O15" s="24">
        <f t="shared" si="13"/>
        <v>29030544</v>
      </c>
      <c r="P15" s="24">
        <f t="shared" si="5"/>
        <v>8</v>
      </c>
      <c r="Q15" s="12" t="str">
        <f t="shared" si="6"/>
        <v>X11=</v>
      </c>
      <c r="R15" s="23" t="str">
        <f t="shared" si="14"/>
        <v>0305</v>
      </c>
      <c r="S15" s="12" t="str">
        <f t="shared" si="7"/>
        <v>R11=</v>
      </c>
      <c r="T15" s="13">
        <f t="shared" si="15"/>
        <v>3.0499999999999999E-2</v>
      </c>
      <c r="U15" s="5"/>
      <c r="V15" s="5"/>
    </row>
    <row r="16" spans="1:22">
      <c r="A16" s="49"/>
      <c r="B16" s="49"/>
      <c r="C16" s="49"/>
      <c r="D16" s="49"/>
      <c r="E16" s="49"/>
      <c r="F16" s="49"/>
      <c r="G16" s="49"/>
      <c r="H16" s="49"/>
      <c r="J16" s="12" t="str">
        <f t="shared" si="2"/>
        <v>Y11=</v>
      </c>
      <c r="K16" s="12" t="s">
        <v>24</v>
      </c>
      <c r="L16" s="19" t="str">
        <f t="shared" si="12"/>
        <v>0305</v>
      </c>
      <c r="M16" s="12" t="str">
        <f t="shared" si="4"/>
        <v>)2</v>
      </c>
      <c r="N16" s="12" t="s">
        <v>12</v>
      </c>
      <c r="O16" s="24">
        <f t="shared" si="13"/>
        <v>93025</v>
      </c>
      <c r="P16" s="24">
        <f t="shared" si="5"/>
        <v>5</v>
      </c>
      <c r="Q16" s="12" t="str">
        <f t="shared" si="6"/>
        <v>X12=</v>
      </c>
      <c r="R16" s="23" t="str">
        <f t="shared" si="14"/>
        <v>9302</v>
      </c>
      <c r="S16" s="12" t="str">
        <f t="shared" si="7"/>
        <v>R12=</v>
      </c>
      <c r="T16" s="13">
        <f t="shared" si="15"/>
        <v>0.93020000000000003</v>
      </c>
      <c r="U16" s="5"/>
      <c r="V16" s="5"/>
    </row>
    <row r="17" spans="1:22">
      <c r="A17" s="49"/>
      <c r="B17" s="49"/>
      <c r="C17" s="49"/>
      <c r="D17" s="49"/>
      <c r="E17" s="49"/>
      <c r="F17" s="49"/>
      <c r="G17" s="49"/>
      <c r="H17" s="49"/>
      <c r="J17" s="12" t="str">
        <f t="shared" si="2"/>
        <v>Y12=</v>
      </c>
      <c r="K17" s="12" t="s">
        <v>24</v>
      </c>
      <c r="L17" s="19" t="str">
        <f t="shared" si="12"/>
        <v>9302</v>
      </c>
      <c r="M17" s="12" t="str">
        <f t="shared" si="4"/>
        <v>)2</v>
      </c>
      <c r="N17" s="12" t="s">
        <v>12</v>
      </c>
      <c r="O17" s="24">
        <f t="shared" si="13"/>
        <v>86527204</v>
      </c>
      <c r="P17" s="24">
        <f t="shared" si="5"/>
        <v>8</v>
      </c>
      <c r="Q17" s="12" t="str">
        <f t="shared" si="6"/>
        <v>X13=</v>
      </c>
      <c r="R17" s="23" t="str">
        <f t="shared" si="14"/>
        <v>5272</v>
      </c>
      <c r="S17" s="12" t="str">
        <f t="shared" si="7"/>
        <v>R13=</v>
      </c>
      <c r="T17" s="13">
        <f t="shared" si="15"/>
        <v>0.5272</v>
      </c>
      <c r="U17" s="5"/>
      <c r="V17" s="5"/>
    </row>
    <row r="18" spans="1:22">
      <c r="A18" s="49"/>
      <c r="B18" s="49"/>
      <c r="C18" s="49"/>
      <c r="D18" s="49"/>
      <c r="E18" s="49"/>
      <c r="F18" s="49"/>
      <c r="G18" s="49"/>
      <c r="H18" s="49"/>
      <c r="J18" s="12" t="str">
        <f t="shared" si="2"/>
        <v>Y13=</v>
      </c>
      <c r="K18" s="12" t="s">
        <v>24</v>
      </c>
      <c r="L18" s="19" t="str">
        <f t="shared" si="12"/>
        <v>5272</v>
      </c>
      <c r="M18" s="12" t="str">
        <f t="shared" si="4"/>
        <v>)2</v>
      </c>
      <c r="N18" s="12" t="s">
        <v>12</v>
      </c>
      <c r="O18" s="24">
        <f t="shared" si="13"/>
        <v>27793984</v>
      </c>
      <c r="P18" s="24">
        <f t="shared" si="5"/>
        <v>8</v>
      </c>
      <c r="Q18" s="12" t="str">
        <f t="shared" si="6"/>
        <v>X14=</v>
      </c>
      <c r="R18" s="23" t="str">
        <f t="shared" si="14"/>
        <v>7939</v>
      </c>
      <c r="S18" s="12" t="str">
        <f t="shared" si="7"/>
        <v>R14=</v>
      </c>
      <c r="T18" s="13">
        <f t="shared" si="15"/>
        <v>0.79390000000000005</v>
      </c>
      <c r="U18" s="5"/>
      <c r="V18" s="5"/>
    </row>
    <row r="19" spans="1:22">
      <c r="A19" s="49"/>
      <c r="B19" s="49"/>
      <c r="C19" s="49"/>
      <c r="D19" s="49"/>
      <c r="E19" s="49"/>
      <c r="F19" s="49"/>
      <c r="G19" s="49"/>
      <c r="H19" s="49"/>
      <c r="J19" s="12" t="str">
        <f t="shared" si="2"/>
        <v>Y14=</v>
      </c>
      <c r="K19" s="12" t="s">
        <v>24</v>
      </c>
      <c r="L19" s="19" t="str">
        <f t="shared" si="12"/>
        <v>7939</v>
      </c>
      <c r="M19" s="12" t="str">
        <f t="shared" si="4"/>
        <v>)2</v>
      </c>
      <c r="N19" s="12" t="s">
        <v>12</v>
      </c>
      <c r="O19" s="24">
        <f t="shared" si="13"/>
        <v>63027721</v>
      </c>
      <c r="P19" s="24">
        <f t="shared" si="5"/>
        <v>8</v>
      </c>
      <c r="Q19" s="12" t="str">
        <f t="shared" si="6"/>
        <v>X15=</v>
      </c>
      <c r="R19" s="23" t="str">
        <f t="shared" si="14"/>
        <v>0277</v>
      </c>
      <c r="S19" s="12" t="str">
        <f t="shared" si="7"/>
        <v>R15=</v>
      </c>
      <c r="T19" s="13">
        <f t="shared" si="15"/>
        <v>2.7699999999999999E-2</v>
      </c>
      <c r="U19" s="5"/>
      <c r="V19" s="5"/>
    </row>
    <row r="20" spans="1:22">
      <c r="A20" s="49"/>
      <c r="B20" s="49"/>
      <c r="C20" s="49"/>
      <c r="D20" s="49"/>
      <c r="E20" s="49"/>
      <c r="F20" s="49"/>
      <c r="G20" s="49"/>
      <c r="H20" s="49"/>
      <c r="J20" s="12" t="str">
        <f t="shared" si="2"/>
        <v>Y15=</v>
      </c>
      <c r="K20" s="12" t="s">
        <v>24</v>
      </c>
      <c r="L20" s="19" t="str">
        <f t="shared" si="12"/>
        <v>0277</v>
      </c>
      <c r="M20" s="12" t="str">
        <f t="shared" si="4"/>
        <v>)2</v>
      </c>
      <c r="N20" s="12" t="s">
        <v>12</v>
      </c>
      <c r="O20" s="24">
        <f t="shared" si="13"/>
        <v>76729</v>
      </c>
      <c r="P20" s="24">
        <f t="shared" si="5"/>
        <v>5</v>
      </c>
      <c r="Q20" s="12" t="str">
        <f t="shared" si="6"/>
        <v>X16=</v>
      </c>
      <c r="R20" s="23" t="str">
        <f t="shared" si="14"/>
        <v>7672</v>
      </c>
      <c r="S20" s="12" t="str">
        <f t="shared" si="7"/>
        <v>R16=</v>
      </c>
      <c r="T20" s="13">
        <f t="shared" si="15"/>
        <v>0.76719999999999999</v>
      </c>
      <c r="U20" s="5"/>
      <c r="V20" s="5"/>
    </row>
    <row r="21" spans="1:22">
      <c r="A21" s="49"/>
      <c r="B21" s="49"/>
      <c r="C21" s="49"/>
      <c r="D21" s="49"/>
      <c r="E21" s="49"/>
      <c r="F21" s="49"/>
      <c r="G21" s="49"/>
      <c r="H21" s="49"/>
      <c r="J21" s="12" t="str">
        <f t="shared" si="2"/>
        <v>Y16=</v>
      </c>
      <c r="K21" s="12" t="s">
        <v>24</v>
      </c>
      <c r="L21" s="19" t="str">
        <f t="shared" si="12"/>
        <v>7672</v>
      </c>
      <c r="M21" s="12" t="str">
        <f t="shared" si="4"/>
        <v>)2</v>
      </c>
      <c r="N21" s="12" t="s">
        <v>12</v>
      </c>
      <c r="O21" s="24">
        <f t="shared" si="13"/>
        <v>58859584</v>
      </c>
      <c r="P21" s="24">
        <f t="shared" si="5"/>
        <v>8</v>
      </c>
      <c r="Q21" s="12" t="str">
        <f t="shared" si="6"/>
        <v>X17=</v>
      </c>
      <c r="R21" s="23" t="str">
        <f t="shared" si="14"/>
        <v>8595</v>
      </c>
      <c r="S21" s="12" t="str">
        <f t="shared" si="7"/>
        <v>R17=</v>
      </c>
      <c r="T21" s="13">
        <f t="shared" si="15"/>
        <v>0.85950000000000004</v>
      </c>
      <c r="U21" s="5"/>
      <c r="V21" s="5"/>
    </row>
    <row r="22" spans="1:22">
      <c r="A22" s="49"/>
      <c r="B22" s="49"/>
      <c r="C22" s="49"/>
      <c r="D22" s="49"/>
      <c r="E22" s="49"/>
      <c r="F22" s="49"/>
      <c r="G22" s="49"/>
      <c r="H22" s="49"/>
      <c r="J22" s="12" t="str">
        <f t="shared" si="2"/>
        <v>Y17=</v>
      </c>
      <c r="K22" s="12" t="s">
        <v>24</v>
      </c>
      <c r="L22" s="19" t="str">
        <f t="shared" si="12"/>
        <v>8595</v>
      </c>
      <c r="M22" s="12" t="str">
        <f t="shared" si="4"/>
        <v>)2</v>
      </c>
      <c r="N22" s="12" t="s">
        <v>12</v>
      </c>
      <c r="O22" s="24">
        <f t="shared" si="13"/>
        <v>73874025</v>
      </c>
      <c r="P22" s="24">
        <f t="shared" si="5"/>
        <v>8</v>
      </c>
      <c r="Q22" s="12" t="str">
        <f t="shared" si="6"/>
        <v>X18=</v>
      </c>
      <c r="R22" s="23" t="str">
        <f t="shared" si="14"/>
        <v>8740</v>
      </c>
      <c r="S22" s="12" t="str">
        <f t="shared" si="7"/>
        <v>R18=</v>
      </c>
      <c r="T22" s="13">
        <f t="shared" si="15"/>
        <v>0.874</v>
      </c>
      <c r="U22" s="5"/>
      <c r="V22" s="5"/>
    </row>
    <row r="23" spans="1:22">
      <c r="J23" s="12" t="str">
        <f t="shared" si="2"/>
        <v>Y18=</v>
      </c>
      <c r="K23" s="12" t="s">
        <v>24</v>
      </c>
      <c r="L23" s="19" t="str">
        <f t="shared" si="12"/>
        <v>8740</v>
      </c>
      <c r="M23" s="12" t="str">
        <f t="shared" si="4"/>
        <v>)2</v>
      </c>
      <c r="N23" s="12" t="s">
        <v>12</v>
      </c>
      <c r="O23" s="24">
        <f t="shared" si="13"/>
        <v>76387600</v>
      </c>
      <c r="P23" s="24">
        <f t="shared" si="5"/>
        <v>8</v>
      </c>
      <c r="Q23" s="12" t="str">
        <f t="shared" si="6"/>
        <v>X19=</v>
      </c>
      <c r="R23" s="23" t="str">
        <f t="shared" si="14"/>
        <v>3876</v>
      </c>
      <c r="S23" s="12" t="str">
        <f t="shared" si="7"/>
        <v>R19=</v>
      </c>
      <c r="T23" s="13">
        <f t="shared" si="15"/>
        <v>0.3876</v>
      </c>
      <c r="U23" s="5"/>
      <c r="V23" s="5"/>
    </row>
    <row r="24" spans="1:22">
      <c r="J24" s="12" t="str">
        <f t="shared" si="2"/>
        <v>Y19=</v>
      </c>
      <c r="K24" s="12" t="s">
        <v>24</v>
      </c>
      <c r="L24" s="19" t="str">
        <f t="shared" ref="L24:L32" si="16">R23</f>
        <v>3876</v>
      </c>
      <c r="M24" s="12" t="str">
        <f t="shared" si="4"/>
        <v>)2</v>
      </c>
      <c r="N24" s="12" t="s">
        <v>12</v>
      </c>
      <c r="O24" s="24">
        <f t="shared" ref="O24:O31" si="17">L24^2</f>
        <v>15023376</v>
      </c>
      <c r="P24" s="24">
        <f t="shared" si="5"/>
        <v>8</v>
      </c>
      <c r="Q24" s="12" t="str">
        <f t="shared" si="6"/>
        <v>X20=</v>
      </c>
      <c r="R24" s="23" t="str">
        <f t="shared" ref="R24:R31" si="18">IF(P24=8,MID(O24,3,4),IF(P24=7,MID(O24,2,4),IF(P24=6,MID(O24,2,4),MID(O24,1,4))))</f>
        <v>0233</v>
      </c>
      <c r="S24" s="12" t="str">
        <f t="shared" si="7"/>
        <v>R20=</v>
      </c>
      <c r="T24" s="13">
        <f t="shared" ref="T24:T32" si="19">R24/10000</f>
        <v>2.3300000000000001E-2</v>
      </c>
      <c r="U24" s="5"/>
      <c r="V24" s="5"/>
    </row>
    <row r="25" spans="1:22">
      <c r="J25" s="12" t="str">
        <f t="shared" si="2"/>
        <v>Y20=</v>
      </c>
      <c r="K25" s="12" t="s">
        <v>24</v>
      </c>
      <c r="L25" s="19" t="str">
        <f t="shared" si="16"/>
        <v>0233</v>
      </c>
      <c r="M25" s="12" t="str">
        <f t="shared" si="4"/>
        <v>)2</v>
      </c>
      <c r="N25" s="12" t="s">
        <v>12</v>
      </c>
      <c r="O25" s="24">
        <f t="shared" si="17"/>
        <v>54289</v>
      </c>
      <c r="P25" s="24">
        <f t="shared" si="5"/>
        <v>5</v>
      </c>
      <c r="Q25" s="12" t="str">
        <f t="shared" si="6"/>
        <v>X21=</v>
      </c>
      <c r="R25" s="23" t="str">
        <f t="shared" si="18"/>
        <v>5428</v>
      </c>
      <c r="S25" s="12" t="str">
        <f t="shared" si="7"/>
        <v>R21=</v>
      </c>
      <c r="T25" s="13">
        <f t="shared" si="19"/>
        <v>0.54279999999999995</v>
      </c>
      <c r="U25" s="5"/>
      <c r="V25" s="5"/>
    </row>
    <row r="26" spans="1:22">
      <c r="J26" s="12" t="str">
        <f t="shared" si="2"/>
        <v>Y21=</v>
      </c>
      <c r="K26" s="12" t="s">
        <v>24</v>
      </c>
      <c r="L26" s="19" t="str">
        <f t="shared" si="16"/>
        <v>5428</v>
      </c>
      <c r="M26" s="12" t="str">
        <f t="shared" si="4"/>
        <v>)2</v>
      </c>
      <c r="N26" s="12" t="s">
        <v>12</v>
      </c>
      <c r="O26" s="24">
        <f t="shared" si="17"/>
        <v>29463184</v>
      </c>
      <c r="P26" s="24">
        <f t="shared" si="5"/>
        <v>8</v>
      </c>
      <c r="Q26" s="12" t="str">
        <f t="shared" si="6"/>
        <v>X22=</v>
      </c>
      <c r="R26" s="23" t="str">
        <f t="shared" si="18"/>
        <v>4631</v>
      </c>
      <c r="S26" s="12" t="str">
        <f t="shared" si="7"/>
        <v>R22=</v>
      </c>
      <c r="T26" s="13">
        <f t="shared" si="19"/>
        <v>0.46310000000000001</v>
      </c>
      <c r="U26" s="5"/>
      <c r="V26" s="5"/>
    </row>
    <row r="27" spans="1:22">
      <c r="J27" s="12" t="str">
        <f t="shared" si="2"/>
        <v>Y22=</v>
      </c>
      <c r="K27" s="12" t="s">
        <v>24</v>
      </c>
      <c r="L27" s="19" t="str">
        <f t="shared" si="16"/>
        <v>4631</v>
      </c>
      <c r="M27" s="12" t="str">
        <f t="shared" si="4"/>
        <v>)2</v>
      </c>
      <c r="N27" s="12" t="s">
        <v>12</v>
      </c>
      <c r="O27" s="24">
        <f t="shared" si="17"/>
        <v>21446161</v>
      </c>
      <c r="P27" s="24">
        <f t="shared" si="5"/>
        <v>8</v>
      </c>
      <c r="Q27" s="12" t="str">
        <f t="shared" si="6"/>
        <v>X23=</v>
      </c>
      <c r="R27" s="23" t="str">
        <f t="shared" si="18"/>
        <v>4461</v>
      </c>
      <c r="S27" s="12" t="str">
        <f t="shared" si="7"/>
        <v>R23=</v>
      </c>
      <c r="T27" s="13">
        <f t="shared" si="19"/>
        <v>0.4461</v>
      </c>
      <c r="U27" s="5"/>
      <c r="V27" s="5"/>
    </row>
    <row r="28" spans="1:22">
      <c r="J28" s="12" t="str">
        <f t="shared" si="2"/>
        <v>Y23=</v>
      </c>
      <c r="K28" s="12" t="s">
        <v>24</v>
      </c>
      <c r="L28" s="19" t="str">
        <f t="shared" si="16"/>
        <v>4461</v>
      </c>
      <c r="M28" s="12" t="str">
        <f t="shared" si="4"/>
        <v>)2</v>
      </c>
      <c r="N28" s="12" t="s">
        <v>12</v>
      </c>
      <c r="O28" s="24">
        <f t="shared" si="17"/>
        <v>19900521</v>
      </c>
      <c r="P28" s="24">
        <f t="shared" si="5"/>
        <v>8</v>
      </c>
      <c r="Q28" s="12" t="str">
        <f t="shared" si="6"/>
        <v>X24=</v>
      </c>
      <c r="R28" s="23" t="str">
        <f t="shared" si="18"/>
        <v>9005</v>
      </c>
      <c r="S28" s="12" t="str">
        <f t="shared" si="7"/>
        <v>R24=</v>
      </c>
      <c r="T28" s="13">
        <f t="shared" si="19"/>
        <v>0.90049999999999997</v>
      </c>
      <c r="U28" s="5"/>
      <c r="V28" s="5"/>
    </row>
    <row r="29" spans="1:22">
      <c r="J29" s="12" t="str">
        <f t="shared" si="2"/>
        <v>Y24=</v>
      </c>
      <c r="K29" s="12" t="s">
        <v>24</v>
      </c>
      <c r="L29" s="19" t="str">
        <f t="shared" si="16"/>
        <v>9005</v>
      </c>
      <c r="M29" s="12" t="str">
        <f t="shared" si="4"/>
        <v>)2</v>
      </c>
      <c r="N29" s="12" t="s">
        <v>12</v>
      </c>
      <c r="O29" s="24">
        <f t="shared" si="17"/>
        <v>81090025</v>
      </c>
      <c r="P29" s="24">
        <f t="shared" si="5"/>
        <v>8</v>
      </c>
      <c r="Q29" s="12" t="str">
        <f t="shared" si="6"/>
        <v>X25=</v>
      </c>
      <c r="R29" s="23" t="str">
        <f t="shared" si="18"/>
        <v>0900</v>
      </c>
      <c r="S29" s="12" t="str">
        <f t="shared" si="7"/>
        <v>R25=</v>
      </c>
      <c r="T29" s="13">
        <f t="shared" si="19"/>
        <v>0.09</v>
      </c>
      <c r="U29" s="5"/>
      <c r="V29" s="5"/>
    </row>
    <row r="30" spans="1:22">
      <c r="J30" s="12" t="str">
        <f t="shared" si="2"/>
        <v>Y25=</v>
      </c>
      <c r="K30" s="12" t="s">
        <v>24</v>
      </c>
      <c r="L30" s="19" t="str">
        <f t="shared" si="16"/>
        <v>0900</v>
      </c>
      <c r="M30" s="12" t="str">
        <f t="shared" si="4"/>
        <v>)2</v>
      </c>
      <c r="N30" s="12" t="s">
        <v>12</v>
      </c>
      <c r="O30" s="24">
        <f t="shared" si="17"/>
        <v>810000</v>
      </c>
      <c r="P30" s="24">
        <f t="shared" si="5"/>
        <v>6</v>
      </c>
      <c r="Q30" s="12" t="str">
        <f t="shared" si="6"/>
        <v>X26=</v>
      </c>
      <c r="R30" s="23" t="str">
        <f t="shared" si="18"/>
        <v>1000</v>
      </c>
      <c r="S30" s="12" t="str">
        <f t="shared" si="7"/>
        <v>R26=</v>
      </c>
      <c r="T30" s="13">
        <f t="shared" si="19"/>
        <v>0.1</v>
      </c>
      <c r="U30" s="5"/>
      <c r="V30" s="5"/>
    </row>
    <row r="31" spans="1:22">
      <c r="J31" s="27" t="str">
        <f t="shared" si="2"/>
        <v>Y26=</v>
      </c>
      <c r="K31" s="27" t="s">
        <v>24</v>
      </c>
      <c r="L31" s="28" t="str">
        <f t="shared" si="16"/>
        <v>1000</v>
      </c>
      <c r="M31" s="27" t="str">
        <f t="shared" si="4"/>
        <v>)2</v>
      </c>
      <c r="N31" s="27" t="s">
        <v>12</v>
      </c>
      <c r="O31" s="29">
        <f t="shared" si="17"/>
        <v>1000000</v>
      </c>
      <c r="P31" s="29">
        <f t="shared" si="5"/>
        <v>7</v>
      </c>
      <c r="Q31" s="27" t="str">
        <f t="shared" si="6"/>
        <v>X27=</v>
      </c>
      <c r="R31" s="30" t="str">
        <f t="shared" si="18"/>
        <v>0000</v>
      </c>
      <c r="S31" s="27" t="str">
        <f t="shared" si="7"/>
        <v>R27=</v>
      </c>
      <c r="T31" s="31">
        <f t="shared" si="19"/>
        <v>0</v>
      </c>
      <c r="U31" s="5"/>
      <c r="V31" s="5"/>
    </row>
    <row r="32" spans="1:22">
      <c r="J32" s="12" t="str">
        <f t="shared" si="2"/>
        <v>Y27=</v>
      </c>
      <c r="K32" s="12" t="s">
        <v>24</v>
      </c>
      <c r="L32" s="19" t="str">
        <f t="shared" si="16"/>
        <v>0000</v>
      </c>
      <c r="M32" s="12" t="str">
        <f t="shared" si="4"/>
        <v>)2</v>
      </c>
      <c r="N32" s="12" t="s">
        <v>12</v>
      </c>
      <c r="O32" s="26">
        <v>0</v>
      </c>
      <c r="P32" s="24">
        <f t="shared" si="5"/>
        <v>1</v>
      </c>
      <c r="Q32" s="12" t="str">
        <f t="shared" si="6"/>
        <v>X28=</v>
      </c>
      <c r="R32" s="26">
        <v>0</v>
      </c>
      <c r="S32" s="12" t="str">
        <f t="shared" si="7"/>
        <v>R28=</v>
      </c>
      <c r="T32" s="13">
        <f t="shared" si="19"/>
        <v>0</v>
      </c>
      <c r="U32" s="5"/>
      <c r="V32" s="5"/>
    </row>
    <row r="33" spans="10:22">
      <c r="J33" s="12" t="str">
        <f t="shared" si="2"/>
        <v>Y28=</v>
      </c>
      <c r="K33" s="12" t="s">
        <v>24</v>
      </c>
      <c r="L33" s="19">
        <f t="shared" ref="L33" si="20">R32</f>
        <v>0</v>
      </c>
      <c r="M33" s="12" t="str">
        <f t="shared" si="4"/>
        <v>)2</v>
      </c>
      <c r="N33" s="12" t="s">
        <v>12</v>
      </c>
      <c r="O33" s="26">
        <v>0</v>
      </c>
      <c r="P33" s="24">
        <f t="shared" si="5"/>
        <v>1</v>
      </c>
      <c r="Q33" s="12" t="str">
        <f t="shared" si="6"/>
        <v>X29=</v>
      </c>
      <c r="R33" s="26">
        <v>0</v>
      </c>
      <c r="S33" s="12" t="str">
        <f t="shared" si="7"/>
        <v>R29=</v>
      </c>
      <c r="T33" s="13">
        <f t="shared" ref="T33" si="21">R33/10000</f>
        <v>0</v>
      </c>
      <c r="U33" s="5"/>
      <c r="V33" s="5"/>
    </row>
    <row r="34" spans="10:22">
      <c r="J34" s="5"/>
      <c r="K34" s="5"/>
      <c r="L34" s="5"/>
      <c r="M34" s="5"/>
      <c r="N34" s="5"/>
      <c r="O34" s="5"/>
      <c r="P34" s="5"/>
      <c r="Q34" s="5"/>
      <c r="R34" s="5"/>
      <c r="S34" s="5"/>
      <c r="T34" s="5"/>
      <c r="U34" s="5"/>
      <c r="V34" s="5"/>
    </row>
    <row r="35" spans="10:22">
      <c r="J35" s="5"/>
      <c r="K35" s="5"/>
      <c r="L35" s="5"/>
      <c r="M35" s="5"/>
      <c r="N35" s="5"/>
      <c r="O35" s="5"/>
      <c r="P35" s="5"/>
      <c r="Q35" s="5"/>
      <c r="R35" s="5"/>
      <c r="S35" s="5"/>
      <c r="T35" s="5"/>
      <c r="U35" s="5"/>
      <c r="V35" s="5"/>
    </row>
    <row r="36" spans="10:22">
      <c r="J36" s="5"/>
      <c r="K36" s="5"/>
      <c r="L36" s="5"/>
      <c r="M36" s="5"/>
      <c r="N36" s="5"/>
      <c r="O36" s="5"/>
      <c r="P36" s="5"/>
      <c r="Q36" s="5"/>
      <c r="R36" s="5"/>
      <c r="S36" s="5"/>
      <c r="T36" s="5"/>
      <c r="U36" s="5"/>
      <c r="V36" s="5"/>
    </row>
    <row r="37" spans="10:22">
      <c r="J37" s="5"/>
      <c r="K37" s="5"/>
      <c r="L37" s="5"/>
      <c r="M37" s="5"/>
      <c r="N37" s="5"/>
      <c r="O37" s="5"/>
      <c r="P37" s="5"/>
      <c r="Q37" s="5"/>
      <c r="R37" s="5"/>
      <c r="S37" s="5"/>
      <c r="T37" s="5"/>
      <c r="U37" s="5"/>
      <c r="V37" s="5"/>
    </row>
    <row r="38" spans="10:22">
      <c r="J38" s="5"/>
      <c r="K38" s="5"/>
      <c r="L38" s="5"/>
      <c r="M38" s="5"/>
      <c r="N38" s="5"/>
      <c r="O38" s="5"/>
      <c r="P38" s="5"/>
      <c r="Q38" s="5"/>
      <c r="R38" s="5"/>
      <c r="S38" s="5"/>
      <c r="T38" s="5"/>
      <c r="U38" s="5"/>
      <c r="V38" s="5"/>
    </row>
    <row r="39" spans="10:22">
      <c r="J39" s="5"/>
      <c r="K39" s="5"/>
      <c r="L39" s="5"/>
      <c r="M39" s="5"/>
      <c r="N39" s="5"/>
      <c r="O39" s="5"/>
      <c r="P39" s="5"/>
      <c r="Q39" s="5"/>
      <c r="R39" s="5"/>
      <c r="S39" s="5"/>
      <c r="T39" s="5"/>
      <c r="U39" s="5"/>
      <c r="V39" s="5"/>
    </row>
    <row r="40" spans="10:22">
      <c r="J40" s="5"/>
      <c r="K40" s="5"/>
      <c r="L40" s="5"/>
      <c r="M40" s="5"/>
      <c r="N40" s="5"/>
      <c r="O40" s="5"/>
      <c r="P40" s="5"/>
      <c r="Q40" s="5"/>
      <c r="R40" s="5"/>
      <c r="S40" s="5"/>
      <c r="T40" s="5"/>
      <c r="U40" s="5"/>
      <c r="V40" s="5"/>
    </row>
    <row r="41" spans="10:22">
      <c r="J41" s="5"/>
      <c r="K41" s="5"/>
      <c r="L41" s="5"/>
      <c r="M41" s="5"/>
      <c r="N41" s="5"/>
      <c r="O41" s="5"/>
      <c r="P41" s="5"/>
      <c r="Q41" s="5"/>
      <c r="R41" s="5"/>
      <c r="S41" s="5"/>
      <c r="T41" s="5"/>
      <c r="U41" s="5"/>
      <c r="V41" s="5"/>
    </row>
    <row r="42" spans="10:22">
      <c r="J42" s="5"/>
      <c r="K42" s="5"/>
      <c r="L42" s="5"/>
      <c r="M42" s="5"/>
      <c r="N42" s="5"/>
      <c r="O42" s="5"/>
      <c r="P42" s="5"/>
      <c r="Q42" s="5"/>
      <c r="R42" s="5"/>
      <c r="S42" s="5"/>
      <c r="T42" s="5"/>
      <c r="U42" s="5"/>
      <c r="V42" s="5"/>
    </row>
    <row r="43" spans="10:22">
      <c r="J43" s="5"/>
      <c r="K43" s="5"/>
      <c r="L43" s="5"/>
      <c r="M43" s="5"/>
      <c r="N43" s="5"/>
      <c r="O43" s="5"/>
      <c r="P43" s="5"/>
      <c r="Q43" s="5"/>
      <c r="R43" s="5"/>
      <c r="S43" s="5"/>
      <c r="T43" s="5"/>
      <c r="U43" s="5"/>
      <c r="V43" s="5"/>
    </row>
    <row r="44" spans="10:22">
      <c r="J44" s="5"/>
      <c r="K44" s="5"/>
      <c r="L44" s="5"/>
      <c r="M44" s="5"/>
      <c r="N44" s="5"/>
      <c r="O44" s="5"/>
      <c r="P44" s="5"/>
      <c r="Q44" s="5"/>
      <c r="R44" s="5"/>
      <c r="S44" s="5"/>
      <c r="T44" s="5"/>
      <c r="U44" s="5"/>
      <c r="V44" s="5"/>
    </row>
    <row r="45" spans="10:22">
      <c r="J45" s="5"/>
      <c r="K45" s="5"/>
      <c r="L45" s="5"/>
      <c r="M45" s="5"/>
      <c r="N45" s="5"/>
      <c r="O45" s="5"/>
      <c r="P45" s="5"/>
      <c r="Q45" s="5"/>
      <c r="R45" s="5"/>
      <c r="S45" s="5"/>
      <c r="T45" s="5"/>
      <c r="U45" s="5"/>
      <c r="V45" s="5"/>
    </row>
    <row r="46" spans="10:22">
      <c r="J46" s="5"/>
      <c r="K46" s="5"/>
      <c r="L46" s="5"/>
      <c r="M46" s="5"/>
      <c r="N46" s="5"/>
      <c r="O46" s="5"/>
      <c r="P46" s="5"/>
      <c r="Q46" s="5"/>
      <c r="R46" s="5"/>
      <c r="S46" s="5"/>
      <c r="T46" s="5"/>
      <c r="U46" s="5"/>
      <c r="V46" s="5"/>
    </row>
    <row r="47" spans="10:22">
      <c r="J47" s="5"/>
      <c r="K47" s="5"/>
      <c r="L47" s="5"/>
      <c r="M47" s="5"/>
      <c r="N47" s="5"/>
      <c r="O47" s="5"/>
      <c r="P47" s="5"/>
      <c r="Q47" s="5"/>
      <c r="R47" s="5"/>
      <c r="S47" s="5"/>
      <c r="T47" s="5"/>
      <c r="U47" s="5"/>
      <c r="V47" s="5"/>
    </row>
    <row r="48" spans="10:22">
      <c r="J48" s="5"/>
      <c r="K48" s="5"/>
      <c r="L48" s="5"/>
      <c r="M48" s="5"/>
      <c r="N48" s="5"/>
      <c r="O48" s="5"/>
      <c r="P48" s="5"/>
      <c r="Q48" s="5"/>
      <c r="R48" s="5"/>
      <c r="S48" s="5"/>
      <c r="T48" s="5"/>
      <c r="U48" s="5"/>
      <c r="V48" s="5"/>
    </row>
    <row r="49" spans="10:22">
      <c r="J49" s="5"/>
      <c r="K49" s="5"/>
      <c r="L49" s="5"/>
      <c r="M49" s="5"/>
      <c r="N49" s="5"/>
      <c r="O49" s="5"/>
      <c r="P49" s="5"/>
      <c r="Q49" s="5"/>
      <c r="R49" s="5"/>
      <c r="S49" s="5"/>
      <c r="T49" s="5"/>
      <c r="U49" s="5"/>
      <c r="V49" s="5"/>
    </row>
    <row r="50" spans="10:22">
      <c r="J50" s="5"/>
      <c r="K50" s="5"/>
      <c r="L50" s="5"/>
      <c r="M50" s="5"/>
      <c r="N50" s="5"/>
      <c r="O50" s="5"/>
      <c r="P50" s="5"/>
      <c r="Q50" s="5"/>
      <c r="R50" s="5"/>
      <c r="S50" s="5"/>
      <c r="T50" s="5"/>
      <c r="U50" s="5"/>
      <c r="V50" s="5"/>
    </row>
    <row r="51" spans="10:22">
      <c r="J51" s="5"/>
      <c r="K51" s="5"/>
      <c r="L51" s="5"/>
      <c r="M51" s="5"/>
      <c r="N51" s="5"/>
      <c r="O51" s="5"/>
      <c r="P51" s="5"/>
      <c r="Q51" s="5"/>
      <c r="R51" s="5"/>
      <c r="S51" s="5"/>
      <c r="T51" s="5"/>
      <c r="U51" s="5"/>
      <c r="V51" s="5"/>
    </row>
    <row r="52" spans="10:22">
      <c r="J52" s="5"/>
      <c r="K52" s="5"/>
      <c r="L52" s="5"/>
      <c r="M52" s="5"/>
      <c r="N52" s="5"/>
      <c r="O52" s="5"/>
      <c r="P52" s="5"/>
      <c r="Q52" s="5"/>
      <c r="R52" s="5"/>
      <c r="S52" s="5"/>
      <c r="T52" s="5"/>
      <c r="U52" s="5"/>
      <c r="V52" s="5"/>
    </row>
    <row r="53" spans="10:22">
      <c r="J53" s="5"/>
      <c r="K53" s="5"/>
      <c r="L53" s="5"/>
      <c r="M53" s="5"/>
      <c r="N53" s="5"/>
      <c r="O53" s="5"/>
      <c r="P53" s="5"/>
      <c r="Q53" s="5"/>
      <c r="R53" s="5"/>
      <c r="S53" s="5"/>
      <c r="T53" s="5"/>
      <c r="U53" s="5"/>
      <c r="V53" s="5"/>
    </row>
    <row r="54" spans="10:22">
      <c r="J54" s="5"/>
      <c r="K54" s="5"/>
      <c r="L54" s="5"/>
      <c r="M54" s="5"/>
      <c r="N54" s="5"/>
      <c r="O54" s="5"/>
      <c r="P54" s="5"/>
      <c r="Q54" s="5"/>
      <c r="R54" s="5"/>
      <c r="S54" s="5"/>
      <c r="T54" s="5"/>
      <c r="U54" s="5"/>
      <c r="V54" s="5"/>
    </row>
    <row r="55" spans="10:22">
      <c r="J55" s="5"/>
      <c r="K55" s="5"/>
      <c r="L55" s="5"/>
      <c r="M55" s="5"/>
      <c r="N55" s="5"/>
      <c r="O55" s="5"/>
      <c r="P55" s="5"/>
      <c r="Q55" s="5"/>
      <c r="R55" s="5"/>
      <c r="S55" s="5"/>
      <c r="T55" s="5"/>
      <c r="U55" s="5"/>
      <c r="V55" s="5"/>
    </row>
    <row r="56" spans="10:22">
      <c r="J56" s="5"/>
      <c r="K56" s="5"/>
      <c r="L56" s="5"/>
      <c r="M56" s="5"/>
      <c r="N56" s="5"/>
      <c r="O56" s="5"/>
      <c r="P56" s="5"/>
      <c r="Q56" s="5"/>
      <c r="R56" s="5"/>
      <c r="S56" s="5"/>
      <c r="T56" s="5"/>
      <c r="U56" s="5"/>
      <c r="V56" s="5"/>
    </row>
    <row r="57" spans="10:22">
      <c r="J57" s="5"/>
      <c r="K57" s="5"/>
      <c r="L57" s="5"/>
      <c r="M57" s="5"/>
      <c r="N57" s="5"/>
      <c r="O57" s="5"/>
      <c r="P57" s="5"/>
      <c r="Q57" s="5"/>
      <c r="R57" s="5"/>
      <c r="S57" s="5"/>
      <c r="T57" s="5"/>
      <c r="U57" s="5"/>
      <c r="V57" s="5"/>
    </row>
    <row r="58" spans="10:22">
      <c r="J58" s="5"/>
      <c r="K58" s="5"/>
      <c r="L58" s="5"/>
      <c r="M58" s="5"/>
      <c r="N58" s="5"/>
      <c r="O58" s="5"/>
      <c r="P58" s="5"/>
      <c r="Q58" s="5"/>
      <c r="R58" s="5"/>
      <c r="S58" s="5"/>
      <c r="T58" s="5"/>
      <c r="U58" s="5"/>
      <c r="V58" s="5"/>
    </row>
    <row r="59" spans="10:22">
      <c r="J59" s="5"/>
      <c r="K59" s="5"/>
      <c r="L59" s="5"/>
      <c r="M59" s="5"/>
      <c r="N59" s="5"/>
      <c r="O59" s="5"/>
      <c r="P59" s="5"/>
      <c r="Q59" s="5"/>
      <c r="R59" s="5"/>
      <c r="S59" s="5"/>
      <c r="T59" s="5"/>
      <c r="U59" s="5"/>
      <c r="V59" s="5"/>
    </row>
    <row r="60" spans="10:22">
      <c r="J60" s="5"/>
      <c r="K60" s="5"/>
      <c r="L60" s="5"/>
      <c r="M60" s="5"/>
      <c r="N60" s="5"/>
      <c r="O60" s="5"/>
      <c r="P60" s="5"/>
      <c r="Q60" s="5"/>
      <c r="R60" s="5"/>
      <c r="S60" s="5"/>
      <c r="T60" s="5"/>
      <c r="U60" s="5"/>
      <c r="V60" s="5"/>
    </row>
    <row r="61" spans="10:22">
      <c r="J61" s="5"/>
      <c r="K61" s="5"/>
      <c r="L61" s="5"/>
      <c r="M61" s="5"/>
      <c r="N61" s="5"/>
      <c r="O61" s="5"/>
      <c r="P61" s="5"/>
      <c r="Q61" s="5"/>
      <c r="R61" s="5"/>
      <c r="S61" s="5"/>
      <c r="T61" s="5"/>
      <c r="U61" s="5"/>
      <c r="V61" s="5"/>
    </row>
    <row r="62" spans="10:22">
      <c r="J62" s="5"/>
      <c r="K62" s="5"/>
      <c r="L62" s="5"/>
      <c r="M62" s="5"/>
      <c r="N62" s="5"/>
      <c r="O62" s="5"/>
      <c r="P62" s="5"/>
      <c r="Q62" s="5"/>
      <c r="R62" s="5"/>
      <c r="S62" s="5"/>
      <c r="T62" s="5"/>
      <c r="U62" s="5"/>
      <c r="V62" s="5"/>
    </row>
    <row r="63" spans="10:22">
      <c r="J63" s="5"/>
      <c r="K63" s="5"/>
      <c r="L63" s="5"/>
      <c r="M63" s="5"/>
      <c r="N63" s="5"/>
      <c r="O63" s="5"/>
      <c r="P63" s="5"/>
      <c r="Q63" s="5"/>
      <c r="R63" s="5"/>
      <c r="S63" s="5"/>
      <c r="T63" s="5"/>
      <c r="U63" s="5"/>
      <c r="V63" s="5"/>
    </row>
    <row r="64" spans="10:22">
      <c r="J64" s="5"/>
      <c r="K64" s="5"/>
      <c r="L64" s="5"/>
      <c r="M64" s="5"/>
      <c r="N64" s="5"/>
      <c r="O64" s="5"/>
      <c r="P64" s="5"/>
      <c r="Q64" s="5"/>
      <c r="R64" s="5"/>
      <c r="S64" s="5"/>
      <c r="T64" s="5"/>
      <c r="U64" s="5"/>
      <c r="V64" s="5"/>
    </row>
    <row r="65" spans="10:22">
      <c r="J65" s="5"/>
      <c r="K65" s="5"/>
      <c r="L65" s="5"/>
      <c r="M65" s="5"/>
      <c r="N65" s="5"/>
      <c r="O65" s="5"/>
      <c r="P65" s="5"/>
      <c r="Q65" s="5"/>
      <c r="R65" s="5"/>
      <c r="S65" s="5"/>
      <c r="T65" s="5"/>
      <c r="U65" s="5"/>
      <c r="V65" s="5"/>
    </row>
    <row r="66" spans="10:22">
      <c r="J66" s="5"/>
      <c r="K66" s="5"/>
      <c r="L66" s="5"/>
      <c r="M66" s="5"/>
      <c r="N66" s="5"/>
      <c r="O66" s="5"/>
      <c r="P66" s="5"/>
      <c r="Q66" s="5"/>
      <c r="R66" s="5"/>
      <c r="S66" s="5"/>
      <c r="T66" s="5"/>
      <c r="U66" s="5"/>
      <c r="V66" s="5"/>
    </row>
    <row r="67" spans="10:22">
      <c r="J67" s="5"/>
      <c r="K67" s="5"/>
      <c r="L67" s="5"/>
      <c r="M67" s="5"/>
      <c r="N67" s="5"/>
      <c r="O67" s="5"/>
      <c r="P67" s="5"/>
      <c r="Q67" s="5"/>
      <c r="R67" s="5"/>
      <c r="S67" s="5"/>
      <c r="T67" s="5"/>
      <c r="U67" s="5"/>
      <c r="V67" s="5"/>
    </row>
    <row r="68" spans="10:22">
      <c r="J68" s="5"/>
      <c r="K68" s="5"/>
      <c r="L68" s="5"/>
      <c r="M68" s="5"/>
      <c r="N68" s="5"/>
      <c r="O68" s="5"/>
      <c r="P68" s="5"/>
      <c r="Q68" s="5"/>
      <c r="R68" s="5"/>
      <c r="S68" s="5"/>
      <c r="T68" s="5"/>
      <c r="U68" s="5"/>
      <c r="V68" s="5"/>
    </row>
    <row r="69" spans="10:22">
      <c r="J69" s="5"/>
      <c r="K69" s="5"/>
      <c r="L69" s="5"/>
      <c r="M69" s="5"/>
      <c r="N69" s="5"/>
      <c r="O69" s="5"/>
      <c r="P69" s="5"/>
      <c r="Q69" s="5"/>
      <c r="R69" s="5"/>
      <c r="S69" s="5"/>
      <c r="T69" s="5"/>
      <c r="U69" s="5"/>
      <c r="V69" s="5"/>
    </row>
    <row r="70" spans="10:22">
      <c r="J70" s="5"/>
      <c r="K70" s="5"/>
      <c r="L70" s="5"/>
      <c r="M70" s="5"/>
      <c r="N70" s="5"/>
      <c r="O70" s="5"/>
      <c r="P70" s="5"/>
      <c r="Q70" s="5"/>
      <c r="R70" s="5"/>
      <c r="S70" s="5"/>
      <c r="T70" s="5"/>
      <c r="U70" s="5"/>
      <c r="V70" s="5"/>
    </row>
    <row r="71" spans="10:22">
      <c r="J71" s="5"/>
      <c r="K71" s="5"/>
      <c r="L71" s="5"/>
      <c r="M71" s="5"/>
      <c r="N71" s="5"/>
      <c r="O71" s="5"/>
      <c r="P71" s="5"/>
      <c r="Q71" s="5"/>
      <c r="R71" s="5"/>
      <c r="S71" s="5"/>
      <c r="T71" s="5"/>
      <c r="U71" s="5"/>
      <c r="V71" s="5"/>
    </row>
    <row r="72" spans="10:22">
      <c r="J72" s="5"/>
      <c r="K72" s="5"/>
      <c r="L72" s="5"/>
      <c r="M72" s="5"/>
      <c r="N72" s="5"/>
      <c r="O72" s="5"/>
      <c r="P72" s="5"/>
      <c r="Q72" s="5"/>
      <c r="R72" s="5"/>
      <c r="S72" s="5"/>
      <c r="T72" s="5"/>
      <c r="U72" s="5"/>
      <c r="V72" s="5"/>
    </row>
    <row r="73" spans="10:22">
      <c r="J73" s="5"/>
      <c r="K73" s="5"/>
      <c r="L73" s="5"/>
      <c r="M73" s="5"/>
      <c r="N73" s="5"/>
      <c r="O73" s="5"/>
      <c r="P73" s="5"/>
      <c r="Q73" s="5"/>
      <c r="R73" s="5"/>
      <c r="S73" s="5"/>
      <c r="T73" s="5"/>
      <c r="U73" s="5"/>
      <c r="V73" s="5"/>
    </row>
    <row r="74" spans="10:22">
      <c r="J74" s="5"/>
      <c r="K74" s="5"/>
      <c r="L74" s="5"/>
      <c r="M74" s="5"/>
      <c r="N74" s="5"/>
      <c r="O74" s="5"/>
      <c r="P74" s="5"/>
      <c r="Q74" s="5"/>
      <c r="R74" s="5"/>
      <c r="S74" s="5"/>
      <c r="T74" s="5"/>
      <c r="U74" s="5"/>
      <c r="V74" s="5"/>
    </row>
    <row r="75" spans="10:22">
      <c r="J75" s="5"/>
      <c r="K75" s="5"/>
      <c r="L75" s="5"/>
      <c r="M75" s="5"/>
      <c r="N75" s="5"/>
      <c r="O75" s="5"/>
      <c r="P75" s="5"/>
      <c r="Q75" s="5"/>
      <c r="R75" s="5"/>
      <c r="S75" s="5"/>
      <c r="T75" s="5"/>
      <c r="U75" s="5"/>
      <c r="V75" s="5"/>
    </row>
    <row r="76" spans="10:22">
      <c r="J76" s="5"/>
      <c r="K76" s="5"/>
      <c r="L76" s="5"/>
      <c r="M76" s="5"/>
      <c r="N76" s="5"/>
      <c r="O76" s="5"/>
      <c r="P76" s="5"/>
      <c r="Q76" s="5"/>
      <c r="R76" s="5"/>
      <c r="S76" s="5"/>
      <c r="T76" s="5"/>
      <c r="U76" s="5"/>
      <c r="V76" s="5"/>
    </row>
    <row r="77" spans="10:22">
      <c r="J77" s="5"/>
      <c r="K77" s="5"/>
      <c r="L77" s="5"/>
      <c r="M77" s="5"/>
      <c r="N77" s="5"/>
      <c r="O77" s="5"/>
      <c r="P77" s="5"/>
      <c r="Q77" s="5"/>
      <c r="R77" s="5"/>
      <c r="S77" s="5"/>
      <c r="T77" s="5"/>
      <c r="U77" s="5"/>
      <c r="V77" s="5"/>
    </row>
    <row r="78" spans="10:22">
      <c r="J78" s="5"/>
      <c r="K78" s="5"/>
      <c r="L78" s="5"/>
      <c r="M78" s="5"/>
      <c r="N78" s="5"/>
      <c r="O78" s="5"/>
      <c r="P78" s="5"/>
      <c r="Q78" s="5"/>
      <c r="R78" s="5"/>
      <c r="S78" s="5"/>
      <c r="T78" s="5"/>
      <c r="U78" s="5"/>
      <c r="V78" s="5"/>
    </row>
    <row r="79" spans="10:22">
      <c r="J79" s="5"/>
      <c r="K79" s="5"/>
      <c r="L79" s="5"/>
      <c r="M79" s="5"/>
      <c r="N79" s="5"/>
      <c r="O79" s="5"/>
      <c r="P79" s="5"/>
      <c r="Q79" s="5"/>
      <c r="R79" s="5"/>
      <c r="S79" s="5"/>
      <c r="T79" s="5"/>
      <c r="U79" s="5"/>
      <c r="V79" s="5"/>
    </row>
    <row r="80" spans="10:22">
      <c r="J80" s="5"/>
      <c r="K80" s="5"/>
      <c r="L80" s="5"/>
      <c r="M80" s="5"/>
      <c r="N80" s="5"/>
      <c r="O80" s="5"/>
      <c r="P80" s="5"/>
      <c r="Q80" s="5"/>
      <c r="R80" s="5"/>
      <c r="S80" s="5"/>
      <c r="T80" s="5"/>
      <c r="U80" s="5"/>
      <c r="V80" s="5"/>
    </row>
    <row r="81" spans="10:22">
      <c r="J81" s="5"/>
      <c r="K81" s="5"/>
      <c r="L81" s="5"/>
      <c r="M81" s="5"/>
      <c r="N81" s="5"/>
      <c r="O81" s="5"/>
      <c r="P81" s="5"/>
      <c r="Q81" s="5"/>
      <c r="R81" s="5"/>
      <c r="S81" s="5"/>
      <c r="T81" s="5"/>
      <c r="U81" s="5"/>
      <c r="V81" s="5"/>
    </row>
    <row r="82" spans="10:22">
      <c r="J82" s="5"/>
      <c r="K82" s="5"/>
      <c r="L82" s="5"/>
      <c r="M82" s="5"/>
      <c r="N82" s="5"/>
      <c r="O82" s="5"/>
      <c r="P82" s="5"/>
      <c r="Q82" s="5"/>
      <c r="R82" s="5"/>
      <c r="S82" s="5"/>
      <c r="T82" s="5"/>
      <c r="U82" s="5"/>
      <c r="V82" s="5"/>
    </row>
    <row r="83" spans="10:22">
      <c r="J83" s="5"/>
      <c r="K83" s="5"/>
      <c r="L83" s="5"/>
      <c r="M83" s="5"/>
      <c r="N83" s="5"/>
      <c r="O83" s="5"/>
      <c r="P83" s="5"/>
      <c r="Q83" s="5"/>
      <c r="R83" s="5"/>
      <c r="S83" s="5"/>
      <c r="T83" s="5"/>
      <c r="U83" s="5"/>
      <c r="V83" s="5"/>
    </row>
    <row r="84" spans="10:22">
      <c r="J84" s="5"/>
      <c r="K84" s="5"/>
      <c r="L84" s="5"/>
      <c r="M84" s="5"/>
      <c r="N84" s="5"/>
      <c r="O84" s="5"/>
      <c r="P84" s="5"/>
      <c r="Q84" s="5"/>
      <c r="R84" s="5"/>
      <c r="S84" s="5"/>
      <c r="T84" s="5"/>
      <c r="U84" s="5"/>
      <c r="V84" s="5"/>
    </row>
    <row r="85" spans="10:22">
      <c r="J85" s="5"/>
      <c r="K85" s="5"/>
      <c r="L85" s="5"/>
      <c r="M85" s="5"/>
      <c r="N85" s="5"/>
      <c r="O85" s="5"/>
      <c r="P85" s="5"/>
      <c r="Q85" s="5"/>
      <c r="R85" s="5"/>
      <c r="S85" s="5"/>
      <c r="T85" s="5"/>
      <c r="U85" s="5"/>
      <c r="V85" s="5"/>
    </row>
    <row r="86" spans="10:22">
      <c r="J86" s="5"/>
      <c r="K86" s="5"/>
      <c r="L86" s="5"/>
      <c r="M86" s="5"/>
      <c r="N86" s="5"/>
      <c r="O86" s="5"/>
      <c r="P86" s="5"/>
      <c r="Q86" s="5"/>
      <c r="R86" s="5"/>
      <c r="S86" s="5"/>
      <c r="T86" s="5"/>
      <c r="U86" s="5"/>
      <c r="V86" s="5"/>
    </row>
    <row r="87" spans="10:22">
      <c r="J87" s="5"/>
      <c r="K87" s="5"/>
      <c r="L87" s="5"/>
      <c r="M87" s="5"/>
      <c r="N87" s="5"/>
      <c r="O87" s="5"/>
      <c r="P87" s="5"/>
      <c r="Q87" s="5"/>
      <c r="R87" s="5"/>
      <c r="S87" s="5"/>
      <c r="T87" s="5"/>
      <c r="U87" s="5"/>
      <c r="V87" s="5"/>
    </row>
    <row r="88" spans="10:22">
      <c r="J88" s="5"/>
      <c r="K88" s="5"/>
      <c r="L88" s="5"/>
      <c r="M88" s="5"/>
      <c r="N88" s="5"/>
      <c r="O88" s="5"/>
      <c r="P88" s="5"/>
      <c r="Q88" s="5"/>
      <c r="R88" s="5"/>
      <c r="S88" s="5"/>
      <c r="T88" s="5"/>
      <c r="U88" s="5"/>
      <c r="V88" s="5"/>
    </row>
    <row r="89" spans="10:22">
      <c r="J89" s="5"/>
      <c r="K89" s="5"/>
      <c r="L89" s="5"/>
      <c r="M89" s="5"/>
      <c r="N89" s="5"/>
      <c r="O89" s="5"/>
      <c r="P89" s="5"/>
      <c r="Q89" s="5"/>
      <c r="R89" s="5"/>
      <c r="S89" s="5"/>
      <c r="T89" s="5"/>
      <c r="U89" s="5"/>
      <c r="V89" s="5"/>
    </row>
    <row r="90" spans="10:22">
      <c r="J90" s="5"/>
      <c r="K90" s="5"/>
      <c r="L90" s="5"/>
      <c r="M90" s="5"/>
      <c r="N90" s="5"/>
      <c r="O90" s="5"/>
      <c r="P90" s="5"/>
      <c r="Q90" s="5"/>
      <c r="R90" s="5"/>
      <c r="S90" s="5"/>
      <c r="T90" s="5"/>
      <c r="U90" s="5"/>
      <c r="V90" s="5"/>
    </row>
    <row r="91" spans="10:22">
      <c r="J91" s="5"/>
      <c r="K91" s="5"/>
      <c r="L91" s="5"/>
      <c r="M91" s="5"/>
      <c r="N91" s="5"/>
      <c r="O91" s="5"/>
      <c r="P91" s="5"/>
      <c r="Q91" s="5"/>
      <c r="R91" s="5"/>
      <c r="S91" s="5"/>
      <c r="T91" s="5"/>
      <c r="U91" s="5"/>
      <c r="V91" s="5"/>
    </row>
    <row r="92" spans="10:22">
      <c r="J92" s="5"/>
      <c r="K92" s="5"/>
      <c r="L92" s="5"/>
      <c r="M92" s="5"/>
      <c r="N92" s="5"/>
      <c r="O92" s="5"/>
      <c r="P92" s="5"/>
      <c r="Q92" s="5"/>
      <c r="R92" s="5"/>
      <c r="S92" s="5"/>
      <c r="T92" s="5"/>
      <c r="U92" s="5"/>
      <c r="V92" s="5"/>
    </row>
    <row r="93" spans="10:22">
      <c r="J93" s="5"/>
      <c r="K93" s="5"/>
      <c r="L93" s="5"/>
      <c r="M93" s="5"/>
      <c r="N93" s="5"/>
      <c r="O93" s="5"/>
      <c r="P93" s="5"/>
      <c r="Q93" s="5"/>
      <c r="R93" s="5"/>
      <c r="S93" s="5"/>
      <c r="T93" s="5"/>
      <c r="U93" s="5"/>
      <c r="V93" s="5"/>
    </row>
    <row r="94" spans="10:22">
      <c r="J94" s="5"/>
      <c r="K94" s="5"/>
      <c r="L94" s="5"/>
      <c r="M94" s="5"/>
      <c r="N94" s="5"/>
      <c r="O94" s="5"/>
      <c r="P94" s="5"/>
      <c r="Q94" s="5"/>
      <c r="R94" s="5"/>
      <c r="S94" s="5"/>
      <c r="T94" s="5"/>
      <c r="U94" s="5"/>
      <c r="V94" s="5"/>
    </row>
    <row r="95" spans="10:22">
      <c r="J95" s="5"/>
      <c r="K95" s="5"/>
      <c r="L95" s="5"/>
      <c r="M95" s="5"/>
      <c r="N95" s="5"/>
      <c r="O95" s="5"/>
      <c r="P95" s="5"/>
      <c r="Q95" s="5"/>
      <c r="R95" s="5"/>
      <c r="S95" s="5"/>
      <c r="T95" s="5"/>
      <c r="U95" s="5"/>
      <c r="V95" s="5"/>
    </row>
    <row r="96" spans="10:22">
      <c r="J96" s="5"/>
      <c r="K96" s="5"/>
      <c r="L96" s="5"/>
      <c r="M96" s="5"/>
      <c r="N96" s="5"/>
      <c r="O96" s="5"/>
      <c r="P96" s="5"/>
      <c r="Q96" s="5"/>
      <c r="R96" s="5"/>
      <c r="S96" s="5"/>
      <c r="T96" s="5"/>
      <c r="U96" s="5"/>
      <c r="V96" s="5"/>
    </row>
    <row r="97" spans="10:22">
      <c r="J97" s="5"/>
      <c r="K97" s="5"/>
      <c r="L97" s="5"/>
      <c r="M97" s="5"/>
      <c r="N97" s="5"/>
      <c r="O97" s="5"/>
      <c r="P97" s="5"/>
      <c r="Q97" s="5"/>
      <c r="R97" s="5"/>
      <c r="S97" s="5"/>
      <c r="T97" s="5"/>
      <c r="U97" s="5"/>
      <c r="V97" s="5"/>
    </row>
    <row r="98" spans="10:22">
      <c r="J98" s="5"/>
      <c r="K98" s="5"/>
      <c r="L98" s="5"/>
      <c r="M98" s="5"/>
      <c r="N98" s="5"/>
      <c r="O98" s="5"/>
      <c r="P98" s="5"/>
      <c r="Q98" s="5"/>
      <c r="R98" s="5"/>
      <c r="S98" s="5"/>
      <c r="T98" s="5"/>
      <c r="U98" s="5"/>
      <c r="V98" s="5"/>
    </row>
    <row r="99" spans="10:22">
      <c r="J99" s="5"/>
      <c r="K99" s="5"/>
      <c r="L99" s="5"/>
      <c r="M99" s="5"/>
      <c r="N99" s="5"/>
      <c r="O99" s="5"/>
      <c r="P99" s="5"/>
      <c r="Q99" s="5"/>
      <c r="R99" s="5"/>
      <c r="S99" s="5"/>
      <c r="T99" s="5"/>
      <c r="U99" s="5"/>
      <c r="V99" s="5"/>
    </row>
    <row r="100" spans="10:22">
      <c r="J100" s="5"/>
      <c r="K100" s="5"/>
      <c r="L100" s="5"/>
      <c r="M100" s="5"/>
      <c r="N100" s="5"/>
      <c r="O100" s="5"/>
      <c r="P100" s="5"/>
      <c r="Q100" s="5"/>
      <c r="R100" s="5"/>
      <c r="S100" s="5"/>
      <c r="T100" s="5"/>
      <c r="U100" s="5"/>
      <c r="V100" s="5"/>
    </row>
    <row r="101" spans="10:22">
      <c r="J101" s="5"/>
      <c r="K101" s="5"/>
      <c r="L101" s="5"/>
      <c r="M101" s="5"/>
      <c r="N101" s="5"/>
      <c r="O101" s="5"/>
      <c r="P101" s="5"/>
      <c r="Q101" s="5"/>
      <c r="R101" s="5"/>
      <c r="S101" s="5"/>
      <c r="T101" s="5"/>
      <c r="U101" s="5"/>
      <c r="V101" s="5"/>
    </row>
    <row r="102" spans="10:22">
      <c r="J102" s="5"/>
      <c r="K102" s="5"/>
      <c r="L102" s="5"/>
      <c r="M102" s="5"/>
      <c r="N102" s="5"/>
      <c r="O102" s="5"/>
      <c r="P102" s="5"/>
      <c r="Q102" s="5"/>
      <c r="R102" s="5"/>
      <c r="S102" s="5"/>
      <c r="T102" s="5"/>
      <c r="U102" s="5"/>
      <c r="V102" s="5"/>
    </row>
    <row r="103" spans="10:22">
      <c r="J103" s="5"/>
      <c r="K103" s="5"/>
      <c r="L103" s="5"/>
      <c r="M103" s="5"/>
      <c r="N103" s="5"/>
      <c r="O103" s="5"/>
      <c r="P103" s="5"/>
      <c r="Q103" s="5"/>
      <c r="R103" s="5"/>
      <c r="S103" s="5"/>
      <c r="T103" s="5"/>
      <c r="U103" s="5"/>
      <c r="V103" s="5"/>
    </row>
    <row r="104" spans="10:22">
      <c r="J104" s="5"/>
      <c r="K104" s="5"/>
      <c r="L104" s="5"/>
      <c r="M104" s="5"/>
      <c r="N104" s="5"/>
      <c r="O104" s="5"/>
      <c r="P104" s="5"/>
      <c r="Q104" s="5"/>
      <c r="R104" s="5"/>
      <c r="S104" s="5"/>
      <c r="T104" s="5"/>
      <c r="U104" s="5"/>
      <c r="V104" s="5"/>
    </row>
    <row r="105" spans="10:22">
      <c r="J105" s="5"/>
      <c r="K105" s="5"/>
      <c r="L105" s="5"/>
      <c r="M105" s="5"/>
      <c r="N105" s="5"/>
      <c r="O105" s="5"/>
      <c r="P105" s="5"/>
      <c r="Q105" s="5"/>
      <c r="R105" s="5"/>
      <c r="S105" s="5"/>
      <c r="T105" s="5"/>
      <c r="U105" s="5"/>
      <c r="V105" s="5"/>
    </row>
    <row r="106" spans="10:22">
      <c r="J106" s="5"/>
      <c r="K106" s="5"/>
      <c r="L106" s="5"/>
      <c r="M106" s="5"/>
      <c r="N106" s="5"/>
      <c r="O106" s="5"/>
      <c r="P106" s="5"/>
      <c r="Q106" s="5"/>
      <c r="R106" s="5"/>
      <c r="S106" s="5"/>
      <c r="T106" s="5"/>
      <c r="U106" s="5"/>
      <c r="V106" s="5"/>
    </row>
    <row r="107" spans="10:22">
      <c r="J107" s="5"/>
      <c r="K107" s="5"/>
      <c r="L107" s="5"/>
      <c r="M107" s="5"/>
      <c r="N107" s="5"/>
      <c r="O107" s="5"/>
      <c r="P107" s="5"/>
      <c r="Q107" s="5"/>
      <c r="R107" s="5"/>
      <c r="S107" s="5"/>
      <c r="T107" s="5"/>
      <c r="U107" s="5"/>
      <c r="V107" s="5"/>
    </row>
    <row r="108" spans="10:22">
      <c r="J108" s="5"/>
      <c r="K108" s="5"/>
      <c r="L108" s="5"/>
      <c r="M108" s="5"/>
      <c r="N108" s="5"/>
      <c r="O108" s="5"/>
      <c r="P108" s="5"/>
      <c r="Q108" s="5"/>
      <c r="R108" s="5"/>
      <c r="S108" s="5"/>
      <c r="T108" s="5"/>
      <c r="U108" s="5"/>
      <c r="V108" s="5"/>
    </row>
    <row r="109" spans="10:22">
      <c r="J109" s="5"/>
      <c r="K109" s="5"/>
      <c r="L109" s="5"/>
      <c r="M109" s="5"/>
      <c r="N109" s="5"/>
      <c r="O109" s="5"/>
      <c r="P109" s="5"/>
      <c r="Q109" s="5"/>
      <c r="R109" s="5"/>
      <c r="S109" s="5"/>
      <c r="T109" s="5"/>
      <c r="U109" s="5"/>
      <c r="V109" s="5"/>
    </row>
    <row r="110" spans="10:22">
      <c r="J110" s="5"/>
      <c r="K110" s="5"/>
      <c r="L110" s="5"/>
      <c r="M110" s="5"/>
      <c r="N110" s="5"/>
      <c r="O110" s="5"/>
      <c r="P110" s="5"/>
      <c r="Q110" s="5"/>
      <c r="R110" s="5"/>
      <c r="S110" s="5"/>
      <c r="T110" s="5"/>
      <c r="U110" s="5"/>
      <c r="V110" s="5"/>
    </row>
    <row r="111" spans="10:22">
      <c r="J111" s="5"/>
      <c r="K111" s="5"/>
      <c r="L111" s="5"/>
      <c r="M111" s="5"/>
      <c r="N111" s="5"/>
      <c r="O111" s="5"/>
      <c r="P111" s="5"/>
      <c r="Q111" s="5"/>
      <c r="R111" s="5"/>
      <c r="S111" s="5"/>
      <c r="T111" s="5"/>
      <c r="U111" s="5"/>
      <c r="V111" s="5"/>
    </row>
    <row r="112" spans="10:22">
      <c r="J112" s="5"/>
      <c r="K112" s="5"/>
      <c r="L112" s="5"/>
      <c r="M112" s="5"/>
      <c r="N112" s="5"/>
      <c r="O112" s="5"/>
      <c r="P112" s="5"/>
      <c r="Q112" s="5"/>
      <c r="R112" s="5"/>
      <c r="S112" s="5"/>
      <c r="T112" s="5"/>
      <c r="U112" s="5"/>
      <c r="V112" s="5"/>
    </row>
    <row r="113" spans="10:22">
      <c r="J113" s="5"/>
      <c r="K113" s="5"/>
      <c r="L113" s="5"/>
      <c r="M113" s="5"/>
      <c r="N113" s="5"/>
      <c r="O113" s="5"/>
      <c r="P113" s="5"/>
      <c r="Q113" s="5"/>
      <c r="R113" s="5"/>
      <c r="S113" s="5"/>
      <c r="T113" s="5"/>
      <c r="U113" s="5"/>
      <c r="V113" s="5"/>
    </row>
    <row r="114" spans="10:22">
      <c r="J114" s="5"/>
      <c r="K114" s="5"/>
      <c r="L114" s="5"/>
      <c r="M114" s="5"/>
      <c r="N114" s="5"/>
      <c r="O114" s="5"/>
      <c r="P114" s="5"/>
      <c r="Q114" s="5"/>
      <c r="R114" s="5"/>
      <c r="S114" s="5"/>
      <c r="T114" s="5"/>
      <c r="U114" s="5"/>
      <c r="V114" s="5"/>
    </row>
    <row r="115" spans="10:22">
      <c r="J115" s="5"/>
      <c r="K115" s="5"/>
      <c r="L115" s="5"/>
      <c r="M115" s="5"/>
      <c r="N115" s="5"/>
      <c r="O115" s="5"/>
      <c r="P115" s="5"/>
      <c r="Q115" s="5"/>
      <c r="R115" s="5"/>
      <c r="S115" s="5"/>
      <c r="T115" s="5"/>
      <c r="U115" s="5"/>
      <c r="V115" s="5"/>
    </row>
    <row r="116" spans="10:22">
      <c r="J116" s="5"/>
      <c r="K116" s="5"/>
      <c r="L116" s="5"/>
      <c r="M116" s="5"/>
      <c r="N116" s="5"/>
      <c r="O116" s="5"/>
      <c r="P116" s="5"/>
      <c r="Q116" s="5"/>
      <c r="R116" s="5"/>
      <c r="S116" s="5"/>
      <c r="T116" s="5"/>
      <c r="U116" s="5"/>
      <c r="V116" s="5"/>
    </row>
    <row r="117" spans="10:22">
      <c r="J117" s="5"/>
      <c r="K117" s="5"/>
      <c r="L117" s="5"/>
      <c r="M117" s="5"/>
      <c r="N117" s="5"/>
      <c r="O117" s="5"/>
      <c r="P117" s="5"/>
      <c r="Q117" s="5"/>
      <c r="R117" s="5"/>
      <c r="S117" s="5"/>
      <c r="T117" s="5"/>
      <c r="U117" s="5"/>
      <c r="V117" s="5"/>
    </row>
    <row r="118" spans="10:22">
      <c r="J118" s="5"/>
      <c r="K118" s="5"/>
      <c r="L118" s="5"/>
      <c r="M118" s="5"/>
      <c r="N118" s="5"/>
      <c r="O118" s="5"/>
      <c r="P118" s="5"/>
      <c r="Q118" s="5"/>
      <c r="R118" s="5"/>
      <c r="S118" s="5"/>
      <c r="T118" s="5"/>
      <c r="U118" s="5"/>
      <c r="V118" s="5"/>
    </row>
    <row r="119" spans="10:22">
      <c r="J119" s="5"/>
      <c r="K119" s="5"/>
      <c r="L119" s="5"/>
      <c r="M119" s="5"/>
      <c r="N119" s="5"/>
      <c r="O119" s="5"/>
      <c r="P119" s="5"/>
      <c r="Q119" s="5"/>
      <c r="R119" s="5"/>
      <c r="S119" s="5"/>
      <c r="T119" s="5"/>
      <c r="U119" s="5"/>
      <c r="V119" s="5"/>
    </row>
    <row r="120" spans="10:22">
      <c r="J120" s="5"/>
      <c r="K120" s="5"/>
      <c r="L120" s="5"/>
      <c r="M120" s="5"/>
      <c r="N120" s="5"/>
      <c r="O120" s="5"/>
      <c r="P120" s="5"/>
      <c r="Q120" s="5"/>
      <c r="R120" s="5"/>
      <c r="S120" s="5"/>
      <c r="T120" s="5"/>
      <c r="U120" s="5"/>
      <c r="V120" s="5"/>
    </row>
    <row r="121" spans="10:22">
      <c r="J121" s="5"/>
      <c r="K121" s="5"/>
      <c r="L121" s="5"/>
      <c r="M121" s="5"/>
      <c r="N121" s="5"/>
      <c r="O121" s="5"/>
      <c r="P121" s="5"/>
      <c r="Q121" s="5"/>
      <c r="R121" s="5"/>
      <c r="S121" s="5"/>
      <c r="T121" s="5"/>
      <c r="U121" s="5"/>
      <c r="V121" s="5"/>
    </row>
    <row r="122" spans="10:22">
      <c r="J122" s="5"/>
      <c r="K122" s="5"/>
      <c r="L122" s="5"/>
      <c r="M122" s="5"/>
      <c r="N122" s="5"/>
      <c r="O122" s="5"/>
      <c r="P122" s="5"/>
      <c r="Q122" s="5"/>
      <c r="R122" s="5"/>
      <c r="S122" s="5"/>
      <c r="T122" s="5"/>
      <c r="U122" s="5"/>
      <c r="V122" s="5"/>
    </row>
    <row r="123" spans="10:22">
      <c r="J123" s="5"/>
      <c r="K123" s="5"/>
      <c r="L123" s="5"/>
      <c r="M123" s="5"/>
      <c r="N123" s="5"/>
      <c r="O123" s="5"/>
      <c r="P123" s="5"/>
      <c r="Q123" s="5"/>
      <c r="R123" s="5"/>
      <c r="S123" s="5"/>
      <c r="T123" s="5"/>
      <c r="U123" s="5"/>
      <c r="V123" s="5"/>
    </row>
    <row r="124" spans="10:22">
      <c r="J124" s="5"/>
      <c r="K124" s="5"/>
      <c r="L124" s="5"/>
      <c r="M124" s="5"/>
      <c r="N124" s="5"/>
      <c r="O124" s="5"/>
      <c r="P124" s="5"/>
      <c r="Q124" s="5"/>
      <c r="R124" s="5"/>
      <c r="S124" s="5"/>
      <c r="T124" s="5"/>
      <c r="U124" s="5"/>
      <c r="V124" s="5"/>
    </row>
    <row r="125" spans="10:22">
      <c r="J125" s="5"/>
      <c r="K125" s="5"/>
      <c r="L125" s="5"/>
      <c r="M125" s="5"/>
      <c r="N125" s="5"/>
      <c r="O125" s="5"/>
      <c r="P125" s="5"/>
      <c r="Q125" s="5"/>
      <c r="R125" s="5"/>
      <c r="S125" s="5"/>
      <c r="T125" s="5"/>
      <c r="U125" s="5"/>
      <c r="V125" s="5"/>
    </row>
    <row r="126" spans="10:22">
      <c r="J126" s="5"/>
      <c r="K126" s="5"/>
      <c r="L126" s="5"/>
      <c r="M126" s="5"/>
      <c r="N126" s="5"/>
      <c r="O126" s="5"/>
      <c r="P126" s="5"/>
      <c r="Q126" s="5"/>
      <c r="R126" s="5"/>
      <c r="S126" s="5"/>
      <c r="T126" s="5"/>
      <c r="U126" s="5"/>
      <c r="V126" s="5"/>
    </row>
    <row r="127" spans="10:22">
      <c r="J127" s="5"/>
      <c r="K127" s="5"/>
      <c r="L127" s="5"/>
      <c r="M127" s="5"/>
      <c r="N127" s="5"/>
      <c r="O127" s="5"/>
      <c r="P127" s="5"/>
      <c r="Q127" s="5"/>
      <c r="R127" s="5"/>
      <c r="S127" s="5"/>
      <c r="T127" s="5"/>
      <c r="U127" s="5"/>
      <c r="V127" s="5"/>
    </row>
    <row r="128" spans="10:22">
      <c r="J128" s="5"/>
      <c r="K128" s="5"/>
      <c r="L128" s="5"/>
      <c r="M128" s="5"/>
      <c r="N128" s="5"/>
      <c r="O128" s="5"/>
      <c r="P128" s="5"/>
      <c r="Q128" s="5"/>
      <c r="R128" s="5"/>
      <c r="S128" s="5"/>
      <c r="T128" s="5"/>
      <c r="U128" s="5"/>
      <c r="V128" s="5"/>
    </row>
    <row r="129" spans="10:22">
      <c r="J129" s="5"/>
      <c r="K129" s="5"/>
      <c r="L129" s="5"/>
      <c r="M129" s="5"/>
      <c r="N129" s="5"/>
      <c r="O129" s="5"/>
      <c r="P129" s="5"/>
      <c r="Q129" s="5"/>
      <c r="R129" s="5"/>
      <c r="S129" s="5"/>
      <c r="T129" s="5"/>
      <c r="U129" s="5"/>
      <c r="V129" s="5"/>
    </row>
    <row r="130" spans="10:22">
      <c r="J130" s="5"/>
      <c r="K130" s="5"/>
      <c r="L130" s="5"/>
      <c r="M130" s="5"/>
      <c r="N130" s="5"/>
      <c r="O130" s="5"/>
      <c r="P130" s="5"/>
      <c r="Q130" s="5"/>
      <c r="R130" s="5"/>
      <c r="S130" s="5"/>
      <c r="T130" s="5"/>
      <c r="U130" s="5"/>
      <c r="V130" s="5"/>
    </row>
    <row r="131" spans="10:22">
      <c r="J131" s="5"/>
      <c r="K131" s="5"/>
      <c r="L131" s="5"/>
      <c r="M131" s="5"/>
      <c r="N131" s="5"/>
      <c r="O131" s="5"/>
      <c r="P131" s="5"/>
      <c r="Q131" s="5"/>
      <c r="R131" s="5"/>
      <c r="S131" s="5"/>
      <c r="T131" s="5"/>
      <c r="U131" s="5"/>
      <c r="V131" s="5"/>
    </row>
    <row r="132" spans="10:22">
      <c r="J132" s="5"/>
      <c r="K132" s="5"/>
      <c r="L132" s="5"/>
      <c r="M132" s="5"/>
      <c r="N132" s="5"/>
      <c r="O132" s="5"/>
      <c r="P132" s="5"/>
      <c r="Q132" s="5"/>
      <c r="R132" s="5"/>
      <c r="S132" s="5"/>
      <c r="T132" s="5"/>
      <c r="U132" s="5"/>
      <c r="V132" s="5"/>
    </row>
    <row r="133" spans="10:22">
      <c r="J133" s="5"/>
      <c r="K133" s="5"/>
      <c r="L133" s="5"/>
      <c r="M133" s="5"/>
      <c r="N133" s="5"/>
      <c r="O133" s="5"/>
      <c r="P133" s="5"/>
      <c r="Q133" s="5"/>
      <c r="R133" s="5"/>
      <c r="S133" s="5"/>
      <c r="T133" s="5"/>
      <c r="U133" s="5"/>
      <c r="V133" s="5"/>
    </row>
    <row r="134" spans="10:22">
      <c r="J134" s="5"/>
      <c r="K134" s="5"/>
      <c r="L134" s="5"/>
      <c r="M134" s="5"/>
      <c r="N134" s="5"/>
      <c r="O134" s="5"/>
      <c r="P134" s="5"/>
      <c r="Q134" s="5"/>
      <c r="R134" s="5"/>
      <c r="S134" s="5"/>
      <c r="T134" s="5"/>
      <c r="U134" s="5"/>
      <c r="V134" s="5"/>
    </row>
  </sheetData>
  <mergeCells count="6">
    <mergeCell ref="A13:H22"/>
    <mergeCell ref="J2:S3"/>
    <mergeCell ref="A1:H1"/>
    <mergeCell ref="A3:H11"/>
    <mergeCell ref="A2:H2"/>
    <mergeCell ref="A12:H12"/>
  </mergeCells>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5" tint="-0.249977111117893"/>
  </sheetPr>
  <dimension ref="A1:W23"/>
  <sheetViews>
    <sheetView workbookViewId="0">
      <selection activeCell="S4" sqref="S4"/>
    </sheetView>
  </sheetViews>
  <sheetFormatPr baseColWidth="10" defaultColWidth="9.140625" defaultRowHeight="15"/>
  <cols>
    <col min="11" max="11" width="3.140625" style="5" customWidth="1"/>
    <col min="12" max="12" width="6.140625" customWidth="1"/>
    <col min="13" max="13" width="6.28515625" customWidth="1"/>
    <col min="14" max="14" width="5.5703125" customWidth="1"/>
    <col min="15" max="15" width="5" customWidth="1"/>
    <col min="17" max="17" width="4.42578125" customWidth="1"/>
    <col min="18" max="18" width="5.42578125" customWidth="1"/>
    <col min="19" max="19" width="7" customWidth="1"/>
    <col min="20" max="20" width="5.5703125" customWidth="1"/>
  </cols>
  <sheetData>
    <row r="1" spans="1:23" ht="21.75" customHeight="1" thickBot="1">
      <c r="A1" s="40" t="s">
        <v>4</v>
      </c>
      <c r="B1" s="41"/>
      <c r="C1" s="41"/>
      <c r="D1" s="41"/>
      <c r="E1" s="41"/>
      <c r="F1" s="41"/>
      <c r="G1" s="41"/>
      <c r="H1" s="41"/>
      <c r="I1" s="41"/>
      <c r="J1" s="42"/>
      <c r="L1" s="66" t="s">
        <v>15</v>
      </c>
      <c r="M1" s="66"/>
      <c r="N1" s="66"/>
      <c r="O1" s="66"/>
      <c r="P1" s="66"/>
      <c r="Q1" s="66"/>
      <c r="R1" s="66"/>
      <c r="S1" s="66"/>
      <c r="T1" s="66"/>
      <c r="U1" s="66"/>
      <c r="V1" s="66"/>
      <c r="W1" s="66"/>
    </row>
    <row r="2" spans="1:23" ht="18.75">
      <c r="A2" s="64" t="s">
        <v>9</v>
      </c>
      <c r="B2" s="65"/>
      <c r="C2" s="65"/>
      <c r="D2" s="65"/>
      <c r="E2" s="65"/>
      <c r="F2" s="65"/>
      <c r="G2" s="65"/>
      <c r="H2" s="65"/>
      <c r="I2" s="65"/>
      <c r="J2" s="65"/>
      <c r="L2" s="66"/>
      <c r="M2" s="66"/>
      <c r="N2" s="66"/>
      <c r="O2" s="66"/>
      <c r="P2" s="66"/>
      <c r="Q2" s="66"/>
      <c r="R2" s="66"/>
      <c r="S2" s="66"/>
      <c r="T2" s="66"/>
      <c r="U2" s="66"/>
      <c r="V2" s="66"/>
      <c r="W2" s="66"/>
    </row>
    <row r="3" spans="1:23">
      <c r="A3" s="5"/>
      <c r="B3" s="5"/>
      <c r="C3" s="5"/>
      <c r="D3" s="5"/>
      <c r="E3" s="5"/>
      <c r="F3" s="5"/>
      <c r="G3" s="5"/>
      <c r="H3" s="5"/>
      <c r="I3" s="5"/>
      <c r="J3" s="5"/>
      <c r="L3" s="11" t="s">
        <v>10</v>
      </c>
      <c r="M3" s="9">
        <v>5015</v>
      </c>
      <c r="N3" s="11" t="s">
        <v>11</v>
      </c>
      <c r="O3" s="10">
        <v>5734</v>
      </c>
      <c r="P3" s="8"/>
      <c r="Q3" s="10" t="s">
        <v>30</v>
      </c>
      <c r="R3" s="8"/>
      <c r="S3" s="8"/>
      <c r="T3" s="8"/>
    </row>
    <row r="4" spans="1:23">
      <c r="A4" s="5"/>
      <c r="B4" s="5"/>
      <c r="C4" s="5"/>
      <c r="D4" s="5"/>
      <c r="E4" s="5"/>
      <c r="F4" s="5"/>
      <c r="G4" s="5"/>
      <c r="H4" s="5"/>
      <c r="I4" s="5"/>
      <c r="J4" s="5"/>
      <c r="L4" s="12" t="str">
        <f>"Y"&amp;ROW()-4&amp;"="</f>
        <v>Y0=</v>
      </c>
      <c r="M4" s="1">
        <f>M3</f>
        <v>5015</v>
      </c>
      <c r="N4" s="1">
        <f>O3</f>
        <v>5734</v>
      </c>
      <c r="O4" s="12" t="s">
        <v>12</v>
      </c>
      <c r="P4" s="1">
        <f>M4*N4</f>
        <v>28756010</v>
      </c>
      <c r="Q4" s="24">
        <f>LEN(P4)</f>
        <v>8</v>
      </c>
      <c r="R4" s="12" t="str">
        <f>"X"&amp;ROW()-2&amp;"="</f>
        <v>X2=</v>
      </c>
      <c r="S4" s="1" t="str">
        <f>IF(Q4=8,MID(P4,3,4),IF(Q4=7,MID(P4,2,4),IF(Q4=6,MID(P4,2,4),MID(P4,1,4))))</f>
        <v>7560</v>
      </c>
      <c r="T4" s="12" t="str">
        <f>"R"&amp;ROW()-3&amp;"="</f>
        <v>R1=</v>
      </c>
      <c r="U4" s="13">
        <f>S4/10000</f>
        <v>0.75600000000000001</v>
      </c>
    </row>
    <row r="5" spans="1:23">
      <c r="A5" s="5"/>
      <c r="B5" s="5"/>
      <c r="C5" s="5"/>
      <c r="D5" s="5"/>
      <c r="E5" s="5"/>
      <c r="F5" s="5"/>
      <c r="G5" s="5"/>
      <c r="H5" s="5"/>
      <c r="I5" s="5"/>
      <c r="J5" s="5"/>
      <c r="L5" s="12" t="str">
        <f>"Y"&amp;ROW()-4&amp;"="</f>
        <v>Y1=</v>
      </c>
      <c r="M5" s="1">
        <f>N4</f>
        <v>5734</v>
      </c>
      <c r="N5" s="1" t="str">
        <f>S4</f>
        <v>7560</v>
      </c>
      <c r="O5" s="12" t="s">
        <v>12</v>
      </c>
      <c r="P5" s="1">
        <f>M5*N5</f>
        <v>43349040</v>
      </c>
      <c r="Q5" s="24">
        <f>LEN(P5)</f>
        <v>8</v>
      </c>
      <c r="R5" s="12" t="str">
        <f t="shared" ref="R5:R23" si="0">"X"&amp;ROW()-2&amp;"="</f>
        <v>X3=</v>
      </c>
      <c r="S5" s="19" t="str">
        <f>IF(Q5=8,MID(P5,3,4),IF(Q5=7,MID(P5,2,4),IF(Q5=6,MID(P5,2,4),MID(P5,1,4))))</f>
        <v>3490</v>
      </c>
      <c r="T5" s="12" t="str">
        <f>"R"&amp;ROW()-3&amp;"="</f>
        <v>R2=</v>
      </c>
      <c r="U5" s="13">
        <f>S5/10000</f>
        <v>0.34899999999999998</v>
      </c>
    </row>
    <row r="6" spans="1:23">
      <c r="A6" s="5"/>
      <c r="B6" s="5"/>
      <c r="C6" s="5"/>
      <c r="D6" s="5"/>
      <c r="E6" s="5"/>
      <c r="F6" s="5"/>
      <c r="G6" s="5"/>
      <c r="H6" s="5"/>
      <c r="I6" s="5"/>
      <c r="J6" s="5"/>
      <c r="L6" s="12" t="str">
        <f t="shared" ref="L6:L23" si="1">"Y"&amp;ROW()-4&amp;"="</f>
        <v>Y2=</v>
      </c>
      <c r="M6" s="19" t="str">
        <f t="shared" ref="M6:M23" si="2">N5</f>
        <v>7560</v>
      </c>
      <c r="N6" s="19" t="str">
        <f t="shared" ref="N6:N18" si="3">S5</f>
        <v>3490</v>
      </c>
      <c r="O6" s="12" t="s">
        <v>12</v>
      </c>
      <c r="P6" s="19">
        <f t="shared" ref="P6:P18" si="4">M6*N6</f>
        <v>26384400</v>
      </c>
      <c r="Q6" s="24">
        <f t="shared" ref="Q6:Q23" si="5">LEN(P6)</f>
        <v>8</v>
      </c>
      <c r="R6" s="12" t="str">
        <f t="shared" si="0"/>
        <v>X4=</v>
      </c>
      <c r="S6" s="19" t="str">
        <f t="shared" ref="S6:S18" si="6">IF(Q6=8,MID(P6,3,4),IF(Q6=7,MID(P6,2,4),IF(Q6=6,MID(P6,2,4),MID(P6,1,4))))</f>
        <v>3844</v>
      </c>
      <c r="T6" s="12" t="str">
        <f t="shared" ref="T6:T23" si="7">"R"&amp;ROW()-3&amp;"="</f>
        <v>R3=</v>
      </c>
      <c r="U6" s="13">
        <f t="shared" ref="U6:U18" si="8">S6/10000</f>
        <v>0.38440000000000002</v>
      </c>
    </row>
    <row r="7" spans="1:23">
      <c r="A7" s="5"/>
      <c r="B7" s="5"/>
      <c r="C7" s="5"/>
      <c r="D7" s="5"/>
      <c r="E7" s="5"/>
      <c r="F7" s="5"/>
      <c r="G7" s="5"/>
      <c r="H7" s="5"/>
      <c r="I7" s="5"/>
      <c r="J7" s="5"/>
      <c r="L7" s="12" t="str">
        <f t="shared" si="1"/>
        <v>Y3=</v>
      </c>
      <c r="M7" s="19" t="str">
        <f t="shared" si="2"/>
        <v>3490</v>
      </c>
      <c r="N7" s="19" t="str">
        <f t="shared" si="3"/>
        <v>3844</v>
      </c>
      <c r="O7" s="12" t="s">
        <v>12</v>
      </c>
      <c r="P7" s="19">
        <f t="shared" si="4"/>
        <v>13415560</v>
      </c>
      <c r="Q7" s="24">
        <f t="shared" si="5"/>
        <v>8</v>
      </c>
      <c r="R7" s="12" t="str">
        <f t="shared" si="0"/>
        <v>X5=</v>
      </c>
      <c r="S7" s="19" t="str">
        <f t="shared" si="6"/>
        <v>4155</v>
      </c>
      <c r="T7" s="12" t="str">
        <f t="shared" si="7"/>
        <v>R4=</v>
      </c>
      <c r="U7" s="13">
        <f t="shared" si="8"/>
        <v>0.41549999999999998</v>
      </c>
    </row>
    <row r="8" spans="1:23">
      <c r="A8" s="5"/>
      <c r="B8" s="5"/>
      <c r="C8" s="5"/>
      <c r="D8" s="5"/>
      <c r="E8" s="5"/>
      <c r="F8" s="5"/>
      <c r="G8" s="5"/>
      <c r="H8" s="5"/>
      <c r="I8" s="5"/>
      <c r="J8" s="5"/>
      <c r="L8" s="12" t="str">
        <f t="shared" si="1"/>
        <v>Y4=</v>
      </c>
      <c r="M8" s="19" t="str">
        <f t="shared" si="2"/>
        <v>3844</v>
      </c>
      <c r="N8" s="19" t="str">
        <f t="shared" si="3"/>
        <v>4155</v>
      </c>
      <c r="O8" s="12" t="s">
        <v>12</v>
      </c>
      <c r="P8" s="19">
        <f t="shared" si="4"/>
        <v>15971820</v>
      </c>
      <c r="Q8" s="24">
        <f t="shared" si="5"/>
        <v>8</v>
      </c>
      <c r="R8" s="12" t="str">
        <f t="shared" si="0"/>
        <v>X6=</v>
      </c>
      <c r="S8" s="19" t="str">
        <f t="shared" si="6"/>
        <v>9718</v>
      </c>
      <c r="T8" s="12" t="str">
        <f t="shared" si="7"/>
        <v>R5=</v>
      </c>
      <c r="U8" s="13">
        <f t="shared" si="8"/>
        <v>0.9718</v>
      </c>
    </row>
    <row r="9" spans="1:23">
      <c r="A9" s="5"/>
      <c r="B9" s="5"/>
      <c r="C9" s="5"/>
      <c r="D9" s="5"/>
      <c r="E9" s="5"/>
      <c r="F9" s="5"/>
      <c r="G9" s="5"/>
      <c r="H9" s="5"/>
      <c r="I9" s="5"/>
      <c r="J9" s="5"/>
      <c r="L9" s="12" t="str">
        <f t="shared" si="1"/>
        <v>Y5=</v>
      </c>
      <c r="M9" s="19" t="str">
        <f t="shared" si="2"/>
        <v>4155</v>
      </c>
      <c r="N9" s="19" t="str">
        <f t="shared" si="3"/>
        <v>9718</v>
      </c>
      <c r="O9" s="12" t="s">
        <v>12</v>
      </c>
      <c r="P9" s="19">
        <f t="shared" si="4"/>
        <v>40378290</v>
      </c>
      <c r="Q9" s="24">
        <f t="shared" si="5"/>
        <v>8</v>
      </c>
      <c r="R9" s="12" t="str">
        <f t="shared" si="0"/>
        <v>X7=</v>
      </c>
      <c r="S9" s="19" t="str">
        <f t="shared" si="6"/>
        <v>3782</v>
      </c>
      <c r="T9" s="12" t="str">
        <f t="shared" si="7"/>
        <v>R6=</v>
      </c>
      <c r="U9" s="13">
        <f t="shared" si="8"/>
        <v>0.37819999999999998</v>
      </c>
    </row>
    <row r="10" spans="1:23">
      <c r="A10" s="5"/>
      <c r="B10" s="5"/>
      <c r="C10" s="5"/>
      <c r="D10" s="5"/>
      <c r="E10" s="5"/>
      <c r="F10" s="5"/>
      <c r="G10" s="5"/>
      <c r="H10" s="5"/>
      <c r="I10" s="5"/>
      <c r="J10" s="5"/>
      <c r="L10" s="12" t="str">
        <f t="shared" si="1"/>
        <v>Y6=</v>
      </c>
      <c r="M10" s="19" t="str">
        <f t="shared" si="2"/>
        <v>9718</v>
      </c>
      <c r="N10" s="19" t="str">
        <f t="shared" si="3"/>
        <v>3782</v>
      </c>
      <c r="O10" s="12" t="s">
        <v>12</v>
      </c>
      <c r="P10" s="19">
        <f t="shared" si="4"/>
        <v>36753476</v>
      </c>
      <c r="Q10" s="24">
        <f t="shared" si="5"/>
        <v>8</v>
      </c>
      <c r="R10" s="12" t="str">
        <f t="shared" si="0"/>
        <v>X8=</v>
      </c>
      <c r="S10" s="19" t="str">
        <f t="shared" si="6"/>
        <v>7534</v>
      </c>
      <c r="T10" s="12" t="str">
        <f t="shared" si="7"/>
        <v>R7=</v>
      </c>
      <c r="U10" s="13">
        <f t="shared" si="8"/>
        <v>0.75339999999999996</v>
      </c>
    </row>
    <row r="11" spans="1:23">
      <c r="A11" s="5"/>
      <c r="B11" s="5"/>
      <c r="C11" s="5"/>
      <c r="D11" s="5"/>
      <c r="E11" s="5"/>
      <c r="F11" s="5"/>
      <c r="G11" s="5"/>
      <c r="H11" s="5"/>
      <c r="I11" s="5"/>
      <c r="J11" s="5"/>
      <c r="L11" s="12" t="str">
        <f t="shared" si="1"/>
        <v>Y7=</v>
      </c>
      <c r="M11" s="19" t="str">
        <f t="shared" si="2"/>
        <v>3782</v>
      </c>
      <c r="N11" s="19" t="str">
        <f t="shared" si="3"/>
        <v>7534</v>
      </c>
      <c r="O11" s="12" t="s">
        <v>12</v>
      </c>
      <c r="P11" s="19">
        <f t="shared" si="4"/>
        <v>28493588</v>
      </c>
      <c r="Q11" s="24">
        <f t="shared" si="5"/>
        <v>8</v>
      </c>
      <c r="R11" s="12" t="str">
        <f t="shared" si="0"/>
        <v>X9=</v>
      </c>
      <c r="S11" s="19" t="str">
        <f t="shared" si="6"/>
        <v>4935</v>
      </c>
      <c r="T11" s="12" t="str">
        <f t="shared" si="7"/>
        <v>R8=</v>
      </c>
      <c r="U11" s="13">
        <f t="shared" si="8"/>
        <v>0.49349999999999999</v>
      </c>
    </row>
    <row r="12" spans="1:23">
      <c r="A12" s="5"/>
      <c r="B12" s="5"/>
      <c r="C12" s="5"/>
      <c r="D12" s="5"/>
      <c r="E12" s="5"/>
      <c r="F12" s="5"/>
      <c r="G12" s="5"/>
      <c r="H12" s="5"/>
      <c r="I12" s="5"/>
      <c r="J12" s="5"/>
      <c r="L12" s="12" t="str">
        <f t="shared" si="1"/>
        <v>Y8=</v>
      </c>
      <c r="M12" s="19" t="str">
        <f t="shared" si="2"/>
        <v>7534</v>
      </c>
      <c r="N12" s="19" t="str">
        <f t="shared" si="3"/>
        <v>4935</v>
      </c>
      <c r="O12" s="12" t="s">
        <v>12</v>
      </c>
      <c r="P12" s="19">
        <f t="shared" si="4"/>
        <v>37180290</v>
      </c>
      <c r="Q12" s="24">
        <f t="shared" si="5"/>
        <v>8</v>
      </c>
      <c r="R12" s="12" t="str">
        <f t="shared" si="0"/>
        <v>X10=</v>
      </c>
      <c r="S12" s="19" t="str">
        <f t="shared" si="6"/>
        <v>1802</v>
      </c>
      <c r="T12" s="12" t="str">
        <f t="shared" si="7"/>
        <v>R9=</v>
      </c>
      <c r="U12" s="13">
        <f t="shared" si="8"/>
        <v>0.1802</v>
      </c>
    </row>
    <row r="13" spans="1:23">
      <c r="A13" s="5"/>
      <c r="B13" s="5"/>
      <c r="C13" s="5"/>
      <c r="D13" s="5"/>
      <c r="E13" s="5"/>
      <c r="F13" s="5"/>
      <c r="G13" s="5"/>
      <c r="H13" s="5"/>
      <c r="I13" s="5"/>
      <c r="J13" s="5"/>
      <c r="L13" s="12" t="str">
        <f t="shared" si="1"/>
        <v>Y9=</v>
      </c>
      <c r="M13" s="19" t="str">
        <f t="shared" si="2"/>
        <v>4935</v>
      </c>
      <c r="N13" s="19" t="str">
        <f t="shared" si="3"/>
        <v>1802</v>
      </c>
      <c r="O13" s="12" t="s">
        <v>12</v>
      </c>
      <c r="P13" s="19">
        <f t="shared" si="4"/>
        <v>8892870</v>
      </c>
      <c r="Q13" s="24">
        <f t="shared" si="5"/>
        <v>7</v>
      </c>
      <c r="R13" s="12" t="str">
        <f t="shared" si="0"/>
        <v>X11=</v>
      </c>
      <c r="S13" s="19" t="str">
        <f t="shared" si="6"/>
        <v>8928</v>
      </c>
      <c r="T13" s="12" t="str">
        <f t="shared" si="7"/>
        <v>R10=</v>
      </c>
      <c r="U13" s="13">
        <f t="shared" si="8"/>
        <v>0.89280000000000004</v>
      </c>
    </row>
    <row r="14" spans="1:23">
      <c r="A14" s="5"/>
      <c r="B14" s="5"/>
      <c r="C14" s="5"/>
      <c r="D14" s="5"/>
      <c r="E14" s="5"/>
      <c r="F14" s="5"/>
      <c r="G14" s="5"/>
      <c r="H14" s="5"/>
      <c r="I14" s="5"/>
      <c r="J14" s="5"/>
      <c r="L14" s="12" t="str">
        <f t="shared" si="1"/>
        <v>Y10=</v>
      </c>
      <c r="M14" s="19" t="str">
        <f t="shared" si="2"/>
        <v>1802</v>
      </c>
      <c r="N14" s="19" t="str">
        <f t="shared" si="3"/>
        <v>8928</v>
      </c>
      <c r="O14" s="12" t="s">
        <v>12</v>
      </c>
      <c r="P14" s="19">
        <f t="shared" si="4"/>
        <v>16088256</v>
      </c>
      <c r="Q14" s="24">
        <f t="shared" si="5"/>
        <v>8</v>
      </c>
      <c r="R14" s="12" t="str">
        <f t="shared" si="0"/>
        <v>X12=</v>
      </c>
      <c r="S14" s="19" t="str">
        <f t="shared" si="6"/>
        <v>0882</v>
      </c>
      <c r="T14" s="12" t="str">
        <f t="shared" si="7"/>
        <v>R11=</v>
      </c>
      <c r="U14" s="13">
        <f t="shared" si="8"/>
        <v>8.8200000000000001E-2</v>
      </c>
    </row>
    <row r="15" spans="1:23">
      <c r="A15" s="5"/>
      <c r="B15" s="5"/>
      <c r="C15" s="5"/>
      <c r="D15" s="5"/>
      <c r="E15" s="5"/>
      <c r="F15" s="5"/>
      <c r="G15" s="5"/>
      <c r="H15" s="5"/>
      <c r="I15" s="5"/>
      <c r="J15" s="5"/>
      <c r="L15" s="12" t="str">
        <f t="shared" si="1"/>
        <v>Y11=</v>
      </c>
      <c r="M15" s="19" t="str">
        <f t="shared" si="2"/>
        <v>8928</v>
      </c>
      <c r="N15" s="19" t="str">
        <f t="shared" si="3"/>
        <v>0882</v>
      </c>
      <c r="O15" s="12" t="s">
        <v>12</v>
      </c>
      <c r="P15" s="19">
        <f t="shared" si="4"/>
        <v>7874496</v>
      </c>
      <c r="Q15" s="24">
        <f t="shared" si="5"/>
        <v>7</v>
      </c>
      <c r="R15" s="12" t="str">
        <f t="shared" si="0"/>
        <v>X13=</v>
      </c>
      <c r="S15" s="19" t="str">
        <f t="shared" si="6"/>
        <v>8744</v>
      </c>
      <c r="T15" s="12" t="str">
        <f t="shared" si="7"/>
        <v>R12=</v>
      </c>
      <c r="U15" s="13">
        <f t="shared" si="8"/>
        <v>0.87439999999999996</v>
      </c>
    </row>
    <row r="16" spans="1:23">
      <c r="A16" s="5"/>
      <c r="B16" s="5"/>
      <c r="C16" s="5"/>
      <c r="D16" s="5"/>
      <c r="E16" s="5"/>
      <c r="F16" s="5"/>
      <c r="G16" s="5"/>
      <c r="H16" s="5"/>
      <c r="I16" s="5"/>
      <c r="J16" s="5"/>
      <c r="L16" s="12" t="str">
        <f t="shared" si="1"/>
        <v>Y12=</v>
      </c>
      <c r="M16" s="19" t="str">
        <f t="shared" si="2"/>
        <v>0882</v>
      </c>
      <c r="N16" s="19" t="str">
        <f t="shared" si="3"/>
        <v>8744</v>
      </c>
      <c r="O16" s="12" t="s">
        <v>12</v>
      </c>
      <c r="P16" s="19">
        <f t="shared" si="4"/>
        <v>7712208</v>
      </c>
      <c r="Q16" s="24">
        <f t="shared" si="5"/>
        <v>7</v>
      </c>
      <c r="R16" s="12" t="str">
        <f t="shared" si="0"/>
        <v>X14=</v>
      </c>
      <c r="S16" s="19" t="str">
        <f t="shared" si="6"/>
        <v>7122</v>
      </c>
      <c r="T16" s="12" t="str">
        <f t="shared" si="7"/>
        <v>R13=</v>
      </c>
      <c r="U16" s="13">
        <f t="shared" si="8"/>
        <v>0.71220000000000006</v>
      </c>
    </row>
    <row r="17" spans="1:21">
      <c r="A17" s="5"/>
      <c r="B17" s="5"/>
      <c r="C17" s="5"/>
      <c r="D17" s="5"/>
      <c r="E17" s="5"/>
      <c r="F17" s="5"/>
      <c r="G17" s="5"/>
      <c r="H17" s="5"/>
      <c r="I17" s="5"/>
      <c r="J17" s="5"/>
      <c r="L17" s="12" t="str">
        <f t="shared" si="1"/>
        <v>Y13=</v>
      </c>
      <c r="M17" s="19" t="str">
        <f t="shared" si="2"/>
        <v>8744</v>
      </c>
      <c r="N17" s="19" t="str">
        <f t="shared" si="3"/>
        <v>7122</v>
      </c>
      <c r="O17" s="12" t="s">
        <v>12</v>
      </c>
      <c r="P17" s="19">
        <f t="shared" si="4"/>
        <v>62274768</v>
      </c>
      <c r="Q17" s="24">
        <f t="shared" si="5"/>
        <v>8</v>
      </c>
      <c r="R17" s="12" t="str">
        <f t="shared" si="0"/>
        <v>X15=</v>
      </c>
      <c r="S17" s="19" t="str">
        <f t="shared" si="6"/>
        <v>2747</v>
      </c>
      <c r="T17" s="12" t="str">
        <f t="shared" si="7"/>
        <v>R14=</v>
      </c>
      <c r="U17" s="13">
        <f t="shared" si="8"/>
        <v>0.2747</v>
      </c>
    </row>
    <row r="18" spans="1:21">
      <c r="A18" s="5"/>
      <c r="B18" s="5"/>
      <c r="C18" s="5"/>
      <c r="D18" s="5"/>
      <c r="E18" s="5"/>
      <c r="F18" s="5"/>
      <c r="G18" s="5"/>
      <c r="H18" s="5"/>
      <c r="I18" s="5"/>
      <c r="J18" s="5"/>
      <c r="L18" s="12" t="str">
        <f t="shared" si="1"/>
        <v>Y14=</v>
      </c>
      <c r="M18" s="19" t="str">
        <f t="shared" si="2"/>
        <v>7122</v>
      </c>
      <c r="N18" s="19" t="str">
        <f t="shared" si="3"/>
        <v>2747</v>
      </c>
      <c r="O18" s="12" t="s">
        <v>12</v>
      </c>
      <c r="P18" s="19">
        <f t="shared" si="4"/>
        <v>19564134</v>
      </c>
      <c r="Q18" s="24">
        <f t="shared" si="5"/>
        <v>8</v>
      </c>
      <c r="R18" s="12" t="str">
        <f t="shared" si="0"/>
        <v>X16=</v>
      </c>
      <c r="S18" s="19" t="str">
        <f t="shared" si="6"/>
        <v>5641</v>
      </c>
      <c r="T18" s="12" t="str">
        <f t="shared" si="7"/>
        <v>R15=</v>
      </c>
      <c r="U18" s="13">
        <f t="shared" si="8"/>
        <v>0.56410000000000005</v>
      </c>
    </row>
    <row r="19" spans="1:21">
      <c r="A19" s="5"/>
      <c r="B19" s="5"/>
      <c r="C19" s="5"/>
      <c r="D19" s="5"/>
      <c r="E19" s="5"/>
      <c r="F19" s="5"/>
      <c r="G19" s="5"/>
      <c r="H19" s="5"/>
      <c r="I19" s="5"/>
      <c r="J19" s="5"/>
      <c r="L19" s="12" t="str">
        <f t="shared" si="1"/>
        <v>Y15=</v>
      </c>
      <c r="M19" s="19" t="str">
        <f t="shared" si="2"/>
        <v>2747</v>
      </c>
      <c r="N19" s="19" t="str">
        <f t="shared" ref="N19:N23" si="9">S18</f>
        <v>5641</v>
      </c>
      <c r="O19" s="12" t="s">
        <v>12</v>
      </c>
      <c r="P19" s="19">
        <f t="shared" ref="P19:P23" si="10">M19*N19</f>
        <v>15495827</v>
      </c>
      <c r="Q19" s="24">
        <f t="shared" si="5"/>
        <v>8</v>
      </c>
      <c r="R19" s="12" t="str">
        <f t="shared" si="0"/>
        <v>X17=</v>
      </c>
      <c r="S19" s="19" t="str">
        <f t="shared" ref="S19:S23" si="11">IF(Q19=8,MID(P19,3,4),IF(Q19=7,MID(P19,2,4),IF(Q19=6,MID(P19,2,4),MID(P19,1,4))))</f>
        <v>4958</v>
      </c>
      <c r="T19" s="12" t="str">
        <f t="shared" si="7"/>
        <v>R16=</v>
      </c>
      <c r="U19" s="13">
        <f t="shared" ref="U19:U23" si="12">S19/10000</f>
        <v>0.49580000000000002</v>
      </c>
    </row>
    <row r="20" spans="1:21">
      <c r="A20" s="5"/>
      <c r="B20" s="5"/>
      <c r="C20" s="5"/>
      <c r="D20" s="5"/>
      <c r="E20" s="5"/>
      <c r="F20" s="5"/>
      <c r="G20" s="5"/>
      <c r="H20" s="5"/>
      <c r="I20" s="5"/>
      <c r="J20" s="5"/>
      <c r="L20" s="12" t="str">
        <f t="shared" si="1"/>
        <v>Y16=</v>
      </c>
      <c r="M20" s="19" t="str">
        <f t="shared" si="2"/>
        <v>5641</v>
      </c>
      <c r="N20" s="19" t="str">
        <f t="shared" si="9"/>
        <v>4958</v>
      </c>
      <c r="O20" s="12" t="s">
        <v>12</v>
      </c>
      <c r="P20" s="19">
        <f t="shared" si="10"/>
        <v>27968078</v>
      </c>
      <c r="Q20" s="24">
        <f t="shared" si="5"/>
        <v>8</v>
      </c>
      <c r="R20" s="12" t="str">
        <f t="shared" si="0"/>
        <v>X18=</v>
      </c>
      <c r="S20" s="19" t="str">
        <f t="shared" si="11"/>
        <v>9680</v>
      </c>
      <c r="T20" s="12" t="str">
        <f t="shared" si="7"/>
        <v>R17=</v>
      </c>
      <c r="U20" s="13">
        <f t="shared" si="12"/>
        <v>0.96799999999999997</v>
      </c>
    </row>
    <row r="21" spans="1:21">
      <c r="A21" s="5"/>
      <c r="B21" s="5"/>
      <c r="C21" s="5"/>
      <c r="D21" s="5"/>
      <c r="E21" s="5"/>
      <c r="F21" s="5"/>
      <c r="G21" s="5"/>
      <c r="H21" s="5"/>
      <c r="I21" s="5"/>
      <c r="J21" s="5"/>
      <c r="L21" s="12" t="str">
        <f t="shared" si="1"/>
        <v>Y17=</v>
      </c>
      <c r="M21" s="19" t="str">
        <f t="shared" si="2"/>
        <v>4958</v>
      </c>
      <c r="N21" s="19" t="str">
        <f t="shared" si="9"/>
        <v>9680</v>
      </c>
      <c r="O21" s="12" t="s">
        <v>12</v>
      </c>
      <c r="P21" s="19">
        <f t="shared" si="10"/>
        <v>47993440</v>
      </c>
      <c r="Q21" s="24">
        <f t="shared" si="5"/>
        <v>8</v>
      </c>
      <c r="R21" s="12" t="str">
        <f t="shared" si="0"/>
        <v>X19=</v>
      </c>
      <c r="S21" s="19" t="str">
        <f t="shared" si="11"/>
        <v>9934</v>
      </c>
      <c r="T21" s="12" t="str">
        <f t="shared" si="7"/>
        <v>R18=</v>
      </c>
      <c r="U21" s="13">
        <f t="shared" si="12"/>
        <v>0.99339999999999995</v>
      </c>
    </row>
    <row r="22" spans="1:21">
      <c r="A22" s="5"/>
      <c r="B22" s="5"/>
      <c r="C22" s="5"/>
      <c r="D22" s="5"/>
      <c r="E22" s="5"/>
      <c r="F22" s="5"/>
      <c r="G22" s="5"/>
      <c r="H22" s="5"/>
      <c r="I22" s="5"/>
      <c r="J22" s="5"/>
      <c r="L22" s="12" t="str">
        <f t="shared" si="1"/>
        <v>Y18=</v>
      </c>
      <c r="M22" s="19" t="str">
        <f t="shared" si="2"/>
        <v>9680</v>
      </c>
      <c r="N22" s="19" t="str">
        <f t="shared" si="9"/>
        <v>9934</v>
      </c>
      <c r="O22" s="12" t="s">
        <v>12</v>
      </c>
      <c r="P22" s="19">
        <f t="shared" si="10"/>
        <v>96161120</v>
      </c>
      <c r="Q22" s="24">
        <f t="shared" si="5"/>
        <v>8</v>
      </c>
      <c r="R22" s="12" t="str">
        <f t="shared" si="0"/>
        <v>X20=</v>
      </c>
      <c r="S22" s="19" t="str">
        <f t="shared" si="11"/>
        <v>1611</v>
      </c>
      <c r="T22" s="12" t="str">
        <f t="shared" si="7"/>
        <v>R19=</v>
      </c>
      <c r="U22" s="13">
        <f t="shared" si="12"/>
        <v>0.16109999999999999</v>
      </c>
    </row>
    <row r="23" spans="1:21">
      <c r="L23" s="12" t="str">
        <f t="shared" si="1"/>
        <v>Y19=</v>
      </c>
      <c r="M23" s="19" t="str">
        <f t="shared" si="2"/>
        <v>9934</v>
      </c>
      <c r="N23" s="19" t="str">
        <f t="shared" si="9"/>
        <v>1611</v>
      </c>
      <c r="O23" s="12" t="s">
        <v>12</v>
      </c>
      <c r="P23" s="19">
        <f t="shared" si="10"/>
        <v>16003674</v>
      </c>
      <c r="Q23" s="24">
        <f t="shared" si="5"/>
        <v>8</v>
      </c>
      <c r="R23" s="12" t="str">
        <f t="shared" si="0"/>
        <v>X21=</v>
      </c>
      <c r="S23" s="19" t="str">
        <f t="shared" si="11"/>
        <v>0036</v>
      </c>
      <c r="T23" s="12" t="str">
        <f t="shared" si="7"/>
        <v>R20=</v>
      </c>
      <c r="U23" s="13">
        <f t="shared" si="12"/>
        <v>3.5999999999999999E-3</v>
      </c>
    </row>
  </sheetData>
  <mergeCells count="3">
    <mergeCell ref="A1:J1"/>
    <mergeCell ref="A2:J2"/>
    <mergeCell ref="L1:W2"/>
  </mergeCells>
  <conditionalFormatting sqref="U4:U23">
    <cfRule type="duplicateValues" dxfId="4" priority="5"/>
  </conditionalFormatting>
  <conditionalFormatting sqref="M3 O3 S3:S23">
    <cfRule type="duplicateValues" dxfId="3" priority="6"/>
  </conditionalFormatting>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5" tint="-0.249977111117893"/>
  </sheetPr>
  <dimension ref="A1:W162"/>
  <sheetViews>
    <sheetView workbookViewId="0">
      <selection activeCell="U4" sqref="U4"/>
    </sheetView>
  </sheetViews>
  <sheetFormatPr baseColWidth="10" defaultColWidth="9.140625" defaultRowHeight="15"/>
  <cols>
    <col min="11" max="11" width="2.28515625" style="5" customWidth="1"/>
    <col min="13" max="13" width="6.28515625" customWidth="1"/>
    <col min="14" max="14" width="5.85546875" customWidth="1"/>
    <col min="15" max="15" width="4.7109375" customWidth="1"/>
    <col min="17" max="17" width="4.5703125" customWidth="1"/>
    <col min="18" max="18" width="8.42578125" customWidth="1"/>
    <col min="20" max="20" width="5.85546875" customWidth="1"/>
  </cols>
  <sheetData>
    <row r="1" spans="1:23" ht="21.75" customHeight="1" thickBot="1">
      <c r="A1" s="40" t="s">
        <v>4</v>
      </c>
      <c r="B1" s="41"/>
      <c r="C1" s="41"/>
      <c r="D1" s="41"/>
      <c r="E1" s="41"/>
      <c r="F1" s="41"/>
      <c r="G1" s="41"/>
      <c r="H1" s="41"/>
      <c r="I1" s="41"/>
      <c r="J1" s="42"/>
      <c r="L1" s="66" t="s">
        <v>14</v>
      </c>
      <c r="M1" s="66"/>
      <c r="N1" s="66"/>
      <c r="O1" s="66"/>
      <c r="P1" s="66"/>
      <c r="Q1" s="66"/>
      <c r="R1" s="66"/>
      <c r="S1" s="66"/>
      <c r="T1" s="66"/>
      <c r="U1" s="66"/>
      <c r="V1" s="66"/>
      <c r="W1" s="66"/>
    </row>
    <row r="2" spans="1:23" ht="18.75">
      <c r="A2" s="64" t="s">
        <v>13</v>
      </c>
      <c r="B2" s="65"/>
      <c r="C2" s="65"/>
      <c r="D2" s="65"/>
      <c r="E2" s="65"/>
      <c r="F2" s="65"/>
      <c r="G2" s="65"/>
      <c r="H2" s="65"/>
      <c r="I2" s="65"/>
      <c r="J2" s="65"/>
      <c r="L2" s="66"/>
      <c r="M2" s="66"/>
      <c r="N2" s="66"/>
      <c r="O2" s="66"/>
      <c r="P2" s="66"/>
      <c r="Q2" s="66"/>
      <c r="R2" s="66"/>
      <c r="S2" s="66"/>
      <c r="T2" s="66"/>
      <c r="U2" s="66"/>
      <c r="V2" s="66"/>
      <c r="W2" s="66"/>
    </row>
    <row r="3" spans="1:23">
      <c r="A3" s="5"/>
      <c r="B3" s="5"/>
      <c r="C3" s="5"/>
      <c r="D3" s="5"/>
      <c r="E3" s="5"/>
      <c r="F3" s="5"/>
      <c r="G3" s="5"/>
      <c r="H3" s="5"/>
      <c r="I3" s="5"/>
      <c r="J3" s="5"/>
      <c r="L3" s="11" t="s">
        <v>16</v>
      </c>
      <c r="M3" s="9">
        <v>6965</v>
      </c>
      <c r="N3" s="11" t="s">
        <v>10</v>
      </c>
      <c r="O3" s="10">
        <v>9803</v>
      </c>
      <c r="P3" s="8"/>
      <c r="Q3" s="10" t="s">
        <v>30</v>
      </c>
      <c r="R3" s="8"/>
      <c r="S3" s="8"/>
      <c r="T3" s="8"/>
    </row>
    <row r="4" spans="1:23">
      <c r="A4" s="5"/>
      <c r="B4" s="5"/>
      <c r="C4" s="5"/>
      <c r="D4" s="5"/>
      <c r="E4" s="5"/>
      <c r="F4" s="5"/>
      <c r="G4" s="5"/>
      <c r="H4" s="5"/>
      <c r="I4" s="5"/>
      <c r="J4" s="5"/>
      <c r="L4" s="12" t="str">
        <f>"Y"&amp;ROW()-4&amp;"="</f>
        <v>Y0=</v>
      </c>
      <c r="M4" s="1">
        <f>M$3</f>
        <v>6965</v>
      </c>
      <c r="N4" s="1">
        <f>O3</f>
        <v>9803</v>
      </c>
      <c r="O4" s="12" t="s">
        <v>12</v>
      </c>
      <c r="P4" s="1">
        <f>M4*N4</f>
        <v>68277895</v>
      </c>
      <c r="Q4" s="24">
        <f>LEN(P4)</f>
        <v>8</v>
      </c>
      <c r="R4" s="12" t="str">
        <f>"X"&amp;ROW()-3&amp;"="</f>
        <v>X1=</v>
      </c>
      <c r="S4" s="1" t="str">
        <f>IF(Q4=8,MID(P4,3,4),IF(Q4=7,MID(P4,2,4),IF(Q4=6,MID(P4,2,4),MID(P4,1,4))))</f>
        <v>2778</v>
      </c>
      <c r="T4" s="12" t="str">
        <f>"R"&amp;ROW()-3&amp;"="</f>
        <v>R1=</v>
      </c>
      <c r="U4" s="13">
        <f>S4/10000</f>
        <v>0.27779999999999999</v>
      </c>
    </row>
    <row r="5" spans="1:23">
      <c r="A5" s="5"/>
      <c r="B5" s="5"/>
      <c r="C5" s="5"/>
      <c r="D5" s="5"/>
      <c r="E5" s="5"/>
      <c r="F5" s="5"/>
      <c r="G5" s="5"/>
      <c r="H5" s="5"/>
      <c r="I5" s="5"/>
      <c r="J5" s="5"/>
      <c r="L5" s="12" t="str">
        <f>"Y"&amp;ROW()-4&amp;"="</f>
        <v>Y1=</v>
      </c>
      <c r="M5" s="1">
        <f>M$4</f>
        <v>6965</v>
      </c>
      <c r="N5" s="1" t="str">
        <f>S4</f>
        <v>2778</v>
      </c>
      <c r="O5" s="12" t="s">
        <v>12</v>
      </c>
      <c r="P5" s="1">
        <f>M5*N5</f>
        <v>19348770</v>
      </c>
      <c r="Q5" s="24">
        <f>LEN(P5)</f>
        <v>8</v>
      </c>
      <c r="R5" s="12" t="str">
        <f t="shared" ref="R5:R68" si="0">"X"&amp;ROW()-3&amp;"="</f>
        <v>X2=</v>
      </c>
      <c r="S5" s="19" t="str">
        <f>IF(Q5=8,MID(P5,3,4),IF(Q5=7,MID(P5,2,4),IF(Q5=6,MID(P5,2,4),MID(P5,1,4))))</f>
        <v>3487</v>
      </c>
      <c r="T5" s="12" t="str">
        <f>"R"&amp;ROW()-3&amp;"="</f>
        <v>R2=</v>
      </c>
      <c r="U5" s="13">
        <f>S5/10000</f>
        <v>0.34870000000000001</v>
      </c>
    </row>
    <row r="6" spans="1:23">
      <c r="A6" s="5"/>
      <c r="B6" s="5"/>
      <c r="C6" s="5"/>
      <c r="D6" s="5"/>
      <c r="E6" s="5"/>
      <c r="F6" s="5"/>
      <c r="G6" s="5"/>
      <c r="H6" s="5"/>
      <c r="I6" s="5"/>
      <c r="J6" s="5"/>
      <c r="L6" s="12" t="str">
        <f t="shared" ref="L6:L69" si="1">"Y"&amp;ROW()-4&amp;"="</f>
        <v>Y2=</v>
      </c>
      <c r="M6" s="19">
        <f t="shared" ref="M6:M69" si="2">M$4</f>
        <v>6965</v>
      </c>
      <c r="N6" s="19" t="str">
        <f t="shared" ref="N6:N21" si="3">S5</f>
        <v>3487</v>
      </c>
      <c r="O6" s="12" t="s">
        <v>12</v>
      </c>
      <c r="P6" s="19">
        <f t="shared" ref="P6:P21" si="4">M6*N6</f>
        <v>24286955</v>
      </c>
      <c r="Q6" s="24">
        <f t="shared" ref="Q6:Q69" si="5">LEN(P6)</f>
        <v>8</v>
      </c>
      <c r="R6" s="12" t="str">
        <f t="shared" si="0"/>
        <v>X3=</v>
      </c>
      <c r="S6" s="19" t="str">
        <f t="shared" ref="S6:S21" si="6">IF(Q6=8,MID(P6,3,4),IF(Q6=7,MID(P6,2,4),IF(Q6=6,MID(P6,2,4),MID(P6,1,4))))</f>
        <v>2869</v>
      </c>
      <c r="T6" s="12" t="str">
        <f t="shared" ref="T6:T69" si="7">"R"&amp;ROW()-3&amp;"="</f>
        <v>R3=</v>
      </c>
      <c r="U6" s="13">
        <f t="shared" ref="U6:U21" si="8">S6/10000</f>
        <v>0.28689999999999999</v>
      </c>
    </row>
    <row r="7" spans="1:23">
      <c r="A7" s="5"/>
      <c r="B7" s="5"/>
      <c r="C7" s="5"/>
      <c r="D7" s="5"/>
      <c r="E7" s="5"/>
      <c r="F7" s="5"/>
      <c r="G7" s="5"/>
      <c r="H7" s="5"/>
      <c r="I7" s="5"/>
      <c r="J7" s="5"/>
      <c r="L7" s="12" t="str">
        <f t="shared" si="1"/>
        <v>Y3=</v>
      </c>
      <c r="M7" s="19">
        <f t="shared" si="2"/>
        <v>6965</v>
      </c>
      <c r="N7" s="19" t="str">
        <f t="shared" si="3"/>
        <v>2869</v>
      </c>
      <c r="O7" s="12" t="s">
        <v>12</v>
      </c>
      <c r="P7" s="19">
        <f t="shared" si="4"/>
        <v>19982585</v>
      </c>
      <c r="Q7" s="24">
        <f t="shared" si="5"/>
        <v>8</v>
      </c>
      <c r="R7" s="12" t="str">
        <f t="shared" si="0"/>
        <v>X4=</v>
      </c>
      <c r="S7" s="19" t="str">
        <f t="shared" si="6"/>
        <v>9825</v>
      </c>
      <c r="T7" s="12" t="str">
        <f t="shared" si="7"/>
        <v>R4=</v>
      </c>
      <c r="U7" s="13">
        <f t="shared" si="8"/>
        <v>0.98250000000000004</v>
      </c>
    </row>
    <row r="8" spans="1:23">
      <c r="A8" s="5"/>
      <c r="B8" s="5"/>
      <c r="C8" s="5"/>
      <c r="D8" s="5"/>
      <c r="E8" s="5"/>
      <c r="F8" s="5"/>
      <c r="G8" s="5"/>
      <c r="H8" s="5"/>
      <c r="I8" s="5"/>
      <c r="J8" s="5"/>
      <c r="L8" s="12" t="str">
        <f t="shared" si="1"/>
        <v>Y4=</v>
      </c>
      <c r="M8" s="19">
        <f t="shared" si="2"/>
        <v>6965</v>
      </c>
      <c r="N8" s="19" t="str">
        <f t="shared" si="3"/>
        <v>9825</v>
      </c>
      <c r="O8" s="12" t="s">
        <v>12</v>
      </c>
      <c r="P8" s="19">
        <f t="shared" si="4"/>
        <v>68431125</v>
      </c>
      <c r="Q8" s="24">
        <f t="shared" si="5"/>
        <v>8</v>
      </c>
      <c r="R8" s="12" t="str">
        <f t="shared" si="0"/>
        <v>X5=</v>
      </c>
      <c r="S8" s="19" t="str">
        <f t="shared" si="6"/>
        <v>4311</v>
      </c>
      <c r="T8" s="12" t="str">
        <f t="shared" si="7"/>
        <v>R5=</v>
      </c>
      <c r="U8" s="13">
        <f t="shared" si="8"/>
        <v>0.43109999999999998</v>
      </c>
    </row>
    <row r="9" spans="1:23">
      <c r="A9" s="5"/>
      <c r="B9" s="5"/>
      <c r="C9" s="5"/>
      <c r="D9" s="5"/>
      <c r="E9" s="5"/>
      <c r="F9" s="5"/>
      <c r="G9" s="5"/>
      <c r="H9" s="5"/>
      <c r="I9" s="5"/>
      <c r="J9" s="5"/>
      <c r="L9" s="12" t="str">
        <f t="shared" si="1"/>
        <v>Y5=</v>
      </c>
      <c r="M9" s="19">
        <f t="shared" si="2"/>
        <v>6965</v>
      </c>
      <c r="N9" s="19" t="str">
        <f t="shared" si="3"/>
        <v>4311</v>
      </c>
      <c r="O9" s="12" t="s">
        <v>12</v>
      </c>
      <c r="P9" s="19">
        <f t="shared" si="4"/>
        <v>30026115</v>
      </c>
      <c r="Q9" s="24">
        <f t="shared" si="5"/>
        <v>8</v>
      </c>
      <c r="R9" s="12" t="str">
        <f t="shared" si="0"/>
        <v>X6=</v>
      </c>
      <c r="S9" s="19" t="str">
        <f t="shared" si="6"/>
        <v>0261</v>
      </c>
      <c r="T9" s="12" t="str">
        <f t="shared" si="7"/>
        <v>R6=</v>
      </c>
      <c r="U9" s="13">
        <f t="shared" si="8"/>
        <v>2.6100000000000002E-2</v>
      </c>
    </row>
    <row r="10" spans="1:23">
      <c r="A10" s="5"/>
      <c r="B10" s="5"/>
      <c r="C10" s="5"/>
      <c r="D10" s="5"/>
      <c r="E10" s="5"/>
      <c r="F10" s="5"/>
      <c r="G10" s="5"/>
      <c r="H10" s="5"/>
      <c r="I10" s="5"/>
      <c r="J10" s="5"/>
      <c r="L10" s="12" t="str">
        <f t="shared" si="1"/>
        <v>Y6=</v>
      </c>
      <c r="M10" s="19">
        <f t="shared" si="2"/>
        <v>6965</v>
      </c>
      <c r="N10" s="19" t="str">
        <f t="shared" si="3"/>
        <v>0261</v>
      </c>
      <c r="O10" s="12" t="s">
        <v>12</v>
      </c>
      <c r="P10" s="19">
        <f t="shared" si="4"/>
        <v>1817865</v>
      </c>
      <c r="Q10" s="24">
        <f t="shared" si="5"/>
        <v>7</v>
      </c>
      <c r="R10" s="12" t="str">
        <f t="shared" si="0"/>
        <v>X7=</v>
      </c>
      <c r="S10" s="19" t="str">
        <f t="shared" si="6"/>
        <v>8178</v>
      </c>
      <c r="T10" s="12" t="str">
        <f t="shared" si="7"/>
        <v>R7=</v>
      </c>
      <c r="U10" s="13">
        <f t="shared" si="8"/>
        <v>0.81779999999999997</v>
      </c>
    </row>
    <row r="11" spans="1:23">
      <c r="A11" s="5"/>
      <c r="B11" s="5"/>
      <c r="C11" s="5"/>
      <c r="D11" s="5"/>
      <c r="E11" s="5"/>
      <c r="F11" s="5"/>
      <c r="G11" s="5"/>
      <c r="H11" s="5"/>
      <c r="I11" s="5"/>
      <c r="J11" s="5"/>
      <c r="L11" s="12" t="str">
        <f t="shared" si="1"/>
        <v>Y7=</v>
      </c>
      <c r="M11" s="19">
        <f t="shared" si="2"/>
        <v>6965</v>
      </c>
      <c r="N11" s="19" t="str">
        <f t="shared" si="3"/>
        <v>8178</v>
      </c>
      <c r="O11" s="12" t="s">
        <v>12</v>
      </c>
      <c r="P11" s="19">
        <f t="shared" si="4"/>
        <v>56959770</v>
      </c>
      <c r="Q11" s="24">
        <f t="shared" si="5"/>
        <v>8</v>
      </c>
      <c r="R11" s="12" t="str">
        <f t="shared" si="0"/>
        <v>X8=</v>
      </c>
      <c r="S11" s="19" t="str">
        <f t="shared" si="6"/>
        <v>9597</v>
      </c>
      <c r="T11" s="12" t="str">
        <f t="shared" si="7"/>
        <v>R8=</v>
      </c>
      <c r="U11" s="13">
        <f t="shared" si="8"/>
        <v>0.9597</v>
      </c>
    </row>
    <row r="12" spans="1:23">
      <c r="A12" s="5"/>
      <c r="B12" s="5"/>
      <c r="C12" s="5"/>
      <c r="D12" s="5"/>
      <c r="E12" s="5"/>
      <c r="F12" s="5"/>
      <c r="G12" s="5"/>
      <c r="H12" s="5"/>
      <c r="I12" s="5"/>
      <c r="J12" s="5"/>
      <c r="L12" s="12" t="str">
        <f t="shared" si="1"/>
        <v>Y8=</v>
      </c>
      <c r="M12" s="19">
        <f t="shared" si="2"/>
        <v>6965</v>
      </c>
      <c r="N12" s="19" t="str">
        <f t="shared" si="3"/>
        <v>9597</v>
      </c>
      <c r="O12" s="12" t="s">
        <v>12</v>
      </c>
      <c r="P12" s="19">
        <f t="shared" si="4"/>
        <v>66843105</v>
      </c>
      <c r="Q12" s="24">
        <f t="shared" si="5"/>
        <v>8</v>
      </c>
      <c r="R12" s="12" t="str">
        <f t="shared" si="0"/>
        <v>X9=</v>
      </c>
      <c r="S12" s="19" t="str">
        <f t="shared" si="6"/>
        <v>8431</v>
      </c>
      <c r="T12" s="12" t="str">
        <f t="shared" si="7"/>
        <v>R9=</v>
      </c>
      <c r="U12" s="13">
        <f t="shared" si="8"/>
        <v>0.84309999999999996</v>
      </c>
    </row>
    <row r="13" spans="1:23">
      <c r="A13" s="5"/>
      <c r="B13" s="5"/>
      <c r="C13" s="5"/>
      <c r="D13" s="5"/>
      <c r="E13" s="5"/>
      <c r="F13" s="5"/>
      <c r="G13" s="5"/>
      <c r="H13" s="5"/>
      <c r="I13" s="5"/>
      <c r="J13" s="5"/>
      <c r="L13" s="12" t="str">
        <f t="shared" si="1"/>
        <v>Y9=</v>
      </c>
      <c r="M13" s="19">
        <f t="shared" si="2"/>
        <v>6965</v>
      </c>
      <c r="N13" s="19" t="str">
        <f t="shared" si="3"/>
        <v>8431</v>
      </c>
      <c r="O13" s="12" t="s">
        <v>12</v>
      </c>
      <c r="P13" s="19">
        <f t="shared" si="4"/>
        <v>58721915</v>
      </c>
      <c r="Q13" s="24">
        <f t="shared" si="5"/>
        <v>8</v>
      </c>
      <c r="R13" s="12" t="str">
        <f t="shared" si="0"/>
        <v>X10=</v>
      </c>
      <c r="S13" s="19" t="str">
        <f t="shared" si="6"/>
        <v>7219</v>
      </c>
      <c r="T13" s="12" t="str">
        <f t="shared" si="7"/>
        <v>R10=</v>
      </c>
      <c r="U13" s="13">
        <f t="shared" si="8"/>
        <v>0.72189999999999999</v>
      </c>
    </row>
    <row r="14" spans="1:23">
      <c r="A14" s="5"/>
      <c r="B14" s="5"/>
      <c r="C14" s="5"/>
      <c r="D14" s="5"/>
      <c r="E14" s="5"/>
      <c r="F14" s="5"/>
      <c r="G14" s="5"/>
      <c r="H14" s="5"/>
      <c r="I14" s="5"/>
      <c r="J14" s="5"/>
      <c r="L14" s="12" t="str">
        <f t="shared" si="1"/>
        <v>Y10=</v>
      </c>
      <c r="M14" s="19">
        <f t="shared" si="2"/>
        <v>6965</v>
      </c>
      <c r="N14" s="19" t="str">
        <f t="shared" si="3"/>
        <v>7219</v>
      </c>
      <c r="O14" s="12" t="s">
        <v>12</v>
      </c>
      <c r="P14" s="19">
        <f t="shared" si="4"/>
        <v>50280335</v>
      </c>
      <c r="Q14" s="24">
        <f t="shared" si="5"/>
        <v>8</v>
      </c>
      <c r="R14" s="12" t="str">
        <f t="shared" si="0"/>
        <v>X11=</v>
      </c>
      <c r="S14" s="19" t="str">
        <f t="shared" si="6"/>
        <v>2803</v>
      </c>
      <c r="T14" s="12" t="str">
        <f t="shared" si="7"/>
        <v>R11=</v>
      </c>
      <c r="U14" s="13">
        <f t="shared" si="8"/>
        <v>0.28029999999999999</v>
      </c>
    </row>
    <row r="15" spans="1:23">
      <c r="A15" s="5"/>
      <c r="B15" s="5"/>
      <c r="C15" s="5"/>
      <c r="D15" s="5"/>
      <c r="E15" s="5"/>
      <c r="F15" s="5"/>
      <c r="G15" s="5"/>
      <c r="H15" s="5"/>
      <c r="I15" s="5"/>
      <c r="J15" s="5"/>
      <c r="L15" s="12" t="str">
        <f t="shared" si="1"/>
        <v>Y11=</v>
      </c>
      <c r="M15" s="19">
        <f t="shared" si="2"/>
        <v>6965</v>
      </c>
      <c r="N15" s="19" t="str">
        <f t="shared" si="3"/>
        <v>2803</v>
      </c>
      <c r="O15" s="12" t="s">
        <v>12</v>
      </c>
      <c r="P15" s="19">
        <f t="shared" si="4"/>
        <v>19522895</v>
      </c>
      <c r="Q15" s="24">
        <f t="shared" si="5"/>
        <v>8</v>
      </c>
      <c r="R15" s="12" t="str">
        <f t="shared" si="0"/>
        <v>X12=</v>
      </c>
      <c r="S15" s="19" t="str">
        <f t="shared" si="6"/>
        <v>5228</v>
      </c>
      <c r="T15" s="12" t="str">
        <f t="shared" si="7"/>
        <v>R12=</v>
      </c>
      <c r="U15" s="13">
        <f t="shared" si="8"/>
        <v>0.52280000000000004</v>
      </c>
    </row>
    <row r="16" spans="1:23">
      <c r="A16" s="5"/>
      <c r="B16" s="5"/>
      <c r="C16" s="5"/>
      <c r="D16" s="5"/>
      <c r="E16" s="5"/>
      <c r="F16" s="5"/>
      <c r="G16" s="5"/>
      <c r="H16" s="5"/>
      <c r="I16" s="5"/>
      <c r="J16" s="5"/>
      <c r="L16" s="12" t="str">
        <f t="shared" si="1"/>
        <v>Y12=</v>
      </c>
      <c r="M16" s="19">
        <f t="shared" si="2"/>
        <v>6965</v>
      </c>
      <c r="N16" s="19" t="str">
        <f t="shared" si="3"/>
        <v>5228</v>
      </c>
      <c r="O16" s="12" t="s">
        <v>12</v>
      </c>
      <c r="P16" s="19">
        <f t="shared" si="4"/>
        <v>36413020</v>
      </c>
      <c r="Q16" s="24">
        <f t="shared" si="5"/>
        <v>8</v>
      </c>
      <c r="R16" s="12" t="str">
        <f t="shared" si="0"/>
        <v>X13=</v>
      </c>
      <c r="S16" s="19" t="str">
        <f t="shared" si="6"/>
        <v>4130</v>
      </c>
      <c r="T16" s="12" t="str">
        <f t="shared" si="7"/>
        <v>R13=</v>
      </c>
      <c r="U16" s="13">
        <f t="shared" si="8"/>
        <v>0.41299999999999998</v>
      </c>
    </row>
    <row r="17" spans="1:21">
      <c r="A17" s="5"/>
      <c r="B17" s="5"/>
      <c r="C17" s="5"/>
      <c r="D17" s="5"/>
      <c r="E17" s="5"/>
      <c r="F17" s="5"/>
      <c r="G17" s="5"/>
      <c r="H17" s="5"/>
      <c r="I17" s="5"/>
      <c r="J17" s="5"/>
      <c r="L17" s="12" t="str">
        <f t="shared" si="1"/>
        <v>Y13=</v>
      </c>
      <c r="M17" s="19">
        <f t="shared" si="2"/>
        <v>6965</v>
      </c>
      <c r="N17" s="19" t="str">
        <f t="shared" si="3"/>
        <v>4130</v>
      </c>
      <c r="O17" s="12" t="s">
        <v>12</v>
      </c>
      <c r="P17" s="19">
        <f t="shared" si="4"/>
        <v>28765450</v>
      </c>
      <c r="Q17" s="24">
        <f t="shared" si="5"/>
        <v>8</v>
      </c>
      <c r="R17" s="12" t="str">
        <f t="shared" si="0"/>
        <v>X14=</v>
      </c>
      <c r="S17" s="19" t="str">
        <f t="shared" si="6"/>
        <v>7654</v>
      </c>
      <c r="T17" s="12" t="str">
        <f t="shared" si="7"/>
        <v>R14=</v>
      </c>
      <c r="U17" s="13">
        <f t="shared" si="8"/>
        <v>0.76539999999999997</v>
      </c>
    </row>
    <row r="18" spans="1:21">
      <c r="A18" s="5"/>
      <c r="B18" s="5"/>
      <c r="C18" s="5"/>
      <c r="D18" s="5"/>
      <c r="E18" s="5"/>
      <c r="F18" s="5"/>
      <c r="G18" s="5"/>
      <c r="H18" s="5"/>
      <c r="I18" s="5"/>
      <c r="J18" s="5"/>
      <c r="L18" s="12" t="str">
        <f t="shared" si="1"/>
        <v>Y14=</v>
      </c>
      <c r="M18" s="19">
        <f t="shared" si="2"/>
        <v>6965</v>
      </c>
      <c r="N18" s="19" t="str">
        <f t="shared" si="3"/>
        <v>7654</v>
      </c>
      <c r="O18" s="12" t="s">
        <v>12</v>
      </c>
      <c r="P18" s="19">
        <f t="shared" si="4"/>
        <v>53310110</v>
      </c>
      <c r="Q18" s="24">
        <f t="shared" si="5"/>
        <v>8</v>
      </c>
      <c r="R18" s="12" t="str">
        <f t="shared" si="0"/>
        <v>X15=</v>
      </c>
      <c r="S18" s="19" t="str">
        <f t="shared" si="6"/>
        <v>3101</v>
      </c>
      <c r="T18" s="12" t="str">
        <f t="shared" si="7"/>
        <v>R15=</v>
      </c>
      <c r="U18" s="13">
        <f t="shared" si="8"/>
        <v>0.31009999999999999</v>
      </c>
    </row>
    <row r="19" spans="1:21">
      <c r="A19" s="5"/>
      <c r="B19" s="5"/>
      <c r="C19" s="5"/>
      <c r="D19" s="5"/>
      <c r="E19" s="5"/>
      <c r="F19" s="5"/>
      <c r="G19" s="5"/>
      <c r="H19" s="5"/>
      <c r="I19" s="5"/>
      <c r="J19" s="5"/>
      <c r="L19" s="12" t="str">
        <f t="shared" si="1"/>
        <v>Y15=</v>
      </c>
      <c r="M19" s="19">
        <f t="shared" si="2"/>
        <v>6965</v>
      </c>
      <c r="N19" s="19" t="str">
        <f t="shared" si="3"/>
        <v>3101</v>
      </c>
      <c r="O19" s="12" t="s">
        <v>12</v>
      </c>
      <c r="P19" s="19">
        <f t="shared" si="4"/>
        <v>21598465</v>
      </c>
      <c r="Q19" s="24">
        <f t="shared" si="5"/>
        <v>8</v>
      </c>
      <c r="R19" s="12" t="str">
        <f t="shared" si="0"/>
        <v>X16=</v>
      </c>
      <c r="S19" s="19" t="str">
        <f t="shared" si="6"/>
        <v>5984</v>
      </c>
      <c r="T19" s="12" t="str">
        <f t="shared" si="7"/>
        <v>R16=</v>
      </c>
      <c r="U19" s="13">
        <f t="shared" si="8"/>
        <v>0.59840000000000004</v>
      </c>
    </row>
    <row r="20" spans="1:21">
      <c r="L20" s="12" t="str">
        <f t="shared" si="1"/>
        <v>Y16=</v>
      </c>
      <c r="M20" s="19">
        <f t="shared" si="2"/>
        <v>6965</v>
      </c>
      <c r="N20" s="19" t="str">
        <f t="shared" si="3"/>
        <v>5984</v>
      </c>
      <c r="O20" s="12" t="s">
        <v>12</v>
      </c>
      <c r="P20" s="19">
        <f t="shared" si="4"/>
        <v>41678560</v>
      </c>
      <c r="Q20" s="24">
        <f t="shared" si="5"/>
        <v>8</v>
      </c>
      <c r="R20" s="12" t="str">
        <f t="shared" si="0"/>
        <v>X17=</v>
      </c>
      <c r="S20" s="19" t="str">
        <f t="shared" si="6"/>
        <v>6785</v>
      </c>
      <c r="T20" s="12" t="str">
        <f t="shared" si="7"/>
        <v>R17=</v>
      </c>
      <c r="U20" s="13">
        <f t="shared" si="8"/>
        <v>0.67849999999999999</v>
      </c>
    </row>
    <row r="21" spans="1:21">
      <c r="L21" s="12" t="str">
        <f t="shared" si="1"/>
        <v>Y17=</v>
      </c>
      <c r="M21" s="19">
        <f t="shared" si="2"/>
        <v>6965</v>
      </c>
      <c r="N21" s="19" t="str">
        <f t="shared" si="3"/>
        <v>6785</v>
      </c>
      <c r="O21" s="12" t="s">
        <v>12</v>
      </c>
      <c r="P21" s="19">
        <f t="shared" si="4"/>
        <v>47257525</v>
      </c>
      <c r="Q21" s="24">
        <f t="shared" si="5"/>
        <v>8</v>
      </c>
      <c r="R21" s="12" t="str">
        <f t="shared" si="0"/>
        <v>X18=</v>
      </c>
      <c r="S21" s="19" t="str">
        <f t="shared" si="6"/>
        <v>2575</v>
      </c>
      <c r="T21" s="12" t="str">
        <f t="shared" si="7"/>
        <v>R18=</v>
      </c>
      <c r="U21" s="13">
        <f t="shared" si="8"/>
        <v>0.25750000000000001</v>
      </c>
    </row>
    <row r="22" spans="1:21">
      <c r="L22" s="12" t="str">
        <f t="shared" si="1"/>
        <v>Y18=</v>
      </c>
      <c r="M22" s="19">
        <f t="shared" si="2"/>
        <v>6965</v>
      </c>
      <c r="N22" s="19" t="str">
        <f t="shared" ref="N22:N57" si="9">S21</f>
        <v>2575</v>
      </c>
      <c r="O22" s="12" t="s">
        <v>12</v>
      </c>
      <c r="P22" s="19">
        <f t="shared" ref="P22:P57" si="10">M22*N22</f>
        <v>17934875</v>
      </c>
      <c r="Q22" s="24">
        <f t="shared" si="5"/>
        <v>8</v>
      </c>
      <c r="R22" s="12" t="str">
        <f t="shared" si="0"/>
        <v>X19=</v>
      </c>
      <c r="S22" s="19" t="str">
        <f t="shared" ref="S22:S57" si="11">IF(Q22=8,MID(P22,3,4),IF(Q22=7,MID(P22,2,4),IF(Q22=6,MID(P22,2,4),MID(P22,1,4))))</f>
        <v>9348</v>
      </c>
      <c r="T22" s="12" t="str">
        <f t="shared" si="7"/>
        <v>R19=</v>
      </c>
      <c r="U22" s="13">
        <f t="shared" ref="U22:U57" si="12">S22/10000</f>
        <v>0.93479999999999996</v>
      </c>
    </row>
    <row r="23" spans="1:21">
      <c r="L23" s="12" t="str">
        <f t="shared" si="1"/>
        <v>Y19=</v>
      </c>
      <c r="M23" s="19">
        <f t="shared" si="2"/>
        <v>6965</v>
      </c>
      <c r="N23" s="19" t="str">
        <f t="shared" si="9"/>
        <v>9348</v>
      </c>
      <c r="O23" s="12" t="s">
        <v>12</v>
      </c>
      <c r="P23" s="19">
        <f t="shared" si="10"/>
        <v>65108820</v>
      </c>
      <c r="Q23" s="24">
        <f t="shared" si="5"/>
        <v>8</v>
      </c>
      <c r="R23" s="12" t="str">
        <f t="shared" si="0"/>
        <v>X20=</v>
      </c>
      <c r="S23" s="19" t="str">
        <f t="shared" si="11"/>
        <v>1088</v>
      </c>
      <c r="T23" s="12" t="str">
        <f t="shared" si="7"/>
        <v>R20=</v>
      </c>
      <c r="U23" s="13">
        <f t="shared" si="12"/>
        <v>0.10879999999999999</v>
      </c>
    </row>
    <row r="24" spans="1:21">
      <c r="L24" s="12" t="str">
        <f t="shared" si="1"/>
        <v>Y20=</v>
      </c>
      <c r="M24" s="19">
        <f t="shared" si="2"/>
        <v>6965</v>
      </c>
      <c r="N24" s="19" t="str">
        <f t="shared" si="9"/>
        <v>1088</v>
      </c>
      <c r="O24" s="12" t="s">
        <v>12</v>
      </c>
      <c r="P24" s="19">
        <f t="shared" si="10"/>
        <v>7577920</v>
      </c>
      <c r="Q24" s="24">
        <f t="shared" si="5"/>
        <v>7</v>
      </c>
      <c r="R24" s="12" t="str">
        <f t="shared" si="0"/>
        <v>X21=</v>
      </c>
      <c r="S24" s="19" t="str">
        <f t="shared" si="11"/>
        <v>5779</v>
      </c>
      <c r="T24" s="12" t="str">
        <f t="shared" si="7"/>
        <v>R21=</v>
      </c>
      <c r="U24" s="13">
        <f t="shared" si="12"/>
        <v>0.57789999999999997</v>
      </c>
    </row>
    <row r="25" spans="1:21">
      <c r="L25" s="12" t="str">
        <f t="shared" si="1"/>
        <v>Y21=</v>
      </c>
      <c r="M25" s="19">
        <f t="shared" si="2"/>
        <v>6965</v>
      </c>
      <c r="N25" s="19" t="str">
        <f t="shared" si="9"/>
        <v>5779</v>
      </c>
      <c r="O25" s="12" t="s">
        <v>12</v>
      </c>
      <c r="P25" s="19">
        <f t="shared" si="10"/>
        <v>40250735</v>
      </c>
      <c r="Q25" s="24">
        <f t="shared" si="5"/>
        <v>8</v>
      </c>
      <c r="R25" s="12" t="str">
        <f t="shared" si="0"/>
        <v>X22=</v>
      </c>
      <c r="S25" s="19" t="str">
        <f t="shared" si="11"/>
        <v>2507</v>
      </c>
      <c r="T25" s="12" t="str">
        <f t="shared" si="7"/>
        <v>R22=</v>
      </c>
      <c r="U25" s="13">
        <f t="shared" si="12"/>
        <v>0.25069999999999998</v>
      </c>
    </row>
    <row r="26" spans="1:21">
      <c r="L26" s="12" t="str">
        <f t="shared" si="1"/>
        <v>Y22=</v>
      </c>
      <c r="M26" s="19">
        <f t="shared" si="2"/>
        <v>6965</v>
      </c>
      <c r="N26" s="19" t="str">
        <f t="shared" si="9"/>
        <v>2507</v>
      </c>
      <c r="O26" s="12" t="s">
        <v>12</v>
      </c>
      <c r="P26" s="19">
        <f t="shared" si="10"/>
        <v>17461255</v>
      </c>
      <c r="Q26" s="24">
        <f t="shared" si="5"/>
        <v>8</v>
      </c>
      <c r="R26" s="12" t="str">
        <f t="shared" si="0"/>
        <v>X23=</v>
      </c>
      <c r="S26" s="19" t="str">
        <f t="shared" si="11"/>
        <v>4612</v>
      </c>
      <c r="T26" s="12" t="str">
        <f t="shared" si="7"/>
        <v>R23=</v>
      </c>
      <c r="U26" s="13">
        <f t="shared" si="12"/>
        <v>0.4612</v>
      </c>
    </row>
    <row r="27" spans="1:21">
      <c r="L27" s="12" t="str">
        <f t="shared" si="1"/>
        <v>Y23=</v>
      </c>
      <c r="M27" s="19">
        <f t="shared" si="2"/>
        <v>6965</v>
      </c>
      <c r="N27" s="19" t="str">
        <f t="shared" si="9"/>
        <v>4612</v>
      </c>
      <c r="O27" s="12" t="s">
        <v>12</v>
      </c>
      <c r="P27" s="19">
        <f t="shared" si="10"/>
        <v>32122580</v>
      </c>
      <c r="Q27" s="24">
        <f t="shared" si="5"/>
        <v>8</v>
      </c>
      <c r="R27" s="12" t="str">
        <f t="shared" si="0"/>
        <v>X24=</v>
      </c>
      <c r="S27" s="19" t="str">
        <f t="shared" si="11"/>
        <v>1225</v>
      </c>
      <c r="T27" s="12" t="str">
        <f t="shared" si="7"/>
        <v>R24=</v>
      </c>
      <c r="U27" s="13">
        <f t="shared" si="12"/>
        <v>0.1225</v>
      </c>
    </row>
    <row r="28" spans="1:21">
      <c r="L28" s="12" t="str">
        <f t="shared" si="1"/>
        <v>Y24=</v>
      </c>
      <c r="M28" s="19">
        <f t="shared" si="2"/>
        <v>6965</v>
      </c>
      <c r="N28" s="19" t="str">
        <f t="shared" si="9"/>
        <v>1225</v>
      </c>
      <c r="O28" s="12" t="s">
        <v>12</v>
      </c>
      <c r="P28" s="19">
        <f t="shared" si="10"/>
        <v>8532125</v>
      </c>
      <c r="Q28" s="24">
        <f t="shared" si="5"/>
        <v>7</v>
      </c>
      <c r="R28" s="12" t="str">
        <f t="shared" si="0"/>
        <v>X25=</v>
      </c>
      <c r="S28" s="19" t="str">
        <f t="shared" si="11"/>
        <v>5321</v>
      </c>
      <c r="T28" s="12" t="str">
        <f t="shared" si="7"/>
        <v>R25=</v>
      </c>
      <c r="U28" s="13">
        <f t="shared" si="12"/>
        <v>0.53210000000000002</v>
      </c>
    </row>
    <row r="29" spans="1:21">
      <c r="L29" s="12" t="str">
        <f t="shared" si="1"/>
        <v>Y25=</v>
      </c>
      <c r="M29" s="19">
        <f t="shared" si="2"/>
        <v>6965</v>
      </c>
      <c r="N29" s="19" t="str">
        <f t="shared" si="9"/>
        <v>5321</v>
      </c>
      <c r="O29" s="12" t="s">
        <v>12</v>
      </c>
      <c r="P29" s="19">
        <f t="shared" si="10"/>
        <v>37060765</v>
      </c>
      <c r="Q29" s="24">
        <f t="shared" si="5"/>
        <v>8</v>
      </c>
      <c r="R29" s="12" t="str">
        <f t="shared" si="0"/>
        <v>X26=</v>
      </c>
      <c r="S29" s="19" t="str">
        <f t="shared" si="11"/>
        <v>0607</v>
      </c>
      <c r="T29" s="12" t="str">
        <f t="shared" si="7"/>
        <v>R26=</v>
      </c>
      <c r="U29" s="13">
        <f t="shared" si="12"/>
        <v>6.0699999999999997E-2</v>
      </c>
    </row>
    <row r="30" spans="1:21">
      <c r="L30" s="12" t="str">
        <f t="shared" si="1"/>
        <v>Y26=</v>
      </c>
      <c r="M30" s="19">
        <f t="shared" si="2"/>
        <v>6965</v>
      </c>
      <c r="N30" s="19" t="str">
        <f t="shared" si="9"/>
        <v>0607</v>
      </c>
      <c r="O30" s="12" t="s">
        <v>12</v>
      </c>
      <c r="P30" s="19">
        <f t="shared" si="10"/>
        <v>4227755</v>
      </c>
      <c r="Q30" s="24">
        <f t="shared" si="5"/>
        <v>7</v>
      </c>
      <c r="R30" s="12" t="str">
        <f t="shared" si="0"/>
        <v>X27=</v>
      </c>
      <c r="S30" s="19" t="str">
        <f t="shared" si="11"/>
        <v>2277</v>
      </c>
      <c r="T30" s="12" t="str">
        <f t="shared" si="7"/>
        <v>R27=</v>
      </c>
      <c r="U30" s="13">
        <f t="shared" si="12"/>
        <v>0.22770000000000001</v>
      </c>
    </row>
    <row r="31" spans="1:21">
      <c r="L31" s="12" t="str">
        <f t="shared" si="1"/>
        <v>Y27=</v>
      </c>
      <c r="M31" s="19">
        <f t="shared" si="2"/>
        <v>6965</v>
      </c>
      <c r="N31" s="19" t="str">
        <f t="shared" si="9"/>
        <v>2277</v>
      </c>
      <c r="O31" s="12" t="s">
        <v>12</v>
      </c>
      <c r="P31" s="19">
        <f t="shared" si="10"/>
        <v>15859305</v>
      </c>
      <c r="Q31" s="24">
        <f t="shared" si="5"/>
        <v>8</v>
      </c>
      <c r="R31" s="12" t="str">
        <f t="shared" si="0"/>
        <v>X28=</v>
      </c>
      <c r="S31" s="19" t="str">
        <f t="shared" si="11"/>
        <v>8593</v>
      </c>
      <c r="T31" s="12" t="str">
        <f t="shared" si="7"/>
        <v>R28=</v>
      </c>
      <c r="U31" s="13">
        <f t="shared" si="12"/>
        <v>0.85929999999999995</v>
      </c>
    </row>
    <row r="32" spans="1:21">
      <c r="L32" s="12" t="str">
        <f t="shared" si="1"/>
        <v>Y28=</v>
      </c>
      <c r="M32" s="19">
        <f t="shared" si="2"/>
        <v>6965</v>
      </c>
      <c r="N32" s="19" t="str">
        <f t="shared" si="9"/>
        <v>8593</v>
      </c>
      <c r="O32" s="12" t="s">
        <v>12</v>
      </c>
      <c r="P32" s="19">
        <f t="shared" si="10"/>
        <v>59850245</v>
      </c>
      <c r="Q32" s="24">
        <f t="shared" si="5"/>
        <v>8</v>
      </c>
      <c r="R32" s="12" t="str">
        <f t="shared" si="0"/>
        <v>X29=</v>
      </c>
      <c r="S32" s="19" t="str">
        <f t="shared" si="11"/>
        <v>8502</v>
      </c>
      <c r="T32" s="12" t="str">
        <f t="shared" si="7"/>
        <v>R29=</v>
      </c>
      <c r="U32" s="13">
        <f t="shared" si="12"/>
        <v>0.85019999999999996</v>
      </c>
    </row>
    <row r="33" spans="12:21">
      <c r="L33" s="12" t="str">
        <f t="shared" si="1"/>
        <v>Y29=</v>
      </c>
      <c r="M33" s="19">
        <f t="shared" si="2"/>
        <v>6965</v>
      </c>
      <c r="N33" s="19" t="str">
        <f t="shared" si="9"/>
        <v>8502</v>
      </c>
      <c r="O33" s="12" t="s">
        <v>12</v>
      </c>
      <c r="P33" s="19">
        <f t="shared" si="10"/>
        <v>59216430</v>
      </c>
      <c r="Q33" s="24">
        <f t="shared" si="5"/>
        <v>8</v>
      </c>
      <c r="R33" s="12" t="str">
        <f t="shared" si="0"/>
        <v>X30=</v>
      </c>
      <c r="S33" s="19" t="str">
        <f t="shared" si="11"/>
        <v>2164</v>
      </c>
      <c r="T33" s="12" t="str">
        <f t="shared" si="7"/>
        <v>R30=</v>
      </c>
      <c r="U33" s="13">
        <f t="shared" si="12"/>
        <v>0.21640000000000001</v>
      </c>
    </row>
    <row r="34" spans="12:21">
      <c r="L34" s="12" t="str">
        <f t="shared" si="1"/>
        <v>Y30=</v>
      </c>
      <c r="M34" s="19">
        <f t="shared" si="2"/>
        <v>6965</v>
      </c>
      <c r="N34" s="19" t="str">
        <f t="shared" si="9"/>
        <v>2164</v>
      </c>
      <c r="O34" s="12" t="s">
        <v>12</v>
      </c>
      <c r="P34" s="19">
        <f t="shared" si="10"/>
        <v>15072260</v>
      </c>
      <c r="Q34" s="24">
        <f t="shared" si="5"/>
        <v>8</v>
      </c>
      <c r="R34" s="12" t="str">
        <f t="shared" si="0"/>
        <v>X31=</v>
      </c>
      <c r="S34" s="19" t="str">
        <f t="shared" si="11"/>
        <v>0722</v>
      </c>
      <c r="T34" s="12" t="str">
        <f t="shared" si="7"/>
        <v>R31=</v>
      </c>
      <c r="U34" s="13">
        <f t="shared" si="12"/>
        <v>7.22E-2</v>
      </c>
    </row>
    <row r="35" spans="12:21">
      <c r="L35" s="12" t="str">
        <f t="shared" si="1"/>
        <v>Y31=</v>
      </c>
      <c r="M35" s="19">
        <f t="shared" si="2"/>
        <v>6965</v>
      </c>
      <c r="N35" s="19" t="str">
        <f t="shared" si="9"/>
        <v>0722</v>
      </c>
      <c r="O35" s="12" t="s">
        <v>12</v>
      </c>
      <c r="P35" s="19">
        <f t="shared" si="10"/>
        <v>5028730</v>
      </c>
      <c r="Q35" s="24">
        <f t="shared" si="5"/>
        <v>7</v>
      </c>
      <c r="R35" s="12" t="str">
        <f t="shared" si="0"/>
        <v>X32=</v>
      </c>
      <c r="S35" s="19" t="str">
        <f t="shared" si="11"/>
        <v>0287</v>
      </c>
      <c r="T35" s="12" t="str">
        <f t="shared" si="7"/>
        <v>R32=</v>
      </c>
      <c r="U35" s="13">
        <f t="shared" si="12"/>
        <v>2.87E-2</v>
      </c>
    </row>
    <row r="36" spans="12:21">
      <c r="L36" s="12" t="str">
        <f t="shared" si="1"/>
        <v>Y32=</v>
      </c>
      <c r="M36" s="19">
        <f t="shared" si="2"/>
        <v>6965</v>
      </c>
      <c r="N36" s="19" t="str">
        <f t="shared" si="9"/>
        <v>0287</v>
      </c>
      <c r="O36" s="12" t="s">
        <v>12</v>
      </c>
      <c r="P36" s="19">
        <f t="shared" si="10"/>
        <v>1998955</v>
      </c>
      <c r="Q36" s="24">
        <f t="shared" si="5"/>
        <v>7</v>
      </c>
      <c r="R36" s="12" t="str">
        <f t="shared" si="0"/>
        <v>X33=</v>
      </c>
      <c r="S36" s="19" t="str">
        <f t="shared" si="11"/>
        <v>9989</v>
      </c>
      <c r="T36" s="12" t="str">
        <f t="shared" si="7"/>
        <v>R33=</v>
      </c>
      <c r="U36" s="13">
        <f t="shared" si="12"/>
        <v>0.99890000000000001</v>
      </c>
    </row>
    <row r="37" spans="12:21">
      <c r="L37" s="12" t="str">
        <f t="shared" si="1"/>
        <v>Y33=</v>
      </c>
      <c r="M37" s="19">
        <f t="shared" si="2"/>
        <v>6965</v>
      </c>
      <c r="N37" s="19" t="str">
        <f t="shared" si="9"/>
        <v>9989</v>
      </c>
      <c r="O37" s="12" t="s">
        <v>12</v>
      </c>
      <c r="P37" s="19">
        <f t="shared" si="10"/>
        <v>69573385</v>
      </c>
      <c r="Q37" s="24">
        <f t="shared" si="5"/>
        <v>8</v>
      </c>
      <c r="R37" s="12" t="str">
        <f t="shared" si="0"/>
        <v>X34=</v>
      </c>
      <c r="S37" s="19" t="str">
        <f t="shared" si="11"/>
        <v>5733</v>
      </c>
      <c r="T37" s="12" t="str">
        <f t="shared" si="7"/>
        <v>R34=</v>
      </c>
      <c r="U37" s="13">
        <f t="shared" si="12"/>
        <v>0.57330000000000003</v>
      </c>
    </row>
    <row r="38" spans="12:21">
      <c r="L38" s="12" t="str">
        <f t="shared" si="1"/>
        <v>Y34=</v>
      </c>
      <c r="M38" s="19">
        <f t="shared" si="2"/>
        <v>6965</v>
      </c>
      <c r="N38" s="19" t="str">
        <f t="shared" si="9"/>
        <v>5733</v>
      </c>
      <c r="O38" s="12" t="s">
        <v>12</v>
      </c>
      <c r="P38" s="19">
        <f t="shared" si="10"/>
        <v>39930345</v>
      </c>
      <c r="Q38" s="24">
        <f t="shared" si="5"/>
        <v>8</v>
      </c>
      <c r="R38" s="12" t="str">
        <f t="shared" si="0"/>
        <v>X35=</v>
      </c>
      <c r="S38" s="19" t="str">
        <f t="shared" si="11"/>
        <v>9303</v>
      </c>
      <c r="T38" s="12" t="str">
        <f t="shared" si="7"/>
        <v>R35=</v>
      </c>
      <c r="U38" s="13">
        <f t="shared" si="12"/>
        <v>0.93030000000000002</v>
      </c>
    </row>
    <row r="39" spans="12:21">
      <c r="L39" s="12" t="str">
        <f t="shared" si="1"/>
        <v>Y35=</v>
      </c>
      <c r="M39" s="19">
        <f t="shared" si="2"/>
        <v>6965</v>
      </c>
      <c r="N39" s="19" t="str">
        <f t="shared" si="9"/>
        <v>9303</v>
      </c>
      <c r="O39" s="12" t="s">
        <v>12</v>
      </c>
      <c r="P39" s="19">
        <f t="shared" si="10"/>
        <v>64795395</v>
      </c>
      <c r="Q39" s="24">
        <f t="shared" si="5"/>
        <v>8</v>
      </c>
      <c r="R39" s="12" t="str">
        <f t="shared" si="0"/>
        <v>X36=</v>
      </c>
      <c r="S39" s="19" t="str">
        <f t="shared" si="11"/>
        <v>7953</v>
      </c>
      <c r="T39" s="12" t="str">
        <f t="shared" si="7"/>
        <v>R36=</v>
      </c>
      <c r="U39" s="13">
        <f t="shared" si="12"/>
        <v>0.79530000000000001</v>
      </c>
    </row>
    <row r="40" spans="12:21">
      <c r="L40" s="12" t="str">
        <f t="shared" si="1"/>
        <v>Y36=</v>
      </c>
      <c r="M40" s="19">
        <f t="shared" si="2"/>
        <v>6965</v>
      </c>
      <c r="N40" s="19" t="str">
        <f t="shared" si="9"/>
        <v>7953</v>
      </c>
      <c r="O40" s="12" t="s">
        <v>12</v>
      </c>
      <c r="P40" s="19">
        <f t="shared" si="10"/>
        <v>55392645</v>
      </c>
      <c r="Q40" s="24">
        <f t="shared" si="5"/>
        <v>8</v>
      </c>
      <c r="R40" s="12" t="str">
        <f t="shared" si="0"/>
        <v>X37=</v>
      </c>
      <c r="S40" s="19" t="str">
        <f t="shared" si="11"/>
        <v>3926</v>
      </c>
      <c r="T40" s="12" t="str">
        <f t="shared" si="7"/>
        <v>R37=</v>
      </c>
      <c r="U40" s="13">
        <f t="shared" si="12"/>
        <v>0.3926</v>
      </c>
    </row>
    <row r="41" spans="12:21">
      <c r="L41" s="12" t="str">
        <f t="shared" si="1"/>
        <v>Y37=</v>
      </c>
      <c r="M41" s="19">
        <f t="shared" si="2"/>
        <v>6965</v>
      </c>
      <c r="N41" s="19" t="str">
        <f t="shared" si="9"/>
        <v>3926</v>
      </c>
      <c r="O41" s="12" t="s">
        <v>12</v>
      </c>
      <c r="P41" s="19">
        <f t="shared" si="10"/>
        <v>27344590</v>
      </c>
      <c r="Q41" s="24">
        <f t="shared" si="5"/>
        <v>8</v>
      </c>
      <c r="R41" s="12" t="str">
        <f t="shared" si="0"/>
        <v>X38=</v>
      </c>
      <c r="S41" s="19" t="str">
        <f t="shared" si="11"/>
        <v>3445</v>
      </c>
      <c r="T41" s="12" t="str">
        <f t="shared" si="7"/>
        <v>R38=</v>
      </c>
      <c r="U41" s="13">
        <f t="shared" si="12"/>
        <v>0.34449999999999997</v>
      </c>
    </row>
    <row r="42" spans="12:21">
      <c r="L42" s="12" t="str">
        <f t="shared" si="1"/>
        <v>Y38=</v>
      </c>
      <c r="M42" s="19">
        <f t="shared" si="2"/>
        <v>6965</v>
      </c>
      <c r="N42" s="19" t="str">
        <f t="shared" si="9"/>
        <v>3445</v>
      </c>
      <c r="O42" s="12" t="s">
        <v>12</v>
      </c>
      <c r="P42" s="19">
        <f t="shared" si="10"/>
        <v>23994425</v>
      </c>
      <c r="Q42" s="24">
        <f t="shared" si="5"/>
        <v>8</v>
      </c>
      <c r="R42" s="12" t="str">
        <f t="shared" si="0"/>
        <v>X39=</v>
      </c>
      <c r="S42" s="19" t="str">
        <f t="shared" si="11"/>
        <v>9944</v>
      </c>
      <c r="T42" s="12" t="str">
        <f t="shared" si="7"/>
        <v>R39=</v>
      </c>
      <c r="U42" s="13">
        <f t="shared" si="12"/>
        <v>0.99439999999999995</v>
      </c>
    </row>
    <row r="43" spans="12:21">
      <c r="L43" s="12" t="str">
        <f t="shared" si="1"/>
        <v>Y39=</v>
      </c>
      <c r="M43" s="19">
        <f t="shared" si="2"/>
        <v>6965</v>
      </c>
      <c r="N43" s="19" t="str">
        <f t="shared" si="9"/>
        <v>9944</v>
      </c>
      <c r="O43" s="12" t="s">
        <v>12</v>
      </c>
      <c r="P43" s="19">
        <f t="shared" si="10"/>
        <v>69259960</v>
      </c>
      <c r="Q43" s="24">
        <f t="shared" si="5"/>
        <v>8</v>
      </c>
      <c r="R43" s="12" t="str">
        <f t="shared" si="0"/>
        <v>X40=</v>
      </c>
      <c r="S43" s="19" t="str">
        <f t="shared" si="11"/>
        <v>2599</v>
      </c>
      <c r="T43" s="12" t="str">
        <f t="shared" si="7"/>
        <v>R40=</v>
      </c>
      <c r="U43" s="13">
        <f t="shared" si="12"/>
        <v>0.25990000000000002</v>
      </c>
    </row>
    <row r="44" spans="12:21">
      <c r="L44" s="12" t="str">
        <f t="shared" si="1"/>
        <v>Y40=</v>
      </c>
      <c r="M44" s="19">
        <f t="shared" si="2"/>
        <v>6965</v>
      </c>
      <c r="N44" s="19" t="str">
        <f t="shared" si="9"/>
        <v>2599</v>
      </c>
      <c r="O44" s="12" t="s">
        <v>12</v>
      </c>
      <c r="P44" s="19">
        <f t="shared" si="10"/>
        <v>18102035</v>
      </c>
      <c r="Q44" s="24">
        <f t="shared" si="5"/>
        <v>8</v>
      </c>
      <c r="R44" s="12" t="str">
        <f t="shared" si="0"/>
        <v>X41=</v>
      </c>
      <c r="S44" s="19" t="str">
        <f t="shared" si="11"/>
        <v>1020</v>
      </c>
      <c r="T44" s="12" t="str">
        <f t="shared" si="7"/>
        <v>R41=</v>
      </c>
      <c r="U44" s="13">
        <f t="shared" si="12"/>
        <v>0.10199999999999999</v>
      </c>
    </row>
    <row r="45" spans="12:21">
      <c r="L45" s="12" t="str">
        <f t="shared" si="1"/>
        <v>Y41=</v>
      </c>
      <c r="M45" s="19">
        <f t="shared" si="2"/>
        <v>6965</v>
      </c>
      <c r="N45" s="19" t="str">
        <f t="shared" si="9"/>
        <v>1020</v>
      </c>
      <c r="O45" s="12" t="s">
        <v>12</v>
      </c>
      <c r="P45" s="19">
        <f t="shared" si="10"/>
        <v>7104300</v>
      </c>
      <c r="Q45" s="24">
        <f t="shared" si="5"/>
        <v>7</v>
      </c>
      <c r="R45" s="12" t="str">
        <f t="shared" si="0"/>
        <v>X42=</v>
      </c>
      <c r="S45" s="19" t="str">
        <f t="shared" si="11"/>
        <v>1043</v>
      </c>
      <c r="T45" s="12" t="str">
        <f t="shared" si="7"/>
        <v>R42=</v>
      </c>
      <c r="U45" s="13">
        <f t="shared" si="12"/>
        <v>0.1043</v>
      </c>
    </row>
    <row r="46" spans="12:21">
      <c r="L46" s="12" t="str">
        <f t="shared" si="1"/>
        <v>Y42=</v>
      </c>
      <c r="M46" s="19">
        <f t="shared" si="2"/>
        <v>6965</v>
      </c>
      <c r="N46" s="19" t="str">
        <f t="shared" si="9"/>
        <v>1043</v>
      </c>
      <c r="O46" s="12" t="s">
        <v>12</v>
      </c>
      <c r="P46" s="19">
        <f t="shared" si="10"/>
        <v>7264495</v>
      </c>
      <c r="Q46" s="24">
        <f t="shared" si="5"/>
        <v>7</v>
      </c>
      <c r="R46" s="12" t="str">
        <f t="shared" si="0"/>
        <v>X43=</v>
      </c>
      <c r="S46" s="19" t="str">
        <f t="shared" si="11"/>
        <v>2644</v>
      </c>
      <c r="T46" s="12" t="str">
        <f t="shared" si="7"/>
        <v>R43=</v>
      </c>
      <c r="U46" s="13">
        <f t="shared" si="12"/>
        <v>0.26440000000000002</v>
      </c>
    </row>
    <row r="47" spans="12:21">
      <c r="L47" s="12" t="str">
        <f t="shared" si="1"/>
        <v>Y43=</v>
      </c>
      <c r="M47" s="19">
        <f t="shared" si="2"/>
        <v>6965</v>
      </c>
      <c r="N47" s="19" t="str">
        <f t="shared" si="9"/>
        <v>2644</v>
      </c>
      <c r="O47" s="12" t="s">
        <v>12</v>
      </c>
      <c r="P47" s="19">
        <f t="shared" si="10"/>
        <v>18415460</v>
      </c>
      <c r="Q47" s="24">
        <f t="shared" si="5"/>
        <v>8</v>
      </c>
      <c r="R47" s="12" t="str">
        <f t="shared" si="0"/>
        <v>X44=</v>
      </c>
      <c r="S47" s="19" t="str">
        <f t="shared" si="11"/>
        <v>4154</v>
      </c>
      <c r="T47" s="12" t="str">
        <f t="shared" si="7"/>
        <v>R44=</v>
      </c>
      <c r="U47" s="13">
        <f t="shared" si="12"/>
        <v>0.41539999999999999</v>
      </c>
    </row>
    <row r="48" spans="12:21">
      <c r="L48" s="12" t="str">
        <f t="shared" si="1"/>
        <v>Y44=</v>
      </c>
      <c r="M48" s="19">
        <f t="shared" si="2"/>
        <v>6965</v>
      </c>
      <c r="N48" s="19" t="str">
        <f t="shared" si="9"/>
        <v>4154</v>
      </c>
      <c r="O48" s="12" t="s">
        <v>12</v>
      </c>
      <c r="P48" s="19">
        <f t="shared" si="10"/>
        <v>28932610</v>
      </c>
      <c r="Q48" s="24">
        <f t="shared" si="5"/>
        <v>8</v>
      </c>
      <c r="R48" s="12" t="str">
        <f t="shared" si="0"/>
        <v>X45=</v>
      </c>
      <c r="S48" s="19" t="str">
        <f t="shared" si="11"/>
        <v>9326</v>
      </c>
      <c r="T48" s="12" t="str">
        <f t="shared" si="7"/>
        <v>R45=</v>
      </c>
      <c r="U48" s="13">
        <f t="shared" si="12"/>
        <v>0.93259999999999998</v>
      </c>
    </row>
    <row r="49" spans="12:21">
      <c r="L49" s="12" t="str">
        <f t="shared" si="1"/>
        <v>Y45=</v>
      </c>
      <c r="M49" s="19">
        <f t="shared" si="2"/>
        <v>6965</v>
      </c>
      <c r="N49" s="19" t="str">
        <f t="shared" si="9"/>
        <v>9326</v>
      </c>
      <c r="O49" s="12" t="s">
        <v>12</v>
      </c>
      <c r="P49" s="19">
        <f t="shared" si="10"/>
        <v>64955590</v>
      </c>
      <c r="Q49" s="24">
        <f t="shared" si="5"/>
        <v>8</v>
      </c>
      <c r="R49" s="12" t="str">
        <f t="shared" si="0"/>
        <v>X46=</v>
      </c>
      <c r="S49" s="19" t="str">
        <f t="shared" si="11"/>
        <v>9555</v>
      </c>
      <c r="T49" s="12" t="str">
        <f t="shared" si="7"/>
        <v>R46=</v>
      </c>
      <c r="U49" s="13">
        <f t="shared" si="12"/>
        <v>0.95550000000000002</v>
      </c>
    </row>
    <row r="50" spans="12:21">
      <c r="L50" s="12" t="str">
        <f t="shared" si="1"/>
        <v>Y46=</v>
      </c>
      <c r="M50" s="19">
        <f t="shared" si="2"/>
        <v>6965</v>
      </c>
      <c r="N50" s="19" t="str">
        <f t="shared" si="9"/>
        <v>9555</v>
      </c>
      <c r="O50" s="12" t="s">
        <v>12</v>
      </c>
      <c r="P50" s="19">
        <f t="shared" si="10"/>
        <v>66550575</v>
      </c>
      <c r="Q50" s="24">
        <f t="shared" si="5"/>
        <v>8</v>
      </c>
      <c r="R50" s="12" t="str">
        <f t="shared" si="0"/>
        <v>X47=</v>
      </c>
      <c r="S50" s="19" t="str">
        <f t="shared" si="11"/>
        <v>5505</v>
      </c>
      <c r="T50" s="12" t="str">
        <f t="shared" si="7"/>
        <v>R47=</v>
      </c>
      <c r="U50" s="13">
        <f t="shared" si="12"/>
        <v>0.55049999999999999</v>
      </c>
    </row>
    <row r="51" spans="12:21">
      <c r="L51" s="12" t="str">
        <f t="shared" si="1"/>
        <v>Y47=</v>
      </c>
      <c r="M51" s="19">
        <f t="shared" si="2"/>
        <v>6965</v>
      </c>
      <c r="N51" s="19" t="str">
        <f t="shared" si="9"/>
        <v>5505</v>
      </c>
      <c r="O51" s="12" t="s">
        <v>12</v>
      </c>
      <c r="P51" s="19">
        <f t="shared" si="10"/>
        <v>38342325</v>
      </c>
      <c r="Q51" s="24">
        <f t="shared" si="5"/>
        <v>8</v>
      </c>
      <c r="R51" s="12" t="str">
        <f t="shared" si="0"/>
        <v>X48=</v>
      </c>
      <c r="S51" s="19" t="str">
        <f t="shared" si="11"/>
        <v>3423</v>
      </c>
      <c r="T51" s="12" t="str">
        <f t="shared" si="7"/>
        <v>R48=</v>
      </c>
      <c r="U51" s="13">
        <f t="shared" si="12"/>
        <v>0.34229999999999999</v>
      </c>
    </row>
    <row r="52" spans="12:21">
      <c r="L52" s="12" t="str">
        <f t="shared" si="1"/>
        <v>Y48=</v>
      </c>
      <c r="M52" s="19">
        <f t="shared" si="2"/>
        <v>6965</v>
      </c>
      <c r="N52" s="19" t="str">
        <f t="shared" si="9"/>
        <v>3423</v>
      </c>
      <c r="O52" s="12" t="s">
        <v>12</v>
      </c>
      <c r="P52" s="19">
        <f t="shared" si="10"/>
        <v>23841195</v>
      </c>
      <c r="Q52" s="24">
        <f t="shared" si="5"/>
        <v>8</v>
      </c>
      <c r="R52" s="12" t="str">
        <f t="shared" si="0"/>
        <v>X49=</v>
      </c>
      <c r="S52" s="19" t="str">
        <f t="shared" si="11"/>
        <v>8411</v>
      </c>
      <c r="T52" s="12" t="str">
        <f t="shared" si="7"/>
        <v>R49=</v>
      </c>
      <c r="U52" s="13">
        <f t="shared" si="12"/>
        <v>0.84109999999999996</v>
      </c>
    </row>
    <row r="53" spans="12:21">
      <c r="L53" s="12" t="str">
        <f t="shared" si="1"/>
        <v>Y49=</v>
      </c>
      <c r="M53" s="19">
        <f t="shared" si="2"/>
        <v>6965</v>
      </c>
      <c r="N53" s="19" t="str">
        <f t="shared" si="9"/>
        <v>8411</v>
      </c>
      <c r="O53" s="12" t="s">
        <v>12</v>
      </c>
      <c r="P53" s="19">
        <f t="shared" si="10"/>
        <v>58582615</v>
      </c>
      <c r="Q53" s="24">
        <f t="shared" si="5"/>
        <v>8</v>
      </c>
      <c r="R53" s="12" t="str">
        <f t="shared" si="0"/>
        <v>X50=</v>
      </c>
      <c r="S53" s="19" t="str">
        <f t="shared" si="11"/>
        <v>5826</v>
      </c>
      <c r="T53" s="12" t="str">
        <f t="shared" si="7"/>
        <v>R50=</v>
      </c>
      <c r="U53" s="13">
        <f t="shared" si="12"/>
        <v>0.58260000000000001</v>
      </c>
    </row>
    <row r="54" spans="12:21">
      <c r="L54" s="12" t="str">
        <f t="shared" si="1"/>
        <v>Y50=</v>
      </c>
      <c r="M54" s="19">
        <f t="shared" si="2"/>
        <v>6965</v>
      </c>
      <c r="N54" s="19" t="str">
        <f t="shared" si="9"/>
        <v>5826</v>
      </c>
      <c r="O54" s="12" t="s">
        <v>12</v>
      </c>
      <c r="P54" s="19">
        <f t="shared" si="10"/>
        <v>40578090</v>
      </c>
      <c r="Q54" s="24">
        <f t="shared" si="5"/>
        <v>8</v>
      </c>
      <c r="R54" s="12" t="str">
        <f t="shared" si="0"/>
        <v>X51=</v>
      </c>
      <c r="S54" s="19" t="str">
        <f t="shared" si="11"/>
        <v>5780</v>
      </c>
      <c r="T54" s="12" t="str">
        <f t="shared" si="7"/>
        <v>R51=</v>
      </c>
      <c r="U54" s="13">
        <f t="shared" si="12"/>
        <v>0.57799999999999996</v>
      </c>
    </row>
    <row r="55" spans="12:21">
      <c r="L55" s="12" t="str">
        <f t="shared" si="1"/>
        <v>Y51=</v>
      </c>
      <c r="M55" s="19">
        <f t="shared" si="2"/>
        <v>6965</v>
      </c>
      <c r="N55" s="19" t="str">
        <f t="shared" si="9"/>
        <v>5780</v>
      </c>
      <c r="O55" s="12" t="s">
        <v>12</v>
      </c>
      <c r="P55" s="19">
        <f t="shared" si="10"/>
        <v>40257700</v>
      </c>
      <c r="Q55" s="24">
        <f t="shared" si="5"/>
        <v>8</v>
      </c>
      <c r="R55" s="12" t="str">
        <f t="shared" si="0"/>
        <v>X52=</v>
      </c>
      <c r="S55" s="19" t="str">
        <f t="shared" si="11"/>
        <v>2577</v>
      </c>
      <c r="T55" s="12" t="str">
        <f t="shared" si="7"/>
        <v>R52=</v>
      </c>
      <c r="U55" s="13">
        <f t="shared" si="12"/>
        <v>0.25769999999999998</v>
      </c>
    </row>
    <row r="56" spans="12:21">
      <c r="L56" s="12" t="str">
        <f t="shared" si="1"/>
        <v>Y52=</v>
      </c>
      <c r="M56" s="19">
        <f t="shared" si="2"/>
        <v>6965</v>
      </c>
      <c r="N56" s="19" t="str">
        <f t="shared" si="9"/>
        <v>2577</v>
      </c>
      <c r="O56" s="12" t="s">
        <v>12</v>
      </c>
      <c r="P56" s="19">
        <f t="shared" si="10"/>
        <v>17948805</v>
      </c>
      <c r="Q56" s="24">
        <f t="shared" si="5"/>
        <v>8</v>
      </c>
      <c r="R56" s="12" t="str">
        <f t="shared" si="0"/>
        <v>X53=</v>
      </c>
      <c r="S56" s="19" t="str">
        <f t="shared" si="11"/>
        <v>9488</v>
      </c>
      <c r="T56" s="12" t="str">
        <f t="shared" si="7"/>
        <v>R53=</v>
      </c>
      <c r="U56" s="13">
        <f t="shared" si="12"/>
        <v>0.94879999999999998</v>
      </c>
    </row>
    <row r="57" spans="12:21">
      <c r="L57" s="12" t="str">
        <f t="shared" si="1"/>
        <v>Y53=</v>
      </c>
      <c r="M57" s="19">
        <f t="shared" si="2"/>
        <v>6965</v>
      </c>
      <c r="N57" s="19" t="str">
        <f t="shared" si="9"/>
        <v>9488</v>
      </c>
      <c r="O57" s="12" t="s">
        <v>12</v>
      </c>
      <c r="P57" s="19">
        <f t="shared" si="10"/>
        <v>66083920</v>
      </c>
      <c r="Q57" s="24">
        <f t="shared" si="5"/>
        <v>8</v>
      </c>
      <c r="R57" s="12" t="str">
        <f t="shared" si="0"/>
        <v>X54=</v>
      </c>
      <c r="S57" s="19" t="str">
        <f t="shared" si="11"/>
        <v>0839</v>
      </c>
      <c r="T57" s="12" t="str">
        <f t="shared" si="7"/>
        <v>R54=</v>
      </c>
      <c r="U57" s="13">
        <f t="shared" si="12"/>
        <v>8.3900000000000002E-2</v>
      </c>
    </row>
    <row r="58" spans="12:21">
      <c r="L58" s="12" t="str">
        <f t="shared" si="1"/>
        <v>Y54=</v>
      </c>
      <c r="M58" s="19">
        <f t="shared" si="2"/>
        <v>6965</v>
      </c>
      <c r="N58" s="19" t="str">
        <f t="shared" ref="N58:N121" si="13">S57</f>
        <v>0839</v>
      </c>
      <c r="O58" s="12" t="s">
        <v>12</v>
      </c>
      <c r="P58" s="19">
        <f t="shared" ref="P58:P121" si="14">M58*N58</f>
        <v>5843635</v>
      </c>
      <c r="Q58" s="24">
        <f t="shared" si="5"/>
        <v>7</v>
      </c>
      <c r="R58" s="12" t="str">
        <f t="shared" si="0"/>
        <v>X55=</v>
      </c>
      <c r="S58" s="19" t="str">
        <f t="shared" ref="S58:S121" si="15">IF(Q58=8,MID(P58,3,4),IF(Q58=7,MID(P58,2,4),IF(Q58=6,MID(P58,2,4),MID(P58,1,4))))</f>
        <v>8436</v>
      </c>
      <c r="T58" s="12" t="str">
        <f t="shared" si="7"/>
        <v>R55=</v>
      </c>
      <c r="U58" s="13">
        <f t="shared" ref="U58:U121" si="16">S58/10000</f>
        <v>0.84360000000000002</v>
      </c>
    </row>
    <row r="59" spans="12:21">
      <c r="L59" s="12" t="str">
        <f t="shared" si="1"/>
        <v>Y55=</v>
      </c>
      <c r="M59" s="19">
        <f t="shared" si="2"/>
        <v>6965</v>
      </c>
      <c r="N59" s="19" t="str">
        <f t="shared" si="13"/>
        <v>8436</v>
      </c>
      <c r="O59" s="12" t="s">
        <v>12</v>
      </c>
      <c r="P59" s="19">
        <f t="shared" si="14"/>
        <v>58756740</v>
      </c>
      <c r="Q59" s="24">
        <f t="shared" si="5"/>
        <v>8</v>
      </c>
      <c r="R59" s="12" t="str">
        <f t="shared" si="0"/>
        <v>X56=</v>
      </c>
      <c r="S59" s="19" t="str">
        <f t="shared" si="15"/>
        <v>7567</v>
      </c>
      <c r="T59" s="12" t="str">
        <f t="shared" si="7"/>
        <v>R56=</v>
      </c>
      <c r="U59" s="13">
        <f t="shared" si="16"/>
        <v>0.75670000000000004</v>
      </c>
    </row>
    <row r="60" spans="12:21">
      <c r="L60" s="12" t="str">
        <f t="shared" si="1"/>
        <v>Y56=</v>
      </c>
      <c r="M60" s="19">
        <f t="shared" si="2"/>
        <v>6965</v>
      </c>
      <c r="N60" s="19" t="str">
        <f t="shared" si="13"/>
        <v>7567</v>
      </c>
      <c r="O60" s="12" t="s">
        <v>12</v>
      </c>
      <c r="P60" s="19">
        <f t="shared" si="14"/>
        <v>52704155</v>
      </c>
      <c r="Q60" s="24">
        <f t="shared" si="5"/>
        <v>8</v>
      </c>
      <c r="R60" s="12" t="str">
        <f t="shared" si="0"/>
        <v>X57=</v>
      </c>
      <c r="S60" s="19" t="str">
        <f t="shared" si="15"/>
        <v>7041</v>
      </c>
      <c r="T60" s="12" t="str">
        <f t="shared" si="7"/>
        <v>R57=</v>
      </c>
      <c r="U60" s="13">
        <f t="shared" si="16"/>
        <v>0.70409999999999995</v>
      </c>
    </row>
    <row r="61" spans="12:21">
      <c r="L61" s="12" t="str">
        <f t="shared" si="1"/>
        <v>Y57=</v>
      </c>
      <c r="M61" s="19">
        <f t="shared" si="2"/>
        <v>6965</v>
      </c>
      <c r="N61" s="19" t="str">
        <f t="shared" si="13"/>
        <v>7041</v>
      </c>
      <c r="O61" s="12" t="s">
        <v>12</v>
      </c>
      <c r="P61" s="19">
        <f t="shared" si="14"/>
        <v>49040565</v>
      </c>
      <c r="Q61" s="24">
        <f t="shared" si="5"/>
        <v>8</v>
      </c>
      <c r="R61" s="12" t="str">
        <f t="shared" si="0"/>
        <v>X58=</v>
      </c>
      <c r="S61" s="19" t="str">
        <f t="shared" si="15"/>
        <v>0405</v>
      </c>
      <c r="T61" s="12" t="str">
        <f t="shared" si="7"/>
        <v>R58=</v>
      </c>
      <c r="U61" s="13">
        <f t="shared" si="16"/>
        <v>4.0500000000000001E-2</v>
      </c>
    </row>
    <row r="62" spans="12:21">
      <c r="L62" s="12" t="str">
        <f t="shared" si="1"/>
        <v>Y58=</v>
      </c>
      <c r="M62" s="19">
        <f t="shared" si="2"/>
        <v>6965</v>
      </c>
      <c r="N62" s="19" t="str">
        <f t="shared" si="13"/>
        <v>0405</v>
      </c>
      <c r="O62" s="12" t="s">
        <v>12</v>
      </c>
      <c r="P62" s="19">
        <f t="shared" si="14"/>
        <v>2820825</v>
      </c>
      <c r="Q62" s="24">
        <f t="shared" si="5"/>
        <v>7</v>
      </c>
      <c r="R62" s="12" t="str">
        <f t="shared" si="0"/>
        <v>X59=</v>
      </c>
      <c r="S62" s="19" t="str">
        <f t="shared" si="15"/>
        <v>8208</v>
      </c>
      <c r="T62" s="12" t="str">
        <f t="shared" si="7"/>
        <v>R59=</v>
      </c>
      <c r="U62" s="13">
        <f t="shared" si="16"/>
        <v>0.82079999999999997</v>
      </c>
    </row>
    <row r="63" spans="12:21">
      <c r="L63" s="12" t="str">
        <f t="shared" si="1"/>
        <v>Y59=</v>
      </c>
      <c r="M63" s="19">
        <f t="shared" si="2"/>
        <v>6965</v>
      </c>
      <c r="N63" s="19" t="str">
        <f t="shared" si="13"/>
        <v>8208</v>
      </c>
      <c r="O63" s="12" t="s">
        <v>12</v>
      </c>
      <c r="P63" s="19">
        <f t="shared" si="14"/>
        <v>57168720</v>
      </c>
      <c r="Q63" s="24">
        <f t="shared" si="5"/>
        <v>8</v>
      </c>
      <c r="R63" s="12" t="str">
        <f t="shared" si="0"/>
        <v>X60=</v>
      </c>
      <c r="S63" s="19" t="str">
        <f t="shared" si="15"/>
        <v>1687</v>
      </c>
      <c r="T63" s="12" t="str">
        <f t="shared" si="7"/>
        <v>R60=</v>
      </c>
      <c r="U63" s="13">
        <f t="shared" si="16"/>
        <v>0.16869999999999999</v>
      </c>
    </row>
    <row r="64" spans="12:21">
      <c r="L64" s="12" t="str">
        <f t="shared" si="1"/>
        <v>Y60=</v>
      </c>
      <c r="M64" s="19">
        <f t="shared" si="2"/>
        <v>6965</v>
      </c>
      <c r="N64" s="19" t="str">
        <f t="shared" si="13"/>
        <v>1687</v>
      </c>
      <c r="O64" s="12" t="s">
        <v>12</v>
      </c>
      <c r="P64" s="19">
        <f t="shared" si="14"/>
        <v>11749955</v>
      </c>
      <c r="Q64" s="24">
        <f t="shared" si="5"/>
        <v>8</v>
      </c>
      <c r="R64" s="12" t="str">
        <f t="shared" si="0"/>
        <v>X61=</v>
      </c>
      <c r="S64" s="19" t="str">
        <f t="shared" si="15"/>
        <v>7499</v>
      </c>
      <c r="T64" s="12" t="str">
        <f t="shared" si="7"/>
        <v>R61=</v>
      </c>
      <c r="U64" s="13">
        <f t="shared" si="16"/>
        <v>0.74990000000000001</v>
      </c>
    </row>
    <row r="65" spans="12:21">
      <c r="L65" s="12" t="str">
        <f t="shared" si="1"/>
        <v>Y61=</v>
      </c>
      <c r="M65" s="19">
        <f t="shared" si="2"/>
        <v>6965</v>
      </c>
      <c r="N65" s="19" t="str">
        <f t="shared" si="13"/>
        <v>7499</v>
      </c>
      <c r="O65" s="12" t="s">
        <v>12</v>
      </c>
      <c r="P65" s="19">
        <f t="shared" si="14"/>
        <v>52230535</v>
      </c>
      <c r="Q65" s="24">
        <f t="shared" si="5"/>
        <v>8</v>
      </c>
      <c r="R65" s="12" t="str">
        <f t="shared" si="0"/>
        <v>X62=</v>
      </c>
      <c r="S65" s="19" t="str">
        <f t="shared" si="15"/>
        <v>2305</v>
      </c>
      <c r="T65" s="12" t="str">
        <f t="shared" si="7"/>
        <v>R62=</v>
      </c>
      <c r="U65" s="13">
        <f t="shared" si="16"/>
        <v>0.23050000000000001</v>
      </c>
    </row>
    <row r="66" spans="12:21">
      <c r="L66" s="12" t="str">
        <f t="shared" si="1"/>
        <v>Y62=</v>
      </c>
      <c r="M66" s="19">
        <f t="shared" si="2"/>
        <v>6965</v>
      </c>
      <c r="N66" s="19" t="str">
        <f t="shared" si="13"/>
        <v>2305</v>
      </c>
      <c r="O66" s="12" t="s">
        <v>12</v>
      </c>
      <c r="P66" s="19">
        <f t="shared" si="14"/>
        <v>16054325</v>
      </c>
      <c r="Q66" s="24">
        <f t="shared" si="5"/>
        <v>8</v>
      </c>
      <c r="R66" s="12" t="str">
        <f t="shared" si="0"/>
        <v>X63=</v>
      </c>
      <c r="S66" s="19" t="str">
        <f t="shared" si="15"/>
        <v>0543</v>
      </c>
      <c r="T66" s="12" t="str">
        <f t="shared" si="7"/>
        <v>R63=</v>
      </c>
      <c r="U66" s="13">
        <f t="shared" si="16"/>
        <v>5.4300000000000001E-2</v>
      </c>
    </row>
    <row r="67" spans="12:21">
      <c r="L67" s="12" t="str">
        <f t="shared" si="1"/>
        <v>Y63=</v>
      </c>
      <c r="M67" s="19">
        <f t="shared" si="2"/>
        <v>6965</v>
      </c>
      <c r="N67" s="19" t="str">
        <f t="shared" si="13"/>
        <v>0543</v>
      </c>
      <c r="O67" s="12" t="s">
        <v>12</v>
      </c>
      <c r="P67" s="19">
        <f t="shared" si="14"/>
        <v>3781995</v>
      </c>
      <c r="Q67" s="24">
        <f t="shared" si="5"/>
        <v>7</v>
      </c>
      <c r="R67" s="12" t="str">
        <f t="shared" si="0"/>
        <v>X64=</v>
      </c>
      <c r="S67" s="19" t="str">
        <f t="shared" si="15"/>
        <v>7819</v>
      </c>
      <c r="T67" s="12" t="str">
        <f t="shared" si="7"/>
        <v>R64=</v>
      </c>
      <c r="U67" s="13">
        <f t="shared" si="16"/>
        <v>0.78190000000000004</v>
      </c>
    </row>
    <row r="68" spans="12:21">
      <c r="L68" s="12" t="str">
        <f t="shared" si="1"/>
        <v>Y64=</v>
      </c>
      <c r="M68" s="19">
        <f t="shared" si="2"/>
        <v>6965</v>
      </c>
      <c r="N68" s="19" t="str">
        <f t="shared" si="13"/>
        <v>7819</v>
      </c>
      <c r="O68" s="12" t="s">
        <v>12</v>
      </c>
      <c r="P68" s="19">
        <f t="shared" si="14"/>
        <v>54459335</v>
      </c>
      <c r="Q68" s="24">
        <f t="shared" si="5"/>
        <v>8</v>
      </c>
      <c r="R68" s="12" t="str">
        <f t="shared" si="0"/>
        <v>X65=</v>
      </c>
      <c r="S68" s="19" t="str">
        <f t="shared" si="15"/>
        <v>4593</v>
      </c>
      <c r="T68" s="12" t="str">
        <f t="shared" si="7"/>
        <v>R65=</v>
      </c>
      <c r="U68" s="13">
        <f t="shared" si="16"/>
        <v>0.45929999999999999</v>
      </c>
    </row>
    <row r="69" spans="12:21">
      <c r="L69" s="12" t="str">
        <f t="shared" si="1"/>
        <v>Y65=</v>
      </c>
      <c r="M69" s="19">
        <f t="shared" si="2"/>
        <v>6965</v>
      </c>
      <c r="N69" s="19" t="str">
        <f t="shared" si="13"/>
        <v>4593</v>
      </c>
      <c r="O69" s="12" t="s">
        <v>12</v>
      </c>
      <c r="P69" s="19">
        <f t="shared" si="14"/>
        <v>31990245</v>
      </c>
      <c r="Q69" s="24">
        <f t="shared" si="5"/>
        <v>8</v>
      </c>
      <c r="R69" s="12" t="str">
        <f t="shared" ref="R69:R132" si="17">"X"&amp;ROW()-3&amp;"="</f>
        <v>X66=</v>
      </c>
      <c r="S69" s="19" t="str">
        <f t="shared" si="15"/>
        <v>9902</v>
      </c>
      <c r="T69" s="12" t="str">
        <f t="shared" si="7"/>
        <v>R66=</v>
      </c>
      <c r="U69" s="13">
        <f t="shared" si="16"/>
        <v>0.99019999999999997</v>
      </c>
    </row>
    <row r="70" spans="12:21">
      <c r="L70" s="12" t="str">
        <f t="shared" ref="L70:L133" si="18">"Y"&amp;ROW()-4&amp;"="</f>
        <v>Y66=</v>
      </c>
      <c r="M70" s="19">
        <f t="shared" ref="M70:M133" si="19">M$4</f>
        <v>6965</v>
      </c>
      <c r="N70" s="19" t="str">
        <f t="shared" si="13"/>
        <v>9902</v>
      </c>
      <c r="O70" s="12" t="s">
        <v>12</v>
      </c>
      <c r="P70" s="19">
        <f t="shared" si="14"/>
        <v>68967430</v>
      </c>
      <c r="Q70" s="24">
        <f t="shared" ref="Q70:Q133" si="20">LEN(P70)</f>
        <v>8</v>
      </c>
      <c r="R70" s="12" t="str">
        <f t="shared" si="17"/>
        <v>X67=</v>
      </c>
      <c r="S70" s="19" t="str">
        <f t="shared" si="15"/>
        <v>9674</v>
      </c>
      <c r="T70" s="12" t="str">
        <f t="shared" ref="T70:T133" si="21">"R"&amp;ROW()-3&amp;"="</f>
        <v>R67=</v>
      </c>
      <c r="U70" s="13">
        <f t="shared" si="16"/>
        <v>0.96740000000000004</v>
      </c>
    </row>
    <row r="71" spans="12:21">
      <c r="L71" s="12" t="str">
        <f t="shared" si="18"/>
        <v>Y67=</v>
      </c>
      <c r="M71" s="19">
        <f t="shared" si="19"/>
        <v>6965</v>
      </c>
      <c r="N71" s="19" t="str">
        <f t="shared" si="13"/>
        <v>9674</v>
      </c>
      <c r="O71" s="12" t="s">
        <v>12</v>
      </c>
      <c r="P71" s="19">
        <f t="shared" si="14"/>
        <v>67379410</v>
      </c>
      <c r="Q71" s="24">
        <f t="shared" si="20"/>
        <v>8</v>
      </c>
      <c r="R71" s="12" t="str">
        <f t="shared" si="17"/>
        <v>X68=</v>
      </c>
      <c r="S71" s="19" t="str">
        <f t="shared" si="15"/>
        <v>3794</v>
      </c>
      <c r="T71" s="12" t="str">
        <f t="shared" si="21"/>
        <v>R68=</v>
      </c>
      <c r="U71" s="13">
        <f t="shared" si="16"/>
        <v>0.37940000000000002</v>
      </c>
    </row>
    <row r="72" spans="12:21">
      <c r="L72" s="12" t="str">
        <f t="shared" si="18"/>
        <v>Y68=</v>
      </c>
      <c r="M72" s="19">
        <f t="shared" si="19"/>
        <v>6965</v>
      </c>
      <c r="N72" s="19" t="str">
        <f t="shared" si="13"/>
        <v>3794</v>
      </c>
      <c r="O72" s="12" t="s">
        <v>12</v>
      </c>
      <c r="P72" s="19">
        <f t="shared" si="14"/>
        <v>26425210</v>
      </c>
      <c r="Q72" s="24">
        <f t="shared" si="20"/>
        <v>8</v>
      </c>
      <c r="R72" s="12" t="str">
        <f t="shared" si="17"/>
        <v>X69=</v>
      </c>
      <c r="S72" s="19" t="str">
        <f t="shared" si="15"/>
        <v>4252</v>
      </c>
      <c r="T72" s="12" t="str">
        <f t="shared" si="21"/>
        <v>R69=</v>
      </c>
      <c r="U72" s="13">
        <f t="shared" si="16"/>
        <v>0.42520000000000002</v>
      </c>
    </row>
    <row r="73" spans="12:21">
      <c r="L73" s="12" t="str">
        <f t="shared" si="18"/>
        <v>Y69=</v>
      </c>
      <c r="M73" s="19">
        <f t="shared" si="19"/>
        <v>6965</v>
      </c>
      <c r="N73" s="19" t="str">
        <f t="shared" si="13"/>
        <v>4252</v>
      </c>
      <c r="O73" s="12" t="s">
        <v>12</v>
      </c>
      <c r="P73" s="19">
        <f t="shared" si="14"/>
        <v>29615180</v>
      </c>
      <c r="Q73" s="24">
        <f t="shared" si="20"/>
        <v>8</v>
      </c>
      <c r="R73" s="12" t="str">
        <f t="shared" si="17"/>
        <v>X70=</v>
      </c>
      <c r="S73" s="19" t="str">
        <f t="shared" si="15"/>
        <v>6151</v>
      </c>
      <c r="T73" s="12" t="str">
        <f t="shared" si="21"/>
        <v>R70=</v>
      </c>
      <c r="U73" s="13">
        <f t="shared" si="16"/>
        <v>0.61509999999999998</v>
      </c>
    </row>
    <row r="74" spans="12:21">
      <c r="L74" s="12" t="str">
        <f t="shared" si="18"/>
        <v>Y70=</v>
      </c>
      <c r="M74" s="19">
        <f t="shared" si="19"/>
        <v>6965</v>
      </c>
      <c r="N74" s="19" t="str">
        <f t="shared" si="13"/>
        <v>6151</v>
      </c>
      <c r="O74" s="12" t="s">
        <v>12</v>
      </c>
      <c r="P74" s="19">
        <f t="shared" si="14"/>
        <v>42841715</v>
      </c>
      <c r="Q74" s="24">
        <f t="shared" si="20"/>
        <v>8</v>
      </c>
      <c r="R74" s="12" t="str">
        <f t="shared" si="17"/>
        <v>X71=</v>
      </c>
      <c r="S74" s="19" t="str">
        <f t="shared" si="15"/>
        <v>8417</v>
      </c>
      <c r="T74" s="12" t="str">
        <f t="shared" si="21"/>
        <v>R71=</v>
      </c>
      <c r="U74" s="13">
        <f t="shared" si="16"/>
        <v>0.8417</v>
      </c>
    </row>
    <row r="75" spans="12:21">
      <c r="L75" s="12" t="str">
        <f t="shared" si="18"/>
        <v>Y71=</v>
      </c>
      <c r="M75" s="19">
        <f t="shared" si="19"/>
        <v>6965</v>
      </c>
      <c r="N75" s="19" t="str">
        <f t="shared" si="13"/>
        <v>8417</v>
      </c>
      <c r="O75" s="12" t="s">
        <v>12</v>
      </c>
      <c r="P75" s="19">
        <f t="shared" si="14"/>
        <v>58624405</v>
      </c>
      <c r="Q75" s="24">
        <f t="shared" si="20"/>
        <v>8</v>
      </c>
      <c r="R75" s="12" t="str">
        <f t="shared" si="17"/>
        <v>X72=</v>
      </c>
      <c r="S75" s="19" t="str">
        <f t="shared" si="15"/>
        <v>6244</v>
      </c>
      <c r="T75" s="12" t="str">
        <f t="shared" si="21"/>
        <v>R72=</v>
      </c>
      <c r="U75" s="13">
        <f t="shared" si="16"/>
        <v>0.62439999999999996</v>
      </c>
    </row>
    <row r="76" spans="12:21">
      <c r="L76" s="12" t="str">
        <f t="shared" si="18"/>
        <v>Y72=</v>
      </c>
      <c r="M76" s="19">
        <f t="shared" si="19"/>
        <v>6965</v>
      </c>
      <c r="N76" s="19" t="str">
        <f t="shared" si="13"/>
        <v>6244</v>
      </c>
      <c r="O76" s="12" t="s">
        <v>12</v>
      </c>
      <c r="P76" s="19">
        <f t="shared" si="14"/>
        <v>43489460</v>
      </c>
      <c r="Q76" s="24">
        <f t="shared" si="20"/>
        <v>8</v>
      </c>
      <c r="R76" s="12" t="str">
        <f t="shared" si="17"/>
        <v>X73=</v>
      </c>
      <c r="S76" s="19" t="str">
        <f t="shared" si="15"/>
        <v>4894</v>
      </c>
      <c r="T76" s="12" t="str">
        <f t="shared" si="21"/>
        <v>R73=</v>
      </c>
      <c r="U76" s="13">
        <f t="shared" si="16"/>
        <v>0.4894</v>
      </c>
    </row>
    <row r="77" spans="12:21">
      <c r="L77" s="12" t="str">
        <f t="shared" si="18"/>
        <v>Y73=</v>
      </c>
      <c r="M77" s="19">
        <f t="shared" si="19"/>
        <v>6965</v>
      </c>
      <c r="N77" s="19" t="str">
        <f t="shared" si="13"/>
        <v>4894</v>
      </c>
      <c r="O77" s="12" t="s">
        <v>12</v>
      </c>
      <c r="P77" s="19">
        <f t="shared" si="14"/>
        <v>34086710</v>
      </c>
      <c r="Q77" s="24">
        <f t="shared" si="20"/>
        <v>8</v>
      </c>
      <c r="R77" s="12" t="str">
        <f t="shared" si="17"/>
        <v>X74=</v>
      </c>
      <c r="S77" s="19" t="str">
        <f t="shared" si="15"/>
        <v>0867</v>
      </c>
      <c r="T77" s="12" t="str">
        <f t="shared" si="21"/>
        <v>R74=</v>
      </c>
      <c r="U77" s="13">
        <f t="shared" si="16"/>
        <v>8.6699999999999999E-2</v>
      </c>
    </row>
    <row r="78" spans="12:21">
      <c r="L78" s="12" t="str">
        <f t="shared" si="18"/>
        <v>Y74=</v>
      </c>
      <c r="M78" s="19">
        <f t="shared" si="19"/>
        <v>6965</v>
      </c>
      <c r="N78" s="19" t="str">
        <f t="shared" si="13"/>
        <v>0867</v>
      </c>
      <c r="O78" s="12" t="s">
        <v>12</v>
      </c>
      <c r="P78" s="19">
        <f t="shared" si="14"/>
        <v>6038655</v>
      </c>
      <c r="Q78" s="24">
        <f t="shared" si="20"/>
        <v>7</v>
      </c>
      <c r="R78" s="12" t="str">
        <f t="shared" si="17"/>
        <v>X75=</v>
      </c>
      <c r="S78" s="19" t="str">
        <f t="shared" si="15"/>
        <v>0386</v>
      </c>
      <c r="T78" s="12" t="str">
        <f t="shared" si="21"/>
        <v>R75=</v>
      </c>
      <c r="U78" s="13">
        <f t="shared" si="16"/>
        <v>3.8600000000000002E-2</v>
      </c>
    </row>
    <row r="79" spans="12:21">
      <c r="L79" s="12" t="str">
        <f t="shared" si="18"/>
        <v>Y75=</v>
      </c>
      <c r="M79" s="19">
        <f t="shared" si="19"/>
        <v>6965</v>
      </c>
      <c r="N79" s="19" t="str">
        <f t="shared" si="13"/>
        <v>0386</v>
      </c>
      <c r="O79" s="12" t="s">
        <v>12</v>
      </c>
      <c r="P79" s="19">
        <f t="shared" si="14"/>
        <v>2688490</v>
      </c>
      <c r="Q79" s="24">
        <f t="shared" si="20"/>
        <v>7</v>
      </c>
      <c r="R79" s="12" t="str">
        <f t="shared" si="17"/>
        <v>X76=</v>
      </c>
      <c r="S79" s="19" t="str">
        <f t="shared" si="15"/>
        <v>6884</v>
      </c>
      <c r="T79" s="12" t="str">
        <f t="shared" si="21"/>
        <v>R76=</v>
      </c>
      <c r="U79" s="13">
        <f t="shared" si="16"/>
        <v>0.68840000000000001</v>
      </c>
    </row>
    <row r="80" spans="12:21">
      <c r="L80" s="12" t="str">
        <f t="shared" si="18"/>
        <v>Y76=</v>
      </c>
      <c r="M80" s="19">
        <f t="shared" si="19"/>
        <v>6965</v>
      </c>
      <c r="N80" s="19" t="str">
        <f t="shared" si="13"/>
        <v>6884</v>
      </c>
      <c r="O80" s="12" t="s">
        <v>12</v>
      </c>
      <c r="P80" s="19">
        <f t="shared" si="14"/>
        <v>47947060</v>
      </c>
      <c r="Q80" s="24">
        <f t="shared" si="20"/>
        <v>8</v>
      </c>
      <c r="R80" s="12" t="str">
        <f t="shared" si="17"/>
        <v>X77=</v>
      </c>
      <c r="S80" s="19" t="str">
        <f t="shared" si="15"/>
        <v>9470</v>
      </c>
      <c r="T80" s="12" t="str">
        <f t="shared" si="21"/>
        <v>R77=</v>
      </c>
      <c r="U80" s="13">
        <f t="shared" si="16"/>
        <v>0.94699999999999995</v>
      </c>
    </row>
    <row r="81" spans="12:21">
      <c r="L81" s="12" t="str">
        <f t="shared" si="18"/>
        <v>Y77=</v>
      </c>
      <c r="M81" s="19">
        <f t="shared" si="19"/>
        <v>6965</v>
      </c>
      <c r="N81" s="19" t="str">
        <f t="shared" si="13"/>
        <v>9470</v>
      </c>
      <c r="O81" s="12" t="s">
        <v>12</v>
      </c>
      <c r="P81" s="19">
        <f t="shared" si="14"/>
        <v>65958550</v>
      </c>
      <c r="Q81" s="24">
        <f t="shared" si="20"/>
        <v>8</v>
      </c>
      <c r="R81" s="12" t="str">
        <f t="shared" si="17"/>
        <v>X78=</v>
      </c>
      <c r="S81" s="19" t="str">
        <f t="shared" si="15"/>
        <v>9585</v>
      </c>
      <c r="T81" s="12" t="str">
        <f t="shared" si="21"/>
        <v>R78=</v>
      </c>
      <c r="U81" s="13">
        <f t="shared" si="16"/>
        <v>0.95850000000000002</v>
      </c>
    </row>
    <row r="82" spans="12:21">
      <c r="L82" s="12" t="str">
        <f t="shared" si="18"/>
        <v>Y78=</v>
      </c>
      <c r="M82" s="19">
        <f t="shared" si="19"/>
        <v>6965</v>
      </c>
      <c r="N82" s="19" t="str">
        <f t="shared" si="13"/>
        <v>9585</v>
      </c>
      <c r="O82" s="12" t="s">
        <v>12</v>
      </c>
      <c r="P82" s="19">
        <f t="shared" si="14"/>
        <v>66759525</v>
      </c>
      <c r="Q82" s="24">
        <f t="shared" si="20"/>
        <v>8</v>
      </c>
      <c r="R82" s="12" t="str">
        <f t="shared" si="17"/>
        <v>X79=</v>
      </c>
      <c r="S82" s="19" t="str">
        <f t="shared" si="15"/>
        <v>7595</v>
      </c>
      <c r="T82" s="12" t="str">
        <f t="shared" si="21"/>
        <v>R79=</v>
      </c>
      <c r="U82" s="13">
        <f t="shared" si="16"/>
        <v>0.75949999999999995</v>
      </c>
    </row>
    <row r="83" spans="12:21">
      <c r="L83" s="12" t="str">
        <f t="shared" si="18"/>
        <v>Y79=</v>
      </c>
      <c r="M83" s="19">
        <f t="shared" si="19"/>
        <v>6965</v>
      </c>
      <c r="N83" s="19" t="str">
        <f t="shared" si="13"/>
        <v>7595</v>
      </c>
      <c r="O83" s="12" t="s">
        <v>12</v>
      </c>
      <c r="P83" s="19">
        <f t="shared" si="14"/>
        <v>52899175</v>
      </c>
      <c r="Q83" s="24">
        <f t="shared" si="20"/>
        <v>8</v>
      </c>
      <c r="R83" s="12" t="str">
        <f t="shared" si="17"/>
        <v>X80=</v>
      </c>
      <c r="S83" s="19" t="str">
        <f t="shared" si="15"/>
        <v>8991</v>
      </c>
      <c r="T83" s="12" t="str">
        <f t="shared" si="21"/>
        <v>R80=</v>
      </c>
      <c r="U83" s="13">
        <f t="shared" si="16"/>
        <v>0.89910000000000001</v>
      </c>
    </row>
    <row r="84" spans="12:21">
      <c r="L84" s="12" t="str">
        <f t="shared" si="18"/>
        <v>Y80=</v>
      </c>
      <c r="M84" s="19">
        <f t="shared" si="19"/>
        <v>6965</v>
      </c>
      <c r="N84" s="19" t="str">
        <f t="shared" si="13"/>
        <v>8991</v>
      </c>
      <c r="O84" s="12" t="s">
        <v>12</v>
      </c>
      <c r="P84" s="19">
        <f t="shared" si="14"/>
        <v>62622315</v>
      </c>
      <c r="Q84" s="24">
        <f t="shared" si="20"/>
        <v>8</v>
      </c>
      <c r="R84" s="12" t="str">
        <f t="shared" si="17"/>
        <v>X81=</v>
      </c>
      <c r="S84" s="19" t="str">
        <f t="shared" si="15"/>
        <v>6223</v>
      </c>
      <c r="T84" s="12" t="str">
        <f t="shared" si="21"/>
        <v>R81=</v>
      </c>
      <c r="U84" s="13">
        <f t="shared" si="16"/>
        <v>0.62229999999999996</v>
      </c>
    </row>
    <row r="85" spans="12:21">
      <c r="L85" s="12" t="str">
        <f t="shared" si="18"/>
        <v>Y81=</v>
      </c>
      <c r="M85" s="19">
        <f t="shared" si="19"/>
        <v>6965</v>
      </c>
      <c r="N85" s="19" t="str">
        <f t="shared" si="13"/>
        <v>6223</v>
      </c>
      <c r="O85" s="12" t="s">
        <v>12</v>
      </c>
      <c r="P85" s="19">
        <f t="shared" si="14"/>
        <v>43343195</v>
      </c>
      <c r="Q85" s="24">
        <f t="shared" si="20"/>
        <v>8</v>
      </c>
      <c r="R85" s="12" t="str">
        <f t="shared" si="17"/>
        <v>X82=</v>
      </c>
      <c r="S85" s="19" t="str">
        <f t="shared" si="15"/>
        <v>3431</v>
      </c>
      <c r="T85" s="12" t="str">
        <f t="shared" si="21"/>
        <v>R82=</v>
      </c>
      <c r="U85" s="13">
        <f t="shared" si="16"/>
        <v>0.34310000000000002</v>
      </c>
    </row>
    <row r="86" spans="12:21">
      <c r="L86" s="12" t="str">
        <f t="shared" si="18"/>
        <v>Y82=</v>
      </c>
      <c r="M86" s="19">
        <f t="shared" si="19"/>
        <v>6965</v>
      </c>
      <c r="N86" s="19" t="str">
        <f t="shared" si="13"/>
        <v>3431</v>
      </c>
      <c r="O86" s="12" t="s">
        <v>12</v>
      </c>
      <c r="P86" s="19">
        <f t="shared" si="14"/>
        <v>23896915</v>
      </c>
      <c r="Q86" s="24">
        <f t="shared" si="20"/>
        <v>8</v>
      </c>
      <c r="R86" s="12" t="str">
        <f t="shared" si="17"/>
        <v>X83=</v>
      </c>
      <c r="S86" s="19" t="str">
        <f t="shared" si="15"/>
        <v>8969</v>
      </c>
      <c r="T86" s="12" t="str">
        <f t="shared" si="21"/>
        <v>R83=</v>
      </c>
      <c r="U86" s="13">
        <f t="shared" si="16"/>
        <v>0.89690000000000003</v>
      </c>
    </row>
    <row r="87" spans="12:21">
      <c r="L87" s="12" t="str">
        <f t="shared" si="18"/>
        <v>Y83=</v>
      </c>
      <c r="M87" s="19">
        <f t="shared" si="19"/>
        <v>6965</v>
      </c>
      <c r="N87" s="19" t="str">
        <f t="shared" si="13"/>
        <v>8969</v>
      </c>
      <c r="O87" s="12" t="s">
        <v>12</v>
      </c>
      <c r="P87" s="19">
        <f t="shared" si="14"/>
        <v>62469085</v>
      </c>
      <c r="Q87" s="24">
        <f t="shared" si="20"/>
        <v>8</v>
      </c>
      <c r="R87" s="12" t="str">
        <f t="shared" si="17"/>
        <v>X84=</v>
      </c>
      <c r="S87" s="19" t="str">
        <f t="shared" si="15"/>
        <v>4690</v>
      </c>
      <c r="T87" s="12" t="str">
        <f t="shared" si="21"/>
        <v>R84=</v>
      </c>
      <c r="U87" s="13">
        <f t="shared" si="16"/>
        <v>0.46899999999999997</v>
      </c>
    </row>
    <row r="88" spans="12:21">
      <c r="L88" s="12" t="str">
        <f t="shared" si="18"/>
        <v>Y84=</v>
      </c>
      <c r="M88" s="19">
        <f t="shared" si="19"/>
        <v>6965</v>
      </c>
      <c r="N88" s="19" t="str">
        <f t="shared" si="13"/>
        <v>4690</v>
      </c>
      <c r="O88" s="12" t="s">
        <v>12</v>
      </c>
      <c r="P88" s="19">
        <f t="shared" si="14"/>
        <v>32665850</v>
      </c>
      <c r="Q88" s="24">
        <f t="shared" si="20"/>
        <v>8</v>
      </c>
      <c r="R88" s="12" t="str">
        <f t="shared" si="17"/>
        <v>X85=</v>
      </c>
      <c r="S88" s="19" t="str">
        <f t="shared" si="15"/>
        <v>6658</v>
      </c>
      <c r="T88" s="12" t="str">
        <f t="shared" si="21"/>
        <v>R85=</v>
      </c>
      <c r="U88" s="13">
        <f t="shared" si="16"/>
        <v>0.66579999999999995</v>
      </c>
    </row>
    <row r="89" spans="12:21">
      <c r="L89" s="12" t="str">
        <f t="shared" si="18"/>
        <v>Y85=</v>
      </c>
      <c r="M89" s="19">
        <f t="shared" si="19"/>
        <v>6965</v>
      </c>
      <c r="N89" s="19" t="str">
        <f t="shared" si="13"/>
        <v>6658</v>
      </c>
      <c r="O89" s="12" t="s">
        <v>12</v>
      </c>
      <c r="P89" s="19">
        <f t="shared" si="14"/>
        <v>46372970</v>
      </c>
      <c r="Q89" s="24">
        <f t="shared" si="20"/>
        <v>8</v>
      </c>
      <c r="R89" s="12" t="str">
        <f t="shared" si="17"/>
        <v>X86=</v>
      </c>
      <c r="S89" s="19" t="str">
        <f t="shared" si="15"/>
        <v>3729</v>
      </c>
      <c r="T89" s="12" t="str">
        <f t="shared" si="21"/>
        <v>R86=</v>
      </c>
      <c r="U89" s="13">
        <f t="shared" si="16"/>
        <v>0.37290000000000001</v>
      </c>
    </row>
    <row r="90" spans="12:21">
      <c r="L90" s="12" t="str">
        <f t="shared" si="18"/>
        <v>Y86=</v>
      </c>
      <c r="M90" s="19">
        <f t="shared" si="19"/>
        <v>6965</v>
      </c>
      <c r="N90" s="19" t="str">
        <f t="shared" si="13"/>
        <v>3729</v>
      </c>
      <c r="O90" s="12" t="s">
        <v>12</v>
      </c>
      <c r="P90" s="19">
        <f t="shared" si="14"/>
        <v>25972485</v>
      </c>
      <c r="Q90" s="24">
        <f t="shared" si="20"/>
        <v>8</v>
      </c>
      <c r="R90" s="12" t="str">
        <f t="shared" si="17"/>
        <v>X87=</v>
      </c>
      <c r="S90" s="19" t="str">
        <f t="shared" si="15"/>
        <v>9724</v>
      </c>
      <c r="T90" s="12" t="str">
        <f t="shared" si="21"/>
        <v>R87=</v>
      </c>
      <c r="U90" s="13">
        <f t="shared" si="16"/>
        <v>0.97240000000000004</v>
      </c>
    </row>
    <row r="91" spans="12:21">
      <c r="L91" s="12" t="str">
        <f t="shared" si="18"/>
        <v>Y87=</v>
      </c>
      <c r="M91" s="19">
        <f t="shared" si="19"/>
        <v>6965</v>
      </c>
      <c r="N91" s="19" t="str">
        <f t="shared" si="13"/>
        <v>9724</v>
      </c>
      <c r="O91" s="12" t="s">
        <v>12</v>
      </c>
      <c r="P91" s="19">
        <f t="shared" si="14"/>
        <v>67727660</v>
      </c>
      <c r="Q91" s="24">
        <f t="shared" si="20"/>
        <v>8</v>
      </c>
      <c r="R91" s="12" t="str">
        <f t="shared" si="17"/>
        <v>X88=</v>
      </c>
      <c r="S91" s="19" t="str">
        <f t="shared" si="15"/>
        <v>7276</v>
      </c>
      <c r="T91" s="12" t="str">
        <f t="shared" si="21"/>
        <v>R88=</v>
      </c>
      <c r="U91" s="13">
        <f t="shared" si="16"/>
        <v>0.72760000000000002</v>
      </c>
    </row>
    <row r="92" spans="12:21">
      <c r="L92" s="12" t="str">
        <f t="shared" si="18"/>
        <v>Y88=</v>
      </c>
      <c r="M92" s="19">
        <f t="shared" si="19"/>
        <v>6965</v>
      </c>
      <c r="N92" s="19" t="str">
        <f t="shared" si="13"/>
        <v>7276</v>
      </c>
      <c r="O92" s="12" t="s">
        <v>12</v>
      </c>
      <c r="P92" s="19">
        <f t="shared" si="14"/>
        <v>50677340</v>
      </c>
      <c r="Q92" s="24">
        <f t="shared" si="20"/>
        <v>8</v>
      </c>
      <c r="R92" s="12" t="str">
        <f t="shared" si="17"/>
        <v>X89=</v>
      </c>
      <c r="S92" s="19" t="str">
        <f t="shared" si="15"/>
        <v>6773</v>
      </c>
      <c r="T92" s="12" t="str">
        <f t="shared" si="21"/>
        <v>R89=</v>
      </c>
      <c r="U92" s="13">
        <f t="shared" si="16"/>
        <v>0.67730000000000001</v>
      </c>
    </row>
    <row r="93" spans="12:21">
      <c r="L93" s="12" t="str">
        <f t="shared" si="18"/>
        <v>Y89=</v>
      </c>
      <c r="M93" s="19">
        <f t="shared" si="19"/>
        <v>6965</v>
      </c>
      <c r="N93" s="19" t="str">
        <f t="shared" si="13"/>
        <v>6773</v>
      </c>
      <c r="O93" s="12" t="s">
        <v>12</v>
      </c>
      <c r="P93" s="19">
        <f t="shared" si="14"/>
        <v>47173945</v>
      </c>
      <c r="Q93" s="24">
        <f t="shared" si="20"/>
        <v>8</v>
      </c>
      <c r="R93" s="12" t="str">
        <f t="shared" si="17"/>
        <v>X90=</v>
      </c>
      <c r="S93" s="19" t="str">
        <f t="shared" si="15"/>
        <v>1739</v>
      </c>
      <c r="T93" s="12" t="str">
        <f t="shared" si="21"/>
        <v>R90=</v>
      </c>
      <c r="U93" s="13">
        <f t="shared" si="16"/>
        <v>0.1739</v>
      </c>
    </row>
    <row r="94" spans="12:21">
      <c r="L94" s="12" t="str">
        <f t="shared" si="18"/>
        <v>Y90=</v>
      </c>
      <c r="M94" s="19">
        <f t="shared" si="19"/>
        <v>6965</v>
      </c>
      <c r="N94" s="19" t="str">
        <f t="shared" si="13"/>
        <v>1739</v>
      </c>
      <c r="O94" s="12" t="s">
        <v>12</v>
      </c>
      <c r="P94" s="19">
        <f t="shared" si="14"/>
        <v>12112135</v>
      </c>
      <c r="Q94" s="24">
        <f t="shared" si="20"/>
        <v>8</v>
      </c>
      <c r="R94" s="12" t="str">
        <f t="shared" si="17"/>
        <v>X91=</v>
      </c>
      <c r="S94" s="19" t="str">
        <f t="shared" si="15"/>
        <v>1121</v>
      </c>
      <c r="T94" s="12" t="str">
        <f t="shared" si="21"/>
        <v>R91=</v>
      </c>
      <c r="U94" s="13">
        <f t="shared" si="16"/>
        <v>0.11210000000000001</v>
      </c>
    </row>
    <row r="95" spans="12:21">
      <c r="L95" s="12" t="str">
        <f t="shared" si="18"/>
        <v>Y91=</v>
      </c>
      <c r="M95" s="19">
        <f t="shared" si="19"/>
        <v>6965</v>
      </c>
      <c r="N95" s="19" t="str">
        <f t="shared" si="13"/>
        <v>1121</v>
      </c>
      <c r="O95" s="12" t="s">
        <v>12</v>
      </c>
      <c r="P95" s="19">
        <f t="shared" si="14"/>
        <v>7807765</v>
      </c>
      <c r="Q95" s="24">
        <f t="shared" si="20"/>
        <v>7</v>
      </c>
      <c r="R95" s="12" t="str">
        <f t="shared" si="17"/>
        <v>X92=</v>
      </c>
      <c r="S95" s="19" t="str">
        <f t="shared" si="15"/>
        <v>8077</v>
      </c>
      <c r="T95" s="12" t="str">
        <f t="shared" si="21"/>
        <v>R92=</v>
      </c>
      <c r="U95" s="13">
        <f t="shared" si="16"/>
        <v>0.80769999999999997</v>
      </c>
    </row>
    <row r="96" spans="12:21">
      <c r="L96" s="12" t="str">
        <f t="shared" si="18"/>
        <v>Y92=</v>
      </c>
      <c r="M96" s="19">
        <f t="shared" si="19"/>
        <v>6965</v>
      </c>
      <c r="N96" s="19" t="str">
        <f t="shared" si="13"/>
        <v>8077</v>
      </c>
      <c r="O96" s="12" t="s">
        <v>12</v>
      </c>
      <c r="P96" s="19">
        <f t="shared" si="14"/>
        <v>56256305</v>
      </c>
      <c r="Q96" s="24">
        <f t="shared" si="20"/>
        <v>8</v>
      </c>
      <c r="R96" s="12" t="str">
        <f t="shared" si="17"/>
        <v>X93=</v>
      </c>
      <c r="S96" s="19" t="str">
        <f t="shared" si="15"/>
        <v>2563</v>
      </c>
      <c r="T96" s="12" t="str">
        <f t="shared" si="21"/>
        <v>R93=</v>
      </c>
      <c r="U96" s="13">
        <f t="shared" si="16"/>
        <v>0.25629999999999997</v>
      </c>
    </row>
    <row r="97" spans="12:21">
      <c r="L97" s="12" t="str">
        <f t="shared" si="18"/>
        <v>Y93=</v>
      </c>
      <c r="M97" s="19">
        <f t="shared" si="19"/>
        <v>6965</v>
      </c>
      <c r="N97" s="19" t="str">
        <f t="shared" si="13"/>
        <v>2563</v>
      </c>
      <c r="O97" s="12" t="s">
        <v>12</v>
      </c>
      <c r="P97" s="19">
        <f t="shared" si="14"/>
        <v>17851295</v>
      </c>
      <c r="Q97" s="24">
        <f t="shared" si="20"/>
        <v>8</v>
      </c>
      <c r="R97" s="12" t="str">
        <f t="shared" si="17"/>
        <v>X94=</v>
      </c>
      <c r="S97" s="19" t="str">
        <f t="shared" si="15"/>
        <v>8512</v>
      </c>
      <c r="T97" s="12" t="str">
        <f t="shared" si="21"/>
        <v>R94=</v>
      </c>
      <c r="U97" s="13">
        <f t="shared" si="16"/>
        <v>0.85119999999999996</v>
      </c>
    </row>
    <row r="98" spans="12:21">
      <c r="L98" s="12" t="str">
        <f t="shared" si="18"/>
        <v>Y94=</v>
      </c>
      <c r="M98" s="19">
        <f t="shared" si="19"/>
        <v>6965</v>
      </c>
      <c r="N98" s="19" t="str">
        <f t="shared" si="13"/>
        <v>8512</v>
      </c>
      <c r="O98" s="12" t="s">
        <v>12</v>
      </c>
      <c r="P98" s="19">
        <f t="shared" si="14"/>
        <v>59286080</v>
      </c>
      <c r="Q98" s="24">
        <f t="shared" si="20"/>
        <v>8</v>
      </c>
      <c r="R98" s="12" t="str">
        <f t="shared" si="17"/>
        <v>X95=</v>
      </c>
      <c r="S98" s="19" t="str">
        <f t="shared" si="15"/>
        <v>2860</v>
      </c>
      <c r="T98" s="12" t="str">
        <f t="shared" si="21"/>
        <v>R95=</v>
      </c>
      <c r="U98" s="13">
        <f t="shared" si="16"/>
        <v>0.28599999999999998</v>
      </c>
    </row>
    <row r="99" spans="12:21">
      <c r="L99" s="12" t="str">
        <f t="shared" si="18"/>
        <v>Y95=</v>
      </c>
      <c r="M99" s="19">
        <f t="shared" si="19"/>
        <v>6965</v>
      </c>
      <c r="N99" s="19" t="str">
        <f t="shared" si="13"/>
        <v>2860</v>
      </c>
      <c r="O99" s="12" t="s">
        <v>12</v>
      </c>
      <c r="P99" s="19">
        <f t="shared" si="14"/>
        <v>19919900</v>
      </c>
      <c r="Q99" s="24">
        <f t="shared" si="20"/>
        <v>8</v>
      </c>
      <c r="R99" s="12" t="str">
        <f t="shared" si="17"/>
        <v>X96=</v>
      </c>
      <c r="S99" s="19" t="str">
        <f t="shared" si="15"/>
        <v>9199</v>
      </c>
      <c r="T99" s="12" t="str">
        <f t="shared" si="21"/>
        <v>R96=</v>
      </c>
      <c r="U99" s="13">
        <f t="shared" si="16"/>
        <v>0.91990000000000005</v>
      </c>
    </row>
    <row r="100" spans="12:21">
      <c r="L100" s="12" t="str">
        <f t="shared" si="18"/>
        <v>Y96=</v>
      </c>
      <c r="M100" s="19">
        <f t="shared" si="19"/>
        <v>6965</v>
      </c>
      <c r="N100" s="19" t="str">
        <f t="shared" si="13"/>
        <v>9199</v>
      </c>
      <c r="O100" s="12" t="s">
        <v>12</v>
      </c>
      <c r="P100" s="19">
        <f t="shared" si="14"/>
        <v>64071035</v>
      </c>
      <c r="Q100" s="24">
        <f t="shared" si="20"/>
        <v>8</v>
      </c>
      <c r="R100" s="12" t="str">
        <f t="shared" si="17"/>
        <v>X97=</v>
      </c>
      <c r="S100" s="19" t="str">
        <f t="shared" si="15"/>
        <v>0710</v>
      </c>
      <c r="T100" s="12" t="str">
        <f t="shared" si="21"/>
        <v>R97=</v>
      </c>
      <c r="U100" s="13">
        <f t="shared" si="16"/>
        <v>7.0999999999999994E-2</v>
      </c>
    </row>
    <row r="101" spans="12:21">
      <c r="L101" s="12" t="str">
        <f t="shared" si="18"/>
        <v>Y97=</v>
      </c>
      <c r="M101" s="19">
        <f t="shared" si="19"/>
        <v>6965</v>
      </c>
      <c r="N101" s="19" t="str">
        <f t="shared" si="13"/>
        <v>0710</v>
      </c>
      <c r="O101" s="12" t="s">
        <v>12</v>
      </c>
      <c r="P101" s="19">
        <f t="shared" si="14"/>
        <v>4945150</v>
      </c>
      <c r="Q101" s="24">
        <f t="shared" si="20"/>
        <v>7</v>
      </c>
      <c r="R101" s="12" t="str">
        <f t="shared" si="17"/>
        <v>X98=</v>
      </c>
      <c r="S101" s="19" t="str">
        <f t="shared" si="15"/>
        <v>9451</v>
      </c>
      <c r="T101" s="12" t="str">
        <f t="shared" si="21"/>
        <v>R98=</v>
      </c>
      <c r="U101" s="13">
        <f t="shared" si="16"/>
        <v>0.94510000000000005</v>
      </c>
    </row>
    <row r="102" spans="12:21">
      <c r="L102" s="12" t="str">
        <f t="shared" si="18"/>
        <v>Y98=</v>
      </c>
      <c r="M102" s="19">
        <f t="shared" si="19"/>
        <v>6965</v>
      </c>
      <c r="N102" s="19" t="str">
        <f t="shared" si="13"/>
        <v>9451</v>
      </c>
      <c r="O102" s="12" t="s">
        <v>12</v>
      </c>
      <c r="P102" s="19">
        <f t="shared" si="14"/>
        <v>65826215</v>
      </c>
      <c r="Q102" s="24">
        <f t="shared" si="20"/>
        <v>8</v>
      </c>
      <c r="R102" s="12" t="str">
        <f t="shared" si="17"/>
        <v>X99=</v>
      </c>
      <c r="S102" s="19" t="str">
        <f t="shared" si="15"/>
        <v>8262</v>
      </c>
      <c r="T102" s="12" t="str">
        <f t="shared" si="21"/>
        <v>R99=</v>
      </c>
      <c r="U102" s="13">
        <f t="shared" si="16"/>
        <v>0.82620000000000005</v>
      </c>
    </row>
    <row r="103" spans="12:21">
      <c r="L103" s="12" t="str">
        <f t="shared" si="18"/>
        <v>Y99=</v>
      </c>
      <c r="M103" s="19">
        <f t="shared" si="19"/>
        <v>6965</v>
      </c>
      <c r="N103" s="19" t="str">
        <f t="shared" si="13"/>
        <v>8262</v>
      </c>
      <c r="O103" s="12" t="s">
        <v>12</v>
      </c>
      <c r="P103" s="19">
        <f t="shared" si="14"/>
        <v>57544830</v>
      </c>
      <c r="Q103" s="24">
        <f t="shared" si="20"/>
        <v>8</v>
      </c>
      <c r="R103" s="12" t="str">
        <f t="shared" si="17"/>
        <v>X100=</v>
      </c>
      <c r="S103" s="19" t="str">
        <f t="shared" si="15"/>
        <v>5448</v>
      </c>
      <c r="T103" s="12" t="str">
        <f t="shared" si="21"/>
        <v>R100=</v>
      </c>
      <c r="U103" s="13">
        <f t="shared" si="16"/>
        <v>0.54479999999999995</v>
      </c>
    </row>
    <row r="104" spans="12:21">
      <c r="L104" s="12" t="str">
        <f t="shared" si="18"/>
        <v>Y100=</v>
      </c>
      <c r="M104" s="19">
        <f t="shared" si="19"/>
        <v>6965</v>
      </c>
      <c r="N104" s="19" t="str">
        <f t="shared" si="13"/>
        <v>5448</v>
      </c>
      <c r="O104" s="12" t="s">
        <v>12</v>
      </c>
      <c r="P104" s="19">
        <f t="shared" si="14"/>
        <v>37945320</v>
      </c>
      <c r="Q104" s="24">
        <f t="shared" si="20"/>
        <v>8</v>
      </c>
      <c r="R104" s="12" t="str">
        <f t="shared" si="17"/>
        <v>X101=</v>
      </c>
      <c r="S104" s="19" t="str">
        <f t="shared" si="15"/>
        <v>9453</v>
      </c>
      <c r="T104" s="12" t="str">
        <f t="shared" si="21"/>
        <v>R101=</v>
      </c>
      <c r="U104" s="13">
        <f t="shared" si="16"/>
        <v>0.94530000000000003</v>
      </c>
    </row>
    <row r="105" spans="12:21">
      <c r="L105" s="12" t="str">
        <f t="shared" si="18"/>
        <v>Y101=</v>
      </c>
      <c r="M105" s="19">
        <f t="shared" si="19"/>
        <v>6965</v>
      </c>
      <c r="N105" s="19" t="str">
        <f t="shared" si="13"/>
        <v>9453</v>
      </c>
      <c r="O105" s="12" t="s">
        <v>12</v>
      </c>
      <c r="P105" s="19">
        <f t="shared" si="14"/>
        <v>65840145</v>
      </c>
      <c r="Q105" s="24">
        <f t="shared" si="20"/>
        <v>8</v>
      </c>
      <c r="R105" s="12" t="str">
        <f t="shared" si="17"/>
        <v>X102=</v>
      </c>
      <c r="S105" s="19" t="str">
        <f t="shared" si="15"/>
        <v>8401</v>
      </c>
      <c r="T105" s="12" t="str">
        <f t="shared" si="21"/>
        <v>R102=</v>
      </c>
      <c r="U105" s="13">
        <f t="shared" si="16"/>
        <v>0.84009999999999996</v>
      </c>
    </row>
    <row r="106" spans="12:21">
      <c r="L106" s="12" t="str">
        <f t="shared" si="18"/>
        <v>Y102=</v>
      </c>
      <c r="M106" s="19">
        <f t="shared" si="19"/>
        <v>6965</v>
      </c>
      <c r="N106" s="19" t="str">
        <f t="shared" si="13"/>
        <v>8401</v>
      </c>
      <c r="O106" s="12" t="s">
        <v>12</v>
      </c>
      <c r="P106" s="19">
        <f t="shared" si="14"/>
        <v>58512965</v>
      </c>
      <c r="Q106" s="24">
        <f t="shared" si="20"/>
        <v>8</v>
      </c>
      <c r="R106" s="12" t="str">
        <f t="shared" si="17"/>
        <v>X103=</v>
      </c>
      <c r="S106" s="19" t="str">
        <f t="shared" si="15"/>
        <v>5129</v>
      </c>
      <c r="T106" s="12" t="str">
        <f t="shared" si="21"/>
        <v>R103=</v>
      </c>
      <c r="U106" s="13">
        <f t="shared" si="16"/>
        <v>0.51290000000000002</v>
      </c>
    </row>
    <row r="107" spans="12:21">
      <c r="L107" s="12" t="str">
        <f t="shared" si="18"/>
        <v>Y103=</v>
      </c>
      <c r="M107" s="19">
        <f t="shared" si="19"/>
        <v>6965</v>
      </c>
      <c r="N107" s="19" t="str">
        <f t="shared" si="13"/>
        <v>5129</v>
      </c>
      <c r="O107" s="12" t="s">
        <v>12</v>
      </c>
      <c r="P107" s="19">
        <f t="shared" si="14"/>
        <v>35723485</v>
      </c>
      <c r="Q107" s="24">
        <f t="shared" si="20"/>
        <v>8</v>
      </c>
      <c r="R107" s="12" t="str">
        <f t="shared" si="17"/>
        <v>X104=</v>
      </c>
      <c r="S107" s="19" t="str">
        <f t="shared" si="15"/>
        <v>7234</v>
      </c>
      <c r="T107" s="12" t="str">
        <f t="shared" si="21"/>
        <v>R104=</v>
      </c>
      <c r="U107" s="13">
        <f t="shared" si="16"/>
        <v>0.72340000000000004</v>
      </c>
    </row>
    <row r="108" spans="12:21">
      <c r="L108" s="12" t="str">
        <f t="shared" si="18"/>
        <v>Y104=</v>
      </c>
      <c r="M108" s="19">
        <f t="shared" si="19"/>
        <v>6965</v>
      </c>
      <c r="N108" s="19" t="str">
        <f t="shared" si="13"/>
        <v>7234</v>
      </c>
      <c r="O108" s="12" t="s">
        <v>12</v>
      </c>
      <c r="P108" s="19">
        <f t="shared" si="14"/>
        <v>50384810</v>
      </c>
      <c r="Q108" s="24">
        <f t="shared" si="20"/>
        <v>8</v>
      </c>
      <c r="R108" s="12" t="str">
        <f t="shared" si="17"/>
        <v>X105=</v>
      </c>
      <c r="S108" s="19" t="str">
        <f t="shared" si="15"/>
        <v>3848</v>
      </c>
      <c r="T108" s="12" t="str">
        <f t="shared" si="21"/>
        <v>R105=</v>
      </c>
      <c r="U108" s="13">
        <f t="shared" si="16"/>
        <v>0.38479999999999998</v>
      </c>
    </row>
    <row r="109" spans="12:21">
      <c r="L109" s="12" t="str">
        <f t="shared" si="18"/>
        <v>Y105=</v>
      </c>
      <c r="M109" s="19">
        <f t="shared" si="19"/>
        <v>6965</v>
      </c>
      <c r="N109" s="19" t="str">
        <f t="shared" si="13"/>
        <v>3848</v>
      </c>
      <c r="O109" s="12" t="s">
        <v>12</v>
      </c>
      <c r="P109" s="19">
        <f t="shared" si="14"/>
        <v>26801320</v>
      </c>
      <c r="Q109" s="24">
        <f t="shared" si="20"/>
        <v>8</v>
      </c>
      <c r="R109" s="12" t="str">
        <f t="shared" si="17"/>
        <v>X106=</v>
      </c>
      <c r="S109" s="19" t="str">
        <f t="shared" si="15"/>
        <v>8013</v>
      </c>
      <c r="T109" s="12" t="str">
        <f t="shared" si="21"/>
        <v>R106=</v>
      </c>
      <c r="U109" s="13">
        <f t="shared" si="16"/>
        <v>0.80130000000000001</v>
      </c>
    </row>
    <row r="110" spans="12:21">
      <c r="L110" s="12" t="str">
        <f t="shared" si="18"/>
        <v>Y106=</v>
      </c>
      <c r="M110" s="19">
        <f t="shared" si="19"/>
        <v>6965</v>
      </c>
      <c r="N110" s="19" t="str">
        <f t="shared" si="13"/>
        <v>8013</v>
      </c>
      <c r="O110" s="12" t="s">
        <v>12</v>
      </c>
      <c r="P110" s="19">
        <f t="shared" si="14"/>
        <v>55810545</v>
      </c>
      <c r="Q110" s="24">
        <f t="shared" si="20"/>
        <v>8</v>
      </c>
      <c r="R110" s="12" t="str">
        <f t="shared" si="17"/>
        <v>X107=</v>
      </c>
      <c r="S110" s="19" t="str">
        <f t="shared" si="15"/>
        <v>8105</v>
      </c>
      <c r="T110" s="12" t="str">
        <f t="shared" si="21"/>
        <v>R107=</v>
      </c>
      <c r="U110" s="13">
        <f t="shared" si="16"/>
        <v>0.8105</v>
      </c>
    </row>
    <row r="111" spans="12:21">
      <c r="L111" s="12" t="str">
        <f t="shared" si="18"/>
        <v>Y107=</v>
      </c>
      <c r="M111" s="19">
        <f t="shared" si="19"/>
        <v>6965</v>
      </c>
      <c r="N111" s="19" t="str">
        <f t="shared" si="13"/>
        <v>8105</v>
      </c>
      <c r="O111" s="12" t="s">
        <v>12</v>
      </c>
      <c r="P111" s="19">
        <f t="shared" si="14"/>
        <v>56451325</v>
      </c>
      <c r="Q111" s="24">
        <f t="shared" si="20"/>
        <v>8</v>
      </c>
      <c r="R111" s="12" t="str">
        <f t="shared" si="17"/>
        <v>X108=</v>
      </c>
      <c r="S111" s="19" t="str">
        <f t="shared" si="15"/>
        <v>4513</v>
      </c>
      <c r="T111" s="12" t="str">
        <f t="shared" si="21"/>
        <v>R108=</v>
      </c>
      <c r="U111" s="13">
        <f t="shared" si="16"/>
        <v>0.45129999999999998</v>
      </c>
    </row>
    <row r="112" spans="12:21">
      <c r="L112" s="12" t="str">
        <f t="shared" si="18"/>
        <v>Y108=</v>
      </c>
      <c r="M112" s="19">
        <f t="shared" si="19"/>
        <v>6965</v>
      </c>
      <c r="N112" s="19" t="str">
        <f t="shared" si="13"/>
        <v>4513</v>
      </c>
      <c r="O112" s="12" t="s">
        <v>12</v>
      </c>
      <c r="P112" s="19">
        <f t="shared" si="14"/>
        <v>31433045</v>
      </c>
      <c r="Q112" s="24">
        <f t="shared" si="20"/>
        <v>8</v>
      </c>
      <c r="R112" s="12" t="str">
        <f t="shared" si="17"/>
        <v>X109=</v>
      </c>
      <c r="S112" s="19" t="str">
        <f t="shared" si="15"/>
        <v>4330</v>
      </c>
      <c r="T112" s="12" t="str">
        <f t="shared" si="21"/>
        <v>R109=</v>
      </c>
      <c r="U112" s="13">
        <f t="shared" si="16"/>
        <v>0.433</v>
      </c>
    </row>
    <row r="113" spans="12:21">
      <c r="L113" s="12" t="str">
        <f t="shared" si="18"/>
        <v>Y109=</v>
      </c>
      <c r="M113" s="19">
        <f t="shared" si="19"/>
        <v>6965</v>
      </c>
      <c r="N113" s="19" t="str">
        <f t="shared" si="13"/>
        <v>4330</v>
      </c>
      <c r="O113" s="12" t="s">
        <v>12</v>
      </c>
      <c r="P113" s="19">
        <f t="shared" si="14"/>
        <v>30158450</v>
      </c>
      <c r="Q113" s="24">
        <f t="shared" si="20"/>
        <v>8</v>
      </c>
      <c r="R113" s="12" t="str">
        <f t="shared" si="17"/>
        <v>X110=</v>
      </c>
      <c r="S113" s="19" t="str">
        <f t="shared" si="15"/>
        <v>1584</v>
      </c>
      <c r="T113" s="12" t="str">
        <f t="shared" si="21"/>
        <v>R110=</v>
      </c>
      <c r="U113" s="13">
        <f t="shared" si="16"/>
        <v>0.15840000000000001</v>
      </c>
    </row>
    <row r="114" spans="12:21">
      <c r="L114" s="12" t="str">
        <f t="shared" si="18"/>
        <v>Y110=</v>
      </c>
      <c r="M114" s="19">
        <f t="shared" si="19"/>
        <v>6965</v>
      </c>
      <c r="N114" s="19" t="str">
        <f t="shared" si="13"/>
        <v>1584</v>
      </c>
      <c r="O114" s="12" t="s">
        <v>12</v>
      </c>
      <c r="P114" s="19">
        <f t="shared" si="14"/>
        <v>11032560</v>
      </c>
      <c r="Q114" s="24">
        <f t="shared" si="20"/>
        <v>8</v>
      </c>
      <c r="R114" s="12" t="str">
        <f t="shared" si="17"/>
        <v>X111=</v>
      </c>
      <c r="S114" s="19" t="str">
        <f t="shared" si="15"/>
        <v>0325</v>
      </c>
      <c r="T114" s="12" t="str">
        <f t="shared" si="21"/>
        <v>R111=</v>
      </c>
      <c r="U114" s="13">
        <f t="shared" si="16"/>
        <v>3.2500000000000001E-2</v>
      </c>
    </row>
    <row r="115" spans="12:21">
      <c r="L115" s="12" t="str">
        <f t="shared" si="18"/>
        <v>Y111=</v>
      </c>
      <c r="M115" s="19">
        <f t="shared" si="19"/>
        <v>6965</v>
      </c>
      <c r="N115" s="19" t="str">
        <f t="shared" si="13"/>
        <v>0325</v>
      </c>
      <c r="O115" s="12" t="s">
        <v>12</v>
      </c>
      <c r="P115" s="19">
        <f t="shared" si="14"/>
        <v>2263625</v>
      </c>
      <c r="Q115" s="24">
        <f t="shared" si="20"/>
        <v>7</v>
      </c>
      <c r="R115" s="12" t="str">
        <f t="shared" si="17"/>
        <v>X112=</v>
      </c>
      <c r="S115" s="19" t="str">
        <f t="shared" si="15"/>
        <v>2636</v>
      </c>
      <c r="T115" s="12" t="str">
        <f t="shared" si="21"/>
        <v>R112=</v>
      </c>
      <c r="U115" s="13">
        <f t="shared" si="16"/>
        <v>0.2636</v>
      </c>
    </row>
    <row r="116" spans="12:21">
      <c r="L116" s="12" t="str">
        <f t="shared" si="18"/>
        <v>Y112=</v>
      </c>
      <c r="M116" s="19">
        <f t="shared" si="19"/>
        <v>6965</v>
      </c>
      <c r="N116" s="19" t="str">
        <f t="shared" si="13"/>
        <v>2636</v>
      </c>
      <c r="O116" s="12" t="s">
        <v>12</v>
      </c>
      <c r="P116" s="19">
        <f t="shared" si="14"/>
        <v>18359740</v>
      </c>
      <c r="Q116" s="24">
        <f t="shared" si="20"/>
        <v>8</v>
      </c>
      <c r="R116" s="12" t="str">
        <f t="shared" si="17"/>
        <v>X113=</v>
      </c>
      <c r="S116" s="19" t="str">
        <f t="shared" si="15"/>
        <v>3597</v>
      </c>
      <c r="T116" s="12" t="str">
        <f t="shared" si="21"/>
        <v>R113=</v>
      </c>
      <c r="U116" s="13">
        <f t="shared" si="16"/>
        <v>0.35970000000000002</v>
      </c>
    </row>
    <row r="117" spans="12:21">
      <c r="L117" s="12" t="str">
        <f t="shared" si="18"/>
        <v>Y113=</v>
      </c>
      <c r="M117" s="19">
        <f t="shared" si="19"/>
        <v>6965</v>
      </c>
      <c r="N117" s="19" t="str">
        <f t="shared" si="13"/>
        <v>3597</v>
      </c>
      <c r="O117" s="12" t="s">
        <v>12</v>
      </c>
      <c r="P117" s="19">
        <f t="shared" si="14"/>
        <v>25053105</v>
      </c>
      <c r="Q117" s="24">
        <f t="shared" si="20"/>
        <v>8</v>
      </c>
      <c r="R117" s="12" t="str">
        <f t="shared" si="17"/>
        <v>X114=</v>
      </c>
      <c r="S117" s="19" t="str">
        <f t="shared" si="15"/>
        <v>0531</v>
      </c>
      <c r="T117" s="12" t="str">
        <f t="shared" si="21"/>
        <v>R114=</v>
      </c>
      <c r="U117" s="13">
        <f t="shared" si="16"/>
        <v>5.3100000000000001E-2</v>
      </c>
    </row>
    <row r="118" spans="12:21">
      <c r="L118" s="12" t="str">
        <f t="shared" si="18"/>
        <v>Y114=</v>
      </c>
      <c r="M118" s="19">
        <f t="shared" si="19"/>
        <v>6965</v>
      </c>
      <c r="N118" s="19" t="str">
        <f t="shared" si="13"/>
        <v>0531</v>
      </c>
      <c r="O118" s="12" t="s">
        <v>12</v>
      </c>
      <c r="P118" s="19">
        <f t="shared" si="14"/>
        <v>3698415</v>
      </c>
      <c r="Q118" s="24">
        <f t="shared" si="20"/>
        <v>7</v>
      </c>
      <c r="R118" s="12" t="str">
        <f t="shared" si="17"/>
        <v>X115=</v>
      </c>
      <c r="S118" s="19" t="str">
        <f t="shared" si="15"/>
        <v>6984</v>
      </c>
      <c r="T118" s="12" t="str">
        <f t="shared" si="21"/>
        <v>R115=</v>
      </c>
      <c r="U118" s="13">
        <f t="shared" si="16"/>
        <v>0.69840000000000002</v>
      </c>
    </row>
    <row r="119" spans="12:21">
      <c r="L119" s="12" t="str">
        <f t="shared" si="18"/>
        <v>Y115=</v>
      </c>
      <c r="M119" s="19">
        <f t="shared" si="19"/>
        <v>6965</v>
      </c>
      <c r="N119" s="19" t="str">
        <f t="shared" si="13"/>
        <v>6984</v>
      </c>
      <c r="O119" s="12" t="s">
        <v>12</v>
      </c>
      <c r="P119" s="19">
        <f t="shared" si="14"/>
        <v>48643560</v>
      </c>
      <c r="Q119" s="24">
        <f t="shared" si="20"/>
        <v>8</v>
      </c>
      <c r="R119" s="12" t="str">
        <f t="shared" si="17"/>
        <v>X116=</v>
      </c>
      <c r="S119" s="19" t="str">
        <f t="shared" si="15"/>
        <v>6435</v>
      </c>
      <c r="T119" s="12" t="str">
        <f t="shared" si="21"/>
        <v>R116=</v>
      </c>
      <c r="U119" s="13">
        <f t="shared" si="16"/>
        <v>0.64349999999999996</v>
      </c>
    </row>
    <row r="120" spans="12:21">
      <c r="L120" s="12" t="str">
        <f t="shared" si="18"/>
        <v>Y116=</v>
      </c>
      <c r="M120" s="19">
        <f t="shared" si="19"/>
        <v>6965</v>
      </c>
      <c r="N120" s="19" t="str">
        <f t="shared" si="13"/>
        <v>6435</v>
      </c>
      <c r="O120" s="12" t="s">
        <v>12</v>
      </c>
      <c r="P120" s="19">
        <f t="shared" si="14"/>
        <v>44819775</v>
      </c>
      <c r="Q120" s="24">
        <f t="shared" si="20"/>
        <v>8</v>
      </c>
      <c r="R120" s="12" t="str">
        <f t="shared" si="17"/>
        <v>X117=</v>
      </c>
      <c r="S120" s="19" t="str">
        <f t="shared" si="15"/>
        <v>8197</v>
      </c>
      <c r="T120" s="12" t="str">
        <f t="shared" si="21"/>
        <v>R117=</v>
      </c>
      <c r="U120" s="13">
        <f t="shared" si="16"/>
        <v>0.81969999999999998</v>
      </c>
    </row>
    <row r="121" spans="12:21">
      <c r="L121" s="12" t="str">
        <f t="shared" si="18"/>
        <v>Y117=</v>
      </c>
      <c r="M121" s="19">
        <f t="shared" si="19"/>
        <v>6965</v>
      </c>
      <c r="N121" s="19" t="str">
        <f t="shared" si="13"/>
        <v>8197</v>
      </c>
      <c r="O121" s="12" t="s">
        <v>12</v>
      </c>
      <c r="P121" s="19">
        <f t="shared" si="14"/>
        <v>57092105</v>
      </c>
      <c r="Q121" s="24">
        <f t="shared" si="20"/>
        <v>8</v>
      </c>
      <c r="R121" s="12" t="str">
        <f t="shared" si="17"/>
        <v>X118=</v>
      </c>
      <c r="S121" s="19" t="str">
        <f t="shared" si="15"/>
        <v>0921</v>
      </c>
      <c r="T121" s="12" t="str">
        <f t="shared" si="21"/>
        <v>R118=</v>
      </c>
      <c r="U121" s="13">
        <f t="shared" si="16"/>
        <v>9.2100000000000001E-2</v>
      </c>
    </row>
    <row r="122" spans="12:21">
      <c r="L122" s="12" t="str">
        <f t="shared" si="18"/>
        <v>Y118=</v>
      </c>
      <c r="M122" s="19">
        <f t="shared" si="19"/>
        <v>6965</v>
      </c>
      <c r="N122" s="19" t="str">
        <f t="shared" ref="N122:N134" si="22">S121</f>
        <v>0921</v>
      </c>
      <c r="O122" s="12" t="s">
        <v>12</v>
      </c>
      <c r="P122" s="19">
        <f t="shared" ref="P122:P134" si="23">M122*N122</f>
        <v>6414765</v>
      </c>
      <c r="Q122" s="24">
        <f t="shared" si="20"/>
        <v>7</v>
      </c>
      <c r="R122" s="12" t="str">
        <f t="shared" si="17"/>
        <v>X119=</v>
      </c>
      <c r="S122" s="19" t="str">
        <f t="shared" ref="S122:S134" si="24">IF(Q122=8,MID(P122,3,4),IF(Q122=7,MID(P122,2,4),IF(Q122=6,MID(P122,2,4),MID(P122,1,4))))</f>
        <v>4147</v>
      </c>
      <c r="T122" s="12" t="str">
        <f t="shared" si="21"/>
        <v>R119=</v>
      </c>
      <c r="U122" s="13">
        <f t="shared" ref="U122:U134" si="25">S122/10000</f>
        <v>0.41470000000000001</v>
      </c>
    </row>
    <row r="123" spans="12:21">
      <c r="L123" s="12" t="str">
        <f t="shared" si="18"/>
        <v>Y119=</v>
      </c>
      <c r="M123" s="19">
        <f t="shared" si="19"/>
        <v>6965</v>
      </c>
      <c r="N123" s="19" t="str">
        <f t="shared" si="22"/>
        <v>4147</v>
      </c>
      <c r="O123" s="12" t="s">
        <v>12</v>
      </c>
      <c r="P123" s="19">
        <f t="shared" si="23"/>
        <v>28883855</v>
      </c>
      <c r="Q123" s="24">
        <f t="shared" si="20"/>
        <v>8</v>
      </c>
      <c r="R123" s="12" t="str">
        <f t="shared" si="17"/>
        <v>X120=</v>
      </c>
      <c r="S123" s="19" t="str">
        <f t="shared" si="24"/>
        <v>8838</v>
      </c>
      <c r="T123" s="12" t="str">
        <f t="shared" si="21"/>
        <v>R120=</v>
      </c>
      <c r="U123" s="13">
        <f t="shared" si="25"/>
        <v>0.88380000000000003</v>
      </c>
    </row>
    <row r="124" spans="12:21">
      <c r="L124" s="12" t="str">
        <f t="shared" si="18"/>
        <v>Y120=</v>
      </c>
      <c r="M124" s="19">
        <f t="shared" si="19"/>
        <v>6965</v>
      </c>
      <c r="N124" s="19" t="str">
        <f t="shared" si="22"/>
        <v>8838</v>
      </c>
      <c r="O124" s="12" t="s">
        <v>12</v>
      </c>
      <c r="P124" s="19">
        <f t="shared" si="23"/>
        <v>61556670</v>
      </c>
      <c r="Q124" s="24">
        <f t="shared" si="20"/>
        <v>8</v>
      </c>
      <c r="R124" s="12" t="str">
        <f t="shared" si="17"/>
        <v>X121=</v>
      </c>
      <c r="S124" s="19" t="str">
        <f t="shared" si="24"/>
        <v>5566</v>
      </c>
      <c r="T124" s="12" t="str">
        <f t="shared" si="21"/>
        <v>R121=</v>
      </c>
      <c r="U124" s="13">
        <f t="shared" si="25"/>
        <v>0.55659999999999998</v>
      </c>
    </row>
    <row r="125" spans="12:21">
      <c r="L125" s="12" t="str">
        <f t="shared" si="18"/>
        <v>Y121=</v>
      </c>
      <c r="M125" s="19">
        <f t="shared" si="19"/>
        <v>6965</v>
      </c>
      <c r="N125" s="19" t="str">
        <f t="shared" si="22"/>
        <v>5566</v>
      </c>
      <c r="O125" s="12" t="s">
        <v>12</v>
      </c>
      <c r="P125" s="19">
        <f t="shared" si="23"/>
        <v>38767190</v>
      </c>
      <c r="Q125" s="24">
        <f t="shared" si="20"/>
        <v>8</v>
      </c>
      <c r="R125" s="12" t="str">
        <f t="shared" si="17"/>
        <v>X122=</v>
      </c>
      <c r="S125" s="19" t="str">
        <f t="shared" si="24"/>
        <v>7671</v>
      </c>
      <c r="T125" s="12" t="str">
        <f t="shared" si="21"/>
        <v>R122=</v>
      </c>
      <c r="U125" s="13">
        <f t="shared" si="25"/>
        <v>0.7671</v>
      </c>
    </row>
    <row r="126" spans="12:21">
      <c r="L126" s="12" t="str">
        <f t="shared" si="18"/>
        <v>Y122=</v>
      </c>
      <c r="M126" s="19">
        <f t="shared" si="19"/>
        <v>6965</v>
      </c>
      <c r="N126" s="19" t="str">
        <f t="shared" si="22"/>
        <v>7671</v>
      </c>
      <c r="O126" s="12" t="s">
        <v>12</v>
      </c>
      <c r="P126" s="19">
        <f t="shared" si="23"/>
        <v>53428515</v>
      </c>
      <c r="Q126" s="24">
        <f t="shared" si="20"/>
        <v>8</v>
      </c>
      <c r="R126" s="12" t="str">
        <f t="shared" si="17"/>
        <v>X123=</v>
      </c>
      <c r="S126" s="19" t="str">
        <f t="shared" si="24"/>
        <v>4285</v>
      </c>
      <c r="T126" s="12" t="str">
        <f t="shared" si="21"/>
        <v>R123=</v>
      </c>
      <c r="U126" s="13">
        <f t="shared" si="25"/>
        <v>0.42849999999999999</v>
      </c>
    </row>
    <row r="127" spans="12:21">
      <c r="L127" s="12" t="str">
        <f t="shared" si="18"/>
        <v>Y123=</v>
      </c>
      <c r="M127" s="19">
        <f t="shared" si="19"/>
        <v>6965</v>
      </c>
      <c r="N127" s="19" t="str">
        <f t="shared" si="22"/>
        <v>4285</v>
      </c>
      <c r="O127" s="12" t="s">
        <v>12</v>
      </c>
      <c r="P127" s="19">
        <f t="shared" si="23"/>
        <v>29845025</v>
      </c>
      <c r="Q127" s="24">
        <f t="shared" si="20"/>
        <v>8</v>
      </c>
      <c r="R127" s="12" t="str">
        <f t="shared" si="17"/>
        <v>X124=</v>
      </c>
      <c r="S127" s="19" t="str">
        <f t="shared" si="24"/>
        <v>8450</v>
      </c>
      <c r="T127" s="12" t="str">
        <f t="shared" si="21"/>
        <v>R124=</v>
      </c>
      <c r="U127" s="13">
        <f t="shared" si="25"/>
        <v>0.84499999999999997</v>
      </c>
    </row>
    <row r="128" spans="12:21">
      <c r="L128" s="12" t="str">
        <f t="shared" si="18"/>
        <v>Y124=</v>
      </c>
      <c r="M128" s="19">
        <f t="shared" si="19"/>
        <v>6965</v>
      </c>
      <c r="N128" s="19" t="str">
        <f t="shared" si="22"/>
        <v>8450</v>
      </c>
      <c r="O128" s="12" t="s">
        <v>12</v>
      </c>
      <c r="P128" s="19">
        <f t="shared" si="23"/>
        <v>58854250</v>
      </c>
      <c r="Q128" s="24">
        <f t="shared" si="20"/>
        <v>8</v>
      </c>
      <c r="R128" s="12" t="str">
        <f t="shared" si="17"/>
        <v>X125=</v>
      </c>
      <c r="S128" s="19" t="str">
        <f t="shared" si="24"/>
        <v>8542</v>
      </c>
      <c r="T128" s="12" t="str">
        <f t="shared" si="21"/>
        <v>R125=</v>
      </c>
      <c r="U128" s="13">
        <f t="shared" si="25"/>
        <v>0.85419999999999996</v>
      </c>
    </row>
    <row r="129" spans="12:21">
      <c r="L129" s="12" t="str">
        <f t="shared" si="18"/>
        <v>Y125=</v>
      </c>
      <c r="M129" s="19">
        <f t="shared" si="19"/>
        <v>6965</v>
      </c>
      <c r="N129" s="19" t="str">
        <f t="shared" si="22"/>
        <v>8542</v>
      </c>
      <c r="O129" s="12" t="s">
        <v>12</v>
      </c>
      <c r="P129" s="19">
        <f t="shared" si="23"/>
        <v>59495030</v>
      </c>
      <c r="Q129" s="24">
        <f t="shared" si="20"/>
        <v>8</v>
      </c>
      <c r="R129" s="12" t="str">
        <f t="shared" si="17"/>
        <v>X126=</v>
      </c>
      <c r="S129" s="19" t="str">
        <f t="shared" si="24"/>
        <v>4950</v>
      </c>
      <c r="T129" s="12" t="str">
        <f t="shared" si="21"/>
        <v>R126=</v>
      </c>
      <c r="U129" s="13">
        <f t="shared" si="25"/>
        <v>0.495</v>
      </c>
    </row>
    <row r="130" spans="12:21">
      <c r="L130" s="12" t="str">
        <f t="shared" si="18"/>
        <v>Y126=</v>
      </c>
      <c r="M130" s="19">
        <f t="shared" si="19"/>
        <v>6965</v>
      </c>
      <c r="N130" s="19" t="str">
        <f t="shared" si="22"/>
        <v>4950</v>
      </c>
      <c r="O130" s="12" t="s">
        <v>12</v>
      </c>
      <c r="P130" s="19">
        <f t="shared" si="23"/>
        <v>34476750</v>
      </c>
      <c r="Q130" s="24">
        <f t="shared" si="20"/>
        <v>8</v>
      </c>
      <c r="R130" s="12" t="str">
        <f t="shared" si="17"/>
        <v>X127=</v>
      </c>
      <c r="S130" s="19" t="str">
        <f t="shared" si="24"/>
        <v>4767</v>
      </c>
      <c r="T130" s="12" t="str">
        <f t="shared" si="21"/>
        <v>R127=</v>
      </c>
      <c r="U130" s="13">
        <f t="shared" si="25"/>
        <v>0.47670000000000001</v>
      </c>
    </row>
    <row r="131" spans="12:21">
      <c r="L131" s="12" t="str">
        <f t="shared" si="18"/>
        <v>Y127=</v>
      </c>
      <c r="M131" s="19">
        <f t="shared" si="19"/>
        <v>6965</v>
      </c>
      <c r="N131" s="19" t="str">
        <f t="shared" si="22"/>
        <v>4767</v>
      </c>
      <c r="O131" s="12" t="s">
        <v>12</v>
      </c>
      <c r="P131" s="19">
        <f t="shared" si="23"/>
        <v>33202155</v>
      </c>
      <c r="Q131" s="24">
        <f t="shared" si="20"/>
        <v>8</v>
      </c>
      <c r="R131" s="12" t="str">
        <f t="shared" si="17"/>
        <v>X128=</v>
      </c>
      <c r="S131" s="19" t="str">
        <f t="shared" si="24"/>
        <v>2021</v>
      </c>
      <c r="T131" s="12" t="str">
        <f t="shared" si="21"/>
        <v>R128=</v>
      </c>
      <c r="U131" s="13">
        <f t="shared" si="25"/>
        <v>0.2021</v>
      </c>
    </row>
    <row r="132" spans="12:21">
      <c r="L132" s="12" t="str">
        <f t="shared" si="18"/>
        <v>Y128=</v>
      </c>
      <c r="M132" s="19">
        <f t="shared" si="19"/>
        <v>6965</v>
      </c>
      <c r="N132" s="19" t="str">
        <f t="shared" si="22"/>
        <v>2021</v>
      </c>
      <c r="O132" s="12" t="s">
        <v>12</v>
      </c>
      <c r="P132" s="19">
        <f t="shared" si="23"/>
        <v>14076265</v>
      </c>
      <c r="Q132" s="24">
        <f t="shared" si="20"/>
        <v>8</v>
      </c>
      <c r="R132" s="12" t="str">
        <f t="shared" si="17"/>
        <v>X129=</v>
      </c>
      <c r="S132" s="19" t="str">
        <f t="shared" si="24"/>
        <v>0762</v>
      </c>
      <c r="T132" s="12" t="str">
        <f t="shared" si="21"/>
        <v>R129=</v>
      </c>
      <c r="U132" s="13">
        <f t="shared" si="25"/>
        <v>7.6200000000000004E-2</v>
      </c>
    </row>
    <row r="133" spans="12:21">
      <c r="L133" s="12" t="str">
        <f t="shared" si="18"/>
        <v>Y129=</v>
      </c>
      <c r="M133" s="19">
        <f t="shared" si="19"/>
        <v>6965</v>
      </c>
      <c r="N133" s="19" t="str">
        <f t="shared" si="22"/>
        <v>0762</v>
      </c>
      <c r="O133" s="12" t="s">
        <v>12</v>
      </c>
      <c r="P133" s="19">
        <f t="shared" si="23"/>
        <v>5307330</v>
      </c>
      <c r="Q133" s="24">
        <f t="shared" si="20"/>
        <v>7</v>
      </c>
      <c r="R133" s="12" t="str">
        <f t="shared" ref="R133:R162" si="26">"X"&amp;ROW()-3&amp;"="</f>
        <v>X130=</v>
      </c>
      <c r="S133" s="19" t="str">
        <f t="shared" si="24"/>
        <v>3073</v>
      </c>
      <c r="T133" s="12" t="str">
        <f t="shared" si="21"/>
        <v>R130=</v>
      </c>
      <c r="U133" s="13">
        <f t="shared" si="25"/>
        <v>0.30730000000000002</v>
      </c>
    </row>
    <row r="134" spans="12:21">
      <c r="L134" s="12" t="str">
        <f t="shared" ref="L134:L162" si="27">"Y"&amp;ROW()-4&amp;"="</f>
        <v>Y130=</v>
      </c>
      <c r="M134" s="19">
        <f t="shared" ref="M134:M162" si="28">M$4</f>
        <v>6965</v>
      </c>
      <c r="N134" s="19" t="str">
        <f t="shared" si="22"/>
        <v>3073</v>
      </c>
      <c r="O134" s="12" t="s">
        <v>12</v>
      </c>
      <c r="P134" s="19">
        <f t="shared" si="23"/>
        <v>21403445</v>
      </c>
      <c r="Q134" s="24">
        <f t="shared" ref="Q134:Q162" si="29">LEN(P134)</f>
        <v>8</v>
      </c>
      <c r="R134" s="12" t="str">
        <f t="shared" si="26"/>
        <v>X131=</v>
      </c>
      <c r="S134" s="19" t="str">
        <f t="shared" si="24"/>
        <v>4034</v>
      </c>
      <c r="T134" s="12" t="str">
        <f t="shared" ref="T134:T162" si="30">"R"&amp;ROW()-3&amp;"="</f>
        <v>R131=</v>
      </c>
      <c r="U134" s="13">
        <f t="shared" si="25"/>
        <v>0.40339999999999998</v>
      </c>
    </row>
    <row r="135" spans="12:21">
      <c r="L135" s="12" t="str">
        <f t="shared" si="27"/>
        <v>Y131=</v>
      </c>
      <c r="M135" s="19">
        <f t="shared" si="28"/>
        <v>6965</v>
      </c>
      <c r="N135" s="19" t="str">
        <f t="shared" ref="N135:N140" si="31">S134</f>
        <v>4034</v>
      </c>
      <c r="O135" s="12" t="s">
        <v>12</v>
      </c>
      <c r="P135" s="19">
        <f t="shared" ref="P135:P140" si="32">M135*N135</f>
        <v>28096810</v>
      </c>
      <c r="Q135" s="24">
        <f t="shared" si="29"/>
        <v>8</v>
      </c>
      <c r="R135" s="12" t="str">
        <f t="shared" si="26"/>
        <v>X132=</v>
      </c>
      <c r="S135" s="19" t="str">
        <f t="shared" ref="S135:S140" si="33">IF(Q135=8,MID(P135,3,4),IF(Q135=7,MID(P135,2,4),IF(Q135=6,MID(P135,2,4),MID(P135,1,4))))</f>
        <v>0968</v>
      </c>
      <c r="T135" s="12" t="str">
        <f t="shared" si="30"/>
        <v>R132=</v>
      </c>
      <c r="U135" s="13">
        <f t="shared" ref="U135:U140" si="34">S135/10000</f>
        <v>9.6799999999999997E-2</v>
      </c>
    </row>
    <row r="136" spans="12:21">
      <c r="L136" s="12" t="str">
        <f t="shared" si="27"/>
        <v>Y132=</v>
      </c>
      <c r="M136" s="19">
        <f t="shared" si="28"/>
        <v>6965</v>
      </c>
      <c r="N136" s="19" t="str">
        <f t="shared" si="31"/>
        <v>0968</v>
      </c>
      <c r="O136" s="12" t="s">
        <v>12</v>
      </c>
      <c r="P136" s="19">
        <f t="shared" si="32"/>
        <v>6742120</v>
      </c>
      <c r="Q136" s="24">
        <f t="shared" si="29"/>
        <v>7</v>
      </c>
      <c r="R136" s="12" t="str">
        <f t="shared" si="26"/>
        <v>X133=</v>
      </c>
      <c r="S136" s="19" t="str">
        <f t="shared" si="33"/>
        <v>7421</v>
      </c>
      <c r="T136" s="12" t="str">
        <f t="shared" si="30"/>
        <v>R133=</v>
      </c>
      <c r="U136" s="13">
        <f t="shared" si="34"/>
        <v>0.74209999999999998</v>
      </c>
    </row>
    <row r="137" spans="12:21">
      <c r="L137" s="12" t="str">
        <f t="shared" si="27"/>
        <v>Y133=</v>
      </c>
      <c r="M137" s="19">
        <f t="shared" si="28"/>
        <v>6965</v>
      </c>
      <c r="N137" s="19" t="str">
        <f t="shared" si="31"/>
        <v>7421</v>
      </c>
      <c r="O137" s="12" t="s">
        <v>12</v>
      </c>
      <c r="P137" s="19">
        <f t="shared" si="32"/>
        <v>51687265</v>
      </c>
      <c r="Q137" s="24">
        <f t="shared" si="29"/>
        <v>8</v>
      </c>
      <c r="R137" s="12" t="str">
        <f t="shared" si="26"/>
        <v>X134=</v>
      </c>
      <c r="S137" s="19" t="str">
        <f t="shared" si="33"/>
        <v>6872</v>
      </c>
      <c r="T137" s="12" t="str">
        <f t="shared" si="30"/>
        <v>R134=</v>
      </c>
      <c r="U137" s="13">
        <f t="shared" si="34"/>
        <v>0.68720000000000003</v>
      </c>
    </row>
    <row r="138" spans="12:21">
      <c r="L138" s="12" t="str">
        <f t="shared" si="27"/>
        <v>Y134=</v>
      </c>
      <c r="M138" s="19">
        <f t="shared" si="28"/>
        <v>6965</v>
      </c>
      <c r="N138" s="19" t="str">
        <f t="shared" si="31"/>
        <v>6872</v>
      </c>
      <c r="O138" s="12" t="s">
        <v>12</v>
      </c>
      <c r="P138" s="19">
        <f t="shared" si="32"/>
        <v>47863480</v>
      </c>
      <c r="Q138" s="24">
        <f t="shared" si="29"/>
        <v>8</v>
      </c>
      <c r="R138" s="12" t="str">
        <f t="shared" si="26"/>
        <v>X135=</v>
      </c>
      <c r="S138" s="19" t="str">
        <f t="shared" si="33"/>
        <v>8634</v>
      </c>
      <c r="T138" s="12" t="str">
        <f t="shared" si="30"/>
        <v>R135=</v>
      </c>
      <c r="U138" s="13">
        <f t="shared" si="34"/>
        <v>0.86339999999999995</v>
      </c>
    </row>
    <row r="139" spans="12:21">
      <c r="L139" s="12" t="str">
        <f t="shared" si="27"/>
        <v>Y135=</v>
      </c>
      <c r="M139" s="19">
        <f t="shared" si="28"/>
        <v>6965</v>
      </c>
      <c r="N139" s="19" t="str">
        <f t="shared" si="31"/>
        <v>8634</v>
      </c>
      <c r="O139" s="12" t="s">
        <v>12</v>
      </c>
      <c r="P139" s="19">
        <f t="shared" si="32"/>
        <v>60135810</v>
      </c>
      <c r="Q139" s="24">
        <f t="shared" si="29"/>
        <v>8</v>
      </c>
      <c r="R139" s="12" t="str">
        <f t="shared" si="26"/>
        <v>X136=</v>
      </c>
      <c r="S139" s="19" t="str">
        <f t="shared" si="33"/>
        <v>1358</v>
      </c>
      <c r="T139" s="12" t="str">
        <f t="shared" si="30"/>
        <v>R136=</v>
      </c>
      <c r="U139" s="13">
        <f t="shared" si="34"/>
        <v>0.1358</v>
      </c>
    </row>
    <row r="140" spans="12:21">
      <c r="L140" s="12" t="str">
        <f t="shared" si="27"/>
        <v>Y136=</v>
      </c>
      <c r="M140" s="19">
        <f t="shared" si="28"/>
        <v>6965</v>
      </c>
      <c r="N140" s="19" t="str">
        <f t="shared" si="31"/>
        <v>1358</v>
      </c>
      <c r="O140" s="12" t="s">
        <v>12</v>
      </c>
      <c r="P140" s="19">
        <f t="shared" si="32"/>
        <v>9458470</v>
      </c>
      <c r="Q140" s="24">
        <f t="shared" si="29"/>
        <v>7</v>
      </c>
      <c r="R140" s="12" t="str">
        <f t="shared" si="26"/>
        <v>X137=</v>
      </c>
      <c r="S140" s="19" t="str">
        <f t="shared" si="33"/>
        <v>4584</v>
      </c>
      <c r="T140" s="12" t="str">
        <f t="shared" si="30"/>
        <v>R137=</v>
      </c>
      <c r="U140" s="13">
        <f t="shared" si="34"/>
        <v>0.45839999999999997</v>
      </c>
    </row>
    <row r="141" spans="12:21">
      <c r="L141" s="12" t="str">
        <f t="shared" si="27"/>
        <v>Y137=</v>
      </c>
      <c r="M141" s="19">
        <f t="shared" si="28"/>
        <v>6965</v>
      </c>
      <c r="N141" s="19" t="str">
        <f t="shared" ref="N141:N162" si="35">S140</f>
        <v>4584</v>
      </c>
      <c r="O141" s="12" t="s">
        <v>12</v>
      </c>
      <c r="P141" s="19">
        <f t="shared" ref="P141:P162" si="36">M141*N141</f>
        <v>31927560</v>
      </c>
      <c r="Q141" s="24">
        <f t="shared" si="29"/>
        <v>8</v>
      </c>
      <c r="R141" s="12" t="str">
        <f t="shared" si="26"/>
        <v>X138=</v>
      </c>
      <c r="S141" s="19" t="str">
        <f t="shared" ref="S141:S162" si="37">IF(Q141=8,MID(P141,3,4),IF(Q141=7,MID(P141,2,4),IF(Q141=6,MID(P141,2,4),MID(P141,1,4))))</f>
        <v>9275</v>
      </c>
      <c r="T141" s="12" t="str">
        <f t="shared" si="30"/>
        <v>R138=</v>
      </c>
      <c r="U141" s="13">
        <f t="shared" ref="U141:U162" si="38">S141/10000</f>
        <v>0.92749999999999999</v>
      </c>
    </row>
    <row r="142" spans="12:21">
      <c r="L142" s="12" t="str">
        <f t="shared" si="27"/>
        <v>Y138=</v>
      </c>
      <c r="M142" s="19">
        <f t="shared" si="28"/>
        <v>6965</v>
      </c>
      <c r="N142" s="19" t="str">
        <f t="shared" si="35"/>
        <v>9275</v>
      </c>
      <c r="O142" s="12" t="s">
        <v>12</v>
      </c>
      <c r="P142" s="19">
        <f t="shared" si="36"/>
        <v>64600375</v>
      </c>
      <c r="Q142" s="24">
        <f t="shared" si="29"/>
        <v>8</v>
      </c>
      <c r="R142" s="12" t="str">
        <f t="shared" si="26"/>
        <v>X139=</v>
      </c>
      <c r="S142" s="19" t="str">
        <f t="shared" si="37"/>
        <v>6003</v>
      </c>
      <c r="T142" s="12" t="str">
        <f t="shared" si="30"/>
        <v>R139=</v>
      </c>
      <c r="U142" s="13">
        <f t="shared" si="38"/>
        <v>0.60029999999999994</v>
      </c>
    </row>
    <row r="143" spans="12:21">
      <c r="L143" s="12" t="str">
        <f t="shared" si="27"/>
        <v>Y139=</v>
      </c>
      <c r="M143" s="19">
        <f t="shared" si="28"/>
        <v>6965</v>
      </c>
      <c r="N143" s="19" t="str">
        <f t="shared" si="35"/>
        <v>6003</v>
      </c>
      <c r="O143" s="12" t="s">
        <v>12</v>
      </c>
      <c r="P143" s="19">
        <f t="shared" si="36"/>
        <v>41810895</v>
      </c>
      <c r="Q143" s="24">
        <f t="shared" si="29"/>
        <v>8</v>
      </c>
      <c r="R143" s="12" t="str">
        <f t="shared" si="26"/>
        <v>X140=</v>
      </c>
      <c r="S143" s="19" t="str">
        <f t="shared" si="37"/>
        <v>8108</v>
      </c>
      <c r="T143" s="12" t="str">
        <f t="shared" si="30"/>
        <v>R140=</v>
      </c>
      <c r="U143" s="13">
        <f t="shared" si="38"/>
        <v>0.81079999999999997</v>
      </c>
    </row>
    <row r="144" spans="12:21">
      <c r="L144" s="12" t="str">
        <f t="shared" si="27"/>
        <v>Y140=</v>
      </c>
      <c r="M144" s="19">
        <f t="shared" si="28"/>
        <v>6965</v>
      </c>
      <c r="N144" s="19" t="str">
        <f t="shared" si="35"/>
        <v>8108</v>
      </c>
      <c r="O144" s="12" t="s">
        <v>12</v>
      </c>
      <c r="P144" s="19">
        <f t="shared" si="36"/>
        <v>56472220</v>
      </c>
      <c r="Q144" s="24">
        <f t="shared" si="29"/>
        <v>8</v>
      </c>
      <c r="R144" s="12" t="str">
        <f t="shared" si="26"/>
        <v>X141=</v>
      </c>
      <c r="S144" s="19" t="str">
        <f t="shared" si="37"/>
        <v>4722</v>
      </c>
      <c r="T144" s="12" t="str">
        <f t="shared" si="30"/>
        <v>R141=</v>
      </c>
      <c r="U144" s="13">
        <f t="shared" si="38"/>
        <v>0.47220000000000001</v>
      </c>
    </row>
    <row r="145" spans="12:21">
      <c r="L145" s="12" t="str">
        <f t="shared" si="27"/>
        <v>Y141=</v>
      </c>
      <c r="M145" s="19">
        <f t="shared" si="28"/>
        <v>6965</v>
      </c>
      <c r="N145" s="19" t="str">
        <f t="shared" si="35"/>
        <v>4722</v>
      </c>
      <c r="O145" s="12" t="s">
        <v>12</v>
      </c>
      <c r="P145" s="19">
        <f t="shared" si="36"/>
        <v>32888730</v>
      </c>
      <c r="Q145" s="24">
        <f t="shared" si="29"/>
        <v>8</v>
      </c>
      <c r="R145" s="12" t="str">
        <f t="shared" si="26"/>
        <v>X142=</v>
      </c>
      <c r="S145" s="19" t="str">
        <f t="shared" si="37"/>
        <v>8887</v>
      </c>
      <c r="T145" s="12" t="str">
        <f t="shared" si="30"/>
        <v>R142=</v>
      </c>
      <c r="U145" s="13">
        <f t="shared" si="38"/>
        <v>0.88870000000000005</v>
      </c>
    </row>
    <row r="146" spans="12:21">
      <c r="L146" s="12" t="str">
        <f t="shared" si="27"/>
        <v>Y142=</v>
      </c>
      <c r="M146" s="19">
        <f t="shared" si="28"/>
        <v>6965</v>
      </c>
      <c r="N146" s="19" t="str">
        <f t="shared" si="35"/>
        <v>8887</v>
      </c>
      <c r="O146" s="12" t="s">
        <v>12</v>
      </c>
      <c r="P146" s="19">
        <f t="shared" si="36"/>
        <v>61897955</v>
      </c>
      <c r="Q146" s="24">
        <f t="shared" si="29"/>
        <v>8</v>
      </c>
      <c r="R146" s="12" t="str">
        <f t="shared" si="26"/>
        <v>X143=</v>
      </c>
      <c r="S146" s="19" t="str">
        <f t="shared" si="37"/>
        <v>8979</v>
      </c>
      <c r="T146" s="12" t="str">
        <f t="shared" si="30"/>
        <v>R143=</v>
      </c>
      <c r="U146" s="13">
        <f t="shared" si="38"/>
        <v>0.89790000000000003</v>
      </c>
    </row>
    <row r="147" spans="12:21">
      <c r="L147" s="12" t="str">
        <f t="shared" si="27"/>
        <v>Y143=</v>
      </c>
      <c r="M147" s="19">
        <f t="shared" si="28"/>
        <v>6965</v>
      </c>
      <c r="N147" s="19" t="str">
        <f t="shared" si="35"/>
        <v>8979</v>
      </c>
      <c r="O147" s="12" t="s">
        <v>12</v>
      </c>
      <c r="P147" s="19">
        <f t="shared" si="36"/>
        <v>62538735</v>
      </c>
      <c r="Q147" s="24">
        <f t="shared" si="29"/>
        <v>8</v>
      </c>
      <c r="R147" s="12" t="str">
        <f t="shared" si="26"/>
        <v>X144=</v>
      </c>
      <c r="S147" s="19" t="str">
        <f t="shared" si="37"/>
        <v>5387</v>
      </c>
      <c r="T147" s="12" t="str">
        <f t="shared" si="30"/>
        <v>R144=</v>
      </c>
      <c r="U147" s="13">
        <f t="shared" si="38"/>
        <v>0.53869999999999996</v>
      </c>
    </row>
    <row r="148" spans="12:21">
      <c r="L148" s="12" t="str">
        <f t="shared" si="27"/>
        <v>Y144=</v>
      </c>
      <c r="M148" s="19">
        <f t="shared" si="28"/>
        <v>6965</v>
      </c>
      <c r="N148" s="19" t="str">
        <f t="shared" si="35"/>
        <v>5387</v>
      </c>
      <c r="O148" s="12" t="s">
        <v>12</v>
      </c>
      <c r="P148" s="19">
        <f t="shared" si="36"/>
        <v>37520455</v>
      </c>
      <c r="Q148" s="24">
        <f t="shared" si="29"/>
        <v>8</v>
      </c>
      <c r="R148" s="12" t="str">
        <f t="shared" si="26"/>
        <v>X145=</v>
      </c>
      <c r="S148" s="19" t="str">
        <f t="shared" si="37"/>
        <v>5204</v>
      </c>
      <c r="T148" s="12" t="str">
        <f t="shared" si="30"/>
        <v>R145=</v>
      </c>
      <c r="U148" s="13">
        <f t="shared" si="38"/>
        <v>0.52039999999999997</v>
      </c>
    </row>
    <row r="149" spans="12:21">
      <c r="L149" s="12" t="str">
        <f t="shared" si="27"/>
        <v>Y145=</v>
      </c>
      <c r="M149" s="19">
        <f t="shared" si="28"/>
        <v>6965</v>
      </c>
      <c r="N149" s="19" t="str">
        <f t="shared" si="35"/>
        <v>5204</v>
      </c>
      <c r="O149" s="12" t="s">
        <v>12</v>
      </c>
      <c r="P149" s="19">
        <f t="shared" si="36"/>
        <v>36245860</v>
      </c>
      <c r="Q149" s="24">
        <f t="shared" si="29"/>
        <v>8</v>
      </c>
      <c r="R149" s="12" t="str">
        <f t="shared" si="26"/>
        <v>X146=</v>
      </c>
      <c r="S149" s="19" t="str">
        <f t="shared" si="37"/>
        <v>2458</v>
      </c>
      <c r="T149" s="12" t="str">
        <f t="shared" si="30"/>
        <v>R146=</v>
      </c>
      <c r="U149" s="13">
        <f t="shared" si="38"/>
        <v>0.24579999999999999</v>
      </c>
    </row>
    <row r="150" spans="12:21">
      <c r="L150" s="12" t="str">
        <f t="shared" si="27"/>
        <v>Y146=</v>
      </c>
      <c r="M150" s="19">
        <f t="shared" si="28"/>
        <v>6965</v>
      </c>
      <c r="N150" s="19" t="str">
        <f t="shared" si="35"/>
        <v>2458</v>
      </c>
      <c r="O150" s="12" t="s">
        <v>12</v>
      </c>
      <c r="P150" s="19">
        <f t="shared" si="36"/>
        <v>17119970</v>
      </c>
      <c r="Q150" s="24">
        <f t="shared" si="29"/>
        <v>8</v>
      </c>
      <c r="R150" s="12" t="str">
        <f t="shared" si="26"/>
        <v>X147=</v>
      </c>
      <c r="S150" s="19" t="str">
        <f t="shared" si="37"/>
        <v>1199</v>
      </c>
      <c r="T150" s="12" t="str">
        <f t="shared" si="30"/>
        <v>R147=</v>
      </c>
      <c r="U150" s="13">
        <f t="shared" si="38"/>
        <v>0.11990000000000001</v>
      </c>
    </row>
    <row r="151" spans="12:21">
      <c r="L151" s="12" t="str">
        <f t="shared" si="27"/>
        <v>Y147=</v>
      </c>
      <c r="M151" s="19">
        <f t="shared" si="28"/>
        <v>6965</v>
      </c>
      <c r="N151" s="19" t="str">
        <f t="shared" si="35"/>
        <v>1199</v>
      </c>
      <c r="O151" s="12" t="s">
        <v>12</v>
      </c>
      <c r="P151" s="19">
        <f t="shared" si="36"/>
        <v>8351035</v>
      </c>
      <c r="Q151" s="24">
        <f t="shared" si="29"/>
        <v>7</v>
      </c>
      <c r="R151" s="12" t="str">
        <f t="shared" si="26"/>
        <v>X148=</v>
      </c>
      <c r="S151" s="19" t="str">
        <f t="shared" si="37"/>
        <v>3510</v>
      </c>
      <c r="T151" s="12" t="str">
        <f t="shared" si="30"/>
        <v>R148=</v>
      </c>
      <c r="U151" s="13">
        <f t="shared" si="38"/>
        <v>0.35099999999999998</v>
      </c>
    </row>
    <row r="152" spans="12:21">
      <c r="L152" s="12" t="str">
        <f t="shared" si="27"/>
        <v>Y148=</v>
      </c>
      <c r="M152" s="19">
        <f t="shared" si="28"/>
        <v>6965</v>
      </c>
      <c r="N152" s="19" t="str">
        <f t="shared" si="35"/>
        <v>3510</v>
      </c>
      <c r="O152" s="12" t="s">
        <v>12</v>
      </c>
      <c r="P152" s="19">
        <f t="shared" si="36"/>
        <v>24447150</v>
      </c>
      <c r="Q152" s="24">
        <f t="shared" si="29"/>
        <v>8</v>
      </c>
      <c r="R152" s="12" t="str">
        <f t="shared" si="26"/>
        <v>X149=</v>
      </c>
      <c r="S152" s="19" t="str">
        <f t="shared" si="37"/>
        <v>4471</v>
      </c>
      <c r="T152" s="12" t="str">
        <f t="shared" si="30"/>
        <v>R149=</v>
      </c>
      <c r="U152" s="13">
        <f t="shared" si="38"/>
        <v>0.4471</v>
      </c>
    </row>
    <row r="153" spans="12:21">
      <c r="L153" s="12" t="str">
        <f t="shared" si="27"/>
        <v>Y149=</v>
      </c>
      <c r="M153" s="19">
        <f t="shared" si="28"/>
        <v>6965</v>
      </c>
      <c r="N153" s="19" t="str">
        <f t="shared" si="35"/>
        <v>4471</v>
      </c>
      <c r="O153" s="12" t="s">
        <v>12</v>
      </c>
      <c r="P153" s="19">
        <f t="shared" si="36"/>
        <v>31140515</v>
      </c>
      <c r="Q153" s="24">
        <f t="shared" si="29"/>
        <v>8</v>
      </c>
      <c r="R153" s="12" t="str">
        <f t="shared" si="26"/>
        <v>X150=</v>
      </c>
      <c r="S153" s="19" t="str">
        <f t="shared" si="37"/>
        <v>1405</v>
      </c>
      <c r="T153" s="12" t="str">
        <f t="shared" si="30"/>
        <v>R150=</v>
      </c>
      <c r="U153" s="13">
        <f t="shared" si="38"/>
        <v>0.14050000000000001</v>
      </c>
    </row>
    <row r="154" spans="12:21">
      <c r="L154" s="12" t="str">
        <f t="shared" si="27"/>
        <v>Y150=</v>
      </c>
      <c r="M154" s="19">
        <f t="shared" si="28"/>
        <v>6965</v>
      </c>
      <c r="N154" s="19" t="str">
        <f t="shared" si="35"/>
        <v>1405</v>
      </c>
      <c r="O154" s="12" t="s">
        <v>12</v>
      </c>
      <c r="P154" s="19">
        <f t="shared" si="36"/>
        <v>9785825</v>
      </c>
      <c r="Q154" s="24">
        <f t="shared" si="29"/>
        <v>7</v>
      </c>
      <c r="R154" s="12" t="str">
        <f t="shared" si="26"/>
        <v>X151=</v>
      </c>
      <c r="S154" s="19" t="str">
        <f t="shared" si="37"/>
        <v>7858</v>
      </c>
      <c r="T154" s="12" t="str">
        <f t="shared" si="30"/>
        <v>R151=</v>
      </c>
      <c r="U154" s="13">
        <f t="shared" si="38"/>
        <v>0.78580000000000005</v>
      </c>
    </row>
    <row r="155" spans="12:21">
      <c r="L155" s="12" t="str">
        <f t="shared" si="27"/>
        <v>Y151=</v>
      </c>
      <c r="M155" s="19">
        <f t="shared" si="28"/>
        <v>6965</v>
      </c>
      <c r="N155" s="19" t="str">
        <f t="shared" si="35"/>
        <v>7858</v>
      </c>
      <c r="O155" s="12" t="s">
        <v>12</v>
      </c>
      <c r="P155" s="19">
        <f t="shared" si="36"/>
        <v>54730970</v>
      </c>
      <c r="Q155" s="24">
        <f t="shared" si="29"/>
        <v>8</v>
      </c>
      <c r="R155" s="12" t="str">
        <f t="shared" si="26"/>
        <v>X152=</v>
      </c>
      <c r="S155" s="19" t="str">
        <f t="shared" si="37"/>
        <v>7309</v>
      </c>
      <c r="T155" s="12" t="str">
        <f t="shared" si="30"/>
        <v>R152=</v>
      </c>
      <c r="U155" s="13">
        <f t="shared" si="38"/>
        <v>0.73089999999999999</v>
      </c>
    </row>
    <row r="156" spans="12:21">
      <c r="L156" s="12" t="str">
        <f t="shared" si="27"/>
        <v>Y152=</v>
      </c>
      <c r="M156" s="19">
        <f t="shared" si="28"/>
        <v>6965</v>
      </c>
      <c r="N156" s="19" t="str">
        <f t="shared" si="35"/>
        <v>7309</v>
      </c>
      <c r="O156" s="12" t="s">
        <v>12</v>
      </c>
      <c r="P156" s="19">
        <f t="shared" si="36"/>
        <v>50907185</v>
      </c>
      <c r="Q156" s="24">
        <f t="shared" si="29"/>
        <v>8</v>
      </c>
      <c r="R156" s="12" t="str">
        <f t="shared" si="26"/>
        <v>X153=</v>
      </c>
      <c r="S156" s="19" t="str">
        <f t="shared" si="37"/>
        <v>9071</v>
      </c>
      <c r="T156" s="12" t="str">
        <f t="shared" si="30"/>
        <v>R153=</v>
      </c>
      <c r="U156" s="13">
        <f t="shared" si="38"/>
        <v>0.90710000000000002</v>
      </c>
    </row>
    <row r="157" spans="12:21">
      <c r="L157" s="12" t="str">
        <f t="shared" si="27"/>
        <v>Y153=</v>
      </c>
      <c r="M157" s="19">
        <f t="shared" si="28"/>
        <v>6965</v>
      </c>
      <c r="N157" s="19" t="str">
        <f t="shared" si="35"/>
        <v>9071</v>
      </c>
      <c r="O157" s="12" t="s">
        <v>12</v>
      </c>
      <c r="P157" s="19">
        <f t="shared" si="36"/>
        <v>63179515</v>
      </c>
      <c r="Q157" s="24">
        <f t="shared" si="29"/>
        <v>8</v>
      </c>
      <c r="R157" s="12" t="str">
        <f t="shared" si="26"/>
        <v>X154=</v>
      </c>
      <c r="S157" s="19" t="str">
        <f t="shared" si="37"/>
        <v>1795</v>
      </c>
      <c r="T157" s="12" t="str">
        <f t="shared" si="30"/>
        <v>R154=</v>
      </c>
      <c r="U157" s="13">
        <f t="shared" si="38"/>
        <v>0.17949999999999999</v>
      </c>
    </row>
    <row r="158" spans="12:21">
      <c r="L158" s="12" t="str">
        <f t="shared" si="27"/>
        <v>Y154=</v>
      </c>
      <c r="M158" s="19">
        <f t="shared" si="28"/>
        <v>6965</v>
      </c>
      <c r="N158" s="19" t="str">
        <f t="shared" si="35"/>
        <v>1795</v>
      </c>
      <c r="O158" s="12" t="s">
        <v>12</v>
      </c>
      <c r="P158" s="19">
        <f t="shared" si="36"/>
        <v>12502175</v>
      </c>
      <c r="Q158" s="24">
        <f t="shared" si="29"/>
        <v>8</v>
      </c>
      <c r="R158" s="12" t="str">
        <f t="shared" si="26"/>
        <v>X155=</v>
      </c>
      <c r="S158" s="19" t="str">
        <f t="shared" si="37"/>
        <v>5021</v>
      </c>
      <c r="T158" s="12" t="str">
        <f t="shared" si="30"/>
        <v>R155=</v>
      </c>
      <c r="U158" s="13">
        <f t="shared" si="38"/>
        <v>0.50209999999999999</v>
      </c>
    </row>
    <row r="159" spans="12:21">
      <c r="L159" s="12" t="str">
        <f t="shared" si="27"/>
        <v>Y155=</v>
      </c>
      <c r="M159" s="19">
        <f t="shared" si="28"/>
        <v>6965</v>
      </c>
      <c r="N159" s="19" t="str">
        <f t="shared" si="35"/>
        <v>5021</v>
      </c>
      <c r="O159" s="12" t="s">
        <v>12</v>
      </c>
      <c r="P159" s="19">
        <f t="shared" si="36"/>
        <v>34971265</v>
      </c>
      <c r="Q159" s="24">
        <f t="shared" si="29"/>
        <v>8</v>
      </c>
      <c r="R159" s="12" t="str">
        <f t="shared" si="26"/>
        <v>X156=</v>
      </c>
      <c r="S159" s="19" t="str">
        <f t="shared" si="37"/>
        <v>9712</v>
      </c>
      <c r="T159" s="12" t="str">
        <f t="shared" si="30"/>
        <v>R156=</v>
      </c>
      <c r="U159" s="13">
        <f t="shared" si="38"/>
        <v>0.97119999999999995</v>
      </c>
    </row>
    <row r="160" spans="12:21">
      <c r="L160" s="12" t="str">
        <f t="shared" si="27"/>
        <v>Y156=</v>
      </c>
      <c r="M160" s="19">
        <f t="shared" si="28"/>
        <v>6965</v>
      </c>
      <c r="N160" s="19" t="str">
        <f t="shared" si="35"/>
        <v>9712</v>
      </c>
      <c r="O160" s="12" t="s">
        <v>12</v>
      </c>
      <c r="P160" s="19">
        <f t="shared" si="36"/>
        <v>67644080</v>
      </c>
      <c r="Q160" s="24">
        <f t="shared" si="29"/>
        <v>8</v>
      </c>
      <c r="R160" s="12" t="str">
        <f t="shared" si="26"/>
        <v>X157=</v>
      </c>
      <c r="S160" s="19" t="str">
        <f t="shared" si="37"/>
        <v>6440</v>
      </c>
      <c r="T160" s="12" t="str">
        <f t="shared" si="30"/>
        <v>R157=</v>
      </c>
      <c r="U160" s="13">
        <f t="shared" si="38"/>
        <v>0.64400000000000002</v>
      </c>
    </row>
    <row r="161" spans="12:21">
      <c r="L161" s="12" t="str">
        <f t="shared" si="27"/>
        <v>Y157=</v>
      </c>
      <c r="M161" s="19">
        <f t="shared" si="28"/>
        <v>6965</v>
      </c>
      <c r="N161" s="19" t="str">
        <f t="shared" si="35"/>
        <v>6440</v>
      </c>
      <c r="O161" s="12" t="s">
        <v>12</v>
      </c>
      <c r="P161" s="19">
        <f t="shared" si="36"/>
        <v>44854600</v>
      </c>
      <c r="Q161" s="24">
        <f t="shared" si="29"/>
        <v>8</v>
      </c>
      <c r="R161" s="12" t="str">
        <f t="shared" si="26"/>
        <v>X158=</v>
      </c>
      <c r="S161" s="19" t="str">
        <f t="shared" si="37"/>
        <v>8546</v>
      </c>
      <c r="T161" s="12" t="str">
        <f t="shared" si="30"/>
        <v>R158=</v>
      </c>
      <c r="U161" s="13">
        <f t="shared" si="38"/>
        <v>0.85460000000000003</v>
      </c>
    </row>
    <row r="162" spans="12:21">
      <c r="L162" s="32" t="str">
        <f t="shared" si="27"/>
        <v>Y158=</v>
      </c>
      <c r="M162" s="33">
        <f t="shared" si="28"/>
        <v>6965</v>
      </c>
      <c r="N162" s="33" t="str">
        <f t="shared" si="35"/>
        <v>8546</v>
      </c>
      <c r="O162" s="32" t="s">
        <v>12</v>
      </c>
      <c r="P162" s="33">
        <f t="shared" si="36"/>
        <v>59522890</v>
      </c>
      <c r="Q162" s="34">
        <f t="shared" si="29"/>
        <v>8</v>
      </c>
      <c r="R162" s="32" t="str">
        <f t="shared" si="26"/>
        <v>X159=</v>
      </c>
      <c r="S162" s="33" t="str">
        <f t="shared" si="37"/>
        <v>5228</v>
      </c>
      <c r="T162" s="32" t="str">
        <f t="shared" si="30"/>
        <v>R159=</v>
      </c>
      <c r="U162" s="35">
        <f t="shared" si="38"/>
        <v>0.52280000000000004</v>
      </c>
    </row>
  </sheetData>
  <mergeCells count="3">
    <mergeCell ref="A1:J1"/>
    <mergeCell ref="A2:J2"/>
    <mergeCell ref="L1:W2"/>
  </mergeCells>
  <conditionalFormatting sqref="U4:U162">
    <cfRule type="duplicateValues" dxfId="2" priority="7"/>
    <cfRule type="duplicateValues" dxfId="1" priority="8"/>
  </conditionalFormatting>
  <conditionalFormatting sqref="N4:N162">
    <cfRule type="duplicateValues" dxfId="0" priority="9"/>
  </conditionalFormatting>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6" tint="-0.249977111117893"/>
  </sheetPr>
  <dimension ref="A1:AB50"/>
  <sheetViews>
    <sheetView topLeftCell="A7" workbookViewId="0">
      <selection activeCell="B36" sqref="B36"/>
    </sheetView>
  </sheetViews>
  <sheetFormatPr baseColWidth="10" defaultColWidth="9.140625" defaultRowHeight="15"/>
  <cols>
    <col min="11" max="11" width="3.42578125" style="5" customWidth="1"/>
    <col min="13" max="13" width="1.7109375" customWidth="1"/>
    <col min="14" max="15" width="3.28515625" customWidth="1"/>
    <col min="16" max="16" width="4.5703125" customWidth="1"/>
    <col min="17" max="17" width="2.28515625" customWidth="1"/>
    <col min="18" max="19" width="3" customWidth="1"/>
    <col min="20" max="20" width="5.42578125" customWidth="1"/>
    <col min="21" max="21" width="1.7109375" bestFit="1" customWidth="1"/>
    <col min="22" max="22" width="4.42578125" customWidth="1"/>
    <col min="23" max="24" width="1.85546875" customWidth="1"/>
    <col min="25" max="25" width="6.42578125" customWidth="1"/>
  </cols>
  <sheetData>
    <row r="1" spans="1:28" ht="21.75" customHeight="1" thickBot="1">
      <c r="A1" s="40" t="s">
        <v>18</v>
      </c>
      <c r="B1" s="41"/>
      <c r="C1" s="41"/>
      <c r="D1" s="41"/>
      <c r="E1" s="41"/>
      <c r="F1" s="41"/>
      <c r="G1" s="41"/>
      <c r="H1" s="41"/>
      <c r="I1" s="41"/>
      <c r="J1" s="42"/>
      <c r="L1" s="66" t="s">
        <v>20</v>
      </c>
      <c r="M1" s="66"/>
      <c r="N1" s="66"/>
      <c r="O1" s="66"/>
      <c r="P1" s="66"/>
      <c r="Q1" s="66"/>
      <c r="R1" s="66"/>
      <c r="S1" s="66"/>
      <c r="T1" s="66"/>
      <c r="U1" s="66"/>
      <c r="V1" s="66"/>
      <c r="W1" s="66"/>
      <c r="X1" s="66"/>
      <c r="Y1" s="66"/>
      <c r="Z1" s="66"/>
      <c r="AA1" s="66"/>
      <c r="AB1" s="66"/>
    </row>
    <row r="2" spans="1:28" ht="18.75">
      <c r="A2" s="68" t="s">
        <v>19</v>
      </c>
      <c r="B2" s="69"/>
      <c r="C2" s="69"/>
      <c r="D2" s="69"/>
      <c r="E2" s="69"/>
      <c r="F2" s="69"/>
      <c r="G2" s="69"/>
      <c r="H2" s="69"/>
      <c r="I2" s="69"/>
      <c r="J2" s="70"/>
      <c r="L2" s="66"/>
      <c r="M2" s="66"/>
      <c r="N2" s="66"/>
      <c r="O2" s="66"/>
      <c r="P2" s="66"/>
      <c r="Q2" s="66"/>
      <c r="R2" s="66"/>
      <c r="S2" s="66"/>
      <c r="T2" s="66"/>
      <c r="U2" s="66"/>
      <c r="V2" s="66"/>
      <c r="W2" s="66"/>
      <c r="X2" s="66"/>
      <c r="Y2" s="66"/>
      <c r="Z2" s="66"/>
      <c r="AA2" s="66"/>
      <c r="AB2" s="66"/>
    </row>
    <row r="3" spans="1:28" ht="17.25">
      <c r="A3" s="5"/>
      <c r="B3" s="5"/>
      <c r="C3" s="5"/>
      <c r="D3" s="5"/>
      <c r="E3" s="5"/>
      <c r="F3" s="5"/>
      <c r="G3" s="5"/>
      <c r="H3" s="5"/>
      <c r="I3" s="5"/>
      <c r="J3" s="5"/>
      <c r="L3" t="s">
        <v>21</v>
      </c>
      <c r="M3" s="67">
        <v>13</v>
      </c>
      <c r="N3" s="67"/>
      <c r="O3" s="14"/>
      <c r="P3" s="67" t="s">
        <v>28</v>
      </c>
      <c r="Q3" s="67"/>
      <c r="R3" s="67"/>
      <c r="S3" s="67"/>
      <c r="T3" s="67"/>
    </row>
    <row r="4" spans="1:28" ht="18.75">
      <c r="A4" s="5"/>
      <c r="B4" s="5"/>
      <c r="C4" s="5"/>
      <c r="D4" s="5"/>
      <c r="E4" s="5"/>
      <c r="F4" s="5"/>
      <c r="G4" s="5"/>
      <c r="H4" s="5"/>
      <c r="I4" s="5"/>
      <c r="J4" s="5"/>
      <c r="N4" s="2" t="s">
        <v>29</v>
      </c>
      <c r="O4" s="2"/>
      <c r="P4" s="2"/>
      <c r="Q4" s="2"/>
      <c r="R4" s="2"/>
      <c r="S4" s="2"/>
      <c r="W4" s="2"/>
      <c r="X4" s="2"/>
      <c r="Y4" s="1"/>
      <c r="Z4" s="67" t="s">
        <v>22</v>
      </c>
      <c r="AA4" s="67"/>
      <c r="AB4" s="2"/>
    </row>
    <row r="5" spans="1:28">
      <c r="A5" s="5"/>
      <c r="B5" s="5"/>
      <c r="C5" s="5"/>
      <c r="D5" s="5"/>
      <c r="E5" s="5"/>
      <c r="F5" s="5"/>
      <c r="G5" s="5"/>
      <c r="H5" s="5"/>
      <c r="I5" s="5"/>
      <c r="J5" s="5"/>
      <c r="L5" s="12" t="str">
        <f>"X"&amp;ROW()-5&amp;"="</f>
        <v>X0=</v>
      </c>
      <c r="M5" s="1"/>
      <c r="N5" s="1">
        <v>6</v>
      </c>
      <c r="O5" s="1"/>
      <c r="P5" s="1"/>
      <c r="Q5" s="1"/>
      <c r="R5" s="1"/>
      <c r="S5" s="1"/>
      <c r="T5" s="1"/>
      <c r="U5" s="1"/>
      <c r="V5" s="1"/>
      <c r="W5" s="1"/>
      <c r="X5" s="1"/>
      <c r="Y5" s="1"/>
      <c r="Z5" s="1"/>
      <c r="AA5" s="1"/>
    </row>
    <row r="6" spans="1:28">
      <c r="A6" s="5"/>
      <c r="B6" s="5"/>
      <c r="C6" s="5"/>
      <c r="D6" s="5"/>
      <c r="E6" s="5"/>
      <c r="F6" s="5"/>
      <c r="G6" s="5"/>
      <c r="H6" s="5"/>
      <c r="I6" s="5"/>
      <c r="J6" s="5"/>
      <c r="L6" s="12" t="str">
        <f>"X"&amp;ROW()-5&amp;"="</f>
        <v>X1=</v>
      </c>
      <c r="M6" s="1" t="s">
        <v>24</v>
      </c>
      <c r="N6" s="15">
        <v>13</v>
      </c>
      <c r="O6" s="15" t="s">
        <v>25</v>
      </c>
      <c r="P6" s="1">
        <f>N5</f>
        <v>6</v>
      </c>
      <c r="Q6" s="1" t="s">
        <v>26</v>
      </c>
      <c r="R6" s="1">
        <v>7</v>
      </c>
      <c r="S6" s="1" t="s">
        <v>27</v>
      </c>
      <c r="T6" s="1" t="s">
        <v>23</v>
      </c>
      <c r="U6" s="1" t="s">
        <v>24</v>
      </c>
      <c r="V6" s="1">
        <v>8</v>
      </c>
      <c r="W6" s="1" t="s">
        <v>27</v>
      </c>
      <c r="X6" s="1" t="s">
        <v>12</v>
      </c>
      <c r="Y6" s="1">
        <f>MOD(N6*P6+R6,V6)</f>
        <v>5</v>
      </c>
      <c r="Z6" s="16" t="str">
        <f>"R"&amp;ROW()-5&amp;"="</f>
        <v>R1=</v>
      </c>
      <c r="AA6" s="17">
        <f>Y6/(V6-1)</f>
        <v>0.7142857142857143</v>
      </c>
    </row>
    <row r="7" spans="1:28">
      <c r="A7" s="5"/>
      <c r="B7" s="5"/>
      <c r="C7" s="5"/>
      <c r="D7" s="5"/>
      <c r="E7" s="5"/>
      <c r="F7" s="5"/>
      <c r="G7" s="5"/>
      <c r="H7" s="5"/>
      <c r="I7" s="5"/>
      <c r="J7" s="5"/>
      <c r="L7" s="12" t="str">
        <f>"X"&amp;ROW()-5&amp;"="</f>
        <v>X2=</v>
      </c>
      <c r="M7" s="19" t="s">
        <v>24</v>
      </c>
      <c r="N7" s="15">
        <f>N$6</f>
        <v>13</v>
      </c>
      <c r="O7" s="15" t="s">
        <v>25</v>
      </c>
      <c r="P7" s="19">
        <f>Y6</f>
        <v>5</v>
      </c>
      <c r="Q7" s="19" t="s">
        <v>26</v>
      </c>
      <c r="R7" s="19">
        <f>R$6</f>
        <v>7</v>
      </c>
      <c r="S7" s="19" t="s">
        <v>27</v>
      </c>
      <c r="T7" s="19" t="s">
        <v>23</v>
      </c>
      <c r="U7" s="19" t="s">
        <v>24</v>
      </c>
      <c r="V7" s="19">
        <f>V$6</f>
        <v>8</v>
      </c>
      <c r="W7" s="19" t="s">
        <v>27</v>
      </c>
      <c r="X7" s="19" t="s">
        <v>12</v>
      </c>
      <c r="Y7" s="19">
        <f>MOD(N7*P7+R7,V7)</f>
        <v>0</v>
      </c>
      <c r="Z7" s="16" t="str">
        <f>"R"&amp;ROW()-5&amp;"="</f>
        <v>R2=</v>
      </c>
      <c r="AA7" s="17">
        <f>Y7/(V7-1)</f>
        <v>0</v>
      </c>
    </row>
    <row r="8" spans="1:28">
      <c r="A8" s="5"/>
      <c r="B8" s="5"/>
      <c r="C8" s="5"/>
      <c r="D8" s="5"/>
      <c r="E8" s="5"/>
      <c r="F8" s="5"/>
      <c r="G8" s="5"/>
      <c r="H8" s="5"/>
      <c r="I8" s="5"/>
      <c r="J8" s="5"/>
      <c r="L8" s="12" t="str">
        <f t="shared" ref="L8:L19" si="0">"X"&amp;ROW()-5&amp;"="</f>
        <v>X3=</v>
      </c>
      <c r="M8" s="19" t="s">
        <v>24</v>
      </c>
      <c r="N8" s="15">
        <f t="shared" ref="N8:N19" si="1">N$6</f>
        <v>13</v>
      </c>
      <c r="O8" s="15" t="s">
        <v>25</v>
      </c>
      <c r="P8" s="19">
        <f t="shared" ref="P8:P19" si="2">Y7</f>
        <v>0</v>
      </c>
      <c r="Q8" s="19" t="s">
        <v>26</v>
      </c>
      <c r="R8" s="19">
        <f t="shared" ref="R8:R19" si="3">R$6</f>
        <v>7</v>
      </c>
      <c r="S8" s="19" t="s">
        <v>27</v>
      </c>
      <c r="T8" s="19" t="s">
        <v>23</v>
      </c>
      <c r="U8" s="19" t="s">
        <v>24</v>
      </c>
      <c r="V8" s="19">
        <f t="shared" ref="V8:V19" si="4">V$6</f>
        <v>8</v>
      </c>
      <c r="W8" s="19" t="s">
        <v>27</v>
      </c>
      <c r="X8" s="19" t="s">
        <v>12</v>
      </c>
      <c r="Y8" s="19">
        <f t="shared" ref="Y8:Y19" si="5">MOD(N8*P8+R8,V8)</f>
        <v>7</v>
      </c>
      <c r="Z8" s="16" t="str">
        <f t="shared" ref="Z8:Z19" si="6">"R"&amp;ROW()-5&amp;"="</f>
        <v>R3=</v>
      </c>
      <c r="AA8" s="17">
        <f t="shared" ref="AA8:AA19" si="7">Y8/(V8-1)</f>
        <v>1</v>
      </c>
    </row>
    <row r="9" spans="1:28">
      <c r="A9" s="5"/>
      <c r="B9" s="5"/>
      <c r="C9" s="5"/>
      <c r="D9" s="5"/>
      <c r="E9" s="5"/>
      <c r="F9" s="5"/>
      <c r="G9" s="5"/>
      <c r="H9" s="5"/>
      <c r="I9" s="5"/>
      <c r="J9" s="5"/>
      <c r="L9" s="12" t="str">
        <f t="shared" si="0"/>
        <v>X4=</v>
      </c>
      <c r="M9" s="19" t="s">
        <v>24</v>
      </c>
      <c r="N9" s="15">
        <f t="shared" si="1"/>
        <v>13</v>
      </c>
      <c r="O9" s="15" t="s">
        <v>25</v>
      </c>
      <c r="P9" s="19">
        <f t="shared" si="2"/>
        <v>7</v>
      </c>
      <c r="Q9" s="19" t="s">
        <v>26</v>
      </c>
      <c r="R9" s="19">
        <f t="shared" si="3"/>
        <v>7</v>
      </c>
      <c r="S9" s="19" t="s">
        <v>27</v>
      </c>
      <c r="T9" s="19" t="s">
        <v>23</v>
      </c>
      <c r="U9" s="19" t="s">
        <v>24</v>
      </c>
      <c r="V9" s="19">
        <f t="shared" si="4"/>
        <v>8</v>
      </c>
      <c r="W9" s="19" t="s">
        <v>27</v>
      </c>
      <c r="X9" s="19" t="s">
        <v>12</v>
      </c>
      <c r="Y9" s="19">
        <f t="shared" si="5"/>
        <v>2</v>
      </c>
      <c r="Z9" s="16" t="str">
        <f t="shared" si="6"/>
        <v>R4=</v>
      </c>
      <c r="AA9" s="17">
        <f t="shared" si="7"/>
        <v>0.2857142857142857</v>
      </c>
    </row>
    <row r="10" spans="1:28">
      <c r="A10" s="5"/>
      <c r="B10" s="5"/>
      <c r="C10" s="5"/>
      <c r="D10" s="5"/>
      <c r="E10" s="5"/>
      <c r="F10" s="5"/>
      <c r="G10" s="5"/>
      <c r="H10" s="5"/>
      <c r="I10" s="5"/>
      <c r="J10" s="5"/>
      <c r="L10" s="12" t="str">
        <f t="shared" si="0"/>
        <v>X5=</v>
      </c>
      <c r="M10" s="19" t="s">
        <v>24</v>
      </c>
      <c r="N10" s="15">
        <f t="shared" si="1"/>
        <v>13</v>
      </c>
      <c r="O10" s="15" t="s">
        <v>25</v>
      </c>
      <c r="P10" s="19">
        <f t="shared" si="2"/>
        <v>2</v>
      </c>
      <c r="Q10" s="19" t="s">
        <v>26</v>
      </c>
      <c r="R10" s="19">
        <f t="shared" si="3"/>
        <v>7</v>
      </c>
      <c r="S10" s="19" t="s">
        <v>27</v>
      </c>
      <c r="T10" s="19" t="s">
        <v>23</v>
      </c>
      <c r="U10" s="19" t="s">
        <v>24</v>
      </c>
      <c r="V10" s="19">
        <f t="shared" si="4"/>
        <v>8</v>
      </c>
      <c r="W10" s="19" t="s">
        <v>27</v>
      </c>
      <c r="X10" s="19" t="s">
        <v>12</v>
      </c>
      <c r="Y10" s="19">
        <f t="shared" si="5"/>
        <v>1</v>
      </c>
      <c r="Z10" s="16" t="str">
        <f t="shared" si="6"/>
        <v>R5=</v>
      </c>
      <c r="AA10" s="17">
        <f t="shared" si="7"/>
        <v>0.14285714285714285</v>
      </c>
    </row>
    <row r="11" spans="1:28">
      <c r="A11" s="5"/>
      <c r="B11" s="5"/>
      <c r="C11" s="5"/>
      <c r="D11" s="5"/>
      <c r="E11" s="5"/>
      <c r="F11" s="5"/>
      <c r="G11" s="5"/>
      <c r="H11" s="5"/>
      <c r="I11" s="5"/>
      <c r="J11" s="5"/>
      <c r="L11" s="12" t="str">
        <f t="shared" si="0"/>
        <v>X6=</v>
      </c>
      <c r="M11" s="19" t="s">
        <v>24</v>
      </c>
      <c r="N11" s="15">
        <f t="shared" si="1"/>
        <v>13</v>
      </c>
      <c r="O11" s="15" t="s">
        <v>25</v>
      </c>
      <c r="P11" s="19">
        <f t="shared" si="2"/>
        <v>1</v>
      </c>
      <c r="Q11" s="19" t="s">
        <v>26</v>
      </c>
      <c r="R11" s="19">
        <f t="shared" si="3"/>
        <v>7</v>
      </c>
      <c r="S11" s="19" t="s">
        <v>27</v>
      </c>
      <c r="T11" s="19" t="s">
        <v>23</v>
      </c>
      <c r="U11" s="19" t="s">
        <v>24</v>
      </c>
      <c r="V11" s="19">
        <f t="shared" si="4"/>
        <v>8</v>
      </c>
      <c r="W11" s="19" t="s">
        <v>27</v>
      </c>
      <c r="X11" s="19" t="s">
        <v>12</v>
      </c>
      <c r="Y11" s="19">
        <f t="shared" si="5"/>
        <v>4</v>
      </c>
      <c r="Z11" s="16" t="str">
        <f t="shared" si="6"/>
        <v>R6=</v>
      </c>
      <c r="AA11" s="17">
        <f t="shared" si="7"/>
        <v>0.5714285714285714</v>
      </c>
    </row>
    <row r="12" spans="1:28">
      <c r="A12" s="5"/>
      <c r="B12" s="5"/>
      <c r="C12" s="5"/>
      <c r="D12" s="5"/>
      <c r="E12" s="5"/>
      <c r="F12" s="5"/>
      <c r="G12" s="5"/>
      <c r="H12" s="5"/>
      <c r="I12" s="5"/>
      <c r="J12" s="5"/>
      <c r="L12" s="12" t="str">
        <f t="shared" si="0"/>
        <v>X7=</v>
      </c>
      <c r="M12" s="19" t="s">
        <v>24</v>
      </c>
      <c r="N12" s="15">
        <f t="shared" si="1"/>
        <v>13</v>
      </c>
      <c r="O12" s="15" t="s">
        <v>25</v>
      </c>
      <c r="P12" s="19">
        <f t="shared" si="2"/>
        <v>4</v>
      </c>
      <c r="Q12" s="19" t="s">
        <v>26</v>
      </c>
      <c r="R12" s="19">
        <f t="shared" si="3"/>
        <v>7</v>
      </c>
      <c r="S12" s="19" t="s">
        <v>27</v>
      </c>
      <c r="T12" s="19" t="s">
        <v>23</v>
      </c>
      <c r="U12" s="19" t="s">
        <v>24</v>
      </c>
      <c r="V12" s="19">
        <f t="shared" si="4"/>
        <v>8</v>
      </c>
      <c r="W12" s="19" t="s">
        <v>27</v>
      </c>
      <c r="X12" s="19" t="s">
        <v>12</v>
      </c>
      <c r="Y12" s="19">
        <f t="shared" si="5"/>
        <v>3</v>
      </c>
      <c r="Z12" s="16" t="str">
        <f t="shared" si="6"/>
        <v>R7=</v>
      </c>
      <c r="AA12" s="17">
        <f t="shared" si="7"/>
        <v>0.42857142857142855</v>
      </c>
    </row>
    <row r="13" spans="1:28">
      <c r="A13" s="5"/>
      <c r="B13" s="5"/>
      <c r="C13" s="5"/>
      <c r="D13" s="5"/>
      <c r="E13" s="5"/>
      <c r="F13" s="5"/>
      <c r="G13" s="5"/>
      <c r="H13" s="5"/>
      <c r="I13" s="5"/>
      <c r="J13" s="5"/>
      <c r="L13" s="12" t="str">
        <f t="shared" si="0"/>
        <v>X8=</v>
      </c>
      <c r="M13" s="19" t="s">
        <v>24</v>
      </c>
      <c r="N13" s="15">
        <f t="shared" si="1"/>
        <v>13</v>
      </c>
      <c r="O13" s="15" t="s">
        <v>25</v>
      </c>
      <c r="P13" s="19">
        <f t="shared" si="2"/>
        <v>3</v>
      </c>
      <c r="Q13" s="19" t="s">
        <v>26</v>
      </c>
      <c r="R13" s="19">
        <f t="shared" si="3"/>
        <v>7</v>
      </c>
      <c r="S13" s="19" t="s">
        <v>27</v>
      </c>
      <c r="T13" s="19" t="s">
        <v>23</v>
      </c>
      <c r="U13" s="19" t="s">
        <v>24</v>
      </c>
      <c r="V13" s="19">
        <f t="shared" si="4"/>
        <v>8</v>
      </c>
      <c r="W13" s="19" t="s">
        <v>27</v>
      </c>
      <c r="X13" s="19" t="s">
        <v>12</v>
      </c>
      <c r="Y13" s="19">
        <f t="shared" si="5"/>
        <v>6</v>
      </c>
      <c r="Z13" s="16" t="str">
        <f t="shared" si="6"/>
        <v>R8=</v>
      </c>
      <c r="AA13" s="17">
        <f t="shared" si="7"/>
        <v>0.8571428571428571</v>
      </c>
    </row>
    <row r="14" spans="1:28">
      <c r="A14" s="5"/>
      <c r="B14" s="5"/>
      <c r="C14" s="5"/>
      <c r="D14" s="5"/>
      <c r="E14" s="5"/>
      <c r="F14" s="5"/>
      <c r="G14" s="5"/>
      <c r="H14" s="5"/>
      <c r="I14" s="5"/>
      <c r="J14" s="5"/>
      <c r="L14" s="12" t="str">
        <f t="shared" si="0"/>
        <v>X9=</v>
      </c>
      <c r="M14" s="19" t="s">
        <v>24</v>
      </c>
      <c r="N14" s="15">
        <f t="shared" si="1"/>
        <v>13</v>
      </c>
      <c r="O14" s="15" t="s">
        <v>25</v>
      </c>
      <c r="P14" s="19">
        <f t="shared" si="2"/>
        <v>6</v>
      </c>
      <c r="Q14" s="19" t="s">
        <v>26</v>
      </c>
      <c r="R14" s="19">
        <f t="shared" si="3"/>
        <v>7</v>
      </c>
      <c r="S14" s="19" t="s">
        <v>27</v>
      </c>
      <c r="T14" s="19" t="s">
        <v>23</v>
      </c>
      <c r="U14" s="19" t="s">
        <v>24</v>
      </c>
      <c r="V14" s="19">
        <f t="shared" si="4"/>
        <v>8</v>
      </c>
      <c r="W14" s="19" t="s">
        <v>27</v>
      </c>
      <c r="X14" s="19" t="s">
        <v>12</v>
      </c>
      <c r="Y14" s="19">
        <f t="shared" si="5"/>
        <v>5</v>
      </c>
      <c r="Z14" s="16" t="str">
        <f t="shared" si="6"/>
        <v>R9=</v>
      </c>
      <c r="AA14" s="21">
        <f t="shared" si="7"/>
        <v>0.7142857142857143</v>
      </c>
    </row>
    <row r="15" spans="1:28">
      <c r="A15" s="5"/>
      <c r="B15" s="5"/>
      <c r="C15" s="5"/>
      <c r="D15" s="5"/>
      <c r="E15" s="5"/>
      <c r="F15" s="5"/>
      <c r="G15" s="5"/>
      <c r="H15" s="5"/>
      <c r="I15" s="5"/>
      <c r="J15" s="5"/>
      <c r="L15" s="12" t="str">
        <f t="shared" si="0"/>
        <v>X10=</v>
      </c>
      <c r="M15" s="19" t="s">
        <v>24</v>
      </c>
      <c r="N15" s="15">
        <f t="shared" si="1"/>
        <v>13</v>
      </c>
      <c r="O15" s="15" t="s">
        <v>25</v>
      </c>
      <c r="P15" s="19">
        <f t="shared" si="2"/>
        <v>5</v>
      </c>
      <c r="Q15" s="19" t="s">
        <v>26</v>
      </c>
      <c r="R15" s="19">
        <f t="shared" si="3"/>
        <v>7</v>
      </c>
      <c r="S15" s="19" t="s">
        <v>27</v>
      </c>
      <c r="T15" s="19" t="s">
        <v>23</v>
      </c>
      <c r="U15" s="19" t="s">
        <v>24</v>
      </c>
      <c r="V15" s="19">
        <f t="shared" si="4"/>
        <v>8</v>
      </c>
      <c r="W15" s="19" t="s">
        <v>27</v>
      </c>
      <c r="X15" s="19" t="s">
        <v>12</v>
      </c>
      <c r="Y15" s="19">
        <f t="shared" si="5"/>
        <v>0</v>
      </c>
      <c r="Z15" s="16" t="str">
        <f t="shared" si="6"/>
        <v>R10=</v>
      </c>
      <c r="AA15" s="17">
        <f t="shared" si="7"/>
        <v>0</v>
      </c>
    </row>
    <row r="16" spans="1:28">
      <c r="A16" s="5"/>
      <c r="B16" s="5"/>
      <c r="C16" s="5"/>
      <c r="D16" s="5"/>
      <c r="E16" s="5"/>
      <c r="F16" s="5"/>
      <c r="G16" s="5"/>
      <c r="H16" s="5"/>
      <c r="I16" s="5"/>
      <c r="J16" s="5"/>
      <c r="L16" s="12" t="str">
        <f t="shared" si="0"/>
        <v>X11=</v>
      </c>
      <c r="M16" s="19" t="s">
        <v>24</v>
      </c>
      <c r="N16" s="15">
        <f t="shared" si="1"/>
        <v>13</v>
      </c>
      <c r="O16" s="15" t="s">
        <v>25</v>
      </c>
      <c r="P16" s="19">
        <f t="shared" si="2"/>
        <v>0</v>
      </c>
      <c r="Q16" s="19" t="s">
        <v>26</v>
      </c>
      <c r="R16" s="19">
        <f t="shared" si="3"/>
        <v>7</v>
      </c>
      <c r="S16" s="19" t="s">
        <v>27</v>
      </c>
      <c r="T16" s="19" t="s">
        <v>23</v>
      </c>
      <c r="U16" s="19" t="s">
        <v>24</v>
      </c>
      <c r="V16" s="19">
        <f t="shared" si="4"/>
        <v>8</v>
      </c>
      <c r="W16" s="19" t="s">
        <v>27</v>
      </c>
      <c r="X16" s="19" t="s">
        <v>12</v>
      </c>
      <c r="Y16" s="19">
        <f t="shared" si="5"/>
        <v>7</v>
      </c>
      <c r="Z16" s="16" t="str">
        <f t="shared" si="6"/>
        <v>R11=</v>
      </c>
      <c r="AA16" s="17">
        <f t="shared" si="7"/>
        <v>1</v>
      </c>
    </row>
    <row r="17" spans="1:27">
      <c r="A17" s="5"/>
      <c r="B17" s="5"/>
      <c r="C17" s="5"/>
      <c r="D17" s="5"/>
      <c r="E17" s="5"/>
      <c r="F17" s="5"/>
      <c r="G17" s="5"/>
      <c r="H17" s="5"/>
      <c r="I17" s="5"/>
      <c r="J17" s="5"/>
      <c r="L17" s="12" t="str">
        <f t="shared" si="0"/>
        <v>X12=</v>
      </c>
      <c r="M17" s="19" t="s">
        <v>24</v>
      </c>
      <c r="N17" s="15">
        <f t="shared" si="1"/>
        <v>13</v>
      </c>
      <c r="O17" s="15" t="s">
        <v>25</v>
      </c>
      <c r="P17" s="19">
        <f t="shared" si="2"/>
        <v>7</v>
      </c>
      <c r="Q17" s="19" t="s">
        <v>26</v>
      </c>
      <c r="R17" s="19">
        <f t="shared" si="3"/>
        <v>7</v>
      </c>
      <c r="S17" s="19" t="s">
        <v>27</v>
      </c>
      <c r="T17" s="19" t="s">
        <v>23</v>
      </c>
      <c r="U17" s="19" t="s">
        <v>24</v>
      </c>
      <c r="V17" s="19">
        <f t="shared" si="4"/>
        <v>8</v>
      </c>
      <c r="W17" s="19" t="s">
        <v>27</v>
      </c>
      <c r="X17" s="19" t="s">
        <v>12</v>
      </c>
      <c r="Y17" s="19">
        <f t="shared" si="5"/>
        <v>2</v>
      </c>
      <c r="Z17" s="16" t="str">
        <f t="shared" si="6"/>
        <v>R12=</v>
      </c>
      <c r="AA17" s="17">
        <f t="shared" si="7"/>
        <v>0.2857142857142857</v>
      </c>
    </row>
    <row r="18" spans="1:27">
      <c r="A18" s="5"/>
      <c r="B18" s="5"/>
      <c r="C18" s="5"/>
      <c r="D18" s="5"/>
      <c r="E18" s="5"/>
      <c r="F18" s="5"/>
      <c r="G18" s="5"/>
      <c r="H18" s="5"/>
      <c r="I18" s="5"/>
      <c r="J18" s="5"/>
      <c r="L18" s="12" t="str">
        <f t="shared" si="0"/>
        <v>X13=</v>
      </c>
      <c r="M18" s="19" t="s">
        <v>24</v>
      </c>
      <c r="N18" s="15">
        <f t="shared" si="1"/>
        <v>13</v>
      </c>
      <c r="O18" s="15" t="s">
        <v>25</v>
      </c>
      <c r="P18" s="19">
        <f t="shared" si="2"/>
        <v>2</v>
      </c>
      <c r="Q18" s="19" t="s">
        <v>26</v>
      </c>
      <c r="R18" s="19">
        <f t="shared" si="3"/>
        <v>7</v>
      </c>
      <c r="S18" s="19" t="s">
        <v>27</v>
      </c>
      <c r="T18" s="19" t="s">
        <v>23</v>
      </c>
      <c r="U18" s="19" t="s">
        <v>24</v>
      </c>
      <c r="V18" s="19">
        <f t="shared" si="4"/>
        <v>8</v>
      </c>
      <c r="W18" s="19" t="s">
        <v>27</v>
      </c>
      <c r="X18" s="19" t="s">
        <v>12</v>
      </c>
      <c r="Y18" s="19">
        <f t="shared" si="5"/>
        <v>1</v>
      </c>
      <c r="Z18" s="16" t="str">
        <f t="shared" si="6"/>
        <v>R13=</v>
      </c>
      <c r="AA18" s="17">
        <f t="shared" si="7"/>
        <v>0.14285714285714285</v>
      </c>
    </row>
    <row r="19" spans="1:27">
      <c r="A19" s="5"/>
      <c r="B19" s="5"/>
      <c r="C19" s="5"/>
      <c r="D19" s="5"/>
      <c r="E19" s="5"/>
      <c r="F19" s="5"/>
      <c r="G19" s="5"/>
      <c r="H19" s="5"/>
      <c r="I19" s="5"/>
      <c r="J19" s="5"/>
      <c r="L19" s="12" t="str">
        <f t="shared" si="0"/>
        <v>X14=</v>
      </c>
      <c r="M19" s="19" t="s">
        <v>24</v>
      </c>
      <c r="N19" s="15">
        <f t="shared" si="1"/>
        <v>13</v>
      </c>
      <c r="O19" s="15" t="s">
        <v>25</v>
      </c>
      <c r="P19" s="19">
        <f t="shared" si="2"/>
        <v>1</v>
      </c>
      <c r="Q19" s="19" t="s">
        <v>26</v>
      </c>
      <c r="R19" s="19">
        <f t="shared" si="3"/>
        <v>7</v>
      </c>
      <c r="S19" s="19" t="s">
        <v>27</v>
      </c>
      <c r="T19" s="19" t="s">
        <v>23</v>
      </c>
      <c r="U19" s="19" t="s">
        <v>24</v>
      </c>
      <c r="V19" s="19">
        <f t="shared" si="4"/>
        <v>8</v>
      </c>
      <c r="W19" s="19" t="s">
        <v>27</v>
      </c>
      <c r="X19" s="19" t="s">
        <v>12</v>
      </c>
      <c r="Y19" s="19">
        <f t="shared" si="5"/>
        <v>4</v>
      </c>
      <c r="Z19" s="16" t="str">
        <f t="shared" si="6"/>
        <v>R14=</v>
      </c>
      <c r="AA19" s="17">
        <f t="shared" si="7"/>
        <v>0.5714285714285714</v>
      </c>
    </row>
    <row r="20" spans="1:27">
      <c r="A20" s="5"/>
      <c r="B20" s="5"/>
      <c r="C20" s="5"/>
      <c r="D20" s="5"/>
      <c r="E20" s="5"/>
      <c r="F20" s="5"/>
      <c r="G20" s="5"/>
      <c r="H20" s="5"/>
      <c r="I20" s="5"/>
      <c r="J20" s="5"/>
      <c r="L20" s="12"/>
      <c r="M20" s="19"/>
      <c r="N20" s="15"/>
      <c r="O20" s="15"/>
      <c r="P20" s="19"/>
      <c r="Q20" s="19"/>
      <c r="R20" s="19"/>
      <c r="S20" s="19"/>
      <c r="T20" s="19"/>
      <c r="U20" s="19"/>
      <c r="V20" s="19"/>
      <c r="W20" s="19"/>
      <c r="X20" s="19"/>
      <c r="Y20" s="19"/>
      <c r="Z20" s="16"/>
      <c r="AA20" s="17"/>
    </row>
    <row r="21" spans="1:27">
      <c r="A21" s="5"/>
      <c r="B21" s="5"/>
      <c r="C21" s="5"/>
      <c r="D21" s="5"/>
      <c r="E21" s="5"/>
      <c r="F21" s="5"/>
      <c r="G21" s="5"/>
      <c r="H21" s="5"/>
      <c r="I21" s="5"/>
      <c r="J21" s="5"/>
      <c r="L21" s="12"/>
      <c r="M21" s="19"/>
      <c r="N21" s="15"/>
      <c r="O21" s="15"/>
      <c r="P21" s="19"/>
      <c r="Q21" s="19"/>
      <c r="R21" s="19"/>
      <c r="S21" s="19"/>
      <c r="T21" s="19"/>
      <c r="U21" s="19"/>
      <c r="V21" s="19"/>
      <c r="W21" s="19"/>
      <c r="X21" s="19"/>
      <c r="Y21" s="19"/>
      <c r="Z21" s="16"/>
      <c r="AA21" s="17"/>
    </row>
    <row r="22" spans="1:27">
      <c r="A22" s="5"/>
      <c r="B22" s="5"/>
      <c r="C22" s="5"/>
      <c r="D22" s="5"/>
      <c r="E22" s="5"/>
      <c r="F22" s="5"/>
      <c r="G22" s="5"/>
      <c r="H22" s="5"/>
      <c r="I22" s="5"/>
      <c r="J22" s="5"/>
      <c r="L22" s="12"/>
      <c r="M22" s="19"/>
      <c r="N22" s="15"/>
      <c r="O22" s="15"/>
      <c r="P22" s="19"/>
      <c r="Q22" s="19"/>
      <c r="R22" s="19"/>
      <c r="S22" s="19"/>
      <c r="T22" s="19"/>
      <c r="U22" s="19"/>
      <c r="V22" s="19"/>
      <c r="W22" s="19"/>
      <c r="X22" s="19"/>
      <c r="Y22" s="19"/>
      <c r="Z22" s="16"/>
      <c r="AA22" s="17"/>
    </row>
    <row r="23" spans="1:27">
      <c r="A23" s="5"/>
      <c r="B23" s="5"/>
      <c r="C23" s="5"/>
      <c r="D23" s="5"/>
      <c r="E23" s="5"/>
      <c r="F23" s="5"/>
      <c r="G23" s="5"/>
      <c r="H23" s="5"/>
      <c r="I23" s="5"/>
      <c r="J23" s="5"/>
      <c r="L23" s="12"/>
      <c r="M23" s="19"/>
      <c r="N23" s="15"/>
      <c r="O23" s="15"/>
      <c r="P23" s="19"/>
      <c r="Q23" s="19"/>
      <c r="R23" s="19"/>
      <c r="S23" s="19"/>
      <c r="T23" s="19"/>
      <c r="U23" s="19"/>
      <c r="V23" s="19"/>
      <c r="W23" s="19"/>
      <c r="X23" s="19"/>
      <c r="Y23" s="19"/>
      <c r="Z23" s="16"/>
      <c r="AA23" s="17"/>
    </row>
    <row r="24" spans="1:27">
      <c r="A24" s="5"/>
      <c r="B24" s="5"/>
      <c r="C24" s="5"/>
      <c r="D24" s="5"/>
      <c r="E24" s="5"/>
      <c r="F24" s="5"/>
      <c r="G24" s="5"/>
      <c r="H24" s="5"/>
      <c r="I24" s="5"/>
      <c r="J24" s="5"/>
      <c r="L24" s="12"/>
      <c r="M24" s="19"/>
      <c r="N24" s="15"/>
      <c r="O24" s="15"/>
      <c r="P24" s="19"/>
      <c r="Q24" s="19"/>
      <c r="R24" s="19"/>
      <c r="S24" s="19"/>
      <c r="T24" s="19"/>
      <c r="U24" s="19"/>
      <c r="V24" s="19"/>
      <c r="W24" s="19"/>
      <c r="X24" s="19"/>
      <c r="Y24" s="19"/>
      <c r="Z24" s="16"/>
      <c r="AA24" s="17"/>
    </row>
    <row r="25" spans="1:27">
      <c r="A25" s="5"/>
      <c r="B25" s="5"/>
      <c r="C25" s="5"/>
      <c r="D25" s="5"/>
      <c r="E25" s="5"/>
      <c r="F25" s="5"/>
      <c r="G25" s="5"/>
      <c r="H25" s="5"/>
      <c r="I25" s="5"/>
      <c r="J25" s="5"/>
      <c r="L25" s="12"/>
      <c r="M25" s="19"/>
      <c r="N25" s="15"/>
      <c r="O25" s="15"/>
      <c r="P25" s="19"/>
      <c r="Q25" s="19"/>
      <c r="R25" s="19"/>
      <c r="S25" s="19"/>
      <c r="T25" s="19"/>
      <c r="U25" s="19"/>
      <c r="V25" s="19"/>
      <c r="W25" s="19"/>
      <c r="X25" s="19"/>
      <c r="Y25" s="19"/>
      <c r="Z25" s="16"/>
      <c r="AA25" s="17"/>
    </row>
    <row r="26" spans="1:27">
      <c r="A26" s="5"/>
      <c r="B26" s="5"/>
      <c r="C26" s="5"/>
      <c r="D26" s="5"/>
      <c r="E26" s="5"/>
      <c r="F26" s="5"/>
      <c r="G26" s="5"/>
      <c r="H26" s="5"/>
      <c r="I26" s="5"/>
      <c r="J26" s="5"/>
      <c r="L26" s="12"/>
      <c r="M26" s="19"/>
      <c r="N26" s="15"/>
      <c r="O26" s="15"/>
      <c r="P26" s="19"/>
      <c r="Q26" s="19"/>
      <c r="R26" s="19"/>
      <c r="S26" s="19"/>
      <c r="T26" s="19"/>
      <c r="U26" s="19"/>
      <c r="V26" s="19"/>
      <c r="W26" s="19"/>
      <c r="X26" s="19"/>
      <c r="Y26" s="19"/>
      <c r="Z26" s="16"/>
      <c r="AA26" s="17"/>
    </row>
    <row r="27" spans="1:27">
      <c r="A27" s="5"/>
      <c r="B27" s="5"/>
      <c r="C27" s="5"/>
      <c r="D27" s="5"/>
      <c r="E27" s="5"/>
      <c r="F27" s="5"/>
      <c r="G27" s="5"/>
      <c r="H27" s="5"/>
      <c r="I27" s="5"/>
      <c r="J27" s="5"/>
      <c r="L27" s="12"/>
      <c r="M27" s="19"/>
      <c r="N27" s="15"/>
      <c r="O27" s="15"/>
      <c r="P27" s="19"/>
      <c r="Q27" s="19"/>
      <c r="R27" s="19"/>
      <c r="S27" s="19"/>
      <c r="T27" s="19"/>
      <c r="U27" s="19"/>
      <c r="V27" s="19"/>
      <c r="W27" s="19"/>
      <c r="X27" s="19"/>
      <c r="Y27" s="19"/>
      <c r="Z27" s="16"/>
      <c r="AA27" s="17"/>
    </row>
    <row r="28" spans="1:27">
      <c r="A28" s="5"/>
      <c r="B28" s="5"/>
      <c r="C28" s="5"/>
      <c r="D28" s="5"/>
      <c r="E28" s="5"/>
      <c r="F28" s="5"/>
      <c r="G28" s="5"/>
      <c r="H28" s="5"/>
      <c r="I28" s="5"/>
      <c r="J28" s="5"/>
      <c r="L28" s="12"/>
      <c r="M28" s="19"/>
      <c r="N28" s="15"/>
      <c r="O28" s="15"/>
      <c r="P28" s="19"/>
      <c r="Q28" s="19"/>
      <c r="R28" s="19"/>
      <c r="S28" s="19"/>
      <c r="T28" s="19"/>
      <c r="U28" s="19"/>
      <c r="V28" s="19"/>
      <c r="W28" s="19"/>
      <c r="X28" s="19"/>
      <c r="Y28" s="19"/>
      <c r="Z28" s="16"/>
      <c r="AA28" s="17"/>
    </row>
    <row r="29" spans="1:27">
      <c r="A29" s="5"/>
      <c r="B29" s="5"/>
      <c r="C29" s="5"/>
      <c r="D29" s="5"/>
      <c r="E29" s="5"/>
      <c r="F29" s="5"/>
      <c r="G29" s="5"/>
      <c r="H29" s="5"/>
      <c r="I29" s="5"/>
      <c r="J29" s="5"/>
      <c r="L29" s="12"/>
      <c r="M29" s="19"/>
      <c r="N29" s="15"/>
      <c r="O29" s="15"/>
      <c r="P29" s="19"/>
      <c r="Q29" s="19"/>
      <c r="R29" s="19"/>
      <c r="S29" s="19"/>
      <c r="T29" s="19"/>
      <c r="U29" s="19"/>
      <c r="V29" s="19"/>
      <c r="W29" s="19"/>
      <c r="X29" s="19"/>
      <c r="Y29" s="19"/>
      <c r="Z29" s="16"/>
      <c r="AA29" s="17"/>
    </row>
    <row r="30" spans="1:27">
      <c r="A30" s="5"/>
      <c r="B30" s="5"/>
      <c r="C30" s="5"/>
      <c r="D30" s="5"/>
      <c r="E30" s="5"/>
      <c r="F30" s="5"/>
      <c r="G30" s="5"/>
      <c r="H30" s="5"/>
      <c r="I30" s="5"/>
      <c r="J30" s="5"/>
      <c r="L30" s="12"/>
      <c r="M30" s="19"/>
      <c r="N30" s="15"/>
      <c r="O30" s="15"/>
      <c r="P30" s="19"/>
      <c r="Q30" s="19"/>
      <c r="R30" s="19"/>
      <c r="S30" s="19"/>
      <c r="T30" s="19"/>
      <c r="U30" s="19"/>
      <c r="V30" s="19"/>
      <c r="W30" s="19"/>
      <c r="X30" s="19"/>
      <c r="Y30" s="19"/>
      <c r="Z30" s="16"/>
      <c r="AA30" s="17"/>
    </row>
    <row r="31" spans="1:27">
      <c r="A31" s="5"/>
      <c r="B31" s="5"/>
      <c r="C31" s="5"/>
      <c r="D31" s="5"/>
      <c r="E31" s="5"/>
      <c r="F31" s="5"/>
      <c r="G31" s="5"/>
      <c r="H31" s="5"/>
      <c r="I31" s="5"/>
      <c r="J31" s="5"/>
      <c r="L31" s="12"/>
      <c r="M31" s="19"/>
      <c r="N31" s="15"/>
      <c r="O31" s="15"/>
      <c r="P31" s="19"/>
      <c r="Q31" s="19"/>
      <c r="R31" s="19"/>
      <c r="S31" s="19"/>
      <c r="T31" s="19"/>
      <c r="U31" s="19"/>
      <c r="V31" s="19"/>
      <c r="W31" s="19"/>
      <c r="X31" s="19"/>
      <c r="Y31" s="19"/>
      <c r="Z31" s="16"/>
      <c r="AA31" s="17"/>
    </row>
    <row r="32" spans="1:27">
      <c r="L32" s="12"/>
      <c r="M32" s="19"/>
      <c r="N32" s="15"/>
      <c r="O32" s="15"/>
      <c r="P32" s="19"/>
      <c r="Q32" s="19"/>
      <c r="R32" s="19"/>
      <c r="S32" s="19"/>
      <c r="T32" s="19"/>
      <c r="U32" s="19"/>
      <c r="V32" s="19"/>
      <c r="W32" s="19"/>
      <c r="X32" s="19"/>
      <c r="Y32" s="19"/>
      <c r="Z32" s="16"/>
      <c r="AA32" s="17"/>
    </row>
    <row r="33" spans="12:27">
      <c r="L33" s="12"/>
      <c r="M33" s="19"/>
      <c r="N33" s="15"/>
      <c r="O33" s="15"/>
      <c r="P33" s="19"/>
      <c r="Q33" s="19"/>
      <c r="R33" s="19"/>
      <c r="S33" s="19"/>
      <c r="T33" s="19"/>
      <c r="U33" s="19"/>
      <c r="V33" s="19"/>
      <c r="W33" s="19"/>
      <c r="X33" s="19"/>
      <c r="Y33" s="19"/>
      <c r="Z33" s="16"/>
      <c r="AA33" s="17"/>
    </row>
    <row r="34" spans="12:27">
      <c r="L34" s="12"/>
      <c r="M34" s="19"/>
      <c r="N34" s="15"/>
      <c r="O34" s="15"/>
      <c r="P34" s="19"/>
      <c r="Q34" s="19"/>
      <c r="R34" s="19"/>
      <c r="S34" s="19"/>
      <c r="T34" s="19"/>
      <c r="U34" s="19"/>
      <c r="V34" s="19"/>
      <c r="W34" s="19"/>
      <c r="X34" s="19"/>
      <c r="Y34" s="19"/>
      <c r="Z34" s="16"/>
      <c r="AA34" s="17"/>
    </row>
    <row r="35" spans="12:27">
      <c r="L35" s="12"/>
      <c r="M35" s="19"/>
      <c r="N35" s="15"/>
      <c r="O35" s="15"/>
      <c r="P35" s="19"/>
      <c r="Q35" s="19"/>
      <c r="R35" s="19"/>
      <c r="S35" s="19"/>
      <c r="T35" s="19"/>
      <c r="U35" s="19"/>
      <c r="V35" s="19"/>
      <c r="W35" s="19"/>
      <c r="X35" s="19"/>
      <c r="Y35" s="19"/>
      <c r="Z35" s="16"/>
      <c r="AA35" s="17"/>
    </row>
    <row r="36" spans="12:27">
      <c r="L36" s="12"/>
      <c r="M36" s="19"/>
      <c r="N36" s="15"/>
      <c r="O36" s="15"/>
      <c r="P36" s="19"/>
      <c r="Q36" s="19"/>
      <c r="R36" s="19"/>
      <c r="S36" s="19"/>
      <c r="T36" s="19"/>
      <c r="U36" s="19"/>
      <c r="V36" s="19"/>
      <c r="W36" s="19"/>
      <c r="X36" s="19"/>
      <c r="Y36" s="19"/>
      <c r="Z36" s="16"/>
      <c r="AA36" s="17"/>
    </row>
    <row r="37" spans="12:27">
      <c r="L37" s="12"/>
      <c r="M37" s="19"/>
      <c r="N37" s="15"/>
      <c r="O37" s="15"/>
      <c r="P37" s="19"/>
      <c r="Q37" s="19"/>
      <c r="R37" s="19"/>
      <c r="S37" s="19"/>
      <c r="T37" s="19"/>
      <c r="U37" s="19"/>
      <c r="V37" s="19"/>
      <c r="W37" s="19"/>
      <c r="X37" s="19"/>
      <c r="Y37" s="19"/>
      <c r="Z37" s="16"/>
      <c r="AA37" s="17"/>
    </row>
    <row r="38" spans="12:27">
      <c r="L38" s="12"/>
      <c r="M38" s="19"/>
      <c r="N38" s="15"/>
      <c r="O38" s="15"/>
      <c r="P38" s="19"/>
      <c r="Q38" s="19"/>
      <c r="R38" s="19"/>
      <c r="S38" s="19"/>
      <c r="T38" s="19"/>
      <c r="U38" s="19"/>
      <c r="V38" s="19"/>
      <c r="W38" s="19"/>
      <c r="X38" s="19"/>
      <c r="Y38" s="19"/>
      <c r="Z38" s="16"/>
      <c r="AA38" s="17"/>
    </row>
    <row r="39" spans="12:27">
      <c r="L39" s="12"/>
      <c r="M39" s="19"/>
      <c r="N39" s="15"/>
      <c r="O39" s="15"/>
      <c r="P39" s="19"/>
      <c r="Q39" s="19"/>
      <c r="R39" s="19"/>
      <c r="S39" s="19"/>
      <c r="T39" s="19"/>
      <c r="U39" s="19"/>
      <c r="V39" s="19"/>
      <c r="W39" s="19"/>
      <c r="X39" s="19"/>
      <c r="Y39" s="19"/>
      <c r="Z39" s="16"/>
      <c r="AA39" s="17"/>
    </row>
    <row r="40" spans="12:27">
      <c r="L40" s="12"/>
      <c r="M40" s="19"/>
      <c r="N40" s="15"/>
      <c r="O40" s="15"/>
      <c r="P40" s="19"/>
      <c r="Q40" s="19"/>
      <c r="R40" s="19"/>
      <c r="S40" s="19"/>
      <c r="T40" s="19"/>
      <c r="U40" s="19"/>
      <c r="V40" s="19"/>
      <c r="W40" s="19"/>
      <c r="X40" s="19"/>
      <c r="Y40" s="19"/>
      <c r="Z40" s="16"/>
      <c r="AA40" s="17"/>
    </row>
    <row r="41" spans="12:27">
      <c r="L41" s="12"/>
      <c r="M41" s="19"/>
      <c r="N41" s="15"/>
      <c r="O41" s="15"/>
      <c r="P41" s="19"/>
      <c r="Q41" s="19"/>
      <c r="R41" s="19"/>
      <c r="S41" s="19"/>
      <c r="T41" s="19"/>
      <c r="U41" s="19"/>
      <c r="V41" s="19"/>
      <c r="W41" s="19"/>
      <c r="X41" s="19"/>
      <c r="Y41" s="19"/>
      <c r="Z41" s="16"/>
      <c r="AA41" s="17"/>
    </row>
    <row r="42" spans="12:27">
      <c r="L42" s="12"/>
      <c r="M42" s="19"/>
      <c r="N42" s="15"/>
      <c r="O42" s="15"/>
      <c r="P42" s="19"/>
      <c r="Q42" s="19"/>
      <c r="R42" s="19"/>
      <c r="S42" s="19"/>
      <c r="T42" s="19"/>
      <c r="U42" s="19"/>
      <c r="V42" s="19"/>
      <c r="W42" s="19"/>
      <c r="X42" s="19"/>
      <c r="Y42" s="19"/>
      <c r="Z42" s="16"/>
      <c r="AA42" s="17"/>
    </row>
    <row r="43" spans="12:27">
      <c r="L43" s="12"/>
      <c r="M43" s="19"/>
      <c r="N43" s="15"/>
      <c r="O43" s="15"/>
      <c r="P43" s="19"/>
      <c r="Q43" s="19"/>
      <c r="R43" s="19"/>
      <c r="S43" s="19"/>
      <c r="T43" s="19"/>
      <c r="U43" s="19"/>
      <c r="V43" s="19"/>
      <c r="W43" s="19"/>
      <c r="X43" s="19"/>
      <c r="Y43" s="19"/>
      <c r="Z43" s="16"/>
      <c r="AA43" s="17"/>
    </row>
    <row r="44" spans="12:27">
      <c r="L44" s="12"/>
      <c r="M44" s="19"/>
      <c r="N44" s="15"/>
      <c r="O44" s="15"/>
      <c r="P44" s="19"/>
      <c r="Q44" s="19"/>
      <c r="R44" s="19"/>
      <c r="S44" s="19"/>
      <c r="T44" s="19"/>
      <c r="U44" s="19"/>
      <c r="V44" s="19"/>
      <c r="W44" s="19"/>
      <c r="X44" s="19"/>
      <c r="Y44" s="19"/>
      <c r="Z44" s="16"/>
      <c r="AA44" s="17"/>
    </row>
    <row r="45" spans="12:27">
      <c r="L45" s="12"/>
      <c r="M45" s="19"/>
      <c r="N45" s="15"/>
      <c r="O45" s="15"/>
      <c r="P45" s="19"/>
      <c r="Q45" s="19"/>
      <c r="R45" s="19"/>
      <c r="S45" s="19"/>
      <c r="T45" s="19"/>
      <c r="U45" s="19"/>
      <c r="V45" s="19"/>
      <c r="W45" s="19"/>
      <c r="X45" s="19"/>
      <c r="Y45" s="19"/>
      <c r="Z45" s="16"/>
      <c r="AA45" s="17"/>
    </row>
    <row r="46" spans="12:27">
      <c r="L46" s="12"/>
      <c r="M46" s="19"/>
      <c r="N46" s="15"/>
      <c r="O46" s="15"/>
      <c r="P46" s="19"/>
      <c r="Q46" s="19"/>
      <c r="R46" s="19"/>
      <c r="S46" s="19"/>
      <c r="T46" s="19"/>
      <c r="U46" s="19"/>
      <c r="V46" s="19"/>
      <c r="W46" s="19"/>
      <c r="X46" s="19"/>
      <c r="Y46" s="19"/>
      <c r="Z46" s="16"/>
      <c r="AA46" s="17"/>
    </row>
    <row r="47" spans="12:27">
      <c r="L47" s="12"/>
      <c r="M47" s="19"/>
      <c r="N47" s="15"/>
      <c r="O47" s="15"/>
      <c r="P47" s="19"/>
      <c r="Q47" s="19"/>
      <c r="R47" s="19"/>
      <c r="S47" s="19"/>
      <c r="T47" s="19"/>
      <c r="U47" s="19"/>
      <c r="V47" s="19"/>
      <c r="W47" s="19"/>
      <c r="X47" s="19"/>
      <c r="Y47" s="19"/>
      <c r="Z47" s="16"/>
      <c r="AA47" s="17"/>
    </row>
    <row r="48" spans="12:27">
      <c r="L48" s="12"/>
      <c r="M48" s="19"/>
      <c r="N48" s="15"/>
      <c r="O48" s="15"/>
      <c r="P48" s="19"/>
      <c r="Q48" s="19"/>
      <c r="R48" s="19"/>
      <c r="S48" s="19"/>
      <c r="T48" s="19"/>
      <c r="U48" s="19"/>
      <c r="V48" s="19"/>
      <c r="W48" s="19"/>
      <c r="X48" s="19"/>
      <c r="Y48" s="19"/>
      <c r="Z48" s="16"/>
      <c r="AA48" s="17"/>
    </row>
    <row r="49" spans="12:27">
      <c r="L49" s="12"/>
      <c r="M49" s="19"/>
      <c r="N49" s="15"/>
      <c r="O49" s="15"/>
      <c r="P49" s="19"/>
      <c r="Q49" s="19"/>
      <c r="R49" s="19"/>
      <c r="S49" s="19"/>
      <c r="T49" s="19"/>
      <c r="U49" s="19"/>
      <c r="V49" s="19"/>
      <c r="W49" s="19"/>
      <c r="X49" s="19"/>
      <c r="Y49" s="19"/>
      <c r="Z49" s="16"/>
      <c r="AA49" s="17"/>
    </row>
    <row r="50" spans="12:27">
      <c r="L50" s="12"/>
      <c r="M50" s="19"/>
      <c r="N50" s="15"/>
      <c r="O50" s="15"/>
      <c r="P50" s="19"/>
      <c r="Q50" s="19"/>
      <c r="R50" s="19"/>
      <c r="S50" s="19"/>
      <c r="T50" s="19"/>
      <c r="U50" s="19"/>
      <c r="V50" s="19"/>
      <c r="W50" s="19"/>
      <c r="X50" s="19"/>
      <c r="Y50" s="19"/>
      <c r="Z50" s="16"/>
      <c r="AA50" s="17"/>
    </row>
  </sheetData>
  <mergeCells count="6">
    <mergeCell ref="Z4:AA4"/>
    <mergeCell ref="A1:J1"/>
    <mergeCell ref="A2:J2"/>
    <mergeCell ref="L1:AB2"/>
    <mergeCell ref="M3:N3"/>
    <mergeCell ref="P3:T3"/>
  </mergeCell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6" tint="-0.249977111117893"/>
  </sheetPr>
  <dimension ref="A1:Z50"/>
  <sheetViews>
    <sheetView topLeftCell="A10" zoomScale="148" zoomScaleNormal="148" workbookViewId="0">
      <selection activeCell="Y22" sqref="Y21:Y22"/>
    </sheetView>
  </sheetViews>
  <sheetFormatPr baseColWidth="10" defaultColWidth="9.140625" defaultRowHeight="15"/>
  <cols>
    <col min="11" max="11" width="1.85546875" style="5" customWidth="1"/>
    <col min="13" max="13" width="1.7109375" customWidth="1"/>
    <col min="14" max="15" width="3.28515625" customWidth="1"/>
    <col min="16" max="16" width="5.85546875" customWidth="1"/>
    <col min="17" max="17" width="2.85546875" customWidth="1"/>
    <col min="18" max="18" width="4.85546875" customWidth="1"/>
    <col min="19" max="19" width="1.7109375" bestFit="1" customWidth="1"/>
    <col min="20" max="20" width="4.42578125" customWidth="1"/>
    <col min="21" max="22" width="1.85546875" customWidth="1"/>
    <col min="23" max="23" width="6.42578125" customWidth="1"/>
  </cols>
  <sheetData>
    <row r="1" spans="1:26" ht="21.75" thickBot="1">
      <c r="A1" s="40" t="s">
        <v>18</v>
      </c>
      <c r="B1" s="41"/>
      <c r="C1" s="41"/>
      <c r="D1" s="41"/>
      <c r="E1" s="41"/>
      <c r="F1" s="41"/>
      <c r="G1" s="41"/>
      <c r="H1" s="41"/>
      <c r="I1" s="41"/>
      <c r="J1" s="42"/>
      <c r="L1" s="66" t="s">
        <v>34</v>
      </c>
      <c r="M1" s="66"/>
      <c r="N1" s="66"/>
      <c r="O1" s="66"/>
      <c r="P1" s="66"/>
      <c r="Q1" s="66"/>
      <c r="R1" s="66"/>
      <c r="S1" s="66"/>
      <c r="T1" s="66"/>
      <c r="U1" s="66"/>
      <c r="V1" s="66"/>
      <c r="W1" s="66"/>
      <c r="X1" s="66"/>
      <c r="Y1" s="66"/>
      <c r="Z1" s="66"/>
    </row>
    <row r="2" spans="1:26" ht="18.75">
      <c r="A2" s="68" t="s">
        <v>33</v>
      </c>
      <c r="B2" s="69"/>
      <c r="C2" s="69"/>
      <c r="D2" s="69"/>
      <c r="E2" s="69"/>
      <c r="F2" s="69"/>
      <c r="G2" s="69"/>
      <c r="H2" s="69"/>
      <c r="I2" s="69"/>
      <c r="J2" s="70"/>
      <c r="L2" s="66"/>
      <c r="M2" s="66"/>
      <c r="N2" s="66"/>
      <c r="O2" s="66"/>
      <c r="P2" s="66"/>
      <c r="Q2" s="66"/>
      <c r="R2" s="66"/>
      <c r="S2" s="66"/>
      <c r="T2" s="66"/>
      <c r="U2" s="66"/>
      <c r="V2" s="66"/>
      <c r="W2" s="66"/>
      <c r="X2" s="66"/>
      <c r="Y2" s="66"/>
      <c r="Z2" s="66"/>
    </row>
    <row r="3" spans="1:26" ht="17.25">
      <c r="B3" s="5"/>
      <c r="C3" s="5"/>
      <c r="D3" s="5"/>
      <c r="E3" s="5"/>
      <c r="F3" s="5"/>
      <c r="G3" s="5"/>
      <c r="H3" s="5"/>
      <c r="I3" s="5"/>
      <c r="J3" s="5"/>
      <c r="L3" t="s">
        <v>35</v>
      </c>
      <c r="M3" s="67">
        <v>21</v>
      </c>
      <c r="N3" s="67"/>
      <c r="O3" s="14"/>
      <c r="P3" s="67" t="s">
        <v>36</v>
      </c>
      <c r="Q3" s="67"/>
      <c r="R3" s="67"/>
    </row>
    <row r="4" spans="1:26" ht="18.75">
      <c r="B4" s="5"/>
      <c r="C4" s="5"/>
      <c r="D4" s="5"/>
      <c r="E4" s="5"/>
      <c r="F4" s="5"/>
      <c r="G4" s="5"/>
      <c r="H4" s="5"/>
      <c r="I4" s="5"/>
      <c r="J4" s="5"/>
      <c r="N4" s="2" t="s">
        <v>37</v>
      </c>
      <c r="O4" s="2"/>
      <c r="P4" s="2"/>
      <c r="Q4" s="2"/>
      <c r="U4" s="2"/>
      <c r="V4" s="2"/>
      <c r="W4" s="20"/>
      <c r="X4" s="67" t="s">
        <v>22</v>
      </c>
      <c r="Y4" s="67"/>
      <c r="Z4" s="2"/>
    </row>
    <row r="5" spans="1:26">
      <c r="B5" s="5"/>
      <c r="C5" s="5"/>
      <c r="D5" s="5"/>
      <c r="E5" s="5"/>
      <c r="F5" s="5"/>
      <c r="G5" s="5"/>
      <c r="H5" s="5"/>
      <c r="I5" s="5"/>
      <c r="J5" s="5"/>
      <c r="L5" s="12" t="str">
        <f>"X"&amp;ROW()-5&amp;"="</f>
        <v>X0=</v>
      </c>
      <c r="M5" s="20"/>
      <c r="N5" s="20">
        <v>17</v>
      </c>
      <c r="O5" s="20"/>
      <c r="P5" s="20"/>
      <c r="Q5" s="20"/>
      <c r="R5" s="20"/>
      <c r="S5" s="20"/>
      <c r="T5" s="20"/>
      <c r="U5" s="20"/>
      <c r="V5" s="20"/>
      <c r="W5" s="20"/>
      <c r="X5" s="20"/>
      <c r="Y5" s="20"/>
    </row>
    <row r="6" spans="1:26" ht="15" customHeight="1">
      <c r="B6" s="5"/>
      <c r="C6" s="5"/>
      <c r="D6" s="5"/>
      <c r="E6" s="5"/>
      <c r="F6" s="5"/>
      <c r="G6" s="5"/>
      <c r="H6" s="5"/>
      <c r="I6" s="5"/>
      <c r="J6" s="5"/>
      <c r="L6" s="12" t="str">
        <f>"X"&amp;ROW()-5&amp;"="</f>
        <v>X1=</v>
      </c>
      <c r="M6" s="20" t="s">
        <v>24</v>
      </c>
      <c r="N6" s="15">
        <v>21</v>
      </c>
      <c r="O6" s="15" t="s">
        <v>25</v>
      </c>
      <c r="P6" s="20">
        <f>N5</f>
        <v>17</v>
      </c>
      <c r="Q6" s="20" t="s">
        <v>27</v>
      </c>
      <c r="R6" s="20" t="s">
        <v>23</v>
      </c>
      <c r="S6" s="20" t="s">
        <v>24</v>
      </c>
      <c r="T6" s="20">
        <v>32</v>
      </c>
      <c r="U6" s="20" t="s">
        <v>27</v>
      </c>
      <c r="V6" s="20" t="s">
        <v>12</v>
      </c>
      <c r="W6" s="20">
        <f>MOD(N6*P6,T6)</f>
        <v>5</v>
      </c>
      <c r="X6" s="16" t="str">
        <f>"R"&amp;ROW()-5&amp;"="</f>
        <v>R1=</v>
      </c>
      <c r="Y6" s="13">
        <f>W6/(T6-1)</f>
        <v>0.16129032258064516</v>
      </c>
      <c r="Z6" s="36"/>
    </row>
    <row r="7" spans="1:26">
      <c r="B7" s="5"/>
      <c r="C7" s="5"/>
      <c r="D7" s="5"/>
      <c r="E7" s="5"/>
      <c r="F7" s="5"/>
      <c r="G7" s="5"/>
      <c r="H7" s="5"/>
      <c r="I7" s="5"/>
      <c r="J7" s="5"/>
      <c r="L7" s="12" t="str">
        <f>"X"&amp;ROW()-5&amp;"="</f>
        <v>X2=</v>
      </c>
      <c r="M7" s="20" t="s">
        <v>24</v>
      </c>
      <c r="N7" s="15">
        <f>N$6</f>
        <v>21</v>
      </c>
      <c r="O7" s="15" t="s">
        <v>25</v>
      </c>
      <c r="P7" s="20">
        <f>W6</f>
        <v>5</v>
      </c>
      <c r="Q7" s="20" t="s">
        <v>27</v>
      </c>
      <c r="R7" s="20" t="s">
        <v>23</v>
      </c>
      <c r="S7" s="20" t="s">
        <v>24</v>
      </c>
      <c r="T7" s="20">
        <f>T$6</f>
        <v>32</v>
      </c>
      <c r="U7" s="20" t="s">
        <v>27</v>
      </c>
      <c r="V7" s="20" t="s">
        <v>12</v>
      </c>
      <c r="W7" s="20">
        <f>MOD(N7*P7,T7)</f>
        <v>9</v>
      </c>
      <c r="X7" s="16" t="str">
        <f>"R"&amp;ROW()-5&amp;"="</f>
        <v>R2=</v>
      </c>
      <c r="Y7" s="13">
        <f>W7/(T7-1)</f>
        <v>0.29032258064516131</v>
      </c>
      <c r="Z7" s="36"/>
    </row>
    <row r="8" spans="1:26">
      <c r="B8" s="5"/>
      <c r="C8" s="5"/>
      <c r="D8" s="5"/>
      <c r="E8" s="5"/>
      <c r="F8" s="5"/>
      <c r="G8" s="5"/>
      <c r="H8" s="5"/>
      <c r="I8" s="5"/>
      <c r="J8" s="5"/>
      <c r="L8" s="12" t="str">
        <f t="shared" ref="L8:L19" si="0">"X"&amp;ROW()-5&amp;"="</f>
        <v>X3=</v>
      </c>
      <c r="M8" s="20" t="s">
        <v>24</v>
      </c>
      <c r="N8" s="15">
        <f t="shared" ref="N8:N19" si="1">N$6</f>
        <v>21</v>
      </c>
      <c r="O8" s="15" t="s">
        <v>25</v>
      </c>
      <c r="P8" s="20">
        <f t="shared" ref="P8:P19" si="2">W7</f>
        <v>9</v>
      </c>
      <c r="Q8" s="20" t="s">
        <v>27</v>
      </c>
      <c r="R8" s="20" t="s">
        <v>23</v>
      </c>
      <c r="S8" s="20" t="s">
        <v>24</v>
      </c>
      <c r="T8" s="20">
        <f t="shared" ref="T8:T19" si="3">T$6</f>
        <v>32</v>
      </c>
      <c r="U8" s="20" t="s">
        <v>27</v>
      </c>
      <c r="V8" s="20" t="s">
        <v>12</v>
      </c>
      <c r="W8" s="20">
        <f t="shared" ref="W8:W19" si="4">MOD(N8*P8,T8)</f>
        <v>29</v>
      </c>
      <c r="X8" s="16" t="str">
        <f t="shared" ref="X8:X19" si="5">"R"&amp;ROW()-5&amp;"="</f>
        <v>R3=</v>
      </c>
      <c r="Y8" s="13">
        <f t="shared" ref="Y8:Y19" si="6">W8/(T8-1)</f>
        <v>0.93548387096774188</v>
      </c>
      <c r="Z8" s="36"/>
    </row>
    <row r="9" spans="1:26">
      <c r="B9" s="5"/>
      <c r="C9" s="5"/>
      <c r="D9" s="5"/>
      <c r="E9" s="5"/>
      <c r="F9" s="5"/>
      <c r="G9" s="5"/>
      <c r="H9" s="5"/>
      <c r="I9" s="5"/>
      <c r="J9" s="5"/>
      <c r="L9" s="12" t="str">
        <f t="shared" si="0"/>
        <v>X4=</v>
      </c>
      <c r="M9" s="20" t="s">
        <v>24</v>
      </c>
      <c r="N9" s="15">
        <f t="shared" si="1"/>
        <v>21</v>
      </c>
      <c r="O9" s="15" t="s">
        <v>25</v>
      </c>
      <c r="P9" s="20">
        <f t="shared" si="2"/>
        <v>29</v>
      </c>
      <c r="Q9" s="20" t="s">
        <v>27</v>
      </c>
      <c r="R9" s="20" t="s">
        <v>23</v>
      </c>
      <c r="S9" s="20" t="s">
        <v>24</v>
      </c>
      <c r="T9" s="20">
        <f t="shared" si="3"/>
        <v>32</v>
      </c>
      <c r="U9" s="20" t="s">
        <v>27</v>
      </c>
      <c r="V9" s="20" t="s">
        <v>12</v>
      </c>
      <c r="W9" s="20">
        <f t="shared" si="4"/>
        <v>1</v>
      </c>
      <c r="X9" s="16" t="str">
        <f t="shared" si="5"/>
        <v>R4=</v>
      </c>
      <c r="Y9" s="13">
        <f t="shared" si="6"/>
        <v>3.2258064516129031E-2</v>
      </c>
      <c r="Z9" s="36"/>
    </row>
    <row r="10" spans="1:26">
      <c r="B10" s="5"/>
      <c r="C10" s="5"/>
      <c r="D10" s="5"/>
      <c r="E10" s="5"/>
      <c r="F10" s="5"/>
      <c r="G10" s="5"/>
      <c r="H10" s="5"/>
      <c r="I10" s="5"/>
      <c r="J10" s="5"/>
      <c r="L10" s="12" t="str">
        <f t="shared" si="0"/>
        <v>X5=</v>
      </c>
      <c r="M10" s="20" t="s">
        <v>24</v>
      </c>
      <c r="N10" s="15">
        <f t="shared" si="1"/>
        <v>21</v>
      </c>
      <c r="O10" s="15" t="s">
        <v>25</v>
      </c>
      <c r="P10" s="20">
        <f t="shared" si="2"/>
        <v>1</v>
      </c>
      <c r="Q10" s="20" t="s">
        <v>27</v>
      </c>
      <c r="R10" s="20" t="s">
        <v>23</v>
      </c>
      <c r="S10" s="20" t="s">
        <v>24</v>
      </c>
      <c r="T10" s="20">
        <f t="shared" si="3"/>
        <v>32</v>
      </c>
      <c r="U10" s="20" t="s">
        <v>27</v>
      </c>
      <c r="V10" s="20" t="s">
        <v>12</v>
      </c>
      <c r="W10" s="20">
        <f t="shared" si="4"/>
        <v>21</v>
      </c>
      <c r="X10" s="16" t="str">
        <f t="shared" si="5"/>
        <v>R5=</v>
      </c>
      <c r="Y10" s="13">
        <f t="shared" si="6"/>
        <v>0.67741935483870963</v>
      </c>
      <c r="Z10" s="36"/>
    </row>
    <row r="11" spans="1:26">
      <c r="B11" s="5"/>
      <c r="C11" s="5"/>
      <c r="D11" s="5"/>
      <c r="E11" s="5"/>
      <c r="F11" s="5"/>
      <c r="G11" s="5"/>
      <c r="H11" s="5"/>
      <c r="I11" s="5"/>
      <c r="J11" s="5"/>
      <c r="L11" s="12" t="str">
        <f t="shared" si="0"/>
        <v>X6=</v>
      </c>
      <c r="M11" s="20" t="s">
        <v>24</v>
      </c>
      <c r="N11" s="15">
        <f t="shared" si="1"/>
        <v>21</v>
      </c>
      <c r="O11" s="15" t="s">
        <v>25</v>
      </c>
      <c r="P11" s="20">
        <f t="shared" si="2"/>
        <v>21</v>
      </c>
      <c r="Q11" s="20" t="s">
        <v>27</v>
      </c>
      <c r="R11" s="20" t="s">
        <v>23</v>
      </c>
      <c r="S11" s="20" t="s">
        <v>24</v>
      </c>
      <c r="T11" s="20">
        <f t="shared" si="3"/>
        <v>32</v>
      </c>
      <c r="U11" s="20" t="s">
        <v>27</v>
      </c>
      <c r="V11" s="20" t="s">
        <v>12</v>
      </c>
      <c r="W11" s="20">
        <f t="shared" si="4"/>
        <v>25</v>
      </c>
      <c r="X11" s="16" t="str">
        <f t="shared" si="5"/>
        <v>R6=</v>
      </c>
      <c r="Y11" s="13">
        <f t="shared" si="6"/>
        <v>0.80645161290322576</v>
      </c>
      <c r="Z11" s="36"/>
    </row>
    <row r="12" spans="1:26">
      <c r="B12" s="5"/>
      <c r="C12" s="5"/>
      <c r="D12" s="5"/>
      <c r="E12" s="5"/>
      <c r="F12" s="5"/>
      <c r="G12" s="5"/>
      <c r="H12" s="5"/>
      <c r="I12" s="5"/>
      <c r="J12" s="5"/>
      <c r="L12" s="12" t="str">
        <f t="shared" si="0"/>
        <v>X7=</v>
      </c>
      <c r="M12" s="20" t="s">
        <v>24</v>
      </c>
      <c r="N12" s="15">
        <f t="shared" si="1"/>
        <v>21</v>
      </c>
      <c r="O12" s="15" t="s">
        <v>25</v>
      </c>
      <c r="P12" s="20">
        <f t="shared" si="2"/>
        <v>25</v>
      </c>
      <c r="Q12" s="20" t="s">
        <v>27</v>
      </c>
      <c r="R12" s="20" t="s">
        <v>23</v>
      </c>
      <c r="S12" s="20" t="s">
        <v>24</v>
      </c>
      <c r="T12" s="20">
        <f t="shared" si="3"/>
        <v>32</v>
      </c>
      <c r="U12" s="20" t="s">
        <v>27</v>
      </c>
      <c r="V12" s="20" t="s">
        <v>12</v>
      </c>
      <c r="W12" s="20">
        <f t="shared" si="4"/>
        <v>13</v>
      </c>
      <c r="X12" s="16" t="str">
        <f t="shared" si="5"/>
        <v>R7=</v>
      </c>
      <c r="Y12" s="13">
        <f t="shared" si="6"/>
        <v>0.41935483870967744</v>
      </c>
      <c r="Z12" s="36"/>
    </row>
    <row r="13" spans="1:26">
      <c r="B13" s="5"/>
      <c r="C13" s="5"/>
      <c r="D13" s="5"/>
      <c r="E13" s="5"/>
      <c r="F13" s="5"/>
      <c r="G13" s="5"/>
      <c r="H13" s="5"/>
      <c r="I13" s="5"/>
      <c r="J13" s="5"/>
      <c r="L13" s="12" t="str">
        <f t="shared" si="0"/>
        <v>X8=</v>
      </c>
      <c r="M13" s="20" t="s">
        <v>24</v>
      </c>
      <c r="N13" s="15">
        <f t="shared" si="1"/>
        <v>21</v>
      </c>
      <c r="O13" s="15" t="s">
        <v>25</v>
      </c>
      <c r="P13" s="20">
        <f t="shared" si="2"/>
        <v>13</v>
      </c>
      <c r="Q13" s="20" t="s">
        <v>27</v>
      </c>
      <c r="R13" s="20" t="s">
        <v>23</v>
      </c>
      <c r="S13" s="20" t="s">
        <v>24</v>
      </c>
      <c r="T13" s="20">
        <f t="shared" si="3"/>
        <v>32</v>
      </c>
      <c r="U13" s="20" t="s">
        <v>27</v>
      </c>
      <c r="V13" s="20" t="s">
        <v>12</v>
      </c>
      <c r="W13" s="20">
        <f t="shared" si="4"/>
        <v>17</v>
      </c>
      <c r="X13" s="16" t="str">
        <f t="shared" si="5"/>
        <v>R8=</v>
      </c>
      <c r="Y13" s="13">
        <f t="shared" si="6"/>
        <v>0.54838709677419351</v>
      </c>
      <c r="Z13" s="36"/>
    </row>
    <row r="14" spans="1:26">
      <c r="B14" s="5"/>
      <c r="C14" s="5"/>
      <c r="D14" s="5"/>
      <c r="E14" s="5"/>
      <c r="F14" s="5"/>
      <c r="G14" s="5"/>
      <c r="H14" s="5"/>
      <c r="I14" s="5"/>
      <c r="J14" s="5"/>
      <c r="L14" s="12" t="str">
        <f t="shared" si="0"/>
        <v>X9=</v>
      </c>
      <c r="M14" s="20" t="s">
        <v>24</v>
      </c>
      <c r="N14" s="15">
        <f t="shared" si="1"/>
        <v>21</v>
      </c>
      <c r="O14" s="15" t="s">
        <v>25</v>
      </c>
      <c r="P14" s="20">
        <f t="shared" si="2"/>
        <v>17</v>
      </c>
      <c r="Q14" s="20" t="s">
        <v>27</v>
      </c>
      <c r="R14" s="20" t="s">
        <v>23</v>
      </c>
      <c r="S14" s="20" t="s">
        <v>24</v>
      </c>
      <c r="T14" s="20">
        <f t="shared" si="3"/>
        <v>32</v>
      </c>
      <c r="U14" s="20" t="s">
        <v>27</v>
      </c>
      <c r="V14" s="20" t="s">
        <v>12</v>
      </c>
      <c r="W14" s="20">
        <f t="shared" si="4"/>
        <v>5</v>
      </c>
      <c r="X14" s="16" t="str">
        <f t="shared" si="5"/>
        <v>R9=</v>
      </c>
      <c r="Y14" s="37">
        <f t="shared" si="6"/>
        <v>0.16129032258064516</v>
      </c>
      <c r="Z14" s="36"/>
    </row>
    <row r="15" spans="1:26">
      <c r="B15" s="5"/>
      <c r="C15" s="5"/>
      <c r="D15" s="5"/>
      <c r="E15" s="5"/>
      <c r="F15" s="5"/>
      <c r="G15" s="5"/>
      <c r="H15" s="5"/>
      <c r="I15" s="5"/>
      <c r="J15" s="5"/>
      <c r="L15" s="12" t="str">
        <f t="shared" si="0"/>
        <v>X10=</v>
      </c>
      <c r="M15" s="20" t="s">
        <v>24</v>
      </c>
      <c r="N15" s="15">
        <f t="shared" si="1"/>
        <v>21</v>
      </c>
      <c r="O15" s="15" t="s">
        <v>25</v>
      </c>
      <c r="P15" s="20">
        <f t="shared" si="2"/>
        <v>5</v>
      </c>
      <c r="Q15" s="20" t="s">
        <v>27</v>
      </c>
      <c r="R15" s="20" t="s">
        <v>23</v>
      </c>
      <c r="S15" s="20" t="s">
        <v>24</v>
      </c>
      <c r="T15" s="20">
        <f t="shared" si="3"/>
        <v>32</v>
      </c>
      <c r="U15" s="20" t="s">
        <v>27</v>
      </c>
      <c r="V15" s="20" t="s">
        <v>12</v>
      </c>
      <c r="W15" s="20">
        <f t="shared" si="4"/>
        <v>9</v>
      </c>
      <c r="X15" s="16" t="str">
        <f t="shared" si="5"/>
        <v>R10=</v>
      </c>
      <c r="Y15" s="13">
        <f t="shared" si="6"/>
        <v>0.29032258064516131</v>
      </c>
      <c r="Z15" s="36"/>
    </row>
    <row r="16" spans="1:26">
      <c r="B16" s="5"/>
      <c r="C16" s="5"/>
      <c r="D16" s="5"/>
      <c r="E16" s="5"/>
      <c r="F16" s="5"/>
      <c r="G16" s="5"/>
      <c r="H16" s="5"/>
      <c r="I16" s="5"/>
      <c r="J16" s="5"/>
      <c r="L16" s="12" t="str">
        <f t="shared" si="0"/>
        <v>X11=</v>
      </c>
      <c r="M16" s="20" t="s">
        <v>24</v>
      </c>
      <c r="N16" s="15">
        <f t="shared" si="1"/>
        <v>21</v>
      </c>
      <c r="O16" s="15" t="s">
        <v>25</v>
      </c>
      <c r="P16" s="20">
        <f t="shared" si="2"/>
        <v>9</v>
      </c>
      <c r="Q16" s="20" t="s">
        <v>27</v>
      </c>
      <c r="R16" s="20" t="s">
        <v>23</v>
      </c>
      <c r="S16" s="20" t="s">
        <v>24</v>
      </c>
      <c r="T16" s="20">
        <f t="shared" si="3"/>
        <v>32</v>
      </c>
      <c r="U16" s="20" t="s">
        <v>27</v>
      </c>
      <c r="V16" s="20" t="s">
        <v>12</v>
      </c>
      <c r="W16" s="20">
        <f t="shared" si="4"/>
        <v>29</v>
      </c>
      <c r="X16" s="16" t="str">
        <f t="shared" si="5"/>
        <v>R11=</v>
      </c>
      <c r="Y16" s="13">
        <f t="shared" si="6"/>
        <v>0.93548387096774188</v>
      </c>
      <c r="Z16" s="36"/>
    </row>
    <row r="17" spans="2:26">
      <c r="B17" s="5"/>
      <c r="C17" s="5"/>
      <c r="D17" s="5"/>
      <c r="E17" s="5"/>
      <c r="F17" s="5"/>
      <c r="G17" s="5"/>
      <c r="H17" s="5"/>
      <c r="I17" s="5"/>
      <c r="J17" s="5"/>
      <c r="L17" s="12" t="str">
        <f t="shared" si="0"/>
        <v>X12=</v>
      </c>
      <c r="M17" s="20" t="s">
        <v>24</v>
      </c>
      <c r="N17" s="15">
        <f t="shared" si="1"/>
        <v>21</v>
      </c>
      <c r="O17" s="15" t="s">
        <v>25</v>
      </c>
      <c r="P17" s="20">
        <f t="shared" si="2"/>
        <v>29</v>
      </c>
      <c r="Q17" s="20" t="s">
        <v>27</v>
      </c>
      <c r="R17" s="20" t="s">
        <v>23</v>
      </c>
      <c r="S17" s="20" t="s">
        <v>24</v>
      </c>
      <c r="T17" s="20">
        <f t="shared" si="3"/>
        <v>32</v>
      </c>
      <c r="U17" s="20" t="s">
        <v>27</v>
      </c>
      <c r="V17" s="20" t="s">
        <v>12</v>
      </c>
      <c r="W17" s="20">
        <f t="shared" si="4"/>
        <v>1</v>
      </c>
      <c r="X17" s="16" t="str">
        <f t="shared" si="5"/>
        <v>R12=</v>
      </c>
      <c r="Y17" s="13">
        <f t="shared" si="6"/>
        <v>3.2258064516129031E-2</v>
      </c>
      <c r="Z17" s="36"/>
    </row>
    <row r="18" spans="2:26">
      <c r="B18" s="5"/>
      <c r="C18" s="5"/>
      <c r="D18" s="5"/>
      <c r="E18" s="5"/>
      <c r="F18" s="5"/>
      <c r="G18" s="5"/>
      <c r="H18" s="5"/>
      <c r="I18" s="5"/>
      <c r="J18" s="5"/>
      <c r="L18" s="12" t="str">
        <f t="shared" si="0"/>
        <v>X13=</v>
      </c>
      <c r="M18" s="20" t="s">
        <v>24</v>
      </c>
      <c r="N18" s="15">
        <f t="shared" si="1"/>
        <v>21</v>
      </c>
      <c r="O18" s="15" t="s">
        <v>25</v>
      </c>
      <c r="P18" s="20">
        <f t="shared" si="2"/>
        <v>1</v>
      </c>
      <c r="Q18" s="20" t="s">
        <v>27</v>
      </c>
      <c r="R18" s="20" t="s">
        <v>23</v>
      </c>
      <c r="S18" s="20" t="s">
        <v>24</v>
      </c>
      <c r="T18" s="20">
        <f t="shared" si="3"/>
        <v>32</v>
      </c>
      <c r="U18" s="20" t="s">
        <v>27</v>
      </c>
      <c r="V18" s="20" t="s">
        <v>12</v>
      </c>
      <c r="W18" s="20">
        <f t="shared" si="4"/>
        <v>21</v>
      </c>
      <c r="X18" s="16" t="str">
        <f t="shared" si="5"/>
        <v>R13=</v>
      </c>
      <c r="Y18" s="13">
        <f t="shared" si="6"/>
        <v>0.67741935483870963</v>
      </c>
      <c r="Z18" s="36"/>
    </row>
    <row r="19" spans="2:26">
      <c r="B19" s="5"/>
      <c r="C19" s="5"/>
      <c r="D19" s="5"/>
      <c r="E19" s="5"/>
      <c r="F19" s="5"/>
      <c r="G19" s="5"/>
      <c r="H19" s="5"/>
      <c r="I19" s="5"/>
      <c r="J19" s="5"/>
      <c r="L19" s="12" t="str">
        <f t="shared" si="0"/>
        <v>X14=</v>
      </c>
      <c r="M19" s="20" t="s">
        <v>24</v>
      </c>
      <c r="N19" s="15">
        <f t="shared" si="1"/>
        <v>21</v>
      </c>
      <c r="O19" s="15" t="s">
        <v>25</v>
      </c>
      <c r="P19" s="20">
        <f t="shared" si="2"/>
        <v>21</v>
      </c>
      <c r="Q19" s="20" t="s">
        <v>27</v>
      </c>
      <c r="R19" s="20" t="s">
        <v>23</v>
      </c>
      <c r="S19" s="20" t="s">
        <v>24</v>
      </c>
      <c r="T19" s="20">
        <f t="shared" si="3"/>
        <v>32</v>
      </c>
      <c r="U19" s="20" t="s">
        <v>27</v>
      </c>
      <c r="V19" s="20" t="s">
        <v>12</v>
      </c>
      <c r="W19" s="20">
        <f t="shared" si="4"/>
        <v>25</v>
      </c>
      <c r="X19" s="16" t="str">
        <f t="shared" si="5"/>
        <v>R14=</v>
      </c>
      <c r="Y19" s="13">
        <f t="shared" si="6"/>
        <v>0.80645161290322576</v>
      </c>
      <c r="Z19" s="36"/>
    </row>
    <row r="20" spans="2:26">
      <c r="B20" s="5"/>
      <c r="C20" s="5"/>
      <c r="D20" s="5"/>
      <c r="E20" s="5"/>
      <c r="F20" s="5"/>
      <c r="G20" s="5"/>
      <c r="H20" s="5"/>
      <c r="I20" s="5"/>
      <c r="J20" s="5"/>
      <c r="L20" s="12"/>
      <c r="M20" s="20"/>
      <c r="N20" s="15"/>
      <c r="O20" s="15"/>
      <c r="P20" s="20"/>
      <c r="Q20" s="20"/>
      <c r="R20" s="20"/>
      <c r="S20" s="20"/>
      <c r="T20" s="20"/>
      <c r="U20" s="20"/>
      <c r="V20" s="20"/>
      <c r="W20" s="20"/>
      <c r="X20" s="16"/>
      <c r="Y20" s="17"/>
    </row>
    <row r="21" spans="2:26">
      <c r="B21" s="5"/>
      <c r="C21" s="5"/>
      <c r="D21" s="5"/>
      <c r="E21" s="5"/>
      <c r="F21" s="5"/>
      <c r="G21" s="5"/>
      <c r="H21" s="5"/>
      <c r="I21" s="5"/>
      <c r="J21" s="5"/>
      <c r="L21" s="12"/>
      <c r="M21" s="20"/>
      <c r="N21" s="15"/>
      <c r="O21" s="15"/>
      <c r="P21" s="20"/>
      <c r="Q21" s="20"/>
      <c r="R21" s="20"/>
      <c r="S21" s="20"/>
      <c r="T21" s="20"/>
      <c r="U21" s="20"/>
      <c r="V21" s="20"/>
      <c r="W21" s="20"/>
      <c r="X21" s="16"/>
      <c r="Y21" s="17"/>
    </row>
    <row r="22" spans="2:26">
      <c r="B22" s="5"/>
      <c r="C22" s="5"/>
      <c r="D22" s="5"/>
      <c r="E22" s="5"/>
      <c r="F22" s="5"/>
      <c r="G22" s="5"/>
      <c r="H22" s="5"/>
      <c r="I22" s="5"/>
      <c r="J22" s="5"/>
      <c r="L22" s="12"/>
      <c r="M22" s="20"/>
      <c r="N22" s="15"/>
      <c r="O22" s="15"/>
      <c r="P22" s="20"/>
      <c r="Q22" s="20"/>
      <c r="R22" s="20"/>
      <c r="S22" s="20"/>
      <c r="T22" s="20"/>
      <c r="U22" s="20"/>
      <c r="V22" s="20"/>
      <c r="W22" s="20"/>
      <c r="X22" s="16"/>
      <c r="Y22" s="17"/>
    </row>
    <row r="23" spans="2:26">
      <c r="B23" s="5"/>
      <c r="C23" s="5"/>
      <c r="D23" s="5"/>
      <c r="E23" s="5"/>
      <c r="F23" s="5"/>
      <c r="G23" s="5"/>
      <c r="H23" s="5"/>
      <c r="I23" s="5"/>
      <c r="J23" s="5"/>
      <c r="L23" s="12"/>
      <c r="M23" s="20"/>
      <c r="N23" s="15"/>
      <c r="O23" s="15"/>
      <c r="P23" s="20"/>
      <c r="Q23" s="20"/>
      <c r="R23" s="20"/>
      <c r="S23" s="20"/>
      <c r="T23" s="20"/>
      <c r="U23" s="20"/>
      <c r="V23" s="20"/>
      <c r="W23" s="20"/>
      <c r="X23" s="16"/>
      <c r="Y23" s="17"/>
    </row>
    <row r="24" spans="2:26">
      <c r="B24" s="5"/>
      <c r="C24" s="5"/>
      <c r="D24" s="5"/>
      <c r="E24" s="5"/>
      <c r="F24" s="5"/>
      <c r="G24" s="5"/>
      <c r="H24" s="5"/>
      <c r="I24" s="5"/>
      <c r="J24" s="5"/>
      <c r="L24" s="12"/>
      <c r="M24" s="20"/>
      <c r="N24" s="15"/>
      <c r="O24" s="15"/>
      <c r="P24" s="20"/>
      <c r="Q24" s="20"/>
      <c r="R24" s="20"/>
      <c r="S24" s="20"/>
      <c r="T24" s="20"/>
      <c r="U24" s="20"/>
      <c r="V24" s="20"/>
      <c r="W24" s="20"/>
      <c r="X24" s="16"/>
      <c r="Y24" s="17"/>
    </row>
    <row r="25" spans="2:26">
      <c r="B25" s="5"/>
      <c r="C25" s="5"/>
      <c r="D25" s="5"/>
      <c r="E25" s="5"/>
      <c r="F25" s="5"/>
      <c r="G25" s="5"/>
      <c r="H25" s="5"/>
      <c r="I25" s="5"/>
      <c r="J25" s="5"/>
      <c r="L25" s="12"/>
      <c r="M25" s="20"/>
      <c r="N25" s="15"/>
      <c r="O25" s="15"/>
      <c r="P25" s="20"/>
      <c r="Q25" s="20"/>
      <c r="R25" s="20"/>
      <c r="S25" s="20"/>
      <c r="T25" s="20"/>
      <c r="U25" s="20"/>
      <c r="V25" s="20"/>
      <c r="W25" s="20"/>
      <c r="X25" s="16"/>
      <c r="Y25" s="17"/>
    </row>
    <row r="26" spans="2:26">
      <c r="B26" s="5"/>
      <c r="C26" s="5"/>
      <c r="D26" s="5"/>
      <c r="E26" s="5"/>
      <c r="F26" s="5"/>
      <c r="G26" s="5"/>
      <c r="H26" s="5"/>
      <c r="I26" s="5"/>
      <c r="J26" s="5"/>
      <c r="L26" s="12"/>
      <c r="M26" s="20"/>
      <c r="N26" s="15"/>
      <c r="O26" s="15"/>
      <c r="P26" s="20"/>
      <c r="Q26" s="20"/>
      <c r="R26" s="20"/>
      <c r="S26" s="20"/>
      <c r="T26" s="20"/>
      <c r="U26" s="20"/>
      <c r="V26" s="20"/>
      <c r="W26" s="20"/>
      <c r="X26" s="16"/>
      <c r="Y26" s="17"/>
    </row>
    <row r="27" spans="2:26">
      <c r="B27" s="5"/>
      <c r="C27" s="5"/>
      <c r="D27" s="5"/>
      <c r="E27" s="5"/>
      <c r="F27" s="5"/>
      <c r="G27" s="5"/>
      <c r="H27" s="5"/>
      <c r="I27" s="5"/>
      <c r="J27" s="5"/>
      <c r="L27" s="12"/>
      <c r="M27" s="20"/>
      <c r="N27" s="15"/>
      <c r="O27" s="15"/>
      <c r="P27" s="20"/>
      <c r="Q27" s="20"/>
      <c r="R27" s="20"/>
      <c r="S27" s="20"/>
      <c r="T27" s="20"/>
      <c r="U27" s="20"/>
      <c r="V27" s="20"/>
      <c r="W27" s="20"/>
      <c r="X27" s="16"/>
      <c r="Y27" s="17"/>
    </row>
    <row r="28" spans="2:26">
      <c r="L28" s="12"/>
      <c r="M28" s="20"/>
      <c r="N28" s="15"/>
      <c r="O28" s="15"/>
      <c r="P28" s="20"/>
      <c r="Q28" s="20"/>
      <c r="R28" s="20"/>
      <c r="S28" s="20"/>
      <c r="T28" s="20"/>
      <c r="U28" s="20"/>
      <c r="V28" s="20"/>
      <c r="W28" s="20"/>
      <c r="X28" s="16"/>
      <c r="Y28" s="17"/>
    </row>
    <row r="29" spans="2:26">
      <c r="L29" s="12"/>
      <c r="M29" s="20"/>
      <c r="N29" s="15"/>
      <c r="O29" s="15"/>
      <c r="P29" s="20"/>
      <c r="Q29" s="20"/>
      <c r="R29" s="20"/>
      <c r="S29" s="20"/>
      <c r="T29" s="20"/>
      <c r="U29" s="20"/>
      <c r="V29" s="20"/>
      <c r="W29" s="20"/>
      <c r="X29" s="16"/>
      <c r="Y29" s="17"/>
    </row>
    <row r="30" spans="2:26">
      <c r="L30" s="12"/>
      <c r="M30" s="20"/>
      <c r="N30" s="15"/>
      <c r="O30" s="15"/>
      <c r="P30" s="20"/>
      <c r="Q30" s="20"/>
      <c r="R30" s="20"/>
      <c r="S30" s="20"/>
      <c r="T30" s="20"/>
      <c r="U30" s="20"/>
      <c r="V30" s="20"/>
      <c r="W30" s="20"/>
      <c r="X30" s="16"/>
      <c r="Y30" s="17"/>
    </row>
    <row r="31" spans="2:26">
      <c r="L31" s="12"/>
      <c r="M31" s="20"/>
      <c r="N31" s="15"/>
      <c r="O31" s="15"/>
      <c r="P31" s="20"/>
      <c r="Q31" s="20"/>
      <c r="R31" s="20"/>
      <c r="S31" s="20"/>
      <c r="T31" s="20"/>
      <c r="U31" s="20"/>
      <c r="V31" s="20"/>
      <c r="W31" s="20"/>
      <c r="X31" s="16"/>
      <c r="Y31" s="17"/>
    </row>
    <row r="32" spans="2:26">
      <c r="L32" s="12"/>
      <c r="M32" s="20"/>
      <c r="N32" s="15"/>
      <c r="O32" s="15"/>
      <c r="P32" s="20"/>
      <c r="Q32" s="20"/>
      <c r="R32" s="20"/>
      <c r="S32" s="20"/>
      <c r="T32" s="20"/>
      <c r="U32" s="20"/>
      <c r="V32" s="20"/>
      <c r="W32" s="20"/>
      <c r="X32" s="16"/>
      <c r="Y32" s="17"/>
    </row>
    <row r="33" spans="12:25">
      <c r="L33" s="12"/>
      <c r="M33" s="20"/>
      <c r="N33" s="15"/>
      <c r="O33" s="15"/>
      <c r="P33" s="20"/>
      <c r="Q33" s="20"/>
      <c r="R33" s="20"/>
      <c r="S33" s="20"/>
      <c r="T33" s="20"/>
      <c r="U33" s="20"/>
      <c r="V33" s="20"/>
      <c r="W33" s="20"/>
      <c r="X33" s="16"/>
      <c r="Y33" s="17"/>
    </row>
    <row r="34" spans="12:25">
      <c r="L34" s="12"/>
      <c r="M34" s="20"/>
      <c r="N34" s="15"/>
      <c r="O34" s="15"/>
      <c r="P34" s="20"/>
      <c r="Q34" s="20"/>
      <c r="R34" s="20"/>
      <c r="S34" s="20"/>
      <c r="T34" s="20"/>
      <c r="U34" s="20"/>
      <c r="V34" s="20"/>
      <c r="W34" s="20"/>
      <c r="X34" s="16"/>
      <c r="Y34" s="17"/>
    </row>
    <row r="35" spans="12:25">
      <c r="L35" s="12"/>
      <c r="M35" s="20"/>
      <c r="N35" s="15"/>
      <c r="O35" s="15"/>
      <c r="P35" s="20"/>
      <c r="Q35" s="20"/>
      <c r="R35" s="20"/>
      <c r="S35" s="20"/>
      <c r="T35" s="20"/>
      <c r="U35" s="20"/>
      <c r="V35" s="20"/>
      <c r="W35" s="20"/>
      <c r="X35" s="16"/>
      <c r="Y35" s="17"/>
    </row>
    <row r="36" spans="12:25">
      <c r="L36" s="12"/>
      <c r="M36" s="20"/>
      <c r="N36" s="15"/>
      <c r="O36" s="15"/>
      <c r="P36" s="20"/>
      <c r="Q36" s="20"/>
      <c r="R36" s="20"/>
      <c r="S36" s="20"/>
      <c r="T36" s="20"/>
      <c r="U36" s="20"/>
      <c r="V36" s="20"/>
      <c r="W36" s="20"/>
      <c r="X36" s="16"/>
      <c r="Y36" s="17"/>
    </row>
    <row r="37" spans="12:25">
      <c r="L37" s="12"/>
      <c r="M37" s="20"/>
      <c r="N37" s="15"/>
      <c r="O37" s="15"/>
      <c r="P37" s="20"/>
      <c r="Q37" s="20"/>
      <c r="R37" s="20"/>
      <c r="S37" s="20"/>
      <c r="T37" s="20"/>
      <c r="U37" s="20"/>
      <c r="V37" s="20"/>
      <c r="W37" s="20"/>
      <c r="X37" s="16"/>
      <c r="Y37" s="17"/>
    </row>
    <row r="38" spans="12:25">
      <c r="L38" s="12"/>
      <c r="M38" s="20"/>
      <c r="N38" s="15"/>
      <c r="O38" s="15"/>
      <c r="P38" s="20"/>
      <c r="Q38" s="20"/>
      <c r="R38" s="20"/>
      <c r="S38" s="20"/>
      <c r="T38" s="20"/>
      <c r="U38" s="20"/>
      <c r="V38" s="20"/>
      <c r="W38" s="20"/>
      <c r="X38" s="16"/>
      <c r="Y38" s="17"/>
    </row>
    <row r="39" spans="12:25">
      <c r="L39" s="12"/>
      <c r="M39" s="20"/>
      <c r="N39" s="15"/>
      <c r="O39" s="15"/>
      <c r="P39" s="20"/>
      <c r="Q39" s="20"/>
      <c r="R39" s="20"/>
      <c r="S39" s="20"/>
      <c r="T39" s="20"/>
      <c r="U39" s="20"/>
      <c r="V39" s="20"/>
      <c r="W39" s="20"/>
      <c r="X39" s="16"/>
      <c r="Y39" s="17"/>
    </row>
    <row r="40" spans="12:25">
      <c r="L40" s="12"/>
      <c r="M40" s="20"/>
      <c r="N40" s="15"/>
      <c r="O40" s="15"/>
      <c r="P40" s="20"/>
      <c r="Q40" s="20"/>
      <c r="R40" s="20"/>
      <c r="S40" s="20"/>
      <c r="T40" s="20"/>
      <c r="U40" s="20"/>
      <c r="V40" s="20"/>
      <c r="W40" s="20"/>
      <c r="X40" s="16"/>
      <c r="Y40" s="17"/>
    </row>
    <row r="41" spans="12:25">
      <c r="L41" s="12"/>
      <c r="M41" s="20"/>
      <c r="N41" s="15"/>
      <c r="O41" s="15"/>
      <c r="P41" s="20"/>
      <c r="Q41" s="20"/>
      <c r="R41" s="20"/>
      <c r="S41" s="20"/>
      <c r="T41" s="20"/>
      <c r="U41" s="20"/>
      <c r="V41" s="20"/>
      <c r="W41" s="20"/>
      <c r="X41" s="16"/>
      <c r="Y41" s="17"/>
    </row>
    <row r="42" spans="12:25">
      <c r="L42" s="12"/>
      <c r="M42" s="20"/>
      <c r="N42" s="15"/>
      <c r="O42" s="15"/>
      <c r="P42" s="20"/>
      <c r="Q42" s="20"/>
      <c r="R42" s="20"/>
      <c r="S42" s="20"/>
      <c r="T42" s="20"/>
      <c r="U42" s="20"/>
      <c r="V42" s="20"/>
      <c r="W42" s="20"/>
      <c r="X42" s="16"/>
      <c r="Y42" s="17"/>
    </row>
    <row r="43" spans="12:25">
      <c r="L43" s="12"/>
      <c r="M43" s="20"/>
      <c r="N43" s="15"/>
      <c r="O43" s="15"/>
      <c r="P43" s="20"/>
      <c r="Q43" s="20"/>
      <c r="R43" s="20"/>
      <c r="S43" s="20"/>
      <c r="T43" s="20"/>
      <c r="U43" s="20"/>
      <c r="V43" s="20"/>
      <c r="W43" s="20"/>
      <c r="X43" s="16"/>
      <c r="Y43" s="17"/>
    </row>
    <row r="44" spans="12:25">
      <c r="L44" s="12"/>
      <c r="M44" s="20"/>
      <c r="N44" s="15"/>
      <c r="O44" s="15"/>
      <c r="P44" s="20"/>
      <c r="Q44" s="20"/>
      <c r="R44" s="20"/>
      <c r="S44" s="20"/>
      <c r="T44" s="20"/>
      <c r="U44" s="20"/>
      <c r="V44" s="20"/>
      <c r="W44" s="20"/>
      <c r="X44" s="16"/>
      <c r="Y44" s="17"/>
    </row>
    <row r="45" spans="12:25">
      <c r="L45" s="12"/>
      <c r="M45" s="20"/>
      <c r="N45" s="15"/>
      <c r="O45" s="15"/>
      <c r="P45" s="20"/>
      <c r="Q45" s="20"/>
      <c r="R45" s="20"/>
      <c r="S45" s="20"/>
      <c r="T45" s="20"/>
      <c r="U45" s="20"/>
      <c r="V45" s="20"/>
      <c r="W45" s="20"/>
      <c r="X45" s="16"/>
      <c r="Y45" s="17"/>
    </row>
    <row r="46" spans="12:25">
      <c r="L46" s="12"/>
      <c r="M46" s="20"/>
      <c r="N46" s="15"/>
      <c r="O46" s="15"/>
      <c r="P46" s="20"/>
      <c r="Q46" s="20"/>
      <c r="R46" s="20"/>
      <c r="S46" s="20"/>
      <c r="T46" s="20"/>
      <c r="U46" s="20"/>
      <c r="V46" s="20"/>
      <c r="W46" s="20"/>
      <c r="X46" s="16"/>
      <c r="Y46" s="17"/>
    </row>
    <row r="47" spans="12:25">
      <c r="L47" s="12"/>
      <c r="M47" s="20"/>
      <c r="N47" s="15"/>
      <c r="O47" s="15"/>
      <c r="P47" s="20"/>
      <c r="Q47" s="20"/>
      <c r="R47" s="20"/>
      <c r="S47" s="20"/>
      <c r="T47" s="20"/>
      <c r="U47" s="20"/>
      <c r="V47" s="20"/>
      <c r="W47" s="20"/>
      <c r="X47" s="16"/>
      <c r="Y47" s="17"/>
    </row>
    <row r="48" spans="12:25">
      <c r="L48" s="12"/>
      <c r="M48" s="20"/>
      <c r="N48" s="15"/>
      <c r="O48" s="15"/>
      <c r="P48" s="20"/>
      <c r="Q48" s="20"/>
      <c r="R48" s="20"/>
      <c r="S48" s="20"/>
      <c r="T48" s="20"/>
      <c r="U48" s="20"/>
      <c r="V48" s="20"/>
      <c r="W48" s="20"/>
      <c r="X48" s="16"/>
      <c r="Y48" s="17"/>
    </row>
    <row r="49" spans="12:25">
      <c r="L49" s="12"/>
      <c r="M49" s="20"/>
      <c r="N49" s="15"/>
      <c r="O49" s="15"/>
      <c r="P49" s="20"/>
      <c r="Q49" s="20"/>
      <c r="R49" s="20"/>
      <c r="S49" s="20"/>
      <c r="T49" s="20"/>
      <c r="U49" s="20"/>
      <c r="V49" s="20"/>
      <c r="W49" s="20"/>
      <c r="X49" s="16"/>
      <c r="Y49" s="17"/>
    </row>
    <row r="50" spans="12:25">
      <c r="L50" s="12"/>
      <c r="M50" s="20"/>
      <c r="N50" s="15"/>
      <c r="O50" s="15"/>
      <c r="P50" s="20"/>
      <c r="Q50" s="20"/>
      <c r="R50" s="20"/>
      <c r="S50" s="20"/>
      <c r="T50" s="20"/>
      <c r="U50" s="20"/>
      <c r="V50" s="20"/>
      <c r="W50" s="20"/>
      <c r="X50" s="16"/>
      <c r="Y50" s="17"/>
    </row>
  </sheetData>
  <mergeCells count="6">
    <mergeCell ref="X4:Y4"/>
    <mergeCell ref="A1:J1"/>
    <mergeCell ref="A2:J2"/>
    <mergeCell ref="L1:Z2"/>
    <mergeCell ref="M3:N3"/>
    <mergeCell ref="P3:R3"/>
  </mergeCell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562F67-1F8F-4AFA-A310-DB9991D63468}">
  <sheetPr>
    <tabColor theme="6" tint="-0.249977111117893"/>
  </sheetPr>
  <dimension ref="B2:M7"/>
  <sheetViews>
    <sheetView tabSelected="1" topLeftCell="F1" workbookViewId="0">
      <selection activeCell="M8" sqref="M8"/>
    </sheetView>
  </sheetViews>
  <sheetFormatPr baseColWidth="10" defaultRowHeight="15"/>
  <cols>
    <col min="2" max="7" width="13.42578125" bestFit="1" customWidth="1"/>
    <col min="10" max="10" width="24.28515625" customWidth="1"/>
    <col min="13" max="13" width="22" customWidth="1"/>
  </cols>
  <sheetData>
    <row r="2" spans="2:13" ht="30">
      <c r="B2" s="74">
        <v>0.15</v>
      </c>
      <c r="C2" s="74">
        <v>0.31</v>
      </c>
      <c r="D2" s="74">
        <v>0.81</v>
      </c>
      <c r="E2" s="74">
        <v>0.48</v>
      </c>
      <c r="F2" s="74">
        <v>0.01</v>
      </c>
      <c r="G2" s="74">
        <v>0.6</v>
      </c>
      <c r="J2" s="75" t="s">
        <v>49</v>
      </c>
      <c r="K2" s="75" t="s">
        <v>50</v>
      </c>
      <c r="L2" s="75" t="s">
        <v>51</v>
      </c>
      <c r="M2" s="78" t="s">
        <v>57</v>
      </c>
    </row>
    <row r="3" spans="2:13" ht="30">
      <c r="B3" s="74">
        <v>0.26</v>
      </c>
      <c r="C3" s="74">
        <v>0.34</v>
      </c>
      <c r="D3" s="74">
        <v>0.7</v>
      </c>
      <c r="E3" s="74">
        <v>0.31</v>
      </c>
      <c r="F3" s="74">
        <v>7.0000000000000007E-2</v>
      </c>
      <c r="G3" s="74">
        <v>0.06</v>
      </c>
      <c r="J3" s="77" t="s">
        <v>52</v>
      </c>
      <c r="K3" s="77">
        <v>6</v>
      </c>
      <c r="L3" s="76">
        <f>COUNTIF(A2:G6,"&lt;.20")</f>
        <v>10</v>
      </c>
      <c r="M3" s="76"/>
    </row>
    <row r="4" spans="2:13" ht="30">
      <c r="B4" s="74">
        <v>0.33</v>
      </c>
      <c r="C4" s="74">
        <v>0.49</v>
      </c>
      <c r="D4" s="74">
        <v>0.77</v>
      </c>
      <c r="E4" s="74">
        <v>0.04</v>
      </c>
      <c r="F4" s="74">
        <v>0.43</v>
      </c>
      <c r="G4" s="74">
        <v>0.92</v>
      </c>
      <c r="J4" s="77" t="s">
        <v>53</v>
      </c>
      <c r="K4" s="77">
        <v>6</v>
      </c>
      <c r="L4" s="76"/>
      <c r="M4" s="76"/>
    </row>
    <row r="5" spans="2:13" ht="30">
      <c r="B5" s="74">
        <v>0.25</v>
      </c>
      <c r="C5" s="74">
        <v>0.83</v>
      </c>
      <c r="D5" s="74">
        <v>0.68</v>
      </c>
      <c r="E5" s="74">
        <v>0.97</v>
      </c>
      <c r="F5" s="74">
        <v>0.11</v>
      </c>
      <c r="G5" s="74">
        <v>0</v>
      </c>
      <c r="J5" s="77" t="s">
        <v>54</v>
      </c>
      <c r="K5" s="77">
        <v>6</v>
      </c>
      <c r="L5" s="76"/>
      <c r="M5" s="76"/>
    </row>
    <row r="6" spans="2:13" ht="30">
      <c r="B6" s="74">
        <v>0.18</v>
      </c>
      <c r="C6" s="74">
        <v>0.11</v>
      </c>
      <c r="D6" s="74">
        <v>0.03</v>
      </c>
      <c r="E6" s="74">
        <v>0.59</v>
      </c>
      <c r="F6" s="74">
        <v>0.25</v>
      </c>
      <c r="G6" s="74">
        <v>0.55000000000000004</v>
      </c>
      <c r="J6" s="77" t="s">
        <v>55</v>
      </c>
      <c r="K6" s="77">
        <v>6</v>
      </c>
      <c r="L6" s="76"/>
      <c r="M6" s="76"/>
    </row>
    <row r="7" spans="2:13" ht="30">
      <c r="J7" s="77" t="s">
        <v>56</v>
      </c>
      <c r="K7" s="77">
        <v>6</v>
      </c>
      <c r="L7" s="76"/>
      <c r="M7" s="76"/>
    </row>
  </sheetData>
  <pageMargins left="0.7" right="0.7" top="0.75" bottom="0.75" header="0.3" footer="0.3"/>
  <pageSetup orientation="portrait" horizontalDpi="0"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6" tint="-0.249977111117893"/>
  </sheetPr>
  <dimension ref="A1:AJ18"/>
  <sheetViews>
    <sheetView topLeftCell="E1" workbookViewId="0">
      <selection activeCell="X21" sqref="X21"/>
    </sheetView>
  </sheetViews>
  <sheetFormatPr baseColWidth="10" defaultColWidth="9.140625" defaultRowHeight="15"/>
  <cols>
    <col min="11" max="11" width="2.28515625" style="5" customWidth="1"/>
    <col min="13" max="13" width="3.140625" customWidth="1"/>
    <col min="14" max="14" width="5.140625" customWidth="1"/>
    <col min="15" max="16" width="4" customWidth="1"/>
    <col min="17" max="17" width="3.7109375" customWidth="1"/>
    <col min="18" max="18" width="5" customWidth="1"/>
    <col min="19" max="19" width="3.7109375" customWidth="1"/>
    <col min="20" max="20" width="4.28515625" customWidth="1"/>
    <col min="21" max="21" width="3.28515625" customWidth="1"/>
    <col min="22" max="22" width="4.140625" customWidth="1"/>
    <col min="23" max="23" width="2.28515625" customWidth="1"/>
    <col min="24" max="24" width="7" customWidth="1"/>
    <col min="25" max="25" width="3.28515625" customWidth="1"/>
    <col min="26" max="26" width="4.42578125" customWidth="1"/>
    <col min="27" max="27" width="3.140625" customWidth="1"/>
    <col min="28" max="28" width="5.140625" customWidth="1"/>
    <col min="29" max="29" width="3" customWidth="1"/>
    <col min="30" max="30" width="3.85546875" customWidth="1"/>
    <col min="31" max="31" width="2.5703125" customWidth="1"/>
    <col min="32" max="32" width="4.5703125" customWidth="1"/>
    <col min="33" max="33" width="3.42578125" customWidth="1"/>
  </cols>
  <sheetData>
    <row r="1" spans="1:36" ht="21.75" thickBot="1">
      <c r="A1" s="40" t="s">
        <v>18</v>
      </c>
      <c r="B1" s="41"/>
      <c r="C1" s="41"/>
      <c r="D1" s="41"/>
      <c r="E1" s="41"/>
      <c r="F1" s="41"/>
      <c r="G1" s="41"/>
      <c r="H1" s="41"/>
      <c r="I1" s="41"/>
      <c r="J1" s="42"/>
      <c r="L1" s="72" t="s">
        <v>39</v>
      </c>
      <c r="M1" s="73"/>
      <c r="N1" s="73"/>
      <c r="O1" s="73"/>
      <c r="P1" s="73"/>
      <c r="Q1" s="73"/>
      <c r="R1" s="73"/>
      <c r="S1" s="73"/>
      <c r="T1" s="73"/>
      <c r="U1" s="73"/>
      <c r="V1" s="73"/>
      <c r="W1" s="73"/>
      <c r="X1" s="73"/>
      <c r="Y1" s="73"/>
      <c r="Z1" s="73"/>
      <c r="AA1" s="73"/>
      <c r="AB1" s="73"/>
      <c r="AC1" s="73"/>
      <c r="AD1" s="73"/>
      <c r="AE1" s="73"/>
      <c r="AF1" s="73"/>
      <c r="AG1" s="73"/>
      <c r="AH1" s="73"/>
      <c r="AI1" s="73"/>
      <c r="AJ1" s="73"/>
    </row>
    <row r="2" spans="1:36" ht="24" customHeight="1">
      <c r="A2" s="68" t="s">
        <v>38</v>
      </c>
      <c r="B2" s="69"/>
      <c r="C2" s="69"/>
      <c r="D2" s="69"/>
      <c r="E2" s="69"/>
      <c r="F2" s="69"/>
      <c r="G2" s="69"/>
      <c r="H2" s="69"/>
      <c r="I2" s="69"/>
      <c r="J2" s="70"/>
      <c r="L2" s="73"/>
      <c r="M2" s="73"/>
      <c r="N2" s="73"/>
      <c r="O2" s="73"/>
      <c r="P2" s="73"/>
      <c r="Q2" s="73"/>
      <c r="R2" s="73"/>
      <c r="S2" s="73"/>
      <c r="T2" s="73"/>
      <c r="U2" s="73"/>
      <c r="V2" s="73"/>
      <c r="W2" s="73"/>
      <c r="X2" s="73"/>
      <c r="Y2" s="73"/>
      <c r="Z2" s="73"/>
      <c r="AA2" s="73"/>
      <c r="AB2" s="73"/>
      <c r="AC2" s="73"/>
      <c r="AD2" s="73"/>
      <c r="AE2" s="73"/>
      <c r="AF2" s="73"/>
      <c r="AG2" s="73"/>
      <c r="AH2" s="73"/>
      <c r="AI2" s="73"/>
      <c r="AJ2" s="73"/>
    </row>
    <row r="3" spans="1:36" ht="20.25">
      <c r="A3" s="5"/>
      <c r="B3" s="5"/>
      <c r="C3" s="5"/>
      <c r="D3" s="5"/>
      <c r="E3" s="5"/>
      <c r="F3" s="5"/>
      <c r="G3" s="5"/>
      <c r="H3" s="5"/>
      <c r="I3" s="5"/>
      <c r="J3" s="5"/>
      <c r="L3" s="71" t="s">
        <v>47</v>
      </c>
      <c r="M3" s="71"/>
      <c r="N3" s="71"/>
      <c r="O3" s="71"/>
      <c r="P3" s="71"/>
      <c r="Q3" s="71"/>
      <c r="R3" s="71"/>
      <c r="S3" s="71"/>
      <c r="T3" s="71"/>
      <c r="U3" s="71"/>
      <c r="V3" s="71"/>
      <c r="W3" s="71"/>
      <c r="X3" s="71"/>
      <c r="Y3" s="71"/>
      <c r="Z3" s="71"/>
      <c r="AA3" s="71"/>
      <c r="AB3" s="71"/>
      <c r="AC3" s="71"/>
      <c r="AD3" s="71"/>
      <c r="AE3" s="71"/>
      <c r="AF3" s="71"/>
      <c r="AG3" s="71"/>
      <c r="AH3" s="71"/>
      <c r="AI3" s="71"/>
      <c r="AJ3" s="2"/>
    </row>
    <row r="4" spans="1:36">
      <c r="A4" s="5"/>
      <c r="B4" s="5"/>
      <c r="C4" s="5"/>
      <c r="D4" s="5"/>
      <c r="E4" s="5"/>
      <c r="F4" s="5"/>
      <c r="G4" s="5"/>
      <c r="H4" s="5"/>
      <c r="I4" s="5"/>
      <c r="J4" s="5"/>
      <c r="L4" s="12"/>
      <c r="M4" s="12" t="s">
        <v>40</v>
      </c>
      <c r="N4" s="12">
        <v>65</v>
      </c>
      <c r="O4" s="12" t="s">
        <v>41</v>
      </c>
      <c r="P4" s="12">
        <v>89</v>
      </c>
      <c r="Q4" s="12" t="s">
        <v>42</v>
      </c>
      <c r="R4" s="12">
        <v>98</v>
      </c>
      <c r="S4" s="12" t="s">
        <v>43</v>
      </c>
      <c r="T4" s="12">
        <v>3</v>
      </c>
      <c r="U4" s="12" t="s">
        <v>44</v>
      </c>
      <c r="V4" s="12">
        <v>69</v>
      </c>
      <c r="W4" s="20"/>
      <c r="X4" s="20"/>
      <c r="Y4" s="20"/>
      <c r="Z4" s="20"/>
      <c r="AA4" s="20"/>
      <c r="AB4" s="20"/>
      <c r="AC4" s="20"/>
      <c r="AD4" s="20"/>
      <c r="AE4" s="20"/>
      <c r="AF4" s="20"/>
      <c r="AG4" s="20"/>
      <c r="AH4" s="20"/>
      <c r="AI4" s="20"/>
    </row>
    <row r="5" spans="1:36">
      <c r="A5" s="5"/>
      <c r="B5" s="5"/>
      <c r="C5" s="5"/>
      <c r="D5" s="5"/>
      <c r="E5" s="5"/>
      <c r="F5" s="5"/>
      <c r="G5" s="5"/>
      <c r="H5" s="5"/>
      <c r="I5" s="5"/>
      <c r="J5" s="5"/>
      <c r="L5" s="12" t="str">
        <f>"X"&amp;ROW()+1&amp;"="</f>
        <v>X6=</v>
      </c>
      <c r="M5" s="20" t="s">
        <v>24</v>
      </c>
      <c r="N5" s="24" t="str">
        <f>"X"&amp;ROW()</f>
        <v>X5</v>
      </c>
      <c r="O5" s="15" t="s">
        <v>26</v>
      </c>
      <c r="P5" s="24" t="str">
        <f>"X"&amp;ROW()-4</f>
        <v>X1</v>
      </c>
      <c r="Q5" s="20" t="s">
        <v>27</v>
      </c>
      <c r="R5" s="20" t="s">
        <v>23</v>
      </c>
      <c r="S5" s="20" t="s">
        <v>24</v>
      </c>
      <c r="T5" s="20">
        <v>100</v>
      </c>
      <c r="U5" s="20" t="s">
        <v>27</v>
      </c>
      <c r="V5" s="20" t="s">
        <v>12</v>
      </c>
      <c r="W5" s="20" t="s">
        <v>24</v>
      </c>
      <c r="X5" s="15">
        <f>Z9</f>
        <v>69</v>
      </c>
      <c r="Y5" s="15" t="s">
        <v>26</v>
      </c>
      <c r="Z5" s="24">
        <f>N4</f>
        <v>65</v>
      </c>
      <c r="AA5" s="20" t="s">
        <v>27</v>
      </c>
      <c r="AB5" s="20" t="s">
        <v>23</v>
      </c>
      <c r="AC5" s="20" t="s">
        <v>24</v>
      </c>
      <c r="AD5" s="20">
        <v>100</v>
      </c>
      <c r="AE5" s="20" t="s">
        <v>27</v>
      </c>
      <c r="AF5" s="20" t="s">
        <v>12</v>
      </c>
      <c r="AG5" s="15">
        <f t="shared" ref="AG5:AG11" si="0">MOD(X5+Z5,AD5)</f>
        <v>34</v>
      </c>
      <c r="AH5" s="16" t="str">
        <f>"R"&amp;ROW()-4&amp;"="</f>
        <v>R1=</v>
      </c>
      <c r="AI5" s="13">
        <f>AG5/(AD5-1)</f>
        <v>0.34343434343434343</v>
      </c>
      <c r="AJ5" s="36"/>
    </row>
    <row r="6" spans="1:36">
      <c r="A6" s="5"/>
      <c r="B6" s="5"/>
      <c r="C6" s="5"/>
      <c r="D6" s="5"/>
      <c r="E6" s="5"/>
      <c r="F6" s="5"/>
      <c r="G6" s="5"/>
      <c r="H6" s="5"/>
      <c r="I6" s="5"/>
      <c r="J6" s="5"/>
      <c r="L6" s="12" t="str">
        <f t="shared" ref="L6:L18" si="1">"X"&amp;ROW()+1&amp;"="</f>
        <v>X7=</v>
      </c>
      <c r="M6" s="20" t="s">
        <v>24</v>
      </c>
      <c r="N6" s="24" t="str">
        <f t="shared" ref="N6:N18" si="2">"X"&amp;ROW()</f>
        <v>X6</v>
      </c>
      <c r="O6" s="15" t="s">
        <v>26</v>
      </c>
      <c r="P6" s="24" t="str">
        <f t="shared" ref="P6:P18" si="3">"X"&amp;ROW()-4</f>
        <v>X2</v>
      </c>
      <c r="Q6" s="20" t="s">
        <v>27</v>
      </c>
      <c r="R6" s="20" t="s">
        <v>23</v>
      </c>
      <c r="S6" s="20" t="s">
        <v>24</v>
      </c>
      <c r="T6" s="20">
        <f>T$5</f>
        <v>100</v>
      </c>
      <c r="U6" s="20" t="s">
        <v>27</v>
      </c>
      <c r="V6" s="20" t="s">
        <v>12</v>
      </c>
      <c r="W6" s="20" t="s">
        <v>24</v>
      </c>
      <c r="X6" s="15">
        <f>AG5</f>
        <v>34</v>
      </c>
      <c r="Y6" s="15" t="s">
        <v>26</v>
      </c>
      <c r="Z6" s="20">
        <f>P4</f>
        <v>89</v>
      </c>
      <c r="AA6" s="20" t="s">
        <v>27</v>
      </c>
      <c r="AB6" s="20" t="s">
        <v>23</v>
      </c>
      <c r="AC6" s="20" t="s">
        <v>24</v>
      </c>
      <c r="AD6" s="20">
        <f>AD$5</f>
        <v>100</v>
      </c>
      <c r="AE6" s="20" t="s">
        <v>27</v>
      </c>
      <c r="AF6" s="20" t="s">
        <v>12</v>
      </c>
      <c r="AG6" s="15">
        <f t="shared" si="0"/>
        <v>23</v>
      </c>
      <c r="AH6" s="16" t="str">
        <f t="shared" ref="AH6:AH18" si="4">"R"&amp;ROW()-4&amp;"="</f>
        <v>R2=</v>
      </c>
      <c r="AI6" s="13">
        <f>AG6/(AD6-1)</f>
        <v>0.23232323232323232</v>
      </c>
      <c r="AJ6" s="36"/>
    </row>
    <row r="7" spans="1:36">
      <c r="A7" s="5"/>
      <c r="B7" s="5"/>
      <c r="C7" s="5"/>
      <c r="D7" s="5"/>
      <c r="E7" s="5"/>
      <c r="F7" s="5"/>
      <c r="G7" s="5"/>
      <c r="H7" s="5"/>
      <c r="I7" s="5"/>
      <c r="J7" s="5"/>
      <c r="L7" s="12" t="str">
        <f t="shared" si="1"/>
        <v>X8=</v>
      </c>
      <c r="M7" s="20" t="s">
        <v>24</v>
      </c>
      <c r="N7" s="24" t="str">
        <f t="shared" si="2"/>
        <v>X7</v>
      </c>
      <c r="O7" s="15" t="s">
        <v>26</v>
      </c>
      <c r="P7" s="24" t="str">
        <f t="shared" si="3"/>
        <v>X3</v>
      </c>
      <c r="Q7" s="20" t="s">
        <v>27</v>
      </c>
      <c r="R7" s="20" t="s">
        <v>23</v>
      </c>
      <c r="S7" s="20" t="s">
        <v>24</v>
      </c>
      <c r="T7" s="20">
        <f t="shared" ref="T7:T18" si="5">T$5</f>
        <v>100</v>
      </c>
      <c r="U7" s="20" t="s">
        <v>27</v>
      </c>
      <c r="V7" s="20" t="s">
        <v>12</v>
      </c>
      <c r="W7" s="20" t="s">
        <v>24</v>
      </c>
      <c r="X7" s="15">
        <f t="shared" ref="X7:X11" si="6">AG6</f>
        <v>23</v>
      </c>
      <c r="Y7" s="15" t="s">
        <v>26</v>
      </c>
      <c r="Z7" s="20">
        <f>R4</f>
        <v>98</v>
      </c>
      <c r="AA7" s="20" t="s">
        <v>27</v>
      </c>
      <c r="AB7" s="20" t="s">
        <v>23</v>
      </c>
      <c r="AC7" s="20" t="s">
        <v>24</v>
      </c>
      <c r="AD7" s="20">
        <f t="shared" ref="AD7:AD18" si="7">AD$5</f>
        <v>100</v>
      </c>
      <c r="AE7" s="20" t="s">
        <v>27</v>
      </c>
      <c r="AF7" s="20" t="s">
        <v>12</v>
      </c>
      <c r="AG7" s="15">
        <f t="shared" si="0"/>
        <v>21</v>
      </c>
      <c r="AH7" s="16" t="str">
        <f t="shared" si="4"/>
        <v>R3=</v>
      </c>
      <c r="AI7" s="13">
        <f>AG7/(AD7-1)</f>
        <v>0.21212121212121213</v>
      </c>
      <c r="AJ7" s="36"/>
    </row>
    <row r="8" spans="1:36">
      <c r="A8" s="5"/>
      <c r="B8" s="5"/>
      <c r="C8" s="5"/>
      <c r="D8" s="5"/>
      <c r="E8" s="5"/>
      <c r="F8" s="5"/>
      <c r="G8" s="5"/>
      <c r="H8" s="5"/>
      <c r="I8" s="5"/>
      <c r="J8" s="5"/>
      <c r="L8" s="12" t="str">
        <f t="shared" si="1"/>
        <v>X9=</v>
      </c>
      <c r="M8" s="20" t="s">
        <v>24</v>
      </c>
      <c r="N8" s="24" t="str">
        <f t="shared" si="2"/>
        <v>X8</v>
      </c>
      <c r="O8" s="15" t="s">
        <v>26</v>
      </c>
      <c r="P8" s="24" t="str">
        <f t="shared" si="3"/>
        <v>X4</v>
      </c>
      <c r="Q8" s="20" t="s">
        <v>27</v>
      </c>
      <c r="R8" s="20" t="s">
        <v>23</v>
      </c>
      <c r="S8" s="20" t="s">
        <v>24</v>
      </c>
      <c r="T8" s="20">
        <f t="shared" si="5"/>
        <v>100</v>
      </c>
      <c r="U8" s="20" t="s">
        <v>27</v>
      </c>
      <c r="V8" s="20" t="s">
        <v>12</v>
      </c>
      <c r="W8" s="20" t="s">
        <v>24</v>
      </c>
      <c r="X8" s="15">
        <f t="shared" si="6"/>
        <v>21</v>
      </c>
      <c r="Y8" s="15" t="s">
        <v>26</v>
      </c>
      <c r="Z8" s="20">
        <f>T4</f>
        <v>3</v>
      </c>
      <c r="AA8" s="20" t="s">
        <v>27</v>
      </c>
      <c r="AB8" s="20" t="s">
        <v>23</v>
      </c>
      <c r="AC8" s="20" t="s">
        <v>24</v>
      </c>
      <c r="AD8" s="20">
        <f t="shared" si="7"/>
        <v>100</v>
      </c>
      <c r="AE8" s="20" t="s">
        <v>27</v>
      </c>
      <c r="AF8" s="20" t="s">
        <v>12</v>
      </c>
      <c r="AG8" s="15">
        <f t="shared" si="0"/>
        <v>24</v>
      </c>
      <c r="AH8" s="16" t="str">
        <f t="shared" si="4"/>
        <v>R4=</v>
      </c>
      <c r="AI8" s="13">
        <f>AG8/(AD8-1)</f>
        <v>0.24242424242424243</v>
      </c>
      <c r="AJ8" s="36"/>
    </row>
    <row r="9" spans="1:36">
      <c r="A9" s="5"/>
      <c r="B9" s="5"/>
      <c r="C9" s="5"/>
      <c r="D9" s="5"/>
      <c r="E9" s="5"/>
      <c r="F9" s="5"/>
      <c r="G9" s="5"/>
      <c r="H9" s="5"/>
      <c r="I9" s="5"/>
      <c r="J9" s="5"/>
      <c r="L9" s="12" t="str">
        <f t="shared" si="1"/>
        <v>X10=</v>
      </c>
      <c r="M9" s="20" t="s">
        <v>24</v>
      </c>
      <c r="N9" s="24" t="str">
        <f t="shared" si="2"/>
        <v>X9</v>
      </c>
      <c r="O9" s="15" t="s">
        <v>26</v>
      </c>
      <c r="P9" s="24" t="str">
        <f t="shared" si="3"/>
        <v>X5</v>
      </c>
      <c r="Q9" s="20" t="s">
        <v>27</v>
      </c>
      <c r="R9" s="20" t="s">
        <v>23</v>
      </c>
      <c r="S9" s="20" t="s">
        <v>24</v>
      </c>
      <c r="T9" s="20">
        <f t="shared" si="5"/>
        <v>100</v>
      </c>
      <c r="U9" s="20" t="s">
        <v>27</v>
      </c>
      <c r="V9" s="20" t="s">
        <v>12</v>
      </c>
      <c r="W9" s="20" t="s">
        <v>24</v>
      </c>
      <c r="X9" s="15">
        <f t="shared" si="6"/>
        <v>24</v>
      </c>
      <c r="Y9" s="15" t="s">
        <v>26</v>
      </c>
      <c r="Z9" s="20">
        <f>V4</f>
        <v>69</v>
      </c>
      <c r="AA9" s="20" t="s">
        <v>27</v>
      </c>
      <c r="AB9" s="20" t="s">
        <v>23</v>
      </c>
      <c r="AC9" s="20" t="s">
        <v>24</v>
      </c>
      <c r="AD9" s="20">
        <f t="shared" si="7"/>
        <v>100</v>
      </c>
      <c r="AE9" s="20" t="s">
        <v>27</v>
      </c>
      <c r="AF9" s="20" t="s">
        <v>12</v>
      </c>
      <c r="AG9" s="15">
        <f t="shared" si="0"/>
        <v>93</v>
      </c>
      <c r="AH9" s="16" t="str">
        <f t="shared" si="4"/>
        <v>R5=</v>
      </c>
      <c r="AI9" s="13">
        <f>AG9/(AD9-1)</f>
        <v>0.93939393939393945</v>
      </c>
      <c r="AJ9" s="36"/>
    </row>
    <row r="10" spans="1:36">
      <c r="A10" s="5"/>
      <c r="B10" s="5"/>
      <c r="C10" s="5"/>
      <c r="D10" s="5"/>
      <c r="E10" s="5"/>
      <c r="F10" s="5"/>
      <c r="G10" s="5"/>
      <c r="H10" s="5"/>
      <c r="I10" s="5"/>
      <c r="J10" s="5"/>
      <c r="L10" s="12" t="str">
        <f t="shared" si="1"/>
        <v>X11=</v>
      </c>
      <c r="M10" s="20" t="s">
        <v>24</v>
      </c>
      <c r="N10" s="24" t="str">
        <f t="shared" si="2"/>
        <v>X10</v>
      </c>
      <c r="O10" s="15" t="s">
        <v>26</v>
      </c>
      <c r="P10" s="24" t="str">
        <f t="shared" si="3"/>
        <v>X6</v>
      </c>
      <c r="Q10" s="20" t="s">
        <v>27</v>
      </c>
      <c r="R10" s="20" t="s">
        <v>23</v>
      </c>
      <c r="S10" s="20" t="s">
        <v>24</v>
      </c>
      <c r="T10" s="20">
        <f t="shared" si="5"/>
        <v>100</v>
      </c>
      <c r="U10" s="20" t="s">
        <v>27</v>
      </c>
      <c r="V10" s="20" t="s">
        <v>12</v>
      </c>
      <c r="W10" s="20" t="s">
        <v>24</v>
      </c>
      <c r="X10" s="15">
        <f t="shared" si="6"/>
        <v>93</v>
      </c>
      <c r="Y10" s="15" t="s">
        <v>26</v>
      </c>
      <c r="Z10" s="15">
        <f>AG5</f>
        <v>34</v>
      </c>
      <c r="AA10" s="20" t="s">
        <v>27</v>
      </c>
      <c r="AB10" s="20" t="s">
        <v>23</v>
      </c>
      <c r="AC10" s="20" t="s">
        <v>24</v>
      </c>
      <c r="AD10" s="20">
        <f t="shared" si="7"/>
        <v>100</v>
      </c>
      <c r="AE10" s="20" t="s">
        <v>27</v>
      </c>
      <c r="AF10" s="20" t="s">
        <v>12</v>
      </c>
      <c r="AG10" s="15">
        <f t="shared" si="0"/>
        <v>27</v>
      </c>
      <c r="AH10" s="16" t="str">
        <f t="shared" si="4"/>
        <v>R6=</v>
      </c>
      <c r="AI10" s="13">
        <f t="shared" ref="AI10" si="8">AG10/(AD10-1)</f>
        <v>0.27272727272727271</v>
      </c>
      <c r="AJ10" s="36"/>
    </row>
    <row r="11" spans="1:36">
      <c r="L11" s="12" t="str">
        <f t="shared" si="1"/>
        <v>X12=</v>
      </c>
      <c r="M11" s="20" t="s">
        <v>24</v>
      </c>
      <c r="N11" s="24" t="str">
        <f t="shared" si="2"/>
        <v>X11</v>
      </c>
      <c r="O11" s="15" t="s">
        <v>26</v>
      </c>
      <c r="P11" s="24" t="str">
        <f t="shared" si="3"/>
        <v>X7</v>
      </c>
      <c r="Q11" s="20" t="s">
        <v>27</v>
      </c>
      <c r="R11" s="20" t="s">
        <v>23</v>
      </c>
      <c r="S11" s="20" t="s">
        <v>24</v>
      </c>
      <c r="T11" s="20">
        <f t="shared" si="5"/>
        <v>100</v>
      </c>
      <c r="U11" s="20" t="s">
        <v>27</v>
      </c>
      <c r="V11" s="20" t="s">
        <v>12</v>
      </c>
      <c r="W11" s="20" t="s">
        <v>24</v>
      </c>
      <c r="X11" s="15">
        <f t="shared" si="6"/>
        <v>27</v>
      </c>
      <c r="Y11" s="15" t="s">
        <v>26</v>
      </c>
      <c r="Z11" s="15">
        <f>AG6</f>
        <v>23</v>
      </c>
      <c r="AA11" s="20" t="s">
        <v>27</v>
      </c>
      <c r="AB11" s="20" t="s">
        <v>23</v>
      </c>
      <c r="AC11" s="20" t="s">
        <v>24</v>
      </c>
      <c r="AD11" s="20">
        <f t="shared" si="7"/>
        <v>100</v>
      </c>
      <c r="AE11" s="20" t="s">
        <v>27</v>
      </c>
      <c r="AF11" s="20" t="s">
        <v>12</v>
      </c>
      <c r="AG11" s="15">
        <f t="shared" si="0"/>
        <v>50</v>
      </c>
      <c r="AH11" s="16" t="str">
        <f t="shared" si="4"/>
        <v>R7=</v>
      </c>
      <c r="AI11" s="13">
        <f t="shared" ref="AI11" si="9">AG11/(AD11-1)</f>
        <v>0.50505050505050508</v>
      </c>
      <c r="AJ11" s="36"/>
    </row>
    <row r="12" spans="1:36">
      <c r="L12" s="12" t="str">
        <f t="shared" si="1"/>
        <v>X13=</v>
      </c>
      <c r="M12" s="20" t="s">
        <v>24</v>
      </c>
      <c r="N12" s="24" t="str">
        <f t="shared" si="2"/>
        <v>X12</v>
      </c>
      <c r="O12" s="15" t="s">
        <v>26</v>
      </c>
      <c r="P12" s="24" t="str">
        <f t="shared" si="3"/>
        <v>X8</v>
      </c>
      <c r="Q12" s="20" t="s">
        <v>27</v>
      </c>
      <c r="R12" s="20" t="s">
        <v>23</v>
      </c>
      <c r="S12" s="20" t="s">
        <v>24</v>
      </c>
      <c r="T12" s="20">
        <f t="shared" si="5"/>
        <v>100</v>
      </c>
      <c r="U12" s="20" t="s">
        <v>27</v>
      </c>
      <c r="V12" s="20" t="s">
        <v>12</v>
      </c>
      <c r="W12" s="20" t="s">
        <v>24</v>
      </c>
      <c r="X12" s="15">
        <f t="shared" ref="X12:X18" si="10">AG11</f>
        <v>50</v>
      </c>
      <c r="Y12" s="15" t="s">
        <v>26</v>
      </c>
      <c r="Z12" s="15">
        <f t="shared" ref="Z12:Z18" si="11">AG7</f>
        <v>21</v>
      </c>
      <c r="AA12" s="20" t="s">
        <v>27</v>
      </c>
      <c r="AB12" s="20" t="s">
        <v>23</v>
      </c>
      <c r="AC12" s="20" t="s">
        <v>24</v>
      </c>
      <c r="AD12" s="20">
        <f t="shared" si="7"/>
        <v>100</v>
      </c>
      <c r="AE12" s="20" t="s">
        <v>27</v>
      </c>
      <c r="AF12" s="20" t="s">
        <v>12</v>
      </c>
      <c r="AG12" s="15">
        <f t="shared" ref="AG12:AG18" si="12">MOD(X12+Z12,AD12)</f>
        <v>71</v>
      </c>
      <c r="AH12" s="16" t="str">
        <f t="shared" si="4"/>
        <v>R8=</v>
      </c>
      <c r="AI12" s="13">
        <f t="shared" ref="AI12:AI18" si="13">AG12/(AD12-1)</f>
        <v>0.71717171717171713</v>
      </c>
      <c r="AJ12" s="36"/>
    </row>
    <row r="13" spans="1:36">
      <c r="L13" s="12" t="str">
        <f t="shared" si="1"/>
        <v>X14=</v>
      </c>
      <c r="M13" s="20" t="s">
        <v>24</v>
      </c>
      <c r="N13" s="24" t="str">
        <f t="shared" si="2"/>
        <v>X13</v>
      </c>
      <c r="O13" s="15" t="s">
        <v>26</v>
      </c>
      <c r="P13" s="24" t="str">
        <f t="shared" si="3"/>
        <v>X9</v>
      </c>
      <c r="Q13" s="20" t="s">
        <v>27</v>
      </c>
      <c r="R13" s="20" t="s">
        <v>23</v>
      </c>
      <c r="S13" s="20" t="s">
        <v>24</v>
      </c>
      <c r="T13" s="20">
        <f t="shared" si="5"/>
        <v>100</v>
      </c>
      <c r="U13" s="20" t="s">
        <v>27</v>
      </c>
      <c r="V13" s="20" t="s">
        <v>12</v>
      </c>
      <c r="W13" s="20" t="s">
        <v>24</v>
      </c>
      <c r="X13" s="15">
        <f t="shared" si="10"/>
        <v>71</v>
      </c>
      <c r="Y13" s="15" t="s">
        <v>26</v>
      </c>
      <c r="Z13" s="15">
        <f t="shared" si="11"/>
        <v>24</v>
      </c>
      <c r="AA13" s="20" t="s">
        <v>27</v>
      </c>
      <c r="AB13" s="20" t="s">
        <v>23</v>
      </c>
      <c r="AC13" s="20" t="s">
        <v>24</v>
      </c>
      <c r="AD13" s="20">
        <f t="shared" si="7"/>
        <v>100</v>
      </c>
      <c r="AE13" s="20" t="s">
        <v>27</v>
      </c>
      <c r="AF13" s="20" t="s">
        <v>12</v>
      </c>
      <c r="AG13" s="15">
        <f t="shared" si="12"/>
        <v>95</v>
      </c>
      <c r="AH13" s="16" t="str">
        <f t="shared" si="4"/>
        <v>R9=</v>
      </c>
      <c r="AI13" s="13">
        <f t="shared" si="13"/>
        <v>0.95959595959595956</v>
      </c>
      <c r="AJ13" s="36"/>
    </row>
    <row r="14" spans="1:36">
      <c r="L14" s="12" t="str">
        <f t="shared" si="1"/>
        <v>X15=</v>
      </c>
      <c r="M14" s="20" t="s">
        <v>24</v>
      </c>
      <c r="N14" s="24" t="str">
        <f t="shared" si="2"/>
        <v>X14</v>
      </c>
      <c r="O14" s="15" t="s">
        <v>26</v>
      </c>
      <c r="P14" s="24" t="str">
        <f t="shared" si="3"/>
        <v>X10</v>
      </c>
      <c r="Q14" s="20" t="s">
        <v>27</v>
      </c>
      <c r="R14" s="20" t="s">
        <v>23</v>
      </c>
      <c r="S14" s="20" t="s">
        <v>24</v>
      </c>
      <c r="T14" s="20">
        <f t="shared" si="5"/>
        <v>100</v>
      </c>
      <c r="U14" s="20" t="s">
        <v>27</v>
      </c>
      <c r="V14" s="20" t="s">
        <v>12</v>
      </c>
      <c r="W14" s="20" t="s">
        <v>24</v>
      </c>
      <c r="X14" s="15">
        <f t="shared" si="10"/>
        <v>95</v>
      </c>
      <c r="Y14" s="15" t="s">
        <v>26</v>
      </c>
      <c r="Z14" s="15">
        <f t="shared" si="11"/>
        <v>93</v>
      </c>
      <c r="AA14" s="20" t="s">
        <v>27</v>
      </c>
      <c r="AB14" s="20" t="s">
        <v>23</v>
      </c>
      <c r="AC14" s="20" t="s">
        <v>24</v>
      </c>
      <c r="AD14" s="20">
        <f t="shared" si="7"/>
        <v>100</v>
      </c>
      <c r="AE14" s="20" t="s">
        <v>27</v>
      </c>
      <c r="AF14" s="20" t="s">
        <v>12</v>
      </c>
      <c r="AG14" s="15">
        <f t="shared" si="12"/>
        <v>88</v>
      </c>
      <c r="AH14" s="16" t="str">
        <f t="shared" si="4"/>
        <v>R10=</v>
      </c>
      <c r="AI14" s="13">
        <f t="shared" si="13"/>
        <v>0.88888888888888884</v>
      </c>
      <c r="AJ14" s="36"/>
    </row>
    <row r="15" spans="1:36">
      <c r="L15" s="12" t="str">
        <f t="shared" si="1"/>
        <v>X16=</v>
      </c>
      <c r="M15" s="20" t="s">
        <v>24</v>
      </c>
      <c r="N15" s="24" t="str">
        <f t="shared" si="2"/>
        <v>X15</v>
      </c>
      <c r="O15" s="15" t="s">
        <v>26</v>
      </c>
      <c r="P15" s="24" t="str">
        <f t="shared" si="3"/>
        <v>X11</v>
      </c>
      <c r="Q15" s="20" t="s">
        <v>27</v>
      </c>
      <c r="R15" s="20" t="s">
        <v>23</v>
      </c>
      <c r="S15" s="20" t="s">
        <v>24</v>
      </c>
      <c r="T15" s="20">
        <f t="shared" si="5"/>
        <v>100</v>
      </c>
      <c r="U15" s="20" t="s">
        <v>27</v>
      </c>
      <c r="V15" s="20" t="s">
        <v>12</v>
      </c>
      <c r="W15" s="20" t="s">
        <v>24</v>
      </c>
      <c r="X15" s="15">
        <f t="shared" si="10"/>
        <v>88</v>
      </c>
      <c r="Y15" s="15" t="s">
        <v>26</v>
      </c>
      <c r="Z15" s="15">
        <f t="shared" si="11"/>
        <v>27</v>
      </c>
      <c r="AA15" s="20" t="s">
        <v>27</v>
      </c>
      <c r="AB15" s="20" t="s">
        <v>23</v>
      </c>
      <c r="AC15" s="20" t="s">
        <v>24</v>
      </c>
      <c r="AD15" s="20">
        <f t="shared" si="7"/>
        <v>100</v>
      </c>
      <c r="AE15" s="20" t="s">
        <v>27</v>
      </c>
      <c r="AF15" s="20" t="s">
        <v>12</v>
      </c>
      <c r="AG15" s="15">
        <f t="shared" si="12"/>
        <v>15</v>
      </c>
      <c r="AH15" s="16" t="str">
        <f t="shared" si="4"/>
        <v>R11=</v>
      </c>
      <c r="AI15" s="13">
        <f t="shared" si="13"/>
        <v>0.15151515151515152</v>
      </c>
      <c r="AJ15" s="36"/>
    </row>
    <row r="16" spans="1:36">
      <c r="L16" s="12" t="str">
        <f t="shared" si="1"/>
        <v>X17=</v>
      </c>
      <c r="M16" s="20" t="s">
        <v>24</v>
      </c>
      <c r="N16" s="24" t="str">
        <f t="shared" si="2"/>
        <v>X16</v>
      </c>
      <c r="O16" s="15" t="s">
        <v>26</v>
      </c>
      <c r="P16" s="24" t="str">
        <f t="shared" si="3"/>
        <v>X12</v>
      </c>
      <c r="Q16" s="20" t="s">
        <v>27</v>
      </c>
      <c r="R16" s="20" t="s">
        <v>23</v>
      </c>
      <c r="S16" s="20" t="s">
        <v>24</v>
      </c>
      <c r="T16" s="20">
        <f t="shared" si="5"/>
        <v>100</v>
      </c>
      <c r="U16" s="20" t="s">
        <v>27</v>
      </c>
      <c r="V16" s="20" t="s">
        <v>12</v>
      </c>
      <c r="W16" s="20" t="s">
        <v>24</v>
      </c>
      <c r="X16" s="15">
        <f t="shared" si="10"/>
        <v>15</v>
      </c>
      <c r="Y16" s="15" t="s">
        <v>26</v>
      </c>
      <c r="Z16" s="15">
        <f t="shared" si="11"/>
        <v>50</v>
      </c>
      <c r="AA16" s="20" t="s">
        <v>27</v>
      </c>
      <c r="AB16" s="20" t="s">
        <v>23</v>
      </c>
      <c r="AC16" s="20" t="s">
        <v>24</v>
      </c>
      <c r="AD16" s="20">
        <f t="shared" si="7"/>
        <v>100</v>
      </c>
      <c r="AE16" s="20" t="s">
        <v>27</v>
      </c>
      <c r="AF16" s="20" t="s">
        <v>12</v>
      </c>
      <c r="AG16" s="15">
        <f t="shared" si="12"/>
        <v>65</v>
      </c>
      <c r="AH16" s="16" t="str">
        <f t="shared" si="4"/>
        <v>R12=</v>
      </c>
      <c r="AI16" s="13">
        <f t="shared" si="13"/>
        <v>0.65656565656565657</v>
      </c>
      <c r="AJ16" s="36"/>
    </row>
    <row r="17" spans="12:36">
      <c r="L17" s="12" t="str">
        <f t="shared" si="1"/>
        <v>X18=</v>
      </c>
      <c r="M17" s="20" t="s">
        <v>24</v>
      </c>
      <c r="N17" s="24" t="str">
        <f t="shared" si="2"/>
        <v>X17</v>
      </c>
      <c r="O17" s="15" t="s">
        <v>26</v>
      </c>
      <c r="P17" s="24" t="str">
        <f t="shared" si="3"/>
        <v>X13</v>
      </c>
      <c r="Q17" s="20" t="s">
        <v>27</v>
      </c>
      <c r="R17" s="20" t="s">
        <v>23</v>
      </c>
      <c r="S17" s="20" t="s">
        <v>24</v>
      </c>
      <c r="T17" s="20">
        <f t="shared" si="5"/>
        <v>100</v>
      </c>
      <c r="U17" s="20" t="s">
        <v>27</v>
      </c>
      <c r="V17" s="20" t="s">
        <v>12</v>
      </c>
      <c r="W17" s="20" t="s">
        <v>24</v>
      </c>
      <c r="X17" s="15">
        <f t="shared" si="10"/>
        <v>65</v>
      </c>
      <c r="Y17" s="15" t="s">
        <v>26</v>
      </c>
      <c r="Z17" s="15">
        <f t="shared" si="11"/>
        <v>71</v>
      </c>
      <c r="AA17" s="20" t="s">
        <v>27</v>
      </c>
      <c r="AB17" s="20" t="s">
        <v>23</v>
      </c>
      <c r="AC17" s="20" t="s">
        <v>24</v>
      </c>
      <c r="AD17" s="20">
        <f t="shared" si="7"/>
        <v>100</v>
      </c>
      <c r="AE17" s="20" t="s">
        <v>27</v>
      </c>
      <c r="AF17" s="20" t="s">
        <v>12</v>
      </c>
      <c r="AG17" s="15">
        <f t="shared" si="12"/>
        <v>36</v>
      </c>
      <c r="AH17" s="16" t="str">
        <f t="shared" si="4"/>
        <v>R13=</v>
      </c>
      <c r="AI17" s="13">
        <f t="shared" si="13"/>
        <v>0.36363636363636365</v>
      </c>
      <c r="AJ17" s="36"/>
    </row>
    <row r="18" spans="12:36">
      <c r="L18" s="12" t="str">
        <f t="shared" si="1"/>
        <v>X19=</v>
      </c>
      <c r="M18" s="20" t="s">
        <v>24</v>
      </c>
      <c r="N18" s="24" t="str">
        <f t="shared" si="2"/>
        <v>X18</v>
      </c>
      <c r="O18" s="15" t="s">
        <v>26</v>
      </c>
      <c r="P18" s="24" t="str">
        <f t="shared" si="3"/>
        <v>X14</v>
      </c>
      <c r="Q18" s="20" t="s">
        <v>27</v>
      </c>
      <c r="R18" s="20" t="s">
        <v>23</v>
      </c>
      <c r="S18" s="20" t="s">
        <v>24</v>
      </c>
      <c r="T18" s="20">
        <f t="shared" si="5"/>
        <v>100</v>
      </c>
      <c r="U18" s="20" t="s">
        <v>27</v>
      </c>
      <c r="V18" s="20" t="s">
        <v>12</v>
      </c>
      <c r="W18" s="20" t="s">
        <v>24</v>
      </c>
      <c r="X18" s="15">
        <f t="shared" si="10"/>
        <v>36</v>
      </c>
      <c r="Y18" s="15" t="s">
        <v>26</v>
      </c>
      <c r="Z18" s="15">
        <f t="shared" si="11"/>
        <v>95</v>
      </c>
      <c r="AA18" s="20" t="s">
        <v>27</v>
      </c>
      <c r="AB18" s="20" t="s">
        <v>23</v>
      </c>
      <c r="AC18" s="20" t="s">
        <v>24</v>
      </c>
      <c r="AD18" s="20">
        <f t="shared" si="7"/>
        <v>100</v>
      </c>
      <c r="AE18" s="20" t="s">
        <v>27</v>
      </c>
      <c r="AF18" s="20" t="s">
        <v>12</v>
      </c>
      <c r="AG18" s="15">
        <f t="shared" si="12"/>
        <v>31</v>
      </c>
      <c r="AH18" s="16" t="str">
        <f t="shared" si="4"/>
        <v>R14=</v>
      </c>
      <c r="AI18" s="13">
        <f t="shared" si="13"/>
        <v>0.31313131313131315</v>
      </c>
      <c r="AJ18" s="36"/>
    </row>
  </sheetData>
  <mergeCells count="4">
    <mergeCell ref="L3:AI3"/>
    <mergeCell ref="A1:J1"/>
    <mergeCell ref="A2:J2"/>
    <mergeCell ref="L1:AJ2"/>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6" tint="-0.249977111117893"/>
  </sheetPr>
  <dimension ref="A1:AE23"/>
  <sheetViews>
    <sheetView workbookViewId="0">
      <selection activeCell="AB25" sqref="AB25"/>
    </sheetView>
  </sheetViews>
  <sheetFormatPr baseColWidth="10" defaultColWidth="9.140625" defaultRowHeight="15"/>
  <cols>
    <col min="11" max="11" width="2" style="5" customWidth="1"/>
    <col min="12" max="12" width="7.140625" customWidth="1"/>
    <col min="13" max="14" width="4.140625" customWidth="1"/>
    <col min="15" max="15" width="2.5703125" customWidth="1"/>
    <col min="16" max="16" width="6.28515625" customWidth="1"/>
    <col min="17" max="17" width="3.7109375" customWidth="1"/>
    <col min="18" max="18" width="4.7109375" customWidth="1"/>
    <col min="19" max="19" width="2" bestFit="1" customWidth="1"/>
    <col min="20" max="20" width="5.5703125" customWidth="1"/>
    <col min="21" max="21" width="2" bestFit="1" customWidth="1"/>
    <col min="22" max="22" width="4.140625" customWidth="1"/>
    <col min="23" max="23" width="2.140625" customWidth="1"/>
    <col min="24" max="24" width="5.85546875" customWidth="1"/>
    <col min="25" max="25" width="2.42578125" customWidth="1"/>
    <col min="26" max="26" width="3.28515625" customWidth="1"/>
    <col min="27" max="27" width="2" customWidth="1"/>
    <col min="28" max="28" width="4.5703125" customWidth="1"/>
  </cols>
  <sheetData>
    <row r="1" spans="1:31" ht="21.75" customHeight="1" thickBot="1">
      <c r="A1" s="40" t="s">
        <v>18</v>
      </c>
      <c r="B1" s="41"/>
      <c r="C1" s="41"/>
      <c r="D1" s="41"/>
      <c r="E1" s="41"/>
      <c r="F1" s="41"/>
      <c r="G1" s="41"/>
      <c r="H1" s="41"/>
      <c r="I1" s="41"/>
      <c r="J1" s="42"/>
      <c r="L1" s="59" t="s">
        <v>46</v>
      </c>
      <c r="M1" s="59"/>
      <c r="N1" s="59"/>
      <c r="O1" s="59"/>
      <c r="P1" s="59"/>
      <c r="Q1" s="59"/>
      <c r="R1" s="59"/>
      <c r="S1" s="59"/>
      <c r="T1" s="59"/>
      <c r="U1" s="59"/>
      <c r="V1" s="59"/>
      <c r="W1" s="59"/>
      <c r="X1" s="59"/>
      <c r="Y1" s="59"/>
      <c r="Z1" s="59"/>
      <c r="AA1" s="59"/>
      <c r="AB1" s="59"/>
      <c r="AC1" s="59"/>
      <c r="AD1" s="59"/>
      <c r="AE1" s="59"/>
    </row>
    <row r="2" spans="1:31" ht="18.75">
      <c r="A2" s="68" t="s">
        <v>45</v>
      </c>
      <c r="B2" s="69"/>
      <c r="C2" s="69"/>
      <c r="D2" s="69"/>
      <c r="E2" s="69"/>
      <c r="F2" s="69"/>
      <c r="G2" s="69"/>
      <c r="H2" s="69"/>
      <c r="I2" s="69"/>
      <c r="J2" s="70"/>
      <c r="L2" s="59"/>
      <c r="M2" s="59"/>
      <c r="N2" s="59"/>
      <c r="O2" s="59"/>
      <c r="P2" s="59"/>
      <c r="Q2" s="59"/>
      <c r="R2" s="59"/>
      <c r="S2" s="59"/>
      <c r="T2" s="59"/>
      <c r="U2" s="59"/>
      <c r="V2" s="59"/>
      <c r="W2" s="59"/>
      <c r="X2" s="59"/>
      <c r="Y2" s="59"/>
      <c r="Z2" s="59"/>
      <c r="AA2" s="59"/>
      <c r="AB2" s="59"/>
      <c r="AC2" s="59"/>
      <c r="AD2" s="59"/>
      <c r="AE2" s="59"/>
    </row>
    <row r="3" spans="1:31" ht="15" customHeight="1">
      <c r="A3" s="5"/>
      <c r="B3" s="5"/>
      <c r="C3" s="5"/>
      <c r="D3" s="5"/>
      <c r="E3" s="5"/>
      <c r="F3" s="5"/>
      <c r="G3" s="5"/>
      <c r="H3" s="5"/>
      <c r="I3" s="5"/>
      <c r="J3" s="5"/>
      <c r="L3" s="59"/>
      <c r="M3" s="59"/>
      <c r="N3" s="59"/>
      <c r="O3" s="59"/>
      <c r="P3" s="59"/>
      <c r="Q3" s="59"/>
      <c r="R3" s="59"/>
      <c r="S3" s="59"/>
      <c r="T3" s="59"/>
      <c r="U3" s="59"/>
      <c r="V3" s="59"/>
      <c r="W3" s="59"/>
      <c r="X3" s="59"/>
      <c r="Y3" s="59"/>
      <c r="Z3" s="59"/>
      <c r="AA3" s="59"/>
      <c r="AB3" s="59"/>
      <c r="AC3" s="59"/>
      <c r="AD3" s="59"/>
      <c r="AE3" s="59"/>
    </row>
    <row r="4" spans="1:31" ht="15" customHeight="1">
      <c r="A4" s="5"/>
      <c r="B4" s="5"/>
      <c r="C4" s="5"/>
      <c r="D4" s="5"/>
      <c r="E4" s="5"/>
      <c r="F4" s="5"/>
      <c r="G4" s="5"/>
      <c r="H4" s="5"/>
      <c r="I4" s="5"/>
      <c r="J4" s="5"/>
      <c r="L4" s="59"/>
      <c r="M4" s="59"/>
      <c r="N4" s="59"/>
      <c r="O4" s="59"/>
      <c r="P4" s="59"/>
      <c r="Q4" s="59"/>
      <c r="R4" s="59"/>
      <c r="S4" s="59"/>
      <c r="T4" s="59"/>
      <c r="U4" s="59"/>
      <c r="V4" s="59"/>
      <c r="W4" s="59"/>
      <c r="X4" s="59"/>
      <c r="Y4" s="59"/>
      <c r="Z4" s="59"/>
      <c r="AA4" s="59"/>
      <c r="AB4" s="59"/>
      <c r="AC4" s="59"/>
      <c r="AD4" s="59"/>
      <c r="AE4" s="59"/>
    </row>
    <row r="5" spans="1:31" ht="15" customHeight="1">
      <c r="A5" s="5"/>
      <c r="B5" s="5"/>
      <c r="C5" s="5"/>
      <c r="D5" s="5"/>
      <c r="E5" s="5"/>
      <c r="F5" s="5"/>
      <c r="G5" s="5"/>
      <c r="H5" s="5"/>
      <c r="I5" s="5"/>
      <c r="J5" s="5"/>
      <c r="L5" s="59"/>
      <c r="M5" s="59"/>
      <c r="N5" s="59"/>
      <c r="O5" s="59"/>
      <c r="P5" s="59"/>
      <c r="Q5" s="59"/>
      <c r="R5" s="59"/>
      <c r="S5" s="59"/>
      <c r="T5" s="59"/>
      <c r="U5" s="59"/>
      <c r="V5" s="59"/>
      <c r="W5" s="59"/>
      <c r="X5" s="59"/>
      <c r="Y5" s="59"/>
      <c r="Z5" s="59"/>
      <c r="AA5" s="59"/>
      <c r="AB5" s="59"/>
      <c r="AC5" s="59"/>
      <c r="AD5" s="59"/>
      <c r="AE5" s="59"/>
    </row>
    <row r="6" spans="1:31" ht="15" customHeight="1">
      <c r="A6" s="5"/>
      <c r="B6" s="5"/>
      <c r="C6" s="5"/>
      <c r="D6" s="5"/>
      <c r="E6" s="5"/>
      <c r="F6" s="5"/>
      <c r="G6" s="5"/>
      <c r="H6" s="5"/>
      <c r="I6" s="5"/>
      <c r="J6" s="5"/>
      <c r="L6" s="59"/>
      <c r="M6" s="59"/>
      <c r="N6" s="59"/>
      <c r="O6" s="59"/>
      <c r="P6" s="59"/>
      <c r="Q6" s="59"/>
      <c r="R6" s="59"/>
      <c r="S6" s="59"/>
      <c r="T6" s="59"/>
      <c r="U6" s="59"/>
      <c r="V6" s="59"/>
      <c r="W6" s="59"/>
      <c r="X6" s="59"/>
      <c r="Y6" s="59"/>
      <c r="Z6" s="59"/>
      <c r="AA6" s="59"/>
      <c r="AB6" s="59"/>
      <c r="AC6" s="59"/>
      <c r="AD6" s="59"/>
      <c r="AE6" s="59"/>
    </row>
    <row r="7" spans="1:31" ht="15" customHeight="1">
      <c r="A7" s="5"/>
      <c r="B7" s="5"/>
      <c r="C7" s="5"/>
      <c r="D7" s="5"/>
      <c r="E7" s="5"/>
      <c r="F7" s="5"/>
      <c r="G7" s="5"/>
      <c r="H7" s="5"/>
      <c r="I7" s="5"/>
      <c r="J7" s="5"/>
      <c r="L7" s="59"/>
      <c r="M7" s="59"/>
      <c r="N7" s="59"/>
      <c r="O7" s="59"/>
      <c r="P7" s="59"/>
      <c r="Q7" s="59"/>
      <c r="R7" s="59"/>
      <c r="S7" s="59"/>
      <c r="T7" s="59"/>
      <c r="U7" s="59"/>
      <c r="V7" s="59"/>
      <c r="W7" s="59"/>
      <c r="X7" s="59"/>
      <c r="Y7" s="59"/>
      <c r="Z7" s="59"/>
      <c r="AA7" s="59"/>
      <c r="AB7" s="59"/>
      <c r="AC7" s="59"/>
      <c r="AD7" s="59"/>
      <c r="AE7" s="59"/>
    </row>
    <row r="8" spans="1:31" ht="21.75">
      <c r="A8" s="5"/>
      <c r="B8" s="5"/>
      <c r="C8" s="5"/>
      <c r="D8" s="5"/>
      <c r="E8" s="5"/>
      <c r="F8" s="5"/>
      <c r="G8" s="5"/>
      <c r="H8" s="5"/>
      <c r="I8" s="5"/>
      <c r="J8" s="5"/>
      <c r="N8" s="38" t="s">
        <v>48</v>
      </c>
      <c r="O8" s="2"/>
      <c r="P8" s="2"/>
      <c r="Q8" s="2"/>
      <c r="R8" s="2"/>
      <c r="S8" s="2"/>
      <c r="W8" s="2"/>
      <c r="X8" s="2"/>
      <c r="Y8" s="2"/>
      <c r="Z8" s="2"/>
      <c r="AA8" s="2"/>
      <c r="AB8" s="2"/>
      <c r="AC8" s="20"/>
      <c r="AD8" s="67" t="s">
        <v>22</v>
      </c>
      <c r="AE8" s="67"/>
    </row>
    <row r="9" spans="1:31">
      <c r="A9" s="5"/>
      <c r="B9" s="5"/>
      <c r="C9" s="5"/>
      <c r="D9" s="5"/>
      <c r="E9" s="5"/>
      <c r="F9" s="5"/>
      <c r="G9" s="5"/>
      <c r="H9" s="5"/>
      <c r="I9" s="5"/>
      <c r="J9" s="5"/>
      <c r="M9" s="20"/>
      <c r="N9" s="20"/>
      <c r="O9" s="20"/>
      <c r="P9" s="20"/>
      <c r="Q9" s="20"/>
      <c r="R9" s="20"/>
      <c r="S9" s="20"/>
      <c r="T9" s="20"/>
      <c r="U9" s="20"/>
      <c r="V9" s="20"/>
      <c r="W9" s="20"/>
      <c r="X9" s="20"/>
      <c r="Y9" s="20"/>
      <c r="Z9" s="20"/>
      <c r="AA9" s="20"/>
      <c r="AB9" s="20"/>
      <c r="AC9" s="20"/>
      <c r="AD9" s="20"/>
      <c r="AE9" s="20"/>
    </row>
    <row r="10" spans="1:31">
      <c r="A10" s="5"/>
      <c r="B10" s="5"/>
      <c r="C10" s="5"/>
      <c r="D10" s="5"/>
      <c r="E10" s="5"/>
      <c r="F10" s="5"/>
      <c r="G10" s="5"/>
      <c r="H10" s="5"/>
      <c r="I10" s="5"/>
      <c r="J10" s="5"/>
      <c r="L10" s="12" t="str">
        <f>"X"&amp;ROW()-9&amp;"="</f>
        <v>X1=</v>
      </c>
      <c r="M10" s="20" t="s">
        <v>24</v>
      </c>
      <c r="N10" s="15">
        <v>26</v>
      </c>
      <c r="O10" s="15" t="s">
        <v>25</v>
      </c>
      <c r="P10" s="20">
        <f>13^2</f>
        <v>169</v>
      </c>
      <c r="Q10" s="20" t="s">
        <v>26</v>
      </c>
      <c r="R10" s="20">
        <v>27</v>
      </c>
      <c r="S10" s="20" t="s">
        <v>25</v>
      </c>
      <c r="T10" s="20">
        <f>13</f>
        <v>13</v>
      </c>
      <c r="U10" s="20" t="s">
        <v>26</v>
      </c>
      <c r="V10" s="20">
        <v>27</v>
      </c>
      <c r="W10" s="20" t="s">
        <v>27</v>
      </c>
      <c r="X10" s="20" t="s">
        <v>23</v>
      </c>
      <c r="Y10" s="20" t="s">
        <v>24</v>
      </c>
      <c r="Z10" s="20">
        <v>8</v>
      </c>
      <c r="AA10" s="20" t="s">
        <v>27</v>
      </c>
      <c r="AB10" s="20" t="s">
        <v>12</v>
      </c>
      <c r="AC10" s="20">
        <f>MOD(((N10*P10)+(R10*T10)+V10),Z10)</f>
        <v>4</v>
      </c>
      <c r="AD10" s="16" t="str">
        <f>"R"&amp;ROW()-9&amp;"="</f>
        <v>R1=</v>
      </c>
      <c r="AE10" s="17">
        <f>AC10/(Z10-1)</f>
        <v>0.5714285714285714</v>
      </c>
    </row>
    <row r="11" spans="1:31">
      <c r="A11" s="5"/>
      <c r="B11" s="5"/>
      <c r="C11" s="5"/>
      <c r="D11" s="5"/>
      <c r="E11" s="5"/>
      <c r="F11" s="5"/>
      <c r="G11" s="5"/>
      <c r="H11" s="5"/>
      <c r="I11" s="5"/>
      <c r="J11" s="5"/>
      <c r="L11" s="12" t="str">
        <f>"X"&amp;ROW()-9&amp;"="</f>
        <v>X2=</v>
      </c>
      <c r="M11" s="20" t="s">
        <v>24</v>
      </c>
      <c r="N11" s="15">
        <f>N$10</f>
        <v>26</v>
      </c>
      <c r="O11" s="15" t="s">
        <v>25</v>
      </c>
      <c r="P11" s="20">
        <f>AC10^2</f>
        <v>16</v>
      </c>
      <c r="Q11" s="20" t="s">
        <v>26</v>
      </c>
      <c r="R11" s="20">
        <f>R$10</f>
        <v>27</v>
      </c>
      <c r="S11" s="20" t="s">
        <v>25</v>
      </c>
      <c r="T11" s="20">
        <f>AC10</f>
        <v>4</v>
      </c>
      <c r="U11" s="20" t="s">
        <v>26</v>
      </c>
      <c r="V11" s="20">
        <f>V$10</f>
        <v>27</v>
      </c>
      <c r="W11" s="20" t="s">
        <v>27</v>
      </c>
      <c r="X11" s="20" t="s">
        <v>23</v>
      </c>
      <c r="Y11" s="20" t="s">
        <v>24</v>
      </c>
      <c r="Z11" s="20">
        <f>Z$10</f>
        <v>8</v>
      </c>
      <c r="AA11" s="20" t="s">
        <v>27</v>
      </c>
      <c r="AB11" s="20" t="s">
        <v>12</v>
      </c>
      <c r="AC11" s="20">
        <f>MOD(((N11*P11)+(R11*T11)+V11),Z11)</f>
        <v>7</v>
      </c>
      <c r="AD11" s="16" t="str">
        <f t="shared" ref="AD11:AD23" si="0">"R"&amp;ROW()-9&amp;"="</f>
        <v>R2=</v>
      </c>
      <c r="AE11" s="17">
        <f>AC11/(Z11-1)</f>
        <v>1</v>
      </c>
    </row>
    <row r="12" spans="1:31">
      <c r="A12" s="5"/>
      <c r="B12" s="5"/>
      <c r="C12" s="5"/>
      <c r="D12" s="5"/>
      <c r="E12" s="5"/>
      <c r="F12" s="5"/>
      <c r="G12" s="5"/>
      <c r="H12" s="5"/>
      <c r="I12" s="5"/>
      <c r="J12" s="5"/>
      <c r="L12" s="12" t="str">
        <f t="shared" ref="L12:L23" si="1">"X"&amp;ROW()-9&amp;"="</f>
        <v>X3=</v>
      </c>
      <c r="M12" s="20" t="s">
        <v>24</v>
      </c>
      <c r="N12" s="15">
        <f t="shared" ref="N12:N23" si="2">N$10</f>
        <v>26</v>
      </c>
      <c r="O12" s="15" t="s">
        <v>25</v>
      </c>
      <c r="P12" s="20">
        <f t="shared" ref="P12:P23" si="3">AC11^2</f>
        <v>49</v>
      </c>
      <c r="Q12" s="20" t="s">
        <v>26</v>
      </c>
      <c r="R12" s="20">
        <f t="shared" ref="R12:R23" si="4">R$10</f>
        <v>27</v>
      </c>
      <c r="S12" s="20" t="s">
        <v>25</v>
      </c>
      <c r="T12" s="20">
        <f t="shared" ref="T12:T23" si="5">AC11</f>
        <v>7</v>
      </c>
      <c r="U12" s="20" t="s">
        <v>26</v>
      </c>
      <c r="V12" s="20">
        <f t="shared" ref="V12:V23" si="6">V$10</f>
        <v>27</v>
      </c>
      <c r="W12" s="20" t="s">
        <v>27</v>
      </c>
      <c r="X12" s="20" t="s">
        <v>23</v>
      </c>
      <c r="Y12" s="20" t="s">
        <v>24</v>
      </c>
      <c r="Z12" s="20">
        <f t="shared" ref="Z12:Z23" si="7">Z$10</f>
        <v>8</v>
      </c>
      <c r="AA12" s="20" t="s">
        <v>27</v>
      </c>
      <c r="AB12" s="20" t="s">
        <v>12</v>
      </c>
      <c r="AC12" s="20">
        <f t="shared" ref="AC12:AC23" si="8">MOD(((N12*P12)+(R12*T12)+V12),Z12)</f>
        <v>2</v>
      </c>
      <c r="AD12" s="16" t="str">
        <f t="shared" si="0"/>
        <v>R3=</v>
      </c>
      <c r="AE12" s="17">
        <f t="shared" ref="AE12:AE23" si="9">AC12/(Z12-1)</f>
        <v>0.2857142857142857</v>
      </c>
    </row>
    <row r="13" spans="1:31">
      <c r="A13" s="5"/>
      <c r="B13" s="5"/>
      <c r="C13" s="5"/>
      <c r="D13" s="5"/>
      <c r="E13" s="5"/>
      <c r="F13" s="5"/>
      <c r="G13" s="5"/>
      <c r="H13" s="5"/>
      <c r="I13" s="5"/>
      <c r="J13" s="5"/>
      <c r="L13" s="12" t="str">
        <f t="shared" si="1"/>
        <v>X4=</v>
      </c>
      <c r="M13" s="20" t="s">
        <v>24</v>
      </c>
      <c r="N13" s="15">
        <f t="shared" si="2"/>
        <v>26</v>
      </c>
      <c r="O13" s="15" t="s">
        <v>25</v>
      </c>
      <c r="P13" s="20">
        <f t="shared" si="3"/>
        <v>4</v>
      </c>
      <c r="Q13" s="20" t="s">
        <v>26</v>
      </c>
      <c r="R13" s="20">
        <f t="shared" si="4"/>
        <v>27</v>
      </c>
      <c r="S13" s="20" t="s">
        <v>25</v>
      </c>
      <c r="T13" s="20">
        <f t="shared" si="5"/>
        <v>2</v>
      </c>
      <c r="U13" s="20" t="s">
        <v>26</v>
      </c>
      <c r="V13" s="20">
        <f t="shared" si="6"/>
        <v>27</v>
      </c>
      <c r="W13" s="20" t="s">
        <v>27</v>
      </c>
      <c r="X13" s="20" t="s">
        <v>23</v>
      </c>
      <c r="Y13" s="20" t="s">
        <v>24</v>
      </c>
      <c r="Z13" s="20">
        <f t="shared" si="7"/>
        <v>8</v>
      </c>
      <c r="AA13" s="20" t="s">
        <v>27</v>
      </c>
      <c r="AB13" s="20" t="s">
        <v>12</v>
      </c>
      <c r="AC13" s="20">
        <f t="shared" si="8"/>
        <v>1</v>
      </c>
      <c r="AD13" s="16" t="str">
        <f t="shared" si="0"/>
        <v>R4=</v>
      </c>
      <c r="AE13" s="17">
        <f t="shared" si="9"/>
        <v>0.14285714285714285</v>
      </c>
    </row>
    <row r="14" spans="1:31">
      <c r="A14" s="5"/>
      <c r="B14" s="5"/>
      <c r="C14" s="5"/>
      <c r="D14" s="5"/>
      <c r="E14" s="5"/>
      <c r="F14" s="5"/>
      <c r="G14" s="5"/>
      <c r="H14" s="5"/>
      <c r="I14" s="5"/>
      <c r="J14" s="5"/>
      <c r="L14" s="12" t="str">
        <f t="shared" si="1"/>
        <v>X5=</v>
      </c>
      <c r="M14" s="20" t="s">
        <v>24</v>
      </c>
      <c r="N14" s="15">
        <f t="shared" si="2"/>
        <v>26</v>
      </c>
      <c r="O14" s="15" t="s">
        <v>25</v>
      </c>
      <c r="P14" s="20">
        <f t="shared" si="3"/>
        <v>1</v>
      </c>
      <c r="Q14" s="20" t="s">
        <v>26</v>
      </c>
      <c r="R14" s="20">
        <f t="shared" si="4"/>
        <v>27</v>
      </c>
      <c r="S14" s="20" t="s">
        <v>25</v>
      </c>
      <c r="T14" s="20">
        <f t="shared" si="5"/>
        <v>1</v>
      </c>
      <c r="U14" s="20" t="s">
        <v>26</v>
      </c>
      <c r="V14" s="20">
        <f t="shared" si="6"/>
        <v>27</v>
      </c>
      <c r="W14" s="20" t="s">
        <v>27</v>
      </c>
      <c r="X14" s="20" t="s">
        <v>23</v>
      </c>
      <c r="Y14" s="20" t="s">
        <v>24</v>
      </c>
      <c r="Z14" s="20">
        <f t="shared" si="7"/>
        <v>8</v>
      </c>
      <c r="AA14" s="20" t="s">
        <v>27</v>
      </c>
      <c r="AB14" s="20" t="s">
        <v>12</v>
      </c>
      <c r="AC14" s="20">
        <f t="shared" si="8"/>
        <v>0</v>
      </c>
      <c r="AD14" s="16" t="str">
        <f t="shared" si="0"/>
        <v>R5=</v>
      </c>
      <c r="AE14" s="17">
        <f t="shared" si="9"/>
        <v>0</v>
      </c>
    </row>
    <row r="15" spans="1:31">
      <c r="A15" s="5"/>
      <c r="B15" s="5"/>
      <c r="C15" s="5"/>
      <c r="D15" s="5"/>
      <c r="E15" s="5"/>
      <c r="F15" s="5"/>
      <c r="G15" s="5"/>
      <c r="H15" s="5"/>
      <c r="I15" s="5"/>
      <c r="J15" s="5"/>
      <c r="L15" s="12" t="str">
        <f t="shared" si="1"/>
        <v>X6=</v>
      </c>
      <c r="M15" s="20" t="s">
        <v>24</v>
      </c>
      <c r="N15" s="15">
        <f t="shared" si="2"/>
        <v>26</v>
      </c>
      <c r="O15" s="15" t="s">
        <v>25</v>
      </c>
      <c r="P15" s="20">
        <f t="shared" si="3"/>
        <v>0</v>
      </c>
      <c r="Q15" s="20" t="s">
        <v>26</v>
      </c>
      <c r="R15" s="20">
        <f t="shared" si="4"/>
        <v>27</v>
      </c>
      <c r="S15" s="20" t="s">
        <v>25</v>
      </c>
      <c r="T15" s="20">
        <f t="shared" si="5"/>
        <v>0</v>
      </c>
      <c r="U15" s="20" t="s">
        <v>26</v>
      </c>
      <c r="V15" s="20">
        <f t="shared" si="6"/>
        <v>27</v>
      </c>
      <c r="W15" s="20" t="s">
        <v>27</v>
      </c>
      <c r="X15" s="20" t="s">
        <v>23</v>
      </c>
      <c r="Y15" s="20" t="s">
        <v>24</v>
      </c>
      <c r="Z15" s="20">
        <f t="shared" si="7"/>
        <v>8</v>
      </c>
      <c r="AA15" s="20" t="s">
        <v>27</v>
      </c>
      <c r="AB15" s="20" t="s">
        <v>12</v>
      </c>
      <c r="AC15" s="20">
        <f t="shared" si="8"/>
        <v>3</v>
      </c>
      <c r="AD15" s="16" t="str">
        <f t="shared" si="0"/>
        <v>R6=</v>
      </c>
      <c r="AE15" s="17">
        <f t="shared" si="9"/>
        <v>0.42857142857142855</v>
      </c>
    </row>
    <row r="16" spans="1:31">
      <c r="A16" s="5"/>
      <c r="B16" s="5"/>
      <c r="C16" s="5"/>
      <c r="D16" s="5"/>
      <c r="E16" s="5"/>
      <c r="F16" s="5"/>
      <c r="G16" s="5"/>
      <c r="H16" s="5"/>
      <c r="I16" s="5"/>
      <c r="J16" s="5"/>
      <c r="L16" s="12" t="str">
        <f t="shared" si="1"/>
        <v>X7=</v>
      </c>
      <c r="M16" s="20" t="s">
        <v>24</v>
      </c>
      <c r="N16" s="15">
        <f t="shared" si="2"/>
        <v>26</v>
      </c>
      <c r="O16" s="15" t="s">
        <v>25</v>
      </c>
      <c r="P16" s="20">
        <f t="shared" si="3"/>
        <v>9</v>
      </c>
      <c r="Q16" s="20" t="s">
        <v>26</v>
      </c>
      <c r="R16" s="20">
        <f t="shared" si="4"/>
        <v>27</v>
      </c>
      <c r="S16" s="20" t="s">
        <v>25</v>
      </c>
      <c r="T16" s="20">
        <f t="shared" si="5"/>
        <v>3</v>
      </c>
      <c r="U16" s="20" t="s">
        <v>26</v>
      </c>
      <c r="V16" s="20">
        <f t="shared" si="6"/>
        <v>27</v>
      </c>
      <c r="W16" s="20" t="s">
        <v>27</v>
      </c>
      <c r="X16" s="20" t="s">
        <v>23</v>
      </c>
      <c r="Y16" s="20" t="s">
        <v>24</v>
      </c>
      <c r="Z16" s="20">
        <f t="shared" si="7"/>
        <v>8</v>
      </c>
      <c r="AA16" s="20" t="s">
        <v>27</v>
      </c>
      <c r="AB16" s="20" t="s">
        <v>12</v>
      </c>
      <c r="AC16" s="20">
        <f t="shared" si="8"/>
        <v>6</v>
      </c>
      <c r="AD16" s="16" t="str">
        <f t="shared" si="0"/>
        <v>R7=</v>
      </c>
      <c r="AE16" s="17">
        <f t="shared" si="9"/>
        <v>0.8571428571428571</v>
      </c>
    </row>
    <row r="17" spans="1:31">
      <c r="A17" s="5"/>
      <c r="B17" s="5"/>
      <c r="C17" s="5"/>
      <c r="D17" s="5"/>
      <c r="E17" s="5"/>
      <c r="F17" s="5"/>
      <c r="G17" s="5"/>
      <c r="H17" s="5"/>
      <c r="I17" s="5"/>
      <c r="J17" s="5"/>
      <c r="L17" s="12" t="str">
        <f t="shared" si="1"/>
        <v>X8=</v>
      </c>
      <c r="M17" s="20" t="s">
        <v>24</v>
      </c>
      <c r="N17" s="15">
        <f t="shared" si="2"/>
        <v>26</v>
      </c>
      <c r="O17" s="15" t="s">
        <v>25</v>
      </c>
      <c r="P17" s="20">
        <f t="shared" si="3"/>
        <v>36</v>
      </c>
      <c r="Q17" s="20" t="s">
        <v>26</v>
      </c>
      <c r="R17" s="20">
        <f t="shared" si="4"/>
        <v>27</v>
      </c>
      <c r="S17" s="20" t="s">
        <v>25</v>
      </c>
      <c r="T17" s="20">
        <f t="shared" si="5"/>
        <v>6</v>
      </c>
      <c r="U17" s="20" t="s">
        <v>26</v>
      </c>
      <c r="V17" s="20">
        <f t="shared" si="6"/>
        <v>27</v>
      </c>
      <c r="W17" s="20" t="s">
        <v>27</v>
      </c>
      <c r="X17" s="20" t="s">
        <v>23</v>
      </c>
      <c r="Y17" s="20" t="s">
        <v>24</v>
      </c>
      <c r="Z17" s="20">
        <f t="shared" si="7"/>
        <v>8</v>
      </c>
      <c r="AA17" s="20" t="s">
        <v>27</v>
      </c>
      <c r="AB17" s="20" t="s">
        <v>12</v>
      </c>
      <c r="AC17" s="20">
        <f t="shared" si="8"/>
        <v>5</v>
      </c>
      <c r="AD17" s="16" t="str">
        <f t="shared" si="0"/>
        <v>R8=</v>
      </c>
      <c r="AE17" s="17">
        <f t="shared" si="9"/>
        <v>0.7142857142857143</v>
      </c>
    </row>
    <row r="18" spans="1:31">
      <c r="A18" s="5"/>
      <c r="B18" s="5"/>
      <c r="C18" s="5"/>
      <c r="D18" s="5"/>
      <c r="E18" s="5"/>
      <c r="F18" s="5"/>
      <c r="G18" s="5"/>
      <c r="H18" s="5"/>
      <c r="I18" s="5"/>
      <c r="J18" s="5"/>
      <c r="L18" s="12" t="str">
        <f t="shared" si="1"/>
        <v>X9=</v>
      </c>
      <c r="M18" s="20" t="s">
        <v>24</v>
      </c>
      <c r="N18" s="15">
        <f t="shared" si="2"/>
        <v>26</v>
      </c>
      <c r="O18" s="15" t="s">
        <v>25</v>
      </c>
      <c r="P18" s="20">
        <f t="shared" si="3"/>
        <v>25</v>
      </c>
      <c r="Q18" s="20" t="s">
        <v>26</v>
      </c>
      <c r="R18" s="20">
        <f t="shared" si="4"/>
        <v>27</v>
      </c>
      <c r="S18" s="20" t="s">
        <v>25</v>
      </c>
      <c r="T18" s="20">
        <f t="shared" si="5"/>
        <v>5</v>
      </c>
      <c r="U18" s="20" t="s">
        <v>26</v>
      </c>
      <c r="V18" s="20">
        <f t="shared" si="6"/>
        <v>27</v>
      </c>
      <c r="W18" s="20" t="s">
        <v>27</v>
      </c>
      <c r="X18" s="20" t="s">
        <v>23</v>
      </c>
      <c r="Y18" s="20" t="s">
        <v>24</v>
      </c>
      <c r="Z18" s="20">
        <f t="shared" si="7"/>
        <v>8</v>
      </c>
      <c r="AA18" s="20" t="s">
        <v>27</v>
      </c>
      <c r="AB18" s="20" t="s">
        <v>12</v>
      </c>
      <c r="AC18" s="20">
        <f t="shared" si="8"/>
        <v>4</v>
      </c>
      <c r="AD18" s="16" t="str">
        <f t="shared" si="0"/>
        <v>R9=</v>
      </c>
      <c r="AE18" s="21">
        <f t="shared" si="9"/>
        <v>0.5714285714285714</v>
      </c>
    </row>
    <row r="19" spans="1:31">
      <c r="L19" s="12" t="str">
        <f t="shared" si="1"/>
        <v>X10=</v>
      </c>
      <c r="M19" s="20" t="s">
        <v>24</v>
      </c>
      <c r="N19" s="15">
        <f t="shared" si="2"/>
        <v>26</v>
      </c>
      <c r="O19" s="15" t="s">
        <v>25</v>
      </c>
      <c r="P19" s="20">
        <f t="shared" si="3"/>
        <v>16</v>
      </c>
      <c r="Q19" s="20" t="s">
        <v>26</v>
      </c>
      <c r="R19" s="20">
        <f t="shared" si="4"/>
        <v>27</v>
      </c>
      <c r="S19" s="20" t="s">
        <v>25</v>
      </c>
      <c r="T19" s="20">
        <f t="shared" si="5"/>
        <v>4</v>
      </c>
      <c r="U19" s="20" t="s">
        <v>26</v>
      </c>
      <c r="V19" s="20">
        <f t="shared" si="6"/>
        <v>27</v>
      </c>
      <c r="W19" s="20" t="s">
        <v>27</v>
      </c>
      <c r="X19" s="20" t="s">
        <v>23</v>
      </c>
      <c r="Y19" s="20" t="s">
        <v>24</v>
      </c>
      <c r="Z19" s="20">
        <f t="shared" si="7"/>
        <v>8</v>
      </c>
      <c r="AA19" s="20" t="s">
        <v>27</v>
      </c>
      <c r="AB19" s="20" t="s">
        <v>12</v>
      </c>
      <c r="AC19" s="20">
        <f t="shared" si="8"/>
        <v>7</v>
      </c>
      <c r="AD19" s="16" t="str">
        <f t="shared" si="0"/>
        <v>R10=</v>
      </c>
      <c r="AE19" s="17">
        <f t="shared" si="9"/>
        <v>1</v>
      </c>
    </row>
    <row r="20" spans="1:31">
      <c r="L20" s="12" t="str">
        <f t="shared" si="1"/>
        <v>X11=</v>
      </c>
      <c r="M20" s="20" t="s">
        <v>24</v>
      </c>
      <c r="N20" s="15">
        <f t="shared" si="2"/>
        <v>26</v>
      </c>
      <c r="O20" s="15" t="s">
        <v>25</v>
      </c>
      <c r="P20" s="20">
        <f t="shared" si="3"/>
        <v>49</v>
      </c>
      <c r="Q20" s="20" t="s">
        <v>26</v>
      </c>
      <c r="R20" s="20">
        <f t="shared" si="4"/>
        <v>27</v>
      </c>
      <c r="S20" s="20" t="s">
        <v>25</v>
      </c>
      <c r="T20" s="20">
        <f t="shared" si="5"/>
        <v>7</v>
      </c>
      <c r="U20" s="20" t="s">
        <v>26</v>
      </c>
      <c r="V20" s="20">
        <f t="shared" si="6"/>
        <v>27</v>
      </c>
      <c r="W20" s="20" t="s">
        <v>27</v>
      </c>
      <c r="X20" s="20" t="s">
        <v>23</v>
      </c>
      <c r="Y20" s="20" t="s">
        <v>24</v>
      </c>
      <c r="Z20" s="20">
        <f t="shared" si="7"/>
        <v>8</v>
      </c>
      <c r="AA20" s="20" t="s">
        <v>27</v>
      </c>
      <c r="AB20" s="20" t="s">
        <v>12</v>
      </c>
      <c r="AC20" s="20">
        <f t="shared" si="8"/>
        <v>2</v>
      </c>
      <c r="AD20" s="16" t="str">
        <f t="shared" si="0"/>
        <v>R11=</v>
      </c>
      <c r="AE20" s="17">
        <f t="shared" si="9"/>
        <v>0.2857142857142857</v>
      </c>
    </row>
    <row r="21" spans="1:31">
      <c r="L21" s="12" t="str">
        <f t="shared" si="1"/>
        <v>X12=</v>
      </c>
      <c r="M21" s="20" t="s">
        <v>24</v>
      </c>
      <c r="N21" s="15">
        <f t="shared" si="2"/>
        <v>26</v>
      </c>
      <c r="O21" s="15" t="s">
        <v>25</v>
      </c>
      <c r="P21" s="20">
        <f t="shared" si="3"/>
        <v>4</v>
      </c>
      <c r="Q21" s="20" t="s">
        <v>26</v>
      </c>
      <c r="R21" s="20">
        <f t="shared" si="4"/>
        <v>27</v>
      </c>
      <c r="S21" s="20" t="s">
        <v>25</v>
      </c>
      <c r="T21" s="20">
        <f t="shared" si="5"/>
        <v>2</v>
      </c>
      <c r="U21" s="20" t="s">
        <v>26</v>
      </c>
      <c r="V21" s="20">
        <f t="shared" si="6"/>
        <v>27</v>
      </c>
      <c r="W21" s="20" t="s">
        <v>27</v>
      </c>
      <c r="X21" s="20" t="s">
        <v>23</v>
      </c>
      <c r="Y21" s="20" t="s">
        <v>24</v>
      </c>
      <c r="Z21" s="20">
        <f t="shared" si="7"/>
        <v>8</v>
      </c>
      <c r="AA21" s="20" t="s">
        <v>27</v>
      </c>
      <c r="AB21" s="20" t="s">
        <v>12</v>
      </c>
      <c r="AC21" s="20">
        <f t="shared" si="8"/>
        <v>1</v>
      </c>
      <c r="AD21" s="16" t="str">
        <f t="shared" si="0"/>
        <v>R12=</v>
      </c>
      <c r="AE21" s="17">
        <f t="shared" si="9"/>
        <v>0.14285714285714285</v>
      </c>
    </row>
    <row r="22" spans="1:31">
      <c r="L22" s="12" t="str">
        <f t="shared" si="1"/>
        <v>X13=</v>
      </c>
      <c r="M22" s="20" t="s">
        <v>24</v>
      </c>
      <c r="N22" s="15">
        <f t="shared" si="2"/>
        <v>26</v>
      </c>
      <c r="O22" s="15" t="s">
        <v>25</v>
      </c>
      <c r="P22" s="20">
        <f t="shared" si="3"/>
        <v>1</v>
      </c>
      <c r="Q22" s="20" t="s">
        <v>26</v>
      </c>
      <c r="R22" s="20">
        <f t="shared" si="4"/>
        <v>27</v>
      </c>
      <c r="S22" s="20" t="s">
        <v>25</v>
      </c>
      <c r="T22" s="20">
        <f t="shared" si="5"/>
        <v>1</v>
      </c>
      <c r="U22" s="20" t="s">
        <v>26</v>
      </c>
      <c r="V22" s="20">
        <f t="shared" si="6"/>
        <v>27</v>
      </c>
      <c r="W22" s="20" t="s">
        <v>27</v>
      </c>
      <c r="X22" s="20" t="s">
        <v>23</v>
      </c>
      <c r="Y22" s="20" t="s">
        <v>24</v>
      </c>
      <c r="Z22" s="20">
        <f t="shared" si="7"/>
        <v>8</v>
      </c>
      <c r="AA22" s="20" t="s">
        <v>27</v>
      </c>
      <c r="AB22" s="20" t="s">
        <v>12</v>
      </c>
      <c r="AC22" s="20">
        <f t="shared" si="8"/>
        <v>0</v>
      </c>
      <c r="AD22" s="16" t="str">
        <f t="shared" si="0"/>
        <v>R13=</v>
      </c>
      <c r="AE22" s="17">
        <f t="shared" si="9"/>
        <v>0</v>
      </c>
    </row>
    <row r="23" spans="1:31">
      <c r="L23" s="12" t="str">
        <f t="shared" si="1"/>
        <v>X14=</v>
      </c>
      <c r="M23" s="20" t="s">
        <v>24</v>
      </c>
      <c r="N23" s="15">
        <f t="shared" si="2"/>
        <v>26</v>
      </c>
      <c r="O23" s="15" t="s">
        <v>25</v>
      </c>
      <c r="P23" s="20">
        <f t="shared" si="3"/>
        <v>0</v>
      </c>
      <c r="Q23" s="20" t="s">
        <v>26</v>
      </c>
      <c r="R23" s="20">
        <f t="shared" si="4"/>
        <v>27</v>
      </c>
      <c r="S23" s="20" t="s">
        <v>25</v>
      </c>
      <c r="T23" s="20">
        <f t="shared" si="5"/>
        <v>0</v>
      </c>
      <c r="U23" s="20" t="s">
        <v>26</v>
      </c>
      <c r="V23" s="20">
        <f t="shared" si="6"/>
        <v>27</v>
      </c>
      <c r="W23" s="20" t="s">
        <v>27</v>
      </c>
      <c r="X23" s="20" t="s">
        <v>23</v>
      </c>
      <c r="Y23" s="20" t="s">
        <v>24</v>
      </c>
      <c r="Z23" s="20">
        <f t="shared" si="7"/>
        <v>8</v>
      </c>
      <c r="AA23" s="20" t="s">
        <v>27</v>
      </c>
      <c r="AB23" s="20" t="s">
        <v>12</v>
      </c>
      <c r="AC23" s="20">
        <f t="shared" si="8"/>
        <v>3</v>
      </c>
      <c r="AD23" s="16" t="str">
        <f t="shared" si="0"/>
        <v>R14=</v>
      </c>
      <c r="AE23" s="17">
        <f t="shared" si="9"/>
        <v>0.42857142857142855</v>
      </c>
    </row>
  </sheetData>
  <mergeCells count="4">
    <mergeCell ref="A1:J1"/>
    <mergeCell ref="A2:J2"/>
    <mergeCell ref="AD8:AE8"/>
    <mergeCell ref="L1:AE7"/>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9</vt:i4>
      </vt:variant>
    </vt:vector>
  </HeadingPairs>
  <TitlesOfParts>
    <vt:vector size="9" baseType="lpstr">
      <vt:lpstr># Pseudoaleatorios</vt:lpstr>
      <vt:lpstr>Cuadrados Medios</vt:lpstr>
      <vt:lpstr>Productos Medios</vt:lpstr>
      <vt:lpstr>Multiplicador Constante</vt:lpstr>
      <vt:lpstr>Algoritmo Lineal</vt:lpstr>
      <vt:lpstr>Algoritmo Multiplicativo</vt:lpstr>
      <vt:lpstr>Prueba de frecuencias</vt:lpstr>
      <vt:lpstr>Algoritmo Aditivo</vt:lpstr>
      <vt:lpstr>Cuadratico no Lineal</vt:lpstr>
    </vt:vector>
  </TitlesOfParts>
  <Company>Universidad de Sonora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 Unison</dc:creator>
  <cp:lastModifiedBy>Patricia Carrillo</cp:lastModifiedBy>
  <dcterms:created xsi:type="dcterms:W3CDTF">2015-09-01T20:24:12Z</dcterms:created>
  <dcterms:modified xsi:type="dcterms:W3CDTF">2019-03-13T20:35:48Z</dcterms:modified>
</cp:coreProperties>
</file>