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7"/>
  <workbookPr codeName="ThisWorkbook" defaultThemeVersion="124226"/>
  <mc:AlternateContent xmlns:mc="http://schemas.openxmlformats.org/markup-compatibility/2006">
    <mc:Choice Requires="x15">
      <x15ac:absPath xmlns:x15ac="http://schemas.microsoft.com/office/spreadsheetml/2010/11/ac" url="C:\Users\dservos5\Documents\Nextcloud\UWO\Teaching\CS2212\CS2212 Winter 2023\Extra Feature Marking\Teams\Team 33\"/>
    </mc:Choice>
  </mc:AlternateContent>
  <xr:revisionPtr revIDLastSave="0" documentId="13_ncr:1_{F2DE6414-7120-4914-8BF9-04319F66E848}" xr6:coauthVersionLast="36" xr6:coauthVersionMax="47" xr10:uidLastSave="{00000000-0000-0000-0000-000000000000}"/>
  <bookViews>
    <workbookView xWindow="0" yWindow="0" windowWidth="28800" windowHeight="12375" xr2:uid="{00000000-000D-0000-FFFF-FFFF00000000}"/>
  </bookViews>
  <sheets>
    <sheet name="Sheet1" sheetId="1" r:id="rId1"/>
  </sheets>
  <calcPr calcId="191029"/>
</workbook>
</file>

<file path=xl/calcChain.xml><?xml version="1.0" encoding="utf-8"?>
<calcChain xmlns="http://schemas.openxmlformats.org/spreadsheetml/2006/main">
  <c r="F56" i="1" l="1" a="1"/>
  <c r="F56" i="1" s="1"/>
  <c r="F53" i="1" a="1"/>
  <c r="F53" i="1" s="1"/>
  <c r="F47" i="1" a="1"/>
  <c r="F47" i="1" s="1"/>
  <c r="D56" i="1" a="1"/>
  <c r="D56" i="1" s="1"/>
  <c r="D53" i="1" a="1"/>
  <c r="D53" i="1" s="1"/>
  <c r="D47" i="1" a="1"/>
  <c r="D47" i="1" s="1"/>
  <c r="F58" i="1" a="1"/>
  <c r="F58" i="1" s="1"/>
  <c r="F57" i="1" a="1"/>
  <c r="F57" i="1" s="1"/>
  <c r="F55" i="1" a="1"/>
  <c r="F55" i="1" s="1"/>
  <c r="F54" i="1" a="1"/>
  <c r="F54" i="1" s="1"/>
  <c r="F49" i="1" a="1"/>
  <c r="F49" i="1" s="1"/>
  <c r="F50" i="1" a="1"/>
  <c r="F50" i="1" s="1"/>
  <c r="F51" i="1" a="1"/>
  <c r="F51" i="1" s="1"/>
  <c r="F52" i="1" a="1"/>
  <c r="F52" i="1" s="1"/>
  <c r="F48" i="1" a="1"/>
  <c r="F48" i="1" s="1"/>
  <c r="F45" i="1" a="1"/>
  <c r="F45" i="1" s="1"/>
  <c r="F46" i="1" a="1"/>
  <c r="F46" i="1" s="1"/>
  <c r="F44" i="1" a="1"/>
  <c r="F44" i="1" s="1"/>
  <c r="D58" i="1" a="1"/>
  <c r="D58" i="1" s="1"/>
  <c r="D57" i="1" a="1"/>
  <c r="D57" i="1" s="1"/>
  <c r="D55" i="1" a="1"/>
  <c r="D55" i="1" s="1"/>
  <c r="D54" i="1" a="1"/>
  <c r="D54" i="1" s="1"/>
  <c r="D49" i="1" a="1"/>
  <c r="D49" i="1" s="1"/>
  <c r="D50" i="1" a="1"/>
  <c r="D50" i="1" s="1"/>
  <c r="D51" i="1" a="1"/>
  <c r="D51" i="1" s="1"/>
  <c r="D52" i="1" a="1"/>
  <c r="D52" i="1" s="1"/>
  <c r="D48" i="1" a="1"/>
  <c r="D48" i="1" s="1"/>
  <c r="D45" i="1" a="1"/>
  <c r="D45" i="1" s="1"/>
  <c r="D46" i="1" a="1"/>
  <c r="D46" i="1" s="1"/>
  <c r="D44" i="1" a="1"/>
  <c r="D44"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26" i="1" a="1"/>
  <c r="F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26" i="1" a="1"/>
  <c r="D26" i="1" s="1"/>
  <c r="F62" i="1" a="1"/>
  <c r="F62" i="1" s="1"/>
  <c r="F63" i="1" a="1"/>
  <c r="F63" i="1" s="1"/>
  <c r="F64" i="1" a="1"/>
  <c r="F64" i="1" s="1"/>
  <c r="F65" i="1" a="1"/>
  <c r="F65" i="1" s="1"/>
  <c r="F66" i="1" a="1"/>
  <c r="F66" i="1" s="1"/>
  <c r="F67" i="1" a="1"/>
  <c r="F67" i="1" s="1"/>
  <c r="F68" i="1" a="1"/>
  <c r="F68" i="1" s="1"/>
  <c r="F69" i="1" a="1"/>
  <c r="F69" i="1" s="1"/>
  <c r="F61" i="1" a="1"/>
  <c r="F61" i="1" s="1"/>
  <c r="F41" i="1" a="1"/>
  <c r="F41" i="1" s="1"/>
  <c r="E5" i="1"/>
  <c r="E4" i="1"/>
  <c r="F73" i="1" a="1"/>
  <c r="F73" i="1" s="1"/>
  <c r="F71" i="1" a="1"/>
  <c r="F71" i="1" s="1"/>
  <c r="F22" i="1" a="1"/>
  <c r="F22" i="1" s="1"/>
  <c r="F23" i="1" a="1"/>
  <c r="F23" i="1" s="1"/>
  <c r="F21" i="1" a="1"/>
  <c r="F21" i="1" s="1"/>
  <c r="F16" i="1" a="1"/>
  <c r="F16" i="1" s="1"/>
  <c r="F17" i="1" a="1"/>
  <c r="F17" i="1" s="1"/>
  <c r="F18" i="1" a="1"/>
  <c r="F18" i="1" s="1"/>
  <c r="F15" i="1" a="1"/>
  <c r="F15" i="1" s="1"/>
  <c r="F10" i="1" a="1"/>
  <c r="F10" i="1" s="1"/>
  <c r="F11" i="1" a="1"/>
  <c r="F11" i="1" s="1"/>
  <c r="F12" i="1" a="1"/>
  <c r="F12" i="1" s="1"/>
  <c r="F13" i="1" a="1"/>
  <c r="F13" i="1" s="1"/>
  <c r="F9" i="1" a="1"/>
  <c r="F9" i="1" s="1"/>
  <c r="D41" i="1" a="1"/>
  <c r="D41" i="1" s="1"/>
  <c r="C77" i="1"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<sst xmlns="http://schemas.openxmlformats.org/spreadsheetml/2006/main" count="101" uniqueCount="83">
  <si>
    <t>Mark</t>
  </si>
  <si>
    <t>Max</t>
  </si>
  <si>
    <t>Total</t>
  </si>
  <si>
    <t>Marked By:</t>
  </si>
  <si>
    <t>Comments &amp; Reason for Deduction</t>
  </si>
  <si>
    <t>Late Penalties</t>
  </si>
  <si>
    <t>Late Coupons Used</t>
  </si>
  <si>
    <t>Group</t>
  </si>
  <si>
    <t>Late Coupons Remaining</t>
  </si>
  <si>
    <t>Implementation and Delivery</t>
  </si>
  <si>
    <t>Part 1: README file</t>
  </si>
  <si>
    <t>Part 2: Documentation</t>
  </si>
  <si>
    <r>
      <rPr>
        <b/>
        <sz val="11"/>
        <color theme="1"/>
        <rFont val="Calibri"/>
        <family val="2"/>
        <scheme val="minor"/>
      </rPr>
      <t>Line-by-line</t>
    </r>
    <r>
      <rPr>
        <sz val="11"/>
        <color theme="1"/>
        <rFont val="Calibri"/>
        <family val="2"/>
        <scheme val="minor"/>
      </rPr>
      <t xml:space="preserve"> and other comments are included in other parts of code (inside of methods, documenting class attributes, etc.) as appropriate. </t>
    </r>
  </si>
  <si>
    <r>
      <rPr>
        <b/>
        <sz val="11"/>
        <color theme="1"/>
        <rFont val="Calibri"/>
        <family val="2"/>
        <scheme val="minor"/>
      </rPr>
      <t xml:space="preserve">Generated JavaDoc website </t>
    </r>
    <r>
      <rPr>
        <sz val="11"/>
        <color theme="1"/>
        <rFont val="Calibri"/>
        <family val="2"/>
        <scheme val="minor"/>
      </rPr>
      <t>is included in the zip archive and generated correctly. All documented classes are included.</t>
    </r>
  </si>
  <si>
    <t>All required data, files, images, and media is included to properly build, run, and use the software. For projects using a database, a SQL dump must be included.</t>
  </si>
  <si>
    <t>Example data is included for at least two regular users (including POIs, favorites, account info, etc.) and one administrator/developer user.</t>
  </si>
  <si>
    <t>Part 4: Functional Requirements</t>
  </si>
  <si>
    <t>Part 3: Data and Delivery</t>
  </si>
  <si>
    <t>README file is included in the repository and submitted files and contains the following:</t>
  </si>
  <si>
    <t>Remove marks if any of the following is missing:</t>
  </si>
  <si>
    <t>Both the source code and a built (compiled) version of the software is included in the zip archive.</t>
  </si>
  <si>
    <t>Marks may be deducted for software defects that do not fit into the above categories here.</t>
  </si>
  <si>
    <t>Short description of your software and what it does.</t>
  </si>
  <si>
    <t>List of the required libraries and third party tools and where to get them.</t>
  </si>
  <si>
    <t>Step by step guide for building your software (compiling it from source code).</t>
  </si>
  <si>
    <t>Step by step guide on how to run your already built (compiled) software.</t>
  </si>
  <si>
    <t>Short user guide, that explains how to use your software.</t>
  </si>
  <si>
    <r>
      <t xml:space="preserve">Each </t>
    </r>
    <r>
      <rPr>
        <b/>
        <sz val="11"/>
        <color theme="1"/>
        <rFont val="Calibri"/>
        <family val="2"/>
        <scheme val="minor"/>
      </rPr>
      <t xml:space="preserve">public class </t>
    </r>
    <r>
      <rPr>
        <sz val="11"/>
        <color theme="1"/>
        <rFont val="Calibri"/>
        <family val="2"/>
        <scheme val="minor"/>
      </rPr>
      <t>is documented with a JavaDoc comment that includes a description of each class file, including authors and other relevant information.</t>
    </r>
  </si>
  <si>
    <t>4.1.1.1 Browsing Maps</t>
  </si>
  <si>
    <t>4.1.1.2 Scrolling Maps</t>
  </si>
  <si>
    <t>4.1.1.3 Displaying Layers</t>
  </si>
  <si>
    <t>4.1.1.4 Searching Maps</t>
  </si>
  <si>
    <t>4.1.1.5 POI Discovery</t>
  </si>
  <si>
    <t>4.1.1.6 Built-In Points of Interest (POI)</t>
  </si>
  <si>
    <t>4.1.1.7 Clicking on POIs</t>
  </si>
  <si>
    <t>4.1.1.8 Favourites</t>
  </si>
  <si>
    <t>4.1.1.9 User Created Points of Interest (POI)</t>
  </si>
  <si>
    <t>4.1.1.10 Persistent Data</t>
  </si>
  <si>
    <t>4.1.1.11 Exit/Close and Navigation</t>
  </si>
  <si>
    <t>4.1.1.12 User Help</t>
  </si>
  <si>
    <t>4.1.1.13 Editing Tool/Mode</t>
  </si>
  <si>
    <t>Give each of the following requirements a level, 4 to 1 (same scale as acceptance testing), based on both the acceptance testing and any changes since acceptance testing.</t>
  </si>
  <si>
    <t>Level
(4 to 1)</t>
  </si>
  <si>
    <t>Points</t>
  </si>
  <si>
    <t>Part 5: Extra Functionality</t>
  </si>
  <si>
    <t>Part 6: Non-Functional Requirements</t>
  </si>
  <si>
    <t>4.2.1 Created using Java</t>
  </si>
  <si>
    <t>4.2.2 Compatible with Java 19</t>
  </si>
  <si>
    <t>4.2.3 GUI using JavaFX or Java Swing</t>
  </si>
  <si>
    <t>4.2.4 Data Stored Locally In Sensible Format</t>
  </si>
  <si>
    <t>4.2.6 Uses a Maven Project</t>
  </si>
  <si>
    <t>4.2.13 Consistent Coding Style and Conventions Used</t>
  </si>
  <si>
    <t>4.2.14 Software works fully on Windows 10</t>
  </si>
  <si>
    <t>4.2.15 Self-contained, does not create, modify, or delete files outside of the project directory</t>
  </si>
  <si>
    <t>4.2.16 Error checking/handling</t>
  </si>
  <si>
    <t>4.2.17 File Size Under 1 gigabyte</t>
  </si>
  <si>
    <t>4.2.18 Runs efficiently, does not use unnecessary resources</t>
  </si>
  <si>
    <t>4.2.19 GUI follows best practices for UI/UX</t>
  </si>
  <si>
    <t>4.2.20 Accessibility Taken Into Account</t>
  </si>
  <si>
    <t>4.2.21 Sound Software Engineering Principles Used</t>
  </si>
  <si>
    <t>4.2.5 No Internet Required</t>
  </si>
  <si>
    <t>Group presented software in a professional and detailed manner in their assigned presentation session, highlighting all implemented features, and answered all questions to a satisfactory degree.</t>
  </si>
  <si>
    <t>Part 8: Bouns Extra Features</t>
  </si>
  <si>
    <t xml:space="preserve">Part 9: Acceptance Testing Presentation </t>
  </si>
  <si>
    <t>Part 10: Miscellaneous</t>
  </si>
  <si>
    <t>Max Points</t>
  </si>
  <si>
    <r>
      <t xml:space="preserve">Extra Space for Comments </t>
    </r>
    <r>
      <rPr>
        <b/>
        <i/>
        <sz val="14"/>
        <color theme="0"/>
        <rFont val="Calibri"/>
        <family val="2"/>
        <scheme val="minor"/>
      </rPr>
      <t>(Optional)</t>
    </r>
  </si>
  <si>
    <t>CS2212A Winter 2023</t>
  </si>
  <si>
    <r>
      <t xml:space="preserve">Each </t>
    </r>
    <r>
      <rPr>
        <b/>
        <sz val="11"/>
        <color theme="1"/>
        <rFont val="Calibri"/>
        <family val="2"/>
        <scheme val="minor"/>
      </rPr>
      <t xml:space="preserve">public method </t>
    </r>
    <r>
      <rPr>
        <sz val="11"/>
        <color theme="1"/>
        <rFont val="Calibri"/>
        <family val="2"/>
        <scheme val="minor"/>
      </rPr>
      <t>is described with a JavaDoc comment that describes at a minimum the purposes of the method, its parameters, and the value returned (using @param and @return). If the method throws an exception, this should also be documented (using @exception or @throws).
GUI code generated by a GUI builder (e.g. NetBeans GUI builder) does not need to be documented. Code taken not written by the team (e.g. taken from a third party source) does not need to be documented so long as it is properly cited.</t>
    </r>
  </si>
  <si>
    <t>Write the name of the main extra feature the team picked to implement from the project specification in cell B41 and give it a level (4 to 1) in cell C41.</t>
  </si>
  <si>
    <t>Give each of the following non-functional requirements a level, 4 to 1 (same scale as acceptance testing), based on both the acceptance testing and any changes since acceptance testing. Note that items 4.2.7, 4.2.8, 4.2.9, 4.2.10, 4.2.11, and 4.2.12 are accounted for in other items or components. Red items are penalties, blue are point granting.</t>
  </si>
  <si>
    <t>If the team added any extra features (in addition to the extra feature listed in B41) or went above and beyond the requirements for the project document this work here. Write each extra feature in one of the cells B61 to B69. Make sure to describe it in enough detail that it is clear what the extra feature or work is. Give the feature a level from 4 to 1 using the same scale as used in acceptance testing.</t>
  </si>
  <si>
    <r>
      <rPr>
        <b/>
        <i/>
        <sz val="11"/>
        <color theme="1"/>
        <rFont val="Calibri"/>
        <family val="2"/>
        <scheme val="minor"/>
      </rPr>
      <t xml:space="preserve">Note to TA: </t>
    </r>
    <r>
      <rPr>
        <i/>
        <sz val="11"/>
        <color theme="1"/>
        <rFont val="Calibri"/>
        <family val="2"/>
        <scheme val="minor"/>
      </rPr>
      <t>Points for this part will be calculated by the course instructor on a case by case basis after the TA has completed marking. For now they will be left blank. Please still fill in the level (in column C).</t>
    </r>
  </si>
  <si>
    <r>
      <t xml:space="preserve">Note to TA: </t>
    </r>
    <r>
      <rPr>
        <i/>
        <sz val="11"/>
        <color theme="1"/>
        <rFont val="Calibri"/>
        <family val="2"/>
        <scheme val="minor"/>
      </rPr>
      <t>Please fill in late coupons used and late coupons remaining but do not remove points or apply any late penalty. The course instructor will apply the penalty after you have completed your marking.</t>
    </r>
    <r>
      <rPr>
        <b/>
        <i/>
        <sz val="11"/>
        <color theme="1"/>
        <rFont val="Calibri"/>
        <family val="2"/>
        <scheme val="minor"/>
      </rPr>
      <t xml:space="preserve"> Please input a negative number of late coupons remaining (in cell C76) if the team submitted late and did not have enough late coupons remaining.</t>
    </r>
  </si>
  <si>
    <t>Missing for all except Building, Floor, Layer, POI, User</t>
  </si>
  <si>
    <t>Missing</t>
  </si>
  <si>
    <t>Team 33</t>
  </si>
  <si>
    <t>Vicky, vchang24@uwo.ca</t>
  </si>
  <si>
    <t>Same as acceptance testing</t>
  </si>
  <si>
    <t>Multi-user Login</t>
  </si>
  <si>
    <t>Campus Map (with tunnels)</t>
  </si>
  <si>
    <t>Missing POIs for buildings, can't click on buildings to show floor plans.</t>
  </si>
  <si>
    <t>Some of your confirmation pop up boxes are rather confusing. For example, when creating a user account if you do not input a password a “Confirmation” box pops up (this is confusing in its self as this is an error and not a confirmation) that states the account has not been created and then the user is given the options of “Ok” and “Cancel”, what is the 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</si>
</sst>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sz val="12"/>
      <color theme="1"/>
      <name val="Calibri"/>
      <family val="2"/>
      <scheme val="minor"/>
    </font>
    <font>
      <b/>
      <i/>
      <sz val="11"/>
      <color theme="1"/>
      <name val="Calibri"/>
      <family val="2"/>
      <scheme val="minor"/>
    </font>
    <font>
      <b/>
      <i/>
      <sz val="14"/>
      <color theme="1"/>
      <name val="Calibri"/>
      <family val="2"/>
      <scheme val="minor"/>
    </font>
    <font>
      <sz val="11"/>
      <color rgb="FF006100"/>
      <name val="Calibri"/>
      <family val="2"/>
      <scheme val="minor"/>
    </font>
    <font>
      <b/>
      <sz val="16"/>
      <color theme="1"/>
      <name val="Calibri"/>
      <family val="2"/>
      <scheme val="minor"/>
    </font>
    <font>
      <b/>
      <sz val="11"/>
      <name val="Calibri"/>
      <family val="2"/>
      <scheme val="minor"/>
    </font>
    <font>
      <i/>
      <sz val="11"/>
      <color rgb="FF006100"/>
      <name val="Calibri"/>
      <family val="2"/>
      <scheme val="minor"/>
    </font>
    <font>
      <i/>
      <sz val="11"/>
      <color theme="1"/>
      <name val="Calibri"/>
      <family val="2"/>
      <scheme val="minor"/>
    </font>
    <font>
      <b/>
      <sz val="16"/>
      <color rgb="FFFF0000"/>
      <name val="Calibri"/>
      <family val="2"/>
      <scheme val="minor"/>
    </font>
    <font>
      <b/>
      <sz val="11"/>
      <color rgb="FF0070C0"/>
      <name val="Calibri"/>
      <family val="2"/>
      <scheme val="minor"/>
    </font>
    <font>
      <b/>
      <sz val="14"/>
      <color theme="0"/>
      <name val="Calibri"/>
      <family val="2"/>
      <scheme val="minor"/>
    </font>
    <font>
      <b/>
      <sz val="11"/>
      <color rgb="FF00B050"/>
      <name val="Calibri"/>
      <family val="2"/>
      <scheme val="minor"/>
    </font>
    <font>
      <b/>
      <sz val="11"/>
      <color rgb="FFFF0000"/>
      <name val="Calibri"/>
      <family val="2"/>
      <scheme val="minor"/>
    </font>
    <font>
      <sz val="11"/>
      <color rgb="FFFF0000"/>
      <name val="Calibri"/>
      <family val="2"/>
      <scheme val="minor"/>
    </font>
    <font>
      <b/>
      <sz val="14"/>
      <color rgb="FFFF0000"/>
      <name val="Calibri"/>
      <family val="2"/>
      <scheme val="minor"/>
    </font>
    <font>
      <b/>
      <i/>
      <sz val="14"/>
      <color theme="0"/>
      <name val="Calibri"/>
      <family val="2"/>
      <scheme val="minor"/>
    </font>
  </fonts>
  <fills count="5">
    <fill>
      <patternFill patternType="none"/>
    </fill>
    <fill>
      <patternFill patternType="gray125"/>
    </fill>
    <fill>
      <patternFill patternType="solid">
        <fgColor rgb="FFC6EFCE"/>
      </patternFill>
    </fill>
    <fill>
      <patternFill patternType="solid">
        <fgColor theme="8" tint="-0.249977111117893"/>
        <bgColor indexed="64"/>
      </patternFill>
    </fill>
    <fill>
      <patternFill patternType="solid">
        <fgColor theme="0" tint="-0.14999847407452621"/>
        <bgColor indexed="64"/>
      </patternFill>
    </fill>
  </fills>
  <borders count="27">
    <border>
      <left/>
      <right/>
      <top/>
      <bottom/>
      <diagonal/>
    </border>
    <border>
      <left style="medium">
        <color indexed="64"/>
      </left>
      <right/>
      <top/>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auto="1"/>
      </left>
      <right style="medium">
        <color indexed="64"/>
      </right>
      <top/>
      <bottom/>
      <diagonal/>
    </border>
    <border>
      <left style="medium">
        <color auto="1"/>
      </left>
      <right style="medium">
        <color indexed="64"/>
      </right>
      <top style="medium">
        <color auto="1"/>
      </top>
      <bottom style="medium">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auto="1"/>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top style="thin">
        <color indexed="64"/>
      </top>
      <bottom/>
      <diagonal/>
    </border>
    <border>
      <left style="medium">
        <color auto="1"/>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5" fillId="2" borderId="0" applyNumberFormat="0" applyBorder="0" applyAlignment="0" applyProtection="0"/>
  </cellStyleXfs>
  <cellXfs count="74">
    <xf numFmtId="0" fontId="0" fillId="0" borderId="0" xfId="0"/>
    <xf numFmtId="0" fontId="0" fillId="0" borderId="1" xfId="0" applyBorder="1"/>
    <xf numFmtId="0" fontId="2" fillId="0" borderId="0" xfId="0" applyFont="1"/>
    <xf numFmtId="0" fontId="0" fillId="0" borderId="2" xfId="0" applyBorder="1"/>
    <xf numFmtId="0" fontId="1" fillId="0" borderId="8" xfId="0" applyFont="1" applyBorder="1" applyAlignment="1">
      <alignment horizontal="center"/>
    </xf>
    <xf numFmtId="0" fontId="0" fillId="0" borderId="7" xfId="0" applyBorder="1" applyAlignment="1">
      <alignment horizontal="left" vertical="top" wrapText="1"/>
    </xf>
    <xf numFmtId="0" fontId="5" fillId="2" borderId="4" xfId="1" applyBorder="1" applyAlignment="1">
      <alignment vertical="top" wrapText="1"/>
    </xf>
    <xf numFmtId="0" fontId="0" fillId="0" borderId="1" xfId="0" applyBorder="1" applyAlignment="1">
      <alignment vertical="top"/>
    </xf>
    <xf numFmtId="0" fontId="4" fillId="0" borderId="9" xfId="0" applyFont="1" applyBorder="1"/>
    <xf numFmtId="0" fontId="0" fillId="0" borderId="10" xfId="0" applyBorder="1"/>
    <xf numFmtId="0" fontId="0" fillId="0" borderId="0" xfId="0" applyAlignment="1">
      <alignment vertical="top" wrapText="1"/>
    </xf>
    <xf numFmtId="0" fontId="1" fillId="0" borderId="0" xfId="0" applyFont="1"/>
    <xf numFmtId="0" fontId="1" fillId="0" borderId="2" xfId="0" applyFont="1" applyBorder="1"/>
    <xf numFmtId="0" fontId="7" fillId="2" borderId="11" xfId="1" applyFont="1" applyBorder="1"/>
    <xf numFmtId="0" fontId="5" fillId="2" borderId="12" xfId="1" applyBorder="1" applyAlignment="1">
      <alignment vertical="top"/>
    </xf>
    <xf numFmtId="0" fontId="5" fillId="2" borderId="13" xfId="1" applyBorder="1" applyAlignment="1">
      <alignment horizontal="left" vertical="top" wrapText="1"/>
    </xf>
    <xf numFmtId="0" fontId="0" fillId="0" borderId="15" xfId="0" applyBorder="1"/>
    <xf numFmtId="0" fontId="5" fillId="2" borderId="6" xfId="1" applyBorder="1" applyAlignment="1">
      <alignment vertical="top" wrapText="1"/>
    </xf>
    <xf numFmtId="0" fontId="7" fillId="2" borderId="5" xfId="1" applyFont="1" applyBorder="1" applyAlignment="1">
      <alignment vertical="center"/>
    </xf>
    <xf numFmtId="0" fontId="5" fillId="2" borderId="4" xfId="1" applyBorder="1" applyAlignment="1">
      <alignment vertical="center" wrapText="1"/>
    </xf>
    <xf numFmtId="0" fontId="2" fillId="0" borderId="0" xfId="0" applyFont="1" applyAlignment="1">
      <alignment horizontal="center"/>
    </xf>
    <xf numFmtId="0" fontId="2" fillId="0" borderId="2" xfId="0" applyFont="1" applyBorder="1" applyAlignment="1">
      <alignment horizontal="center"/>
    </xf>
    <xf numFmtId="0" fontId="3" fillId="0" borderId="3" xfId="0" applyFont="1" applyBorder="1" applyAlignment="1">
      <alignment horizontal="center"/>
    </xf>
    <xf numFmtId="0" fontId="5" fillId="2" borderId="4" xfId="1" applyBorder="1" applyAlignment="1">
      <alignment horizontal="center" vertical="center"/>
    </xf>
    <xf numFmtId="0" fontId="5" fillId="2" borderId="4" xfId="1" applyBorder="1" applyAlignment="1">
      <alignment horizontal="center" vertical="top"/>
    </xf>
    <xf numFmtId="0" fontId="5" fillId="2" borderId="13" xfId="1" applyBorder="1" applyAlignment="1">
      <alignment horizontal="center" vertical="top"/>
    </xf>
    <xf numFmtId="0" fontId="0" fillId="0" borderId="0" xfId="0" applyAlignment="1">
      <alignment horizontal="center"/>
    </xf>
    <xf numFmtId="0" fontId="3" fillId="0" borderId="7" xfId="0" applyFont="1" applyBorder="1" applyAlignment="1">
      <alignment horizontal="center"/>
    </xf>
    <xf numFmtId="0" fontId="1" fillId="0" borderId="7" xfId="0" applyFont="1" applyBorder="1" applyAlignment="1">
      <alignment horizontal="center" vertical="top"/>
    </xf>
    <xf numFmtId="0" fontId="7" fillId="2" borderId="5" xfId="1" applyFont="1" applyBorder="1" applyAlignment="1">
      <alignment horizontal="left" vertical="center"/>
    </xf>
    <xf numFmtId="0" fontId="8" fillId="2" borderId="6" xfId="1" applyFont="1" applyBorder="1" applyAlignment="1">
      <alignment vertical="center" wrapText="1"/>
    </xf>
    <xf numFmtId="0" fontId="9" fillId="0" borderId="0" xfId="0" applyFont="1" applyAlignment="1">
      <alignment wrapText="1"/>
    </xf>
    <xf numFmtId="0" fontId="0" fillId="0" borderId="16" xfId="0" applyBorder="1" applyAlignment="1">
      <alignment vertical="center" wrapText="1"/>
    </xf>
    <xf numFmtId="0" fontId="10" fillId="0" borderId="0" xfId="0" applyFont="1"/>
    <xf numFmtId="0" fontId="11" fillId="2" borderId="4" xfId="1" applyFont="1" applyBorder="1" applyAlignment="1">
      <alignment horizontal="center" vertical="center"/>
    </xf>
    <xf numFmtId="0" fontId="11" fillId="0" borderId="7" xfId="0" applyFont="1" applyBorder="1" applyAlignment="1">
      <alignment horizontal="center" vertical="top"/>
    </xf>
    <xf numFmtId="0" fontId="11" fillId="2" borderId="4" xfId="1" applyFont="1" applyBorder="1" applyAlignment="1">
      <alignment horizontal="center" vertical="top"/>
    </xf>
    <xf numFmtId="0" fontId="11" fillId="2" borderId="13" xfId="1" applyFont="1" applyBorder="1" applyAlignment="1">
      <alignment horizontal="center" vertical="top"/>
    </xf>
    <xf numFmtId="0" fontId="11" fillId="0" borderId="8" xfId="0" applyFont="1" applyBorder="1" applyAlignment="1">
      <alignment horizontal="center"/>
    </xf>
    <xf numFmtId="0" fontId="0" fillId="0" borderId="0" xfId="0" applyAlignment="1">
      <alignment vertical="center" wrapText="1"/>
    </xf>
    <xf numFmtId="0" fontId="9" fillId="0" borderId="0" xfId="0" applyFont="1" applyAlignment="1">
      <alignment horizontal="left" wrapText="1"/>
    </xf>
    <xf numFmtId="0" fontId="1" fillId="0" borderId="0" xfId="0" applyFont="1" applyAlignment="1">
      <alignment vertical="top" wrapText="1"/>
    </xf>
    <xf numFmtId="0" fontId="1" fillId="0" borderId="26" xfId="0" applyFont="1" applyBorder="1" applyAlignment="1">
      <alignment vertical="top"/>
    </xf>
    <xf numFmtId="0" fontId="1" fillId="0" borderId="25" xfId="0" applyFont="1" applyBorder="1" applyAlignment="1">
      <alignment vertical="top"/>
    </xf>
    <xf numFmtId="0" fontId="0" fillId="0" borderId="0" xfId="0" applyAlignment="1">
      <alignment vertical="center"/>
    </xf>
    <xf numFmtId="0" fontId="11" fillId="4" borderId="7" xfId="0" applyFont="1" applyFill="1" applyBorder="1" applyAlignment="1">
      <alignment horizontal="center" vertical="top"/>
    </xf>
    <xf numFmtId="0" fontId="1" fillId="4" borderId="7" xfId="0" applyFont="1" applyFill="1" applyBorder="1" applyAlignment="1">
      <alignment horizontal="center" vertical="top"/>
    </xf>
    <xf numFmtId="0" fontId="9" fillId="0" borderId="0" xfId="0" applyFont="1" applyAlignment="1">
      <alignment vertical="top" wrapText="1"/>
    </xf>
    <xf numFmtId="0" fontId="3" fillId="0" borderId="14" xfId="0" applyFont="1" applyBorder="1" applyAlignment="1">
      <alignment horizontal="left" wrapText="1"/>
    </xf>
    <xf numFmtId="0" fontId="9" fillId="0" borderId="7" xfId="0" applyFont="1" applyBorder="1" applyAlignment="1">
      <alignment horizontal="left" vertical="top" wrapText="1"/>
    </xf>
    <xf numFmtId="0" fontId="13" fillId="4" borderId="7" xfId="0" applyFont="1" applyFill="1" applyBorder="1" applyAlignment="1">
      <alignment horizontal="center" vertical="top" wrapText="1"/>
    </xf>
    <xf numFmtId="0" fontId="13" fillId="0" borderId="7" xfId="0" applyFont="1" applyBorder="1" applyAlignment="1">
      <alignment horizontal="center" vertical="top"/>
    </xf>
    <xf numFmtId="0" fontId="1" fillId="4" borderId="17" xfId="0" applyFont="1" applyFill="1" applyBorder="1" applyAlignment="1">
      <alignment horizontal="center" vertical="top"/>
    </xf>
    <xf numFmtId="0" fontId="14" fillId="0" borderId="17" xfId="0" applyFont="1" applyBorder="1" applyAlignment="1">
      <alignment horizontal="center" vertical="center"/>
    </xf>
    <xf numFmtId="0" fontId="14" fillId="0" borderId="7" xfId="0" applyFont="1" applyBorder="1" applyAlignment="1">
      <alignment horizontal="center" vertical="center"/>
    </xf>
    <xf numFmtId="0" fontId="14" fillId="0" borderId="7" xfId="0" applyFont="1" applyBorder="1" applyAlignment="1">
      <alignment horizontal="center" vertical="top"/>
    </xf>
    <xf numFmtId="0" fontId="1" fillId="4" borderId="17" xfId="0" applyFont="1" applyFill="1" applyBorder="1" applyAlignment="1">
      <alignment horizontal="center"/>
    </xf>
    <xf numFmtId="0" fontId="1" fillId="0" borderId="7" xfId="0" applyFont="1" applyBorder="1" applyAlignment="1">
      <alignment horizontal="center"/>
    </xf>
    <xf numFmtId="0" fontId="1" fillId="0" borderId="3" xfId="0" applyFont="1" applyBorder="1" applyAlignment="1">
      <alignment horizontal="center"/>
    </xf>
    <xf numFmtId="0" fontId="14" fillId="0" borderId="0" xfId="0" applyFont="1" applyAlignment="1">
      <alignment vertical="top" wrapText="1"/>
    </xf>
    <xf numFmtId="0" fontId="11" fillId="0" borderId="0" xfId="0" applyFont="1" applyAlignment="1">
      <alignment vertical="top" wrapText="1"/>
    </xf>
    <xf numFmtId="0" fontId="15" fillId="0" borderId="0" xfId="0" applyFont="1" applyAlignment="1">
      <alignment vertical="top" wrapText="1"/>
    </xf>
    <xf numFmtId="0" fontId="16" fillId="0" borderId="0" xfId="0" applyFont="1"/>
    <xf numFmtId="0" fontId="0" fillId="0" borderId="18" xfId="0" applyBorder="1" applyAlignment="1">
      <alignment horizontal="left" vertical="top" wrapText="1"/>
    </xf>
    <xf numFmtId="0" fontId="0" fillId="0" borderId="22" xfId="0" applyBorder="1" applyAlignment="1">
      <alignment horizontal="left" vertical="top" wrapText="1"/>
    </xf>
    <xf numFmtId="0" fontId="0" fillId="0" borderId="19" xfId="0" applyBorder="1" applyAlignment="1">
      <alignment horizontal="left" vertical="top" wrapText="1"/>
    </xf>
    <xf numFmtId="0" fontId="0" fillId="0" borderId="12" xfId="0" applyBorder="1" applyAlignment="1">
      <alignment horizontal="left" vertical="top" wrapText="1"/>
    </xf>
    <xf numFmtId="0" fontId="0" fillId="0" borderId="23"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6" fillId="0" borderId="0" xfId="0" applyFont="1" applyAlignment="1">
      <alignment horizontal="center"/>
    </xf>
    <xf numFmtId="0" fontId="12" fillId="3" borderId="5" xfId="0" applyFont="1" applyFill="1" applyBorder="1" applyAlignment="1">
      <alignment horizontal="center"/>
    </xf>
    <xf numFmtId="0" fontId="12" fillId="3" borderId="6" xfId="0" applyFont="1" applyFill="1" applyBorder="1" applyAlignment="1">
      <alignment horizontal="center"/>
    </xf>
    <xf numFmtId="0" fontId="12" fillId="3" borderId="24" xfId="0" applyFont="1" applyFill="1" applyBorder="1" applyAlignment="1">
      <alignment horizontal="center"/>
    </xf>
  </cellXfs>
  <cellStyles count="2">
    <cellStyle name="Good" xfId="1" builtinId="26"/>
    <cellStyle name="Normal" xfId="0" builtinId="0"/>
  </cellStyles>
  <dxfs count="22">
    <dxf>
      <fill>
        <patternFill>
          <bgColor rgb="FFFFA3A3"/>
        </patternFill>
      </fill>
    </dxf>
    <dxf>
      <fill>
        <patternFill>
          <bgColor rgb="FFFFAFAF"/>
        </patternFill>
      </fill>
    </dxf>
    <dxf>
      <fill>
        <patternFill>
          <bgColor rgb="FFFFB7B7"/>
        </patternFill>
      </fill>
    </dxf>
    <dxf>
      <fill>
        <patternFill>
          <bgColor rgb="FFFFA7A7"/>
        </patternFill>
      </fill>
    </dxf>
    <dxf>
      <fill>
        <patternFill>
          <bgColor rgb="FFFFA7A7"/>
        </patternFill>
      </fill>
    </dxf>
    <dxf>
      <fill>
        <patternFill>
          <bgColor rgb="FFFFA7A7"/>
        </patternFill>
      </fill>
    </dxf>
    <dxf>
      <fill>
        <patternFill>
          <bgColor rgb="FFFFA3A3"/>
        </patternFill>
      </fill>
    </dxf>
    <dxf>
      <fill>
        <patternFill>
          <bgColor rgb="FFFFAFAF"/>
        </patternFill>
      </fill>
    </dxf>
    <dxf>
      <fill>
        <patternFill>
          <bgColor rgb="FFFFAFAF"/>
        </patternFill>
      </fill>
    </dxf>
    <dxf>
      <fill>
        <patternFill>
          <bgColor rgb="FFFFC1C1"/>
        </patternFill>
      </fill>
    </dxf>
    <dxf>
      <fill>
        <patternFill>
          <bgColor rgb="FFFF8B8B"/>
        </patternFill>
      </fill>
    </dxf>
    <dxf>
      <fill>
        <patternFill>
          <bgColor rgb="FFFF9F9F"/>
        </patternFill>
      </fill>
    </dxf>
    <dxf>
      <fill>
        <patternFill>
          <bgColor rgb="FFFF9393"/>
        </patternFill>
      </fill>
    </dxf>
    <dxf>
      <fill>
        <patternFill>
          <bgColor rgb="FFFF9393"/>
        </patternFill>
      </fill>
    </dxf>
    <dxf>
      <fill>
        <patternFill>
          <bgColor rgb="FFFF9393"/>
        </patternFill>
      </fill>
    </dxf>
    <dxf>
      <fill>
        <patternFill>
          <bgColor rgb="FFFFC1C1"/>
        </patternFill>
      </fill>
    </dxf>
    <dxf>
      <fill>
        <patternFill>
          <bgColor rgb="FFFF8B8B"/>
        </patternFill>
      </fill>
    </dxf>
    <dxf>
      <fill>
        <patternFill>
          <bgColor rgb="FFFF8B8B"/>
        </patternFill>
      </fill>
    </dxf>
    <dxf>
      <fill>
        <patternFill>
          <bgColor rgb="FFFF9F9F"/>
        </patternFill>
      </fill>
    </dxf>
    <dxf>
      <fill>
        <patternFill>
          <bgColor rgb="FFFF9F9F"/>
        </patternFill>
      </fill>
    </dxf>
    <dxf>
      <fill>
        <patternFill>
          <bgColor rgb="FFFF8B8B"/>
        </patternFill>
      </fill>
    </dxf>
    <dxf>
      <fill>
        <patternFill>
          <bgColor rgb="FFFF8585"/>
        </patternFill>
      </fill>
    </dxf>
  </dxfs>
  <tableStyles count="0" defaultTableStyle="TableStyleMedium2" defaultPivotStyle="PivotStyleLight16"/>
  <colors>
    <mruColors>
      <color rgb="FFFFB7B7"/>
      <color rgb="FFFFA7A7"/>
      <color rgb="FFFFA3A3"/>
      <color rgb="FFFFAFAF"/>
      <color rgb="FFFF9F9F"/>
      <color rgb="FFFF9393"/>
      <color rgb="FFFFC1C1"/>
      <color rgb="FFFF8B8B"/>
      <color rgb="FFFF8585"/>
      <color rgb="FFFFB9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F84"/>
  <sheetViews>
    <sheetView tabSelected="1" topLeftCell="A61" workbookViewId="0">
      <selection activeCell="E64" sqref="E64"/>
    </sheetView>
  </sheetViews>
  <sheetFormatPr defaultColWidth="8.85546875" defaultRowHeight="21" x14ac:dyDescent="0.35"/>
  <cols>
    <col min="1" max="1" width="17.7109375" customWidth="1"/>
    <col min="2" max="2" width="87.140625" customWidth="1"/>
    <col min="3" max="3" width="6.85546875" style="26" customWidth="1"/>
    <col min="4" max="4" width="7" style="26" customWidth="1"/>
    <col min="5" max="5" width="62.85546875" customWidth="1"/>
    <col min="6" max="6" width="70.42578125" style="33" customWidth="1"/>
    <col min="7" max="7" width="12.42578125" customWidth="1"/>
    <col min="9" max="9" width="14.140625" customWidth="1"/>
    <col min="10" max="11" width="12.7109375" customWidth="1"/>
  </cols>
  <sheetData>
    <row r="1" spans="1:6" x14ac:dyDescent="0.35">
      <c r="A1" s="70" t="s">
        <v>67</v>
      </c>
      <c r="B1" s="70"/>
      <c r="C1" s="70"/>
      <c r="D1" s="70"/>
      <c r="E1" s="70"/>
    </row>
    <row r="2" spans="1:6" x14ac:dyDescent="0.35">
      <c r="A2" s="70" t="s">
        <v>9</v>
      </c>
      <c r="B2" s="70"/>
      <c r="C2" s="70"/>
      <c r="D2" s="70"/>
      <c r="E2" s="70"/>
    </row>
    <row r="3" spans="1:6" x14ac:dyDescent="0.35">
      <c r="B3" s="2"/>
      <c r="C3" s="20"/>
      <c r="D3" s="20"/>
    </row>
    <row r="4" spans="1:6" x14ac:dyDescent="0.35">
      <c r="A4" s="11" t="s">
        <v>7</v>
      </c>
      <c r="B4" s="2" t="s">
        <v>76</v>
      </c>
      <c r="C4" s="20"/>
      <c r="D4" s="20"/>
      <c r="E4" s="62" t="str">
        <f>IF(OR(B4="&lt;Group Name or Number&gt;",ISBLANK(B4)),"ERROR: Please input the team's number!","")</f>
        <v/>
      </c>
    </row>
    <row r="5" spans="1:6" ht="21.75" thickBot="1" x14ac:dyDescent="0.4">
      <c r="A5" s="12" t="s">
        <v>3</v>
      </c>
      <c r="B5" s="3" t="s">
        <v>77</v>
      </c>
      <c r="C5" s="21"/>
      <c r="D5" s="21"/>
      <c r="E5" s="62" t="str">
        <f>IF(OR(B5="&lt;TA Name and E-Mail&gt;",ISBLANK(B5)),"ERROR: Please input your name and e-mail!","")</f>
        <v/>
      </c>
    </row>
    <row r="6" spans="1:6" ht="21.75" thickBot="1" x14ac:dyDescent="0.4">
      <c r="A6" s="1"/>
      <c r="C6" s="22" t="s">
        <v>0</v>
      </c>
      <c r="D6" s="27" t="s">
        <v>1</v>
      </c>
      <c r="E6" s="4" t="s">
        <v>4</v>
      </c>
    </row>
    <row r="7" spans="1:6" x14ac:dyDescent="0.35">
      <c r="A7" s="18" t="s">
        <v>10</v>
      </c>
      <c r="B7" s="30"/>
      <c r="C7" s="34"/>
      <c r="D7" s="23"/>
      <c r="E7" s="19"/>
    </row>
    <row r="8" spans="1:6" x14ac:dyDescent="0.35">
      <c r="A8" s="7"/>
      <c r="B8" s="41" t="s">
        <v>18</v>
      </c>
      <c r="C8" s="45"/>
      <c r="D8" s="46"/>
      <c r="E8" s="5"/>
    </row>
    <row r="9" spans="1:6" x14ac:dyDescent="0.35">
      <c r="A9" s="7"/>
      <c r="B9" s="10" t="s">
        <v>22</v>
      </c>
      <c r="C9" s="35">
        <v>0</v>
      </c>
      <c r="D9" s="28">
        <v>1</v>
      </c>
      <c r="E9" s="5" t="s">
        <v>75</v>
      </c>
      <c r="F9" s="33" t="str" cm="1">
        <f t="array" ref="F9">_xlfn.IFS(AND(C9&lt;&gt;D9,ISBLANK(E9)),"ERROR: You must give detailed feedback when marks are removed!",C9&gt;D9,"ERROR: Marks are over max!",C9&lt;0,"ERROR: Marks for this item must be positive!",AND(C9&gt;=0,C9&lt;=D9),"")</f>
        <v/>
      </c>
    </row>
    <row r="10" spans="1:6" x14ac:dyDescent="0.35">
      <c r="A10" s="7"/>
      <c r="B10" s="10" t="s">
        <v>23</v>
      </c>
      <c r="C10" s="35">
        <v>0</v>
      </c>
      <c r="D10" s="28">
        <v>1</v>
      </c>
      <c r="E10" s="5" t="s">
        <v>75</v>
      </c>
      <c r="F10" s="33" t="str" cm="1">
        <f t="array" ref="F10">_xlfn.IFS(AND(C10&lt;&gt;D10,ISBLANK(E10)),"ERROR: You must give detailed feedback when marks are removed!",C10&gt;D10,"ERROR: Marks are over max!",C10&lt;0,"ERROR: Marks for this item must be positive!",AND(C10&gt;=0,C10&lt;=D10),"")</f>
        <v/>
      </c>
    </row>
    <row r="11" spans="1:6" x14ac:dyDescent="0.35">
      <c r="A11" s="7"/>
      <c r="B11" s="44" t="s">
        <v>24</v>
      </c>
      <c r="C11" s="35">
        <v>0</v>
      </c>
      <c r="D11" s="28">
        <v>1</v>
      </c>
      <c r="E11" s="5" t="s">
        <v>75</v>
      </c>
      <c r="F11" s="33" t="str" cm="1">
        <f t="array" ref="F11">_xlfn.IFS(AND(C11&lt;&gt;D11,ISBLANK(E11)),"ERROR: You must give detailed feedback when marks are removed!",C11&gt;D11,"ERROR: Marks are over max!",C11&lt;0,"ERROR: Marks for this item must be positive!",AND(C11&gt;=0,C11&lt;=D11),"")</f>
        <v/>
      </c>
    </row>
    <row r="12" spans="1:6" x14ac:dyDescent="0.35">
      <c r="A12" s="7"/>
      <c r="B12" s="44" t="s">
        <v>25</v>
      </c>
      <c r="C12" s="35">
        <v>1</v>
      </c>
      <c r="D12" s="28">
        <v>1</v>
      </c>
      <c r="E12" s="5"/>
      <c r="F12" s="33" t="str" cm="1">
        <f t="array" ref="F12">_xlfn.IFS(AND(C12&lt;&gt;D12,ISBLANK(E12)),"ERROR: You must give detailed feedback when marks are removed!",C12&gt;D12,"ERROR: Marks are over max!",C12&lt;0,"ERROR: Marks for this item must be positive!",AND(C12&gt;=0,C12&lt;=D12),"")</f>
        <v/>
      </c>
    </row>
    <row r="13" spans="1:6" ht="21.75" thickBot="1" x14ac:dyDescent="0.4">
      <c r="A13" s="7"/>
      <c r="B13" s="44" t="s">
        <v>26</v>
      </c>
      <c r="C13" s="35">
        <v>1</v>
      </c>
      <c r="D13" s="28">
        <v>1</v>
      </c>
      <c r="E13" s="5"/>
      <c r="F13" s="33" t="str" cm="1">
        <f t="array" ref="F13">_xlfn.IFS(AND(C13&lt;&gt;D13,ISBLANK(E13)),"ERROR: You must give detailed feedback when marks are removed!",C13&gt;D13,"ERROR: Marks are over max!",C13&lt;0,"ERROR: Marks for this item must be positive!",AND(C13&gt;=0,C13&lt;=D13),"")</f>
        <v/>
      </c>
    </row>
    <row r="14" spans="1:6" x14ac:dyDescent="0.35">
      <c r="A14" s="29" t="s">
        <v>11</v>
      </c>
      <c r="B14" s="17"/>
      <c r="C14" s="36"/>
      <c r="D14" s="24"/>
      <c r="E14" s="6"/>
    </row>
    <row r="15" spans="1:6" ht="30" x14ac:dyDescent="0.35">
      <c r="A15" s="1"/>
      <c r="B15" s="10" t="s">
        <v>27</v>
      </c>
      <c r="C15" s="35">
        <v>1</v>
      </c>
      <c r="D15" s="28">
        <v>4</v>
      </c>
      <c r="E15" s="5" t="s">
        <v>74</v>
      </c>
      <c r="F15" s="33" t="str" cm="1">
        <f t="array" ref="F15">_xlfn.IFS(AND(C15&lt;&gt;D15,ISBLANK(E15)),"ERROR: You must give detailed feedback when marks are removed!",C15&gt;D15,"ERROR: Marks are over max!",C15&lt;0,"ERROR: Marks for this item must be positive!",AND(C15&gt;=0,C15&lt;=D15),"")</f>
        <v/>
      </c>
    </row>
    <row r="16" spans="1:6" ht="120" x14ac:dyDescent="0.35">
      <c r="A16" s="1"/>
      <c r="B16" s="10" t="s">
        <v>68</v>
      </c>
      <c r="C16" s="35">
        <v>1</v>
      </c>
      <c r="D16" s="28">
        <v>4</v>
      </c>
      <c r="E16" s="5" t="s">
        <v>74</v>
      </c>
      <c r="F16" s="33" t="str" cm="1">
        <f t="array" ref="F16">_xlfn.IFS(AND(C16&lt;&gt;D16,ISBLANK(E16)),"ERROR: You must give detailed feedback when marks are removed!",C16&gt;D16,"ERROR: Marks are over max!",C16&lt;0,"ERROR: Marks for this item must be positive!",AND(C16&gt;=0,C16&lt;=D16),"")</f>
        <v/>
      </c>
    </row>
    <row r="17" spans="1:6" ht="30" x14ac:dyDescent="0.35">
      <c r="A17" s="1"/>
      <c r="B17" s="10" t="s">
        <v>12</v>
      </c>
      <c r="C17" s="35">
        <v>1</v>
      </c>
      <c r="D17" s="28">
        <v>1</v>
      </c>
      <c r="E17" s="5"/>
      <c r="F17" s="33" t="str" cm="1">
        <f t="array" ref="F17">_xlfn.IFS(AND(C17&lt;&gt;D17,ISBLANK(E17)),"ERROR: You must give detailed feedback when marks are removed!",C17&gt;D17,"ERROR: Marks are over max!",C17&lt;0,"ERROR: Marks for this item must be positive!",AND(C17&gt;=0,C17&lt;=D17),"")</f>
        <v/>
      </c>
    </row>
    <row r="18" spans="1:6" ht="30.75" thickBot="1" x14ac:dyDescent="0.4">
      <c r="A18" s="1"/>
      <c r="B18" s="10" t="s">
        <v>13</v>
      </c>
      <c r="C18" s="35">
        <v>0</v>
      </c>
      <c r="D18" s="28">
        <v>1</v>
      </c>
      <c r="E18" s="5" t="s">
        <v>75</v>
      </c>
      <c r="F18" s="33" t="str" cm="1">
        <f t="array" ref="F18">_xlfn.IFS(AND(C18&lt;&gt;D18,ISBLANK(E18)),"ERROR: You must give detailed feedback when marks are removed!",C18&gt;D18,"ERROR: Marks are over max!",C18&lt;0,"ERROR: Marks for this item must be positive!",AND(C18&gt;=0,C18&lt;=D18),"")</f>
        <v/>
      </c>
    </row>
    <row r="19" spans="1:6" x14ac:dyDescent="0.35">
      <c r="A19" s="29" t="s">
        <v>17</v>
      </c>
      <c r="B19" s="17"/>
      <c r="C19" s="36"/>
      <c r="D19" s="24"/>
      <c r="E19" s="6"/>
    </row>
    <row r="20" spans="1:6" x14ac:dyDescent="0.35">
      <c r="A20" s="1"/>
      <c r="B20" s="41" t="s">
        <v>19</v>
      </c>
      <c r="C20" s="45"/>
      <c r="D20" s="46"/>
      <c r="E20" s="5"/>
    </row>
    <row r="21" spans="1:6" ht="30" x14ac:dyDescent="0.35">
      <c r="A21" s="1"/>
      <c r="B21" s="61" t="s">
        <v>14</v>
      </c>
      <c r="C21" s="55">
        <v>0</v>
      </c>
      <c r="D21" s="28">
        <v>-5</v>
      </c>
      <c r="E21" s="5"/>
      <c r="F21" s="33" t="str" cm="1">
        <f t="array" ref="F21">_xlfn.IFS(AND(C21&lt;&gt;0,ISBLANK(E21)),"ERROR: You must give detailed feedback when marks are removed!",OR(C21&gt;ABS(D21),C21&lt;D21),"ERROR: Marks are over max penalty!",AND(C21&gt;=D21,C21&lt;=ABS(D21)),"")</f>
        <v/>
      </c>
    </row>
    <row r="22" spans="1:6" ht="30" x14ac:dyDescent="0.35">
      <c r="A22" s="1"/>
      <c r="B22" s="61" t="s">
        <v>15</v>
      </c>
      <c r="C22" s="55">
        <v>0</v>
      </c>
      <c r="D22" s="28">
        <v>-2</v>
      </c>
      <c r="E22" s="5"/>
      <c r="F22" s="33" t="str" cm="1">
        <f t="array" ref="F22">_xlfn.IFS(AND(C22&lt;&gt;0,ISBLANK(E22)),"ERROR: You must give detailed feedback when marks are removed!",OR(C22&gt;ABS(D22),C22&lt;D22),"ERROR: Marks are over max penalty!",AND(C22&gt;=D22,C22&lt;=ABS(D22)),"")</f>
        <v/>
      </c>
    </row>
    <row r="23" spans="1:6" ht="30.75" thickBot="1" x14ac:dyDescent="0.4">
      <c r="A23" s="1"/>
      <c r="B23" s="61" t="s">
        <v>20</v>
      </c>
      <c r="C23" s="55">
        <v>0</v>
      </c>
      <c r="D23" s="28">
        <v>-2</v>
      </c>
      <c r="E23" s="5"/>
      <c r="F23" s="33" t="str" cm="1">
        <f t="array" ref="F23">_xlfn.IFS(AND(C23&lt;&gt;0,ISBLANK(E23)),"ERROR: You must give detailed feedback when marks are removed!",OR(C23&gt;ABS(D23),C23&lt;D23),"ERROR: Marks are over max penalty!",AND(C23&gt;=D23,C23&lt;=ABS(D23)),"")</f>
        <v/>
      </c>
    </row>
    <row r="24" spans="1:6" x14ac:dyDescent="0.35">
      <c r="A24" s="29" t="s">
        <v>16</v>
      </c>
      <c r="B24" s="17"/>
      <c r="C24" s="36"/>
      <c r="D24" s="24"/>
      <c r="E24" s="6"/>
    </row>
    <row r="25" spans="1:6" ht="45" x14ac:dyDescent="0.35">
      <c r="A25" s="56" t="s">
        <v>65</v>
      </c>
      <c r="B25" s="47" t="s">
        <v>41</v>
      </c>
      <c r="C25" s="50" t="s">
        <v>42</v>
      </c>
      <c r="D25" s="45" t="s">
        <v>43</v>
      </c>
      <c r="E25" s="5"/>
    </row>
    <row r="26" spans="1:6" x14ac:dyDescent="0.35">
      <c r="A26" s="57">
        <v>8</v>
      </c>
      <c r="B26" s="41" t="s">
        <v>28</v>
      </c>
      <c r="C26" s="51">
        <v>4</v>
      </c>
      <c r="D26" s="35" cm="1">
        <f t="array" ref="D26">_xlfn.IFS(C26=4,A26,C26=3,ROUND(A26*0.75,0),C26=2,ROUND(A26*0.35,0),C26=1,0,OR(C26&gt;4,C26&lt;1),"ERROR",ROUND(C26,0)&lt;&gt;C26,"ERROR")</f>
        <v>8</v>
      </c>
      <c r="E26" s="5"/>
      <c r="F26" s="33" t="str" cm="1">
        <f t="array" ref="F26">_xlfn.IFS(AND(C26&lt;&gt;4,ISBLANK(E26)),"ERROR: You must give detailed feedback when marks are removed!",C26&gt;4,"ERROR: Level over 4!",C26&lt;1,"ERROR: Level must be positive!", ROUND(C26,0)&lt;&gt;C26,"ERROR: Level must be whole number!",AND(C26&gt;=1,C26&lt;=4),"")</f>
        <v/>
      </c>
    </row>
    <row r="27" spans="1:6" x14ac:dyDescent="0.35">
      <c r="A27" s="57">
        <v>2</v>
      </c>
      <c r="B27" s="41" t="s">
        <v>29</v>
      </c>
      <c r="C27" s="51">
        <v>4</v>
      </c>
      <c r="D27" s="35" cm="1">
        <f t="array" ref="D27">_xlfn.IFS(C27=4,A27,C27=3,ROUND(A27*0.75,0),C27=2,ROUND(A27*0.35,0),C27=1,0,OR(C27&gt;4,C27&lt;1),"ERROR",ROUND(C27,0)&lt;&gt;C27,"ERROR")</f>
        <v>2</v>
      </c>
      <c r="E27" s="5"/>
      <c r="F27" s="33" t="str" cm="1">
        <f t="array" ref="F27">_xlfn.IFS(AND(C27&lt;&gt;4,ISBLANK(E27)),"ERROR: You must give detailed feedback when marks are removed!",C27&gt;4,"ERROR: Level over 4!",C27&lt;1,"ERROR: Level must be positive!", ROUND(C27,0)&lt;&gt;C27,"ERROR: Level must be whole number!",AND(C27&gt;=1,C27&lt;=4),"")</f>
        <v/>
      </c>
    </row>
    <row r="28" spans="1:6" x14ac:dyDescent="0.35">
      <c r="A28" s="57">
        <v>8</v>
      </c>
      <c r="B28" s="41" t="s">
        <v>30</v>
      </c>
      <c r="C28" s="51">
        <v>4</v>
      </c>
      <c r="D28" s="35" cm="1">
        <f t="array" ref="D28">_xlfn.IFS(C28=4,A28,C28=3,ROUND(A28*0.75,0),C28=2,ROUND(A28*0.35,0),C28=1,0,OR(C28&gt;4,C28&lt;1),"ERROR",ROUND(C28,0)&lt;&gt;C28,"ERROR")</f>
        <v>8</v>
      </c>
      <c r="E28" s="5"/>
      <c r="F28" s="33" t="str" cm="1">
        <f t="array" ref="F28">_xlfn.IFS(AND(C28&lt;&gt;4,ISBLANK(E28)),"ERROR: You must give detailed feedback when marks are removed!",C28&gt;4,"ERROR: Level over 4!",C28&lt;1,"ERROR: Level must be positive!", ROUND(C28,0)&lt;&gt;C28,"ERROR: Level must be whole number!",AND(C28&gt;=1,C28&lt;=4),"")</f>
        <v/>
      </c>
    </row>
    <row r="29" spans="1:6" x14ac:dyDescent="0.35">
      <c r="A29" s="57">
        <v>8</v>
      </c>
      <c r="B29" s="41" t="s">
        <v>31</v>
      </c>
      <c r="C29" s="51">
        <v>4</v>
      </c>
      <c r="D29" s="35" cm="1">
        <f t="array" ref="D29">_xlfn.IFS(C29=4,A29,C29=3,ROUND(A29*0.75,0),C29=2,ROUND(A29*0.35,0),C29=1,0,OR(C29&gt;4,C29&lt;1),"ERROR",ROUND(C29,0)&lt;&gt;C29,"ERROR")</f>
        <v>8</v>
      </c>
      <c r="E29" s="5"/>
      <c r="F29" s="33" t="str" cm="1">
        <f t="array" ref="F29">_xlfn.IFS(AND(C29&lt;&gt;4,ISBLANK(E29)),"ERROR: You must give detailed feedback when marks are removed!",C29&gt;4,"ERROR: Level over 4!",C29&lt;1,"ERROR: Level must be positive!", ROUND(C29,0)&lt;&gt;C29,"ERROR: Level must be whole number!",AND(C29&gt;=1,C29&lt;=4),"")</f>
        <v/>
      </c>
    </row>
    <row r="30" spans="1:6" x14ac:dyDescent="0.35">
      <c r="A30" s="57">
        <v>2</v>
      </c>
      <c r="B30" s="41" t="s">
        <v>32</v>
      </c>
      <c r="C30" s="51">
        <v>4</v>
      </c>
      <c r="D30" s="35" cm="1">
        <f t="array" ref="D30">_xlfn.IFS(C30=4,A30,C30=3,ROUND(A30*0.75,0),C30=2,ROUND(A30*0.35,0),C30=1,0,OR(C30&gt;4,C30&lt;1),"ERROR",ROUND(C30,0)&lt;&gt;C30,"ERROR")</f>
        <v>2</v>
      </c>
      <c r="E30" s="5"/>
      <c r="F30" s="33" t="str" cm="1">
        <f t="array" ref="F30">_xlfn.IFS(AND(C30&lt;&gt;4,ISBLANK(E30)),"ERROR: You must give detailed feedback when marks are removed!",C30&gt;4,"ERROR: Level over 4!",C30&lt;1,"ERROR: Level must be positive!", ROUND(C30,0)&lt;&gt;C30,"ERROR: Level must be whole number!",AND(C30&gt;=1,C30&lt;=4),"")</f>
        <v/>
      </c>
    </row>
    <row r="31" spans="1:6" x14ac:dyDescent="0.35">
      <c r="A31" s="57">
        <v>8</v>
      </c>
      <c r="B31" s="41" t="s">
        <v>33</v>
      </c>
      <c r="C31" s="51">
        <v>3</v>
      </c>
      <c r="D31" s="35" cm="1">
        <f t="array" ref="D31">_xlfn.IFS(C31=4,A31,C31=3,ROUND(A31*0.75,0),C31=2,ROUND(A31*0.35,0),C31=1,0,OR(C31&gt;4,C31&lt;1),"ERROR",ROUND(C31,0)&lt;&gt;C31,"ERROR")</f>
        <v>6</v>
      </c>
      <c r="E31" s="5" t="s">
        <v>78</v>
      </c>
      <c r="F31" s="33" t="str" cm="1">
        <f t="array" ref="F31">_xlfn.IFS(AND(C31&lt;&gt;4,ISBLANK(E31)),"ERROR: You must give detailed feedback when marks are removed!",C31&gt;4,"ERROR: Level over 4!",C31&lt;1,"ERROR: Level must be positive!", ROUND(C31,0)&lt;&gt;C31,"ERROR: Level must be whole number!",AND(C31&gt;=1,C31&lt;=4),"")</f>
        <v/>
      </c>
    </row>
    <row r="32" spans="1:6" x14ac:dyDescent="0.35">
      <c r="A32" s="57">
        <v>2</v>
      </c>
      <c r="B32" s="41" t="s">
        <v>34</v>
      </c>
      <c r="C32" s="51">
        <v>3</v>
      </c>
      <c r="D32" s="35" cm="1">
        <f t="array" ref="D32">_xlfn.IFS(C32=4,A32,C32=3,ROUND(A32*0.75,0),C32=2,ROUND(A32*0.35,0),C32=1,0,OR(C32&gt;4,C32&lt;1),"ERROR",ROUND(C32,0)&lt;&gt;C32,"ERROR")</f>
        <v>2</v>
      </c>
      <c r="E32" s="5" t="s">
        <v>78</v>
      </c>
      <c r="F32" s="33" t="str" cm="1">
        <f t="array" ref="F32">_xlfn.IFS(AND(C32&lt;&gt;4,ISBLANK(E32)),"ERROR: You must give detailed feedback when marks are removed!",C32&gt;4,"ERROR: Level over 4!",C32&lt;1,"ERROR: Level must be positive!", ROUND(C32,0)&lt;&gt;C32,"ERROR: Level must be whole number!",AND(C32&gt;=1,C32&lt;=4),"")</f>
        <v/>
      </c>
    </row>
    <row r="33" spans="1:6" x14ac:dyDescent="0.35">
      <c r="A33" s="57">
        <v>5</v>
      </c>
      <c r="B33" s="41" t="s">
        <v>35</v>
      </c>
      <c r="C33" s="51">
        <v>3</v>
      </c>
      <c r="D33" s="35" cm="1">
        <f t="array" ref="D33">_xlfn.IFS(C33=4,A33,C33=3,ROUND(A33*0.75,0),C33=2,ROUND(A33*0.35,0),C33=1,0,OR(C33&gt;4,C33&lt;1),"ERROR",ROUND(C33,0)&lt;&gt;C33,"ERROR")</f>
        <v>4</v>
      </c>
      <c r="E33" s="5" t="s">
        <v>78</v>
      </c>
      <c r="F33" s="33" t="str" cm="1">
        <f t="array" ref="F33">_xlfn.IFS(AND(C33&lt;&gt;4,ISBLANK(E33)),"ERROR: You must give detailed feedback when marks are removed!",C33&gt;4,"ERROR: Level over 4!",C33&lt;1,"ERROR: Level must be positive!", ROUND(C33,0)&lt;&gt;C33,"ERROR: Level must be whole number!",AND(C33&gt;=1,C33&lt;=4),"")</f>
        <v/>
      </c>
    </row>
    <row r="34" spans="1:6" x14ac:dyDescent="0.35">
      <c r="A34" s="57">
        <v>5</v>
      </c>
      <c r="B34" s="41" t="s">
        <v>36</v>
      </c>
      <c r="C34" s="51">
        <v>3</v>
      </c>
      <c r="D34" s="35" cm="1">
        <f t="array" ref="D34">_xlfn.IFS(C34=4,A34,C34=3,ROUND(A34*0.75,0),C34=2,ROUND(A34*0.35,0),C34=1,0,OR(C34&gt;4,C34&lt;1),"ERROR",ROUND(C34,0)&lt;&gt;C34,"ERROR")</f>
        <v>4</v>
      </c>
      <c r="E34" s="5" t="s">
        <v>78</v>
      </c>
      <c r="F34" s="33" t="str" cm="1">
        <f t="array" ref="F34">_xlfn.IFS(AND(C34&lt;&gt;4,ISBLANK(E34)),"ERROR: You must give detailed feedback when marks are removed!",C34&gt;4,"ERROR: Level over 4!",C34&lt;1,"ERROR: Level must be positive!", ROUND(C34,0)&lt;&gt;C34,"ERROR: Level must be whole number!",AND(C34&gt;=1,C34&lt;=4),"")</f>
        <v/>
      </c>
    </row>
    <row r="35" spans="1:6" x14ac:dyDescent="0.35">
      <c r="A35" s="57">
        <v>3</v>
      </c>
      <c r="B35" s="41" t="s">
        <v>37</v>
      </c>
      <c r="C35" s="51">
        <v>3</v>
      </c>
      <c r="D35" s="35" cm="1">
        <f t="array" ref="D35">_xlfn.IFS(C35=4,A35,C35=3,ROUND(A35*0.75,0),C35=2,ROUND(A35*0.35,0),C35=1,0,OR(C35&gt;4,C35&lt;1),"ERROR",ROUND(C35,0)&lt;&gt;C35,"ERROR")</f>
        <v>2</v>
      </c>
      <c r="E35" s="5" t="s">
        <v>78</v>
      </c>
      <c r="F35" s="33" t="str" cm="1">
        <f t="array" ref="F35">_xlfn.IFS(AND(C35&lt;&gt;4,ISBLANK(E35)),"ERROR: You must give detailed feedback when marks are removed!",C35&gt;4,"ERROR: Level over 4!",C35&lt;1,"ERROR: Level must be positive!", ROUND(C35,0)&lt;&gt;C35,"ERROR: Level must be whole number!",AND(C35&gt;=1,C35&lt;=4),"")</f>
        <v/>
      </c>
    </row>
    <row r="36" spans="1:6" x14ac:dyDescent="0.35">
      <c r="A36" s="57">
        <v>2</v>
      </c>
      <c r="B36" s="41" t="s">
        <v>38</v>
      </c>
      <c r="C36" s="51">
        <v>4</v>
      </c>
      <c r="D36" s="35" cm="1">
        <f t="array" ref="D36">_xlfn.IFS(C36=4,A36,C36=3,ROUND(A36*0.75,0),C36=2,ROUND(A36*0.35,0),C36=1,0,OR(C36&gt;4,C36&lt;1),"ERROR",ROUND(C36,0)&lt;&gt;C36,"ERROR")</f>
        <v>2</v>
      </c>
      <c r="E36" s="5"/>
      <c r="F36" s="33" t="str" cm="1">
        <f t="array" ref="F36">_xlfn.IFS(AND(C36&lt;&gt;4,ISBLANK(E36)),"ERROR: You must give detailed feedback when marks are removed!",C36&gt;4,"ERROR: Level over 4!",C36&lt;1,"ERROR: Level must be positive!", ROUND(C36,0)&lt;&gt;C36,"ERROR: Level must be whole number!",AND(C36&gt;=1,C36&lt;=4),"")</f>
        <v/>
      </c>
    </row>
    <row r="37" spans="1:6" x14ac:dyDescent="0.35">
      <c r="A37" s="57">
        <v>2</v>
      </c>
      <c r="B37" s="41" t="s">
        <v>39</v>
      </c>
      <c r="C37" s="51">
        <v>3</v>
      </c>
      <c r="D37" s="35" cm="1">
        <f t="array" ref="D37">_xlfn.IFS(C37=4,A37,C37=3,ROUND(A37*0.75,0),C37=2,ROUND(A37*0.35,0),C37=1,0,OR(C37&gt;4,C37&lt;1),"ERROR",ROUND(C37,0)&lt;&gt;C37,"ERROR")</f>
        <v>2</v>
      </c>
      <c r="E37" s="5" t="s">
        <v>78</v>
      </c>
      <c r="F37" s="33" t="str" cm="1">
        <f t="array" ref="F37">_xlfn.IFS(AND(C37&lt;&gt;4,ISBLANK(E37)),"ERROR: You must give detailed feedback when marks are removed!",C37&gt;4,"ERROR: Level over 4!",C37&lt;1,"ERROR: Level must be positive!", ROUND(C37,0)&lt;&gt;C37,"ERROR: Level must be whole number!",AND(C37&gt;=1,C37&lt;=4),"")</f>
        <v/>
      </c>
    </row>
    <row r="38" spans="1:6" ht="21.75" thickBot="1" x14ac:dyDescent="0.4">
      <c r="A38" s="58">
        <v>5</v>
      </c>
      <c r="B38" s="41" t="s">
        <v>40</v>
      </c>
      <c r="C38" s="51">
        <v>3</v>
      </c>
      <c r="D38" s="35" cm="1">
        <f t="array" ref="D38">_xlfn.IFS(C38=4,A38,C38=3,ROUND(A38*0.75,0),C38=2,ROUND(A38*0.35,0),C38=1,0,OR(C38&gt;4,C38&lt;1),"ERROR",ROUND(C38,0)&lt;&gt;C38,"ERROR")</f>
        <v>4</v>
      </c>
      <c r="E38" s="5" t="s">
        <v>78</v>
      </c>
      <c r="F38" s="33" t="str" cm="1">
        <f t="array" ref="F38">_xlfn.IFS(AND(C38&lt;&gt;4,ISBLANK(E38)),"ERROR: You must give detailed feedback when marks are removed!",C38&gt;4,"ERROR: Level over 4!",C38&lt;1,"ERROR: Level must be positive!", ROUND(C38,0)&lt;&gt;C38,"ERROR: Level must be whole number!",AND(C38&gt;=1,C38&lt;=4),"")</f>
        <v/>
      </c>
    </row>
    <row r="39" spans="1:6" x14ac:dyDescent="0.35">
      <c r="A39" s="29" t="s">
        <v>44</v>
      </c>
      <c r="B39" s="17"/>
      <c r="C39" s="36"/>
      <c r="D39" s="24"/>
      <c r="E39" s="6"/>
    </row>
    <row r="40" spans="1:6" ht="45" x14ac:dyDescent="0.35">
      <c r="A40" s="56" t="s">
        <v>65</v>
      </c>
      <c r="B40" s="47" t="s">
        <v>69</v>
      </c>
      <c r="C40" s="50" t="s">
        <v>42</v>
      </c>
      <c r="D40" s="45" t="s">
        <v>43</v>
      </c>
      <c r="E40" s="5"/>
    </row>
    <row r="41" spans="1:6" ht="21.75" thickBot="1" x14ac:dyDescent="0.4">
      <c r="A41" s="58">
        <v>5</v>
      </c>
      <c r="B41" s="41" t="s">
        <v>79</v>
      </c>
      <c r="C41" s="51">
        <v>4</v>
      </c>
      <c r="D41" s="35" cm="1">
        <f t="array" ref="D41">_xlfn.IFS(C41=4,A41,C41=3,ROUND(A41*0.75,0),C41=2,ROUND(A41*0.65,0),C41=1,ROUND(A41*0.25,0),C41=0,0,OR(C41&gt;4,C41&lt;1),"ERROR",ROUND(C41,0)&lt;&gt;C41,"ERROR")</f>
        <v>5</v>
      </c>
      <c r="E41" s="5"/>
      <c r="F41" s="33" t="str" cm="1">
        <f t="array" ref="F41">_xlfn.IFS(AND(C41&lt;&gt;4,ISBLANK(E41)),"ERROR: You must give detailed feedback when marks are removed!",C41&gt;4,"ERROR: Level over 4!",C41&lt;0,"ERROR: Level must be positive!", ROUND(C41,0)&lt;&gt;C41,"ERROR: Level must be whole number!",ISBLANK(B41),"ERROR: You must list the name of the extra feature in B41!",AND(C41&gt;=0,C41&lt;=4),"")</f>
        <v/>
      </c>
    </row>
    <row r="42" spans="1:6" x14ac:dyDescent="0.35">
      <c r="A42" s="29" t="s">
        <v>45</v>
      </c>
      <c r="B42" s="17"/>
      <c r="C42" s="36"/>
      <c r="D42" s="24"/>
      <c r="E42" s="6"/>
    </row>
    <row r="43" spans="1:6" ht="60" x14ac:dyDescent="0.35">
      <c r="A43" s="56" t="s">
        <v>65</v>
      </c>
      <c r="B43" s="47" t="s">
        <v>70</v>
      </c>
      <c r="C43" s="50" t="s">
        <v>42</v>
      </c>
      <c r="D43" s="45" t="s">
        <v>43</v>
      </c>
      <c r="E43" s="5"/>
    </row>
    <row r="44" spans="1:6" x14ac:dyDescent="0.35">
      <c r="A44" s="57">
        <v>-25</v>
      </c>
      <c r="B44" s="59" t="s">
        <v>46</v>
      </c>
      <c r="C44" s="51">
        <v>4</v>
      </c>
      <c r="D44" s="55" cm="1">
        <f t="array" ref="D44">_xlfn.IFS(C44=4,0,C44=3,ROUND(A44*0.35,0),C44=2,ROUND(A44*0.75,0),C44=1,A44,OR(C44&gt;4,C44&lt;1),"ERROR",ROUND(C44,0)&lt;&gt;C44,"ERROR")</f>
        <v>0</v>
      </c>
      <c r="E44" s="5"/>
      <c r="F44" s="33" t="str" cm="1">
        <f t="array" ref="F44">_xlfn.IFS(AND(C44&lt;&gt;4,ISBLANK(E44)),"ERROR: You must give detailed feedback when marks are removed!",C44&gt;4,"ERROR: Level over 4!",C44&lt;1,"ERROR: Level must be positive!", ROUND(C44,0)&lt;&gt;C44,"ERROR: Level must be whole number!",AND(C44&gt;=1,C44&lt;=4),"")</f>
        <v/>
      </c>
    </row>
    <row r="45" spans="1:6" x14ac:dyDescent="0.35">
      <c r="A45" s="57">
        <v>-5</v>
      </c>
      <c r="B45" s="59" t="s">
        <v>47</v>
      </c>
      <c r="C45" s="51">
        <v>4</v>
      </c>
      <c r="D45" s="55" cm="1">
        <f t="array" ref="D45">_xlfn.IFS(C45=4,0,C45=3,ROUND(A45*0.35,0),C45=2,ROUND(A45*0.75,0),C45=1,A45,OR(C45&gt;4,C45&lt;1),"ERROR",ROUND(C45,0)&lt;&gt;C45,"ERROR")</f>
        <v>0</v>
      </c>
      <c r="E45" s="5"/>
      <c r="F45" s="33" t="str" cm="1">
        <f t="array" ref="F45">_xlfn.IFS(AND(C45&lt;&gt;4,ISBLANK(E45)),"ERROR: You must give detailed feedback when marks are removed!",C45&gt;4,"ERROR: Level over 4!",C45&lt;1,"ERROR: Level must be positive!", ROUND(C45,0)&lt;&gt;C45,"ERROR: Level must be whole number!",AND(C45&gt;=1,C45&lt;=4),"")</f>
        <v/>
      </c>
    </row>
    <row r="46" spans="1:6" x14ac:dyDescent="0.35">
      <c r="A46" s="57">
        <v>-5</v>
      </c>
      <c r="B46" s="59" t="s">
        <v>48</v>
      </c>
      <c r="C46" s="51">
        <v>4</v>
      </c>
      <c r="D46" s="55" cm="1">
        <f t="array" ref="D46">_xlfn.IFS(C46=4,0,C46=3,ROUND(A46*0.35,0),C46=2,ROUND(A46*0.75,0),C46=1,A46,OR(C46&gt;4,C46&lt;1),"ERROR",ROUND(C46,0)&lt;&gt;C46,"ERROR")</f>
        <v>0</v>
      </c>
      <c r="E46" s="5"/>
      <c r="F46" s="33" t="str" cm="1">
        <f t="array" ref="F46">_xlfn.IFS(AND(C46&lt;&gt;4,ISBLANK(E46)),"ERROR: You must give detailed feedback when marks are removed!",C46&gt;4,"ERROR: Level over 4!",C46&lt;1,"ERROR: Level must be positive!", ROUND(C46,0)&lt;&gt;C46,"ERROR: Level must be whole number!",AND(C46&gt;=1,C46&lt;=4),"")</f>
        <v/>
      </c>
    </row>
    <row r="47" spans="1:6" x14ac:dyDescent="0.35">
      <c r="A47" s="57">
        <v>5</v>
      </c>
      <c r="B47" s="60" t="s">
        <v>49</v>
      </c>
      <c r="C47" s="51">
        <v>4</v>
      </c>
      <c r="D47" s="35" cm="1">
        <f t="array" ref="D47">_xlfn.IFS(C47=4,A47,C47=3,ROUND(A47*0.75,0),C47=2,ROUND(A47*0.35,0),C47=1,0,OR(C47&gt;4,C47&lt;1),"ERROR",ROUND(C47,0)&lt;&gt;C47,"ERROR")</f>
        <v>5</v>
      </c>
      <c r="E47" s="5"/>
      <c r="F47" s="33" t="str" cm="1">
        <f t="array" ref="F47">_xlfn.IFS(AND(C47&lt;&gt;4,ISBLANK(E47)),"ERROR: You must give detailed feedback when marks are removed!",C47&gt;4,"ERROR: Level over 4!",C47&lt;1,"ERROR: Level must be positive!", ROUND(C47,0)&lt;&gt;C47,"ERROR: Level must be whole number!",AND(C47&gt;=1,C47&lt;=4),"")</f>
        <v/>
      </c>
    </row>
    <row r="48" spans="1:6" x14ac:dyDescent="0.35">
      <c r="A48" s="57">
        <v>-2.5</v>
      </c>
      <c r="B48" s="59" t="s">
        <v>60</v>
      </c>
      <c r="C48" s="51">
        <v>4</v>
      </c>
      <c r="D48" s="55" cm="1">
        <f t="array" ref="D48">_xlfn.IFS(C48=4,0,C48=3,ROUND(A48*0.35,0),C48=2,ROUND(A48*0.75,0),C48=1,A48,OR(C48&gt;4,C48&lt;1),"ERROR",ROUND(C48,0)&lt;&gt;C48,"ERROR")</f>
        <v>0</v>
      </c>
      <c r="E48" s="5"/>
      <c r="F48" s="33" t="str" cm="1">
        <f t="array" ref="F48">_xlfn.IFS(AND(C48&lt;&gt;4,ISBLANK(E48)),"ERROR: You must give detailed feedback when marks are removed!",C48&gt;4,"ERROR: Level over 4!",C48&lt;1,"ERROR: Level must be positive!", ROUND(C48,0)&lt;&gt;C48,"ERROR: Level must be whole number!",AND(C48&gt;=1,C48&lt;=4),"")</f>
        <v/>
      </c>
    </row>
    <row r="49" spans="1:6" x14ac:dyDescent="0.35">
      <c r="A49" s="57">
        <v>-2.5</v>
      </c>
      <c r="B49" s="59" t="s">
        <v>50</v>
      </c>
      <c r="C49" s="51">
        <v>4</v>
      </c>
      <c r="D49" s="55" cm="1">
        <f t="array" ref="D49">_xlfn.IFS(C49=4,0,C49=3,ROUND(A49*0.35,0),C49=2,ROUND(A49*0.75,0),C49=1,A49,OR(C49&gt;4,C49&lt;1),"ERROR",ROUND(C49,0)&lt;&gt;C49,"ERROR")</f>
        <v>0</v>
      </c>
      <c r="E49" s="5"/>
      <c r="F49" s="33" t="str" cm="1">
        <f t="array" ref="F49">_xlfn.IFS(AND(C49&lt;&gt;4,ISBLANK(E49)),"ERROR: You must give detailed feedback when marks are removed!",C49&gt;4,"ERROR: Level over 4!",C49&lt;1,"ERROR: Level must be positive!", ROUND(C49,0)&lt;&gt;C49,"ERROR: Level must be whole number!",AND(C49&gt;=1,C49&lt;=4),"")</f>
        <v/>
      </c>
    </row>
    <row r="50" spans="1:6" x14ac:dyDescent="0.35">
      <c r="A50" s="57">
        <v>-2</v>
      </c>
      <c r="B50" s="59" t="s">
        <v>51</v>
      </c>
      <c r="C50" s="51">
        <v>4</v>
      </c>
      <c r="D50" s="55" cm="1">
        <f t="array" ref="D50">_xlfn.IFS(C50=4,0,C50=3,ROUND(A50*0.35,0),C50=2,ROUND(A50*0.75,0),C50=1,A50,OR(C50&gt;4,C50&lt;1),"ERROR",ROUND(C50,0)&lt;&gt;C50,"ERROR")</f>
        <v>0</v>
      </c>
      <c r="E50" s="5"/>
      <c r="F50" s="33" t="str" cm="1">
        <f t="array" ref="F50">_xlfn.IFS(AND(C50&lt;&gt;4,ISBLANK(E50)),"ERROR: You must give detailed feedback when marks are removed!",C50&gt;4,"ERROR: Level over 4!",C50&lt;1,"ERROR: Level must be positive!", ROUND(C50,0)&lt;&gt;C50,"ERROR: Level must be whole number!",AND(C50&gt;=1,C50&lt;=4),"")</f>
        <v/>
      </c>
    </row>
    <row r="51" spans="1:6" x14ac:dyDescent="0.35">
      <c r="A51" s="57">
        <v>-10</v>
      </c>
      <c r="B51" s="59" t="s">
        <v>52</v>
      </c>
      <c r="C51" s="51">
        <v>4</v>
      </c>
      <c r="D51" s="55" cm="1">
        <f t="array" ref="D51">_xlfn.IFS(C51=4,0,C51=3,ROUND(A51*0.35,0),C51=2,ROUND(A51*0.75,0),C51=1,A51,OR(C51&gt;4,C51&lt;1),"ERROR",ROUND(C51,0)&lt;&gt;C51,"ERROR")</f>
        <v>0</v>
      </c>
      <c r="E51" s="5"/>
      <c r="F51" s="33" t="str" cm="1">
        <f t="array" ref="F51">_xlfn.IFS(AND(C51&lt;&gt;4,ISBLANK(E51)),"ERROR: You must give detailed feedback when marks are removed!",C51&gt;4,"ERROR: Level over 4!",C51&lt;1,"ERROR: Level must be positive!", ROUND(C51,0)&lt;&gt;C51,"ERROR: Level must be whole number!",AND(C51&gt;=1,C51&lt;=4),"")</f>
        <v/>
      </c>
    </row>
    <row r="52" spans="1:6" x14ac:dyDescent="0.35">
      <c r="A52" s="57">
        <v>-2.5</v>
      </c>
      <c r="B52" s="59" t="s">
        <v>53</v>
      </c>
      <c r="C52" s="51">
        <v>4</v>
      </c>
      <c r="D52" s="55" cm="1">
        <f t="array" ref="D52">_xlfn.IFS(C52=4,0,C52=3,ROUND(A52*0.35,0),C52=2,ROUND(A52*0.75,0),C52=1,A52,OR(C52&gt;4,C52&lt;1),"ERROR",ROUND(C52,0)&lt;&gt;C52,"ERROR")</f>
        <v>0</v>
      </c>
      <c r="E52" s="5"/>
      <c r="F52" s="33" t="str" cm="1">
        <f t="array" ref="F52">_xlfn.IFS(AND(C52&lt;&gt;4,ISBLANK(E52)),"ERROR: You must give detailed feedback when marks are removed!",C52&gt;4,"ERROR: Level over 4!",C52&lt;1,"ERROR: Level must be positive!", ROUND(C52,0)&lt;&gt;C52,"ERROR: Level must be whole number!",AND(C52&gt;=1,C52&lt;=4),"")</f>
        <v/>
      </c>
    </row>
    <row r="53" spans="1:6" x14ac:dyDescent="0.35">
      <c r="A53" s="57">
        <v>5</v>
      </c>
      <c r="B53" s="60" t="s">
        <v>54</v>
      </c>
      <c r="C53" s="51">
        <v>4</v>
      </c>
      <c r="D53" s="35" cm="1">
        <f t="array" ref="D53">_xlfn.IFS(C53=4,A53,C53=3,ROUND(A53*0.75,0),C53=2,ROUND(A53*0.35,0),C53=1,0,OR(C53&gt;4,C53&lt;1),"ERROR",ROUND(C53,0)&lt;&gt;C53,"ERROR")</f>
        <v>5</v>
      </c>
      <c r="E53" s="5"/>
      <c r="F53" s="33" t="str" cm="1">
        <f t="array" ref="F53">_xlfn.IFS(AND(C53&lt;&gt;4,ISBLANK(E53)),"ERROR: You must give detailed feedback when marks are removed!",C53&gt;4,"ERROR: Level over 4!",C53&lt;1,"ERROR: Level must be positive!", ROUND(C53,0)&lt;&gt;C53,"ERROR: Level must be whole number!",AND(C53&gt;=1,C53&lt;=4),"")</f>
        <v/>
      </c>
    </row>
    <row r="54" spans="1:6" x14ac:dyDescent="0.35">
      <c r="A54" s="57">
        <v>-2.5</v>
      </c>
      <c r="B54" s="59" t="s">
        <v>55</v>
      </c>
      <c r="C54" s="51">
        <v>4</v>
      </c>
      <c r="D54" s="55" cm="1">
        <f t="array" ref="D54">_xlfn.IFS(C54=4,0,C54=3,ROUND(A54*0.35,0),C54=2,ROUND(A54*0.75,0),C54=1,A54,OR(C54&gt;4,C54&lt;1),"ERROR",ROUND(C54,0)&lt;&gt;C54,"ERROR")</f>
        <v>0</v>
      </c>
      <c r="E54" s="5"/>
      <c r="F54" s="33" t="str" cm="1">
        <f t="array" ref="F54">_xlfn.IFS(AND(C54&lt;&gt;4,ISBLANK(E54)),"ERROR: You must give detailed feedback when marks are removed!",C54&gt;4,"ERROR: Level over 4!",C54&lt;1,"ERROR: Level must be positive!", ROUND(C54,0)&lt;&gt;C54,"ERROR: Level must be whole number!",AND(C54&gt;=1,C54&lt;=4),"")</f>
        <v/>
      </c>
    </row>
    <row r="55" spans="1:6" x14ac:dyDescent="0.35">
      <c r="A55" s="57">
        <v>-2.5</v>
      </c>
      <c r="B55" s="59" t="s">
        <v>56</v>
      </c>
      <c r="C55" s="51">
        <v>4</v>
      </c>
      <c r="D55" s="55" cm="1">
        <f t="array" ref="D55">_xlfn.IFS(C55=4,0,C55=3,ROUND(A55*0.35,0),C55=2,ROUND(A55*0.75,0),C55=1,A55,OR(C55&gt;4,C55&lt;1),"ERROR",ROUND(C55,0)&lt;&gt;C55,"ERROR")</f>
        <v>0</v>
      </c>
      <c r="E55" s="5"/>
      <c r="F55" s="33" t="str" cm="1">
        <f t="array" ref="F55">_xlfn.IFS(AND(C55&lt;&gt;4,ISBLANK(E55)),"ERROR: You must give detailed feedback when marks are removed!",C55&gt;4,"ERROR: Level over 4!",C55&lt;1,"ERROR: Level must be positive!", ROUND(C55,0)&lt;&gt;C55,"ERROR: Level must be whole number!",AND(C55&gt;=1,C55&lt;=4),"")</f>
        <v/>
      </c>
    </row>
    <row r="56" spans="1:6" ht="90" x14ac:dyDescent="0.35">
      <c r="A56" s="57">
        <v>5</v>
      </c>
      <c r="B56" s="60" t="s">
        <v>57</v>
      </c>
      <c r="C56" s="51">
        <v>3</v>
      </c>
      <c r="D56" s="35" cm="1">
        <f t="array" ref="D56">_xlfn.IFS(C56=4,A56,C56=3,ROUND(A56*0.75,0),C56=2,ROUND(A56*0.35,0),C56=1,0,OR(C56&gt;4,C56&lt;1),"ERROR",ROUND(C56,0)&lt;&gt;C56,"ERROR")</f>
        <v>4</v>
      </c>
      <c r="E56" s="5" t="s">
        <v>82</v>
      </c>
      <c r="F56" s="33" t="str" cm="1">
        <f t="array" ref="F56">_xlfn.IFS(AND(C56&lt;&gt;4,ISBLANK(E56)),"ERROR: You must give detailed feedback when marks are removed!",C56&gt;4,"ERROR: Level over 4!",C56&lt;1,"ERROR: Level must be positive!", ROUND(C56,0)&lt;&gt;C56,"ERROR: Level must be whole number!",AND(C56&gt;=1,C56&lt;=4),"")</f>
        <v/>
      </c>
    </row>
    <row r="57" spans="1:6" x14ac:dyDescent="0.35">
      <c r="A57" s="57">
        <v>-2.5</v>
      </c>
      <c r="B57" s="59" t="s">
        <v>58</v>
      </c>
      <c r="C57" s="51">
        <v>4</v>
      </c>
      <c r="D57" s="55" cm="1">
        <f t="array" ref="D57">_xlfn.IFS(C57=4,0,C57=3,ROUND(A57*0.35,0),C57=2,ROUND(A57*0.75,0),C57=1,A57,OR(C57&gt;4,C57&lt;1),"ERROR",ROUND(C57,0)&lt;&gt;C57,"ERROR")</f>
        <v>0</v>
      </c>
      <c r="E57" s="5"/>
      <c r="F57" s="33" t="str" cm="1">
        <f t="array" ref="F57">_xlfn.IFS(AND(C57&lt;&gt;4,ISBLANK(E57)),"ERROR: You must give detailed feedback when marks are removed!",C57&gt;4,"ERROR: Level over 4!",C57&lt;1,"ERROR: Level must be positive!", ROUND(C57,0)&lt;&gt;C57,"ERROR: Level must be whole number!",AND(C57&gt;=1,C57&lt;=4),"")</f>
        <v/>
      </c>
    </row>
    <row r="58" spans="1:6" ht="21.75" thickBot="1" x14ac:dyDescent="0.4">
      <c r="A58" s="58">
        <v>-2.5</v>
      </c>
      <c r="B58" s="59" t="s">
        <v>59</v>
      </c>
      <c r="C58" s="51">
        <v>4</v>
      </c>
      <c r="D58" s="55" cm="1">
        <f t="array" ref="D58">_xlfn.IFS(C58=4,0,C58=3,ROUND(A58*0.35,0),C58=2,ROUND(A58*0.75,0),C58=1,A58,OR(C58&gt;4,C58&lt;1),"ERROR",ROUND(C58,0)&lt;&gt;C58,"ERROR")</f>
        <v>0</v>
      </c>
      <c r="E58" s="5"/>
      <c r="F58" s="33" t="str" cm="1">
        <f t="array" ref="F58">_xlfn.IFS(AND(C58&lt;&gt;4,ISBLANK(E58)),"ERROR: You must give detailed feedback when marks are removed!",C58&gt;4,"ERROR: Level over 4!",C58&lt;1,"ERROR: Level must be positive!", ROUND(C58,0)&lt;&gt;C58,"ERROR: Level must be whole number!",AND(C58&gt;=1,C58&lt;=4),"")</f>
        <v/>
      </c>
    </row>
    <row r="59" spans="1:6" x14ac:dyDescent="0.35">
      <c r="A59" s="29" t="s">
        <v>62</v>
      </c>
      <c r="B59" s="17"/>
      <c r="C59" s="36"/>
      <c r="D59" s="24"/>
      <c r="E59" s="6"/>
    </row>
    <row r="60" spans="1:6" ht="75" x14ac:dyDescent="0.35">
      <c r="A60" s="1"/>
      <c r="B60" s="47" t="s">
        <v>71</v>
      </c>
      <c r="C60" s="50" t="s">
        <v>42</v>
      </c>
      <c r="D60" s="45" t="s">
        <v>43</v>
      </c>
      <c r="E60" s="49" t="s">
        <v>72</v>
      </c>
    </row>
    <row r="61" spans="1:6" ht="30" x14ac:dyDescent="0.35">
      <c r="A61" s="1"/>
      <c r="B61" s="41" t="s">
        <v>80</v>
      </c>
      <c r="C61" s="51">
        <v>2</v>
      </c>
      <c r="D61" s="35">
        <v>2</v>
      </c>
      <c r="E61" s="5" t="s">
        <v>81</v>
      </c>
      <c r="F61" s="33" t="str" cm="1">
        <f t="array" ref="F61">_xlfn.IFS(AND(C61&lt;&gt;4,ISBLANK(E61),NOT(ISBLANK(C61))),"ERROR: You must give detailed feedback when marks are removed!",C61&gt;4,"ERROR: Level over 4!",C61&lt;0,"ERROR: Level must be positive!", ROUND(C61,0)&lt;&gt;C61,"ERROR: Level must be whole number!",AND(ISBLANK(B61),NOT(ISBLANK(C61))),"ERROR: You must name the extra feature in column B!",AND(C61&gt;=0,C61&lt;=4),"")</f>
        <v/>
      </c>
    </row>
    <row r="62" spans="1:6" x14ac:dyDescent="0.35">
      <c r="A62" s="1"/>
      <c r="B62" s="41"/>
      <c r="C62" s="51"/>
      <c r="D62" s="35"/>
      <c r="E62" s="5"/>
      <c r="F62" s="33" t="str" cm="1">
        <f t="array" ref="F62">_xlfn.IFS(AND(C62&lt;&gt;4,ISBLANK(E62),NOT(ISBLANK(C62))),"ERROR: You must give detailed feedback when marks are removed!",C62&gt;4,"ERROR: Level over 4!",C62&lt;0,"ERROR: Level must be positive!", ROUND(C62,0)&lt;&gt;C62,"ERROR: Level must be whole number!",AND(ISBLANK(B62),NOT(ISBLANK(C62))),"ERROR: You must name the extra feature in column B!",AND(C62&gt;=0,C62&lt;=4),"")</f>
        <v/>
      </c>
    </row>
    <row r="63" spans="1:6" x14ac:dyDescent="0.35">
      <c r="A63" s="1"/>
      <c r="B63" s="41"/>
      <c r="C63" s="51"/>
      <c r="D63" s="35"/>
      <c r="E63" s="5"/>
      <c r="F63" s="33" t="str" cm="1">
        <f t="array" ref="F63">_xlfn.IFS(AND(C63&lt;&gt;4,ISBLANK(E63),NOT(ISBLANK(C63))),"ERROR: You must give detailed feedback when marks are removed!",C63&gt;4,"ERROR: Level over 4!",C63&lt;0,"ERROR: Level must be positive!", ROUND(C63,0)&lt;&gt;C63,"ERROR: Level must be whole number!",AND(ISBLANK(B63),NOT(ISBLANK(C63))),"ERROR: You must name the extra feature in column B!",AND(C63&gt;=0,C63&lt;=4),"")</f>
        <v/>
      </c>
    </row>
    <row r="64" spans="1:6" x14ac:dyDescent="0.35">
      <c r="A64" s="1"/>
      <c r="B64" s="41"/>
      <c r="C64" s="51"/>
      <c r="D64" s="35"/>
      <c r="E64" s="5"/>
      <c r="F64" s="33" t="str" cm="1">
        <f t="array" ref="F64">_xlfn.IFS(AND(C64&lt;&gt;4,ISBLANK(E64),NOT(ISBLANK(C64))),"ERROR: You must give detailed feedback when marks are removed!",C64&gt;4,"ERROR: Level over 4!",C64&lt;0,"ERROR: Level must be positive!", ROUND(C64,0)&lt;&gt;C64,"ERROR: Level must be whole number!",AND(ISBLANK(B64),NOT(ISBLANK(C64))),"ERROR: You must name the extra feature in column B!",AND(C64&gt;=0,C64&lt;=4),"")</f>
        <v/>
      </c>
    </row>
    <row r="65" spans="1:6" x14ac:dyDescent="0.35">
      <c r="A65" s="1"/>
      <c r="B65" s="41"/>
      <c r="C65" s="51"/>
      <c r="D65" s="35"/>
      <c r="E65" s="5"/>
      <c r="F65" s="33" t="str" cm="1">
        <f t="array" ref="F65">_xlfn.IFS(AND(C65&lt;&gt;4,ISBLANK(E65),NOT(ISBLANK(C65))),"ERROR: You must give detailed feedback when marks are removed!",C65&gt;4,"ERROR: Level over 4!",C65&lt;0,"ERROR: Level must be positive!", ROUND(C65,0)&lt;&gt;C65,"ERROR: Level must be whole number!",AND(ISBLANK(B65),NOT(ISBLANK(C65))),"ERROR: You must name the extra feature in column B!",AND(C65&gt;=0,C65&lt;=4),"")</f>
        <v/>
      </c>
    </row>
    <row r="66" spans="1:6" x14ac:dyDescent="0.35">
      <c r="A66" s="1"/>
      <c r="B66" s="41"/>
      <c r="C66" s="51"/>
      <c r="D66" s="35"/>
      <c r="E66" s="5"/>
      <c r="F66" s="33" t="str" cm="1">
        <f t="array" ref="F66">_xlfn.IFS(AND(C66&lt;&gt;4,ISBLANK(E66),NOT(ISBLANK(C66))),"ERROR: You must give detailed feedback when marks are removed!",C66&gt;4,"ERROR: Level over 4!",C66&lt;0,"ERROR: Level must be positive!", ROUND(C66,0)&lt;&gt;C66,"ERROR: Level must be whole number!",AND(ISBLANK(B66),NOT(ISBLANK(C66))),"ERROR: You must name the extra feature in column B!",AND(C66&gt;=0,C66&lt;=4),"")</f>
        <v/>
      </c>
    </row>
    <row r="67" spans="1:6" x14ac:dyDescent="0.35">
      <c r="A67" s="1"/>
      <c r="B67" s="41"/>
      <c r="C67" s="51"/>
      <c r="D67" s="35"/>
      <c r="E67" s="5"/>
      <c r="F67" s="33" t="str" cm="1">
        <f t="array" ref="F67">_xlfn.IFS(AND(C67&lt;&gt;4,ISBLANK(E67),NOT(ISBLANK(C67))),"ERROR: You must give detailed feedback when marks are removed!",C67&gt;4,"ERROR: Level over 4!",C67&lt;0,"ERROR: Level must be positive!", ROUND(C67,0)&lt;&gt;C67,"ERROR: Level must be whole number!",AND(ISBLANK(B67),NOT(ISBLANK(C67))),"ERROR: You must name the extra feature in column B!",AND(C67&gt;=0,C67&lt;=4),"")</f>
        <v/>
      </c>
    </row>
    <row r="68" spans="1:6" x14ac:dyDescent="0.35">
      <c r="A68" s="1"/>
      <c r="B68" s="41"/>
      <c r="C68" s="51"/>
      <c r="D68" s="35"/>
      <c r="E68" s="5"/>
      <c r="F68" s="33" t="str" cm="1">
        <f t="array" ref="F68">_xlfn.IFS(AND(C68&lt;&gt;4,ISBLANK(E68),NOT(ISBLANK(C68))),"ERROR: You must give detailed feedback when marks are removed!",C68&gt;4,"ERROR: Level over 4!",C68&lt;0,"ERROR: Level must be positive!", ROUND(C68,0)&lt;&gt;C68,"ERROR: Level must be whole number!",AND(ISBLANK(B68),NOT(ISBLANK(C68))),"ERROR: You must name the extra feature in column B!",AND(C68&gt;=0,C68&lt;=4),"")</f>
        <v/>
      </c>
    </row>
    <row r="69" spans="1:6" ht="21.75" thickBot="1" x14ac:dyDescent="0.4">
      <c r="A69" s="1"/>
      <c r="B69" s="41"/>
      <c r="C69" s="51"/>
      <c r="D69" s="35"/>
      <c r="E69" s="5"/>
      <c r="F69" s="33" t="str" cm="1">
        <f t="array" ref="F69">_xlfn.IFS(AND(C69&lt;&gt;4,ISBLANK(E69),NOT(ISBLANK(C69))),"ERROR: You must give detailed feedback when marks are removed!",C69&gt;4,"ERROR: Level over 4!",C69&lt;0,"ERROR: Level must be positive!", ROUND(C69,0)&lt;&gt;C69,"ERROR: Level must be whole number!",AND(ISBLANK(B69),NOT(ISBLANK(C69))),"ERROR: You must name the extra feature in column B!",AND(C69&gt;=0,C69&lt;=4),"")</f>
        <v/>
      </c>
    </row>
    <row r="70" spans="1:6" x14ac:dyDescent="0.35">
      <c r="A70" s="29" t="s">
        <v>63</v>
      </c>
      <c r="B70" s="17"/>
      <c r="C70" s="36"/>
      <c r="D70" s="24"/>
      <c r="E70" s="6"/>
    </row>
    <row r="71" spans="1:6" ht="45.75" thickBot="1" x14ac:dyDescent="0.4">
      <c r="A71" s="1"/>
      <c r="B71" s="10" t="s">
        <v>61</v>
      </c>
      <c r="C71" s="35">
        <v>5</v>
      </c>
      <c r="D71" s="28">
        <v>5</v>
      </c>
      <c r="E71" s="5"/>
      <c r="F71" s="33" t="str" cm="1">
        <f t="array" ref="F71">_xlfn.IFS(AND(C71&lt;&gt;D71,ISBLANK(E71)),"ERROR: You must give detailed feedback when marks are removed!",C71&gt;D71,"ERROR: Marks are over max!",C71&lt;0,"ERROR: Marks for this item must be positive!",AND(C71&gt;=0,C71&lt;=D71),"")</f>
        <v/>
      </c>
    </row>
    <row r="72" spans="1:6" x14ac:dyDescent="0.35">
      <c r="A72" s="29" t="s">
        <v>64</v>
      </c>
      <c r="B72" s="17"/>
      <c r="C72" s="36"/>
      <c r="D72" s="24"/>
      <c r="E72" s="6"/>
    </row>
    <row r="73" spans="1:6" x14ac:dyDescent="0.35">
      <c r="A73" s="1"/>
      <c r="B73" s="61" t="s">
        <v>21</v>
      </c>
      <c r="C73" s="55">
        <v>0</v>
      </c>
      <c r="D73" s="28">
        <v>-25</v>
      </c>
      <c r="E73" s="5"/>
      <c r="F73" s="33" t="str" cm="1">
        <f t="array" ref="F73">_xlfn.IFS(AND(C73&lt;&gt;0,ISBLANK(E73)),"ERROR: You must give detailed feedback when marks are removed!",OR(C73&gt;ABS(D73),C73&lt;D73),"ERROR: Marks are over max penalty!",AND(C73&gt;=D73,C73&lt;=ABS(D73)),"")</f>
        <v/>
      </c>
    </row>
    <row r="74" spans="1:6" x14ac:dyDescent="0.35">
      <c r="A74" s="13" t="s">
        <v>5</v>
      </c>
      <c r="B74" s="14"/>
      <c r="C74" s="37"/>
      <c r="D74" s="25"/>
      <c r="E74" s="15"/>
    </row>
    <row r="75" spans="1:6" ht="92.25" thickBot="1" x14ac:dyDescent="0.4">
      <c r="A75" s="16"/>
      <c r="B75" s="32" t="s">
        <v>6</v>
      </c>
      <c r="C75" s="53">
        <v>3</v>
      </c>
      <c r="D75" s="52"/>
      <c r="E75" s="48" t="s">
        <v>73</v>
      </c>
    </row>
    <row r="76" spans="1:6" ht="21.75" thickBot="1" x14ac:dyDescent="0.4">
      <c r="A76" s="1"/>
      <c r="B76" s="39" t="s">
        <v>8</v>
      </c>
      <c r="C76" s="54">
        <v>3</v>
      </c>
      <c r="D76" s="46"/>
      <c r="E76" s="40"/>
    </row>
    <row r="77" spans="1:6" ht="21.75" thickBot="1" x14ac:dyDescent="0.4">
      <c r="A77" s="8" t="s">
        <v>2</v>
      </c>
      <c r="B77" s="9"/>
      <c r="C77" s="38">
        <f>ROUND(IF(SUM(C9:C13,C15:C18,D26:D38,D41,D44:D58,D61:D69,C71)-ABS(C73)-ABS(C21)-ABS(C22)-ABS(C23)&lt;0,0,SUM(C9:C13,C15:C18,D26:D38,D41,D44:D58,D61:D69,C71)-ABS(C73)-ABS(C21)-ABS(C22)-ABS(C23)),2)</f>
        <v>85</v>
      </c>
      <c r="D77" s="4">
        <v>100</v>
      </c>
      <c r="E77" s="31"/>
    </row>
    <row r="78" spans="1:6" ht="21.75" thickBot="1" x14ac:dyDescent="0.4"/>
    <row r="79" spans="1:6" x14ac:dyDescent="0.35">
      <c r="A79" s="71" t="s">
        <v>66</v>
      </c>
      <c r="B79" s="72"/>
      <c r="C79" s="72"/>
      <c r="D79" s="72"/>
      <c r="E79" s="73"/>
    </row>
    <row r="80" spans="1:6" ht="78" customHeight="1" x14ac:dyDescent="0.35">
      <c r="A80" s="42"/>
      <c r="B80" s="63"/>
      <c r="C80" s="63"/>
      <c r="D80" s="63"/>
      <c r="E80" s="64"/>
    </row>
    <row r="81" spans="1:5" ht="64.5" customHeight="1" x14ac:dyDescent="0.35">
      <c r="A81" s="42"/>
      <c r="B81" s="63"/>
      <c r="C81" s="63"/>
      <c r="D81" s="63"/>
      <c r="E81" s="64"/>
    </row>
    <row r="82" spans="1:5" ht="63.75" customHeight="1" x14ac:dyDescent="0.35">
      <c r="A82" s="42"/>
      <c r="B82" s="63"/>
      <c r="C82" s="63"/>
      <c r="D82" s="63"/>
      <c r="E82" s="64"/>
    </row>
    <row r="83" spans="1:5" ht="59.25" customHeight="1" x14ac:dyDescent="0.35">
      <c r="A83" s="42"/>
      <c r="B83" s="65"/>
      <c r="C83" s="66"/>
      <c r="D83" s="66"/>
      <c r="E83" s="67"/>
    </row>
    <row r="84" spans="1:5" ht="54" customHeight="1" thickBot="1" x14ac:dyDescent="0.4">
      <c r="A84" s="43"/>
      <c r="B84" s="68"/>
      <c r="C84" s="68"/>
      <c r="D84" s="68"/>
      <c r="E84" s="69"/>
    </row>
  </sheetData>
  <sheetProtection formatCells="0" formatColumns="0" formatRows="0" insertHyperlinks="0"/>
  <protectedRanges>
    <protectedRange sqref="B4:B6" name="Range14"/>
    <protectedRange sqref="A80:E84" name="Range12"/>
    <protectedRange sqref="C73" name="Range10"/>
    <protectedRange sqref="B61:C69" name="Range8"/>
    <protectedRange sqref="B41:C41" name="Range6"/>
    <protectedRange sqref="C21:C23" name="Range4"/>
    <protectedRange sqref="C9:C13" name="Range2"/>
    <protectedRange sqref="B4:B5" name="Range1"/>
    <protectedRange sqref="C15:C18" name="Range3"/>
    <protectedRange sqref="C26:C38" name="Range5"/>
    <protectedRange sqref="C44:C58" name="Range7"/>
    <protectedRange sqref="C71" name="Range9"/>
    <protectedRange sqref="C75:C76" name="Range11"/>
    <protectedRange sqref="E7:E75" name="Range13"/>
  </protectedRanges>
  <mergeCells count="8">
    <mergeCell ref="B82:E82"/>
    <mergeCell ref="B83:E83"/>
    <mergeCell ref="B84:E84"/>
    <mergeCell ref="A2:E2"/>
    <mergeCell ref="A1:E1"/>
    <mergeCell ref="A79:E79"/>
    <mergeCell ref="B80:E80"/>
    <mergeCell ref="B81:E81"/>
  </mergeCells>
  <conditionalFormatting sqref="B4">
    <cfRule type="expression" dxfId="21" priority="22">
      <formula>OR(B4="&lt;Group Name or Number&gt;",ISBLANK(B4))</formula>
    </cfRule>
  </conditionalFormatting>
  <conditionalFormatting sqref="B5">
    <cfRule type="expression" dxfId="20" priority="21">
      <formula>OR(B5="&lt;TA Name and E-Mail&gt;",ISBLANK(B5))</formula>
    </cfRule>
  </conditionalFormatting>
  <conditionalFormatting sqref="B41">
    <cfRule type="expression" dxfId="19" priority="11">
      <formula>ISBLANK(B41)</formula>
    </cfRule>
  </conditionalFormatting>
  <conditionalFormatting sqref="B61:B69">
    <cfRule type="expression" dxfId="18" priority="10">
      <formula>AND(NOT(ISBLANK(C61)),ISBLANK(B61))</formula>
    </cfRule>
  </conditionalFormatting>
  <conditionalFormatting sqref="C9:C13">
    <cfRule type="expression" dxfId="17" priority="20">
      <formula>C9&lt;&gt;D9</formula>
    </cfRule>
  </conditionalFormatting>
  <conditionalFormatting sqref="C15:C18">
    <cfRule type="expression" dxfId="16" priority="19">
      <formula>C15&lt;&gt;D15</formula>
    </cfRule>
  </conditionalFormatting>
  <conditionalFormatting sqref="C21:C23">
    <cfRule type="expression" dxfId="15" priority="17">
      <formula>C21&lt;&gt;0</formula>
    </cfRule>
  </conditionalFormatting>
  <conditionalFormatting sqref="C26:C38">
    <cfRule type="expression" dxfId="14" priority="15">
      <formula>C26&lt;&gt;4</formula>
    </cfRule>
  </conditionalFormatting>
  <conditionalFormatting sqref="C41">
    <cfRule type="expression" dxfId="13" priority="14">
      <formula>C41&lt;&gt;4</formula>
    </cfRule>
  </conditionalFormatting>
  <conditionalFormatting sqref="C44:C58">
    <cfRule type="expression" dxfId="12" priority="13">
      <formula>C44&lt;&gt;4</formula>
    </cfRule>
  </conditionalFormatting>
  <conditionalFormatting sqref="C61:C69">
    <cfRule type="expression" dxfId="11" priority="12">
      <formula>AND(C61&lt;&gt;4,NOT(ISBLANK(C61)))</formula>
    </cfRule>
  </conditionalFormatting>
  <conditionalFormatting sqref="C71">
    <cfRule type="expression" dxfId="10" priority="18">
      <formula>C71&lt;&gt;D71</formula>
    </cfRule>
  </conditionalFormatting>
  <conditionalFormatting sqref="C73">
    <cfRule type="expression" dxfId="9" priority="16">
      <formula>C73&lt;&gt;0</formula>
    </cfRule>
  </conditionalFormatting>
  <conditionalFormatting sqref="E9:E13">
    <cfRule type="expression" dxfId="8" priority="9">
      <formula>AND(C9&lt;&gt;D9,ISBLANK(E9))</formula>
    </cfRule>
  </conditionalFormatting>
  <conditionalFormatting sqref="E15:E18">
    <cfRule type="expression" dxfId="7" priority="8">
      <formula>AND(C15&lt;&gt;D15,ISBLANK(E15))</formula>
    </cfRule>
  </conditionalFormatting>
  <conditionalFormatting sqref="E21:E23">
    <cfRule type="expression" dxfId="6" priority="6">
      <formula>AND(C21&lt;&gt;0,ISBLANK(E21))</formula>
    </cfRule>
  </conditionalFormatting>
  <conditionalFormatting sqref="E26:E38">
    <cfRule type="expression" dxfId="5" priority="4">
      <formula>AND(C26&lt;&gt;4,ISBLANK(E26))</formula>
    </cfRule>
  </conditionalFormatting>
  <conditionalFormatting sqref="E41">
    <cfRule type="expression" dxfId="4" priority="3">
      <formula>AND(C41&lt;&gt;4,ISBLANK(E41))</formula>
    </cfRule>
  </conditionalFormatting>
  <conditionalFormatting sqref="E44:E58">
    <cfRule type="expression" dxfId="3" priority="2">
      <formula>AND(C44&lt;&gt;4,ISBLANK(E44))</formula>
    </cfRule>
  </conditionalFormatting>
  <conditionalFormatting sqref="E61:E69">
    <cfRule type="expression" dxfId="2" priority="1">
      <formula>AND(NOT(ISBLANK(C61)),ISBLANK(E61),C61&lt;&gt;4)</formula>
    </cfRule>
  </conditionalFormatting>
  <conditionalFormatting sqref="E71">
    <cfRule type="expression" dxfId="1" priority="7">
      <formula>AND(C71&lt;&gt;D71,ISBLANK(E71))</formula>
    </cfRule>
  </conditionalFormatting>
  <conditionalFormatting sqref="E73">
    <cfRule type="expression" dxfId="0" priority="5">
      <formula>AND(C73&lt;&gt;0,ISBLANK(E73))</formula>
    </cfRule>
  </conditionalFormatting>
  <pageMargins left="0.23622047244094491" right="0.23622047244094491" top="0.74803149606299213" bottom="0.74803149606299213" header="0.31496062992125984" footer="0.31496062992125984"/>
  <pageSetup scale="3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dc:creator>
  <cp:lastModifiedBy>Daniel Servos</cp:lastModifiedBy>
  <cp:lastPrinted>2023-04-09T16:38:00Z</cp:lastPrinted>
  <dcterms:created xsi:type="dcterms:W3CDTF">2015-11-01T19:28:04Z</dcterms:created>
  <dcterms:modified xsi:type="dcterms:W3CDTF">2023-04-21T16:07:36Z</dcterms:modified>
</cp:coreProperties>
</file>