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hilaevvalentin/Documents/Java_Backend_Cource/"/>
    </mc:Choice>
  </mc:AlternateContent>
  <xr:revisionPtr revIDLastSave="0" documentId="13_ncr:1_{BB071F38-C388-3F45-BE9A-31A7EF304B5C}" xr6:coauthVersionLast="47" xr6:coauthVersionMax="47" xr10:uidLastSave="{00000000-0000-0000-0000-000000000000}"/>
  <bookViews>
    <workbookView xWindow="0" yWindow="500" windowWidth="33600" windowHeight="20500" activeTab="7" xr2:uid="{81105D1A-FDE8-4E49-86A2-C9991C7F4C47}"/>
  </bookViews>
  <sheets>
    <sheet name="Анализ" sheetId="6" r:id="rId1"/>
    <sheet name="Java" sheetId="1" r:id="rId2"/>
    <sheet name="ООП и Паттерны" sheetId="8" r:id="rId3"/>
    <sheet name="АиСД" sheetId="2" r:id="rId4"/>
    <sheet name="Базы данных" sheetId="3" r:id="rId5"/>
    <sheet name="Сети" sheetId="4" r:id="rId6"/>
    <sheet name="Git" sheetId="7" r:id="rId7"/>
    <sheet name="Spring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B27" i="6"/>
  <c r="F1" i="6"/>
  <c r="F3" i="6" s="1"/>
  <c r="A9" i="2"/>
  <c r="B9" i="6"/>
  <c r="H1" i="6"/>
  <c r="E3" i="1"/>
  <c r="A12" i="3"/>
  <c r="B14" i="6" s="1"/>
  <c r="A12" i="1"/>
  <c r="F2" i="1"/>
  <c r="B12" i="1" s="1"/>
  <c r="A5" i="6"/>
  <c r="F3" i="1"/>
  <c r="B18" i="6"/>
  <c r="A18" i="6"/>
  <c r="B17" i="6"/>
  <c r="B20" i="6"/>
  <c r="A17" i="6"/>
  <c r="B25" i="6"/>
  <c r="A25" i="6"/>
  <c r="A14" i="6"/>
  <c r="B24" i="6"/>
  <c r="A24" i="6"/>
  <c r="F4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6" i="6" l="1"/>
  <c r="F7" i="6" s="1"/>
  <c r="F8" i="6" s="1"/>
</calcChain>
</file>

<file path=xl/sharedStrings.xml><?xml version="1.0" encoding="utf-8"?>
<sst xmlns="http://schemas.openxmlformats.org/spreadsheetml/2006/main" count="85" uniqueCount="59">
  <si>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</si>
  <si>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</si>
  <si>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</si>
  <si>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</si>
  <si>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</si>
  <si>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</si>
  <si>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</si>
  <si>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</si>
  <si>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</si>
  <si>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</si>
  <si>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</si>
  <si>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</si>
  <si>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</si>
  <si>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</si>
  <si>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</si>
  <si>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</si>
  <si>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</si>
  <si>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</si>
  <si>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</si>
  <si>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</si>
  <si>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</si>
  <si>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</si>
  <si>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</si>
  <si>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</si>
  <si>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</si>
  <si>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</si>
  <si>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</si>
  <si>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</si>
  <si>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</si>
  <si>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</si>
  <si>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</si>
  <si>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</si>
  <si>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</si>
  <si>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</si>
  <si>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</si>
  <si>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</si>
  <si>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</si>
  <si>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</si>
  <si>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</si>
  <si>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</si>
  <si>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</si>
  <si>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</si>
  <si>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</si>
  <si>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</si>
  <si>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</si>
  <si>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</si>
  <si>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</si>
  <si>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</si>
  <si>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</si>
  <si>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</si>
  <si>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</si>
  <si>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</si>
  <si>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</si>
  <si>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</si>
  <si>
    <t>Дней перерыва на болезнь</t>
  </si>
  <si>
    <t>Дней с начала обучения прошло (полезные дни)</t>
  </si>
  <si>
    <t>Курс паттернов проектирования</t>
  </si>
  <si>
    <t>Просмотрено</t>
  </si>
  <si>
    <t>ООП и Паттерны проектирования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</si>
</sst>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9" fontId="1" fillId="0" borderId="0" xfId="0" applyNumberFormat="1" applyFont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7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8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5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9" fontId="4" fillId="6" borderId="36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7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5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9" fontId="5" fillId="2" borderId="32" xfId="0" applyNumberFormat="1" applyFont="1" applyFill="1" applyBorder="1" applyAlignment="1">
      <alignment horizontal="center" vertical="center"/>
    </xf>
    <xf numFmtId="9" fontId="5" fillId="2" borderId="33" xfId="0" applyNumberFormat="1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9" fontId="4" fillId="3" borderId="32" xfId="0" applyNumberFormat="1" applyFont="1" applyFill="1" applyBorder="1" applyAlignment="1">
      <alignment horizontal="center" vertical="center"/>
    </xf>
    <xf numFmtId="9" fontId="4" fillId="3" borderId="25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0.90697674418604646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0.2196078431372549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0.31724137931034485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5.2631578947368418E-2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27974</xdr:colOff>
      <xdr:row>8</xdr:row>
      <xdr:rowOff>14654</xdr:rowOff>
    </xdr:from>
    <xdr:to>
      <xdr:col>6</xdr:col>
      <xdr:colOff>212481</xdr:colOff>
      <xdr:row>15</xdr:row>
      <xdr:rowOff>227135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230092</xdr:colOff>
      <xdr:row>15</xdr:row>
      <xdr:rowOff>261973</xdr:rowOff>
    </xdr:from>
    <xdr:to>
      <xdr:col>11</xdr:col>
      <xdr:colOff>471883</xdr:colOff>
      <xdr:row>23</xdr:row>
      <xdr:rowOff>196106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31847</xdr:colOff>
      <xdr:row>15</xdr:row>
      <xdr:rowOff>259982</xdr:rowOff>
    </xdr:from>
    <xdr:to>
      <xdr:col>6</xdr:col>
      <xdr:colOff>216354</xdr:colOff>
      <xdr:row>23</xdr:row>
      <xdr:rowOff>194115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227684</xdr:colOff>
      <xdr:row>8</xdr:row>
      <xdr:rowOff>10256</xdr:rowOff>
    </xdr:from>
    <xdr:to>
      <xdr:col>11</xdr:col>
      <xdr:colOff>469475</xdr:colOff>
      <xdr:row>15</xdr:row>
      <xdr:rowOff>222737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233024</xdr:colOff>
      <xdr:row>24</xdr:row>
      <xdr:rowOff>16593</xdr:rowOff>
    </xdr:from>
    <xdr:to>
      <xdr:col>11</xdr:col>
      <xdr:colOff>474815</xdr:colOff>
      <xdr:row>32</xdr:row>
      <xdr:rowOff>126266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27974</xdr:colOff>
      <xdr:row>24</xdr:row>
      <xdr:rowOff>15127</xdr:rowOff>
    </xdr:from>
    <xdr:to>
      <xdr:col>6</xdr:col>
      <xdr:colOff>212481</xdr:colOff>
      <xdr:row>32</xdr:row>
      <xdr:rowOff>124800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P27"/>
  <sheetViews>
    <sheetView showGridLines="0" zoomScale="130" zoomScaleNormal="130" zoomScaleSheetLayoutView="140" workbookViewId="0">
      <selection activeCell="A27" sqref="A27"/>
    </sheetView>
  </sheetViews>
  <sheetFormatPr baseColWidth="10" defaultColWidth="9.19921875" defaultRowHeight="16" x14ac:dyDescent="0.2"/>
  <cols>
    <col min="1" max="1" width="52.796875" style="1" customWidth="1"/>
    <col min="2" max="2" width="10.3984375" style="11" customWidth="1"/>
    <col min="3" max="3" width="24" style="1" customWidth="1"/>
    <col min="4" max="4" width="9.3984375" style="1" customWidth="1"/>
    <col min="5" max="5" width="45.3984375" style="1" customWidth="1"/>
    <col min="6" max="6" width="14.19921875" style="12" customWidth="1"/>
    <col min="7" max="8" width="13.796875" style="1" customWidth="1"/>
    <col min="9" max="9" width="9.19921875" style="1" customWidth="1"/>
    <col min="10" max="14" width="9.19921875" style="1"/>
    <col min="15" max="15" width="13.59765625" style="1" customWidth="1"/>
    <col min="16" max="16384" width="9.19921875" style="1"/>
  </cols>
  <sheetData>
    <row r="1" spans="1:16" ht="17" thickBot="1" x14ac:dyDescent="0.25">
      <c r="A1" s="35"/>
      <c r="B1" s="55" t="s">
        <v>24</v>
      </c>
      <c r="C1" s="81" t="s">
        <v>43</v>
      </c>
      <c r="D1" s="82"/>
      <c r="E1" s="41" t="s">
        <v>45</v>
      </c>
      <c r="F1" s="10">
        <f ca="1">TODAY() - DATE(2022,7,17)</f>
        <v>62</v>
      </c>
      <c r="G1" s="57" t="s">
        <v>29</v>
      </c>
      <c r="H1" s="45">
        <f>DATE(2022,9,15)</f>
        <v>44819</v>
      </c>
    </row>
    <row r="2" spans="1:16" ht="15.75" customHeight="1" x14ac:dyDescent="0.2">
      <c r="A2" s="33" t="str">
        <f>Java!A1</f>
        <v>Продвинутая Java (курс)</v>
      </c>
      <c r="B2" s="36">
        <f>Java!A3*100%/Java!B3</f>
        <v>0.90697674418604646</v>
      </c>
      <c r="C2" s="83" t="s">
        <v>38</v>
      </c>
      <c r="D2" s="86">
        <f>SUM(B2:B5)/COUNTA(B2:B5)*100%</f>
        <v>0.29115200045432599</v>
      </c>
      <c r="E2" s="58" t="s">
        <v>54</v>
      </c>
      <c r="F2" s="4">
        <v>7</v>
      </c>
      <c r="H2" s="12"/>
      <c r="P2" s="18"/>
    </row>
    <row r="3" spans="1:16" ht="15.75" customHeight="1" x14ac:dyDescent="0.2">
      <c r="A3" s="34" t="str">
        <f>Java!A4</f>
        <v>Java вопросы собеседований</v>
      </c>
      <c r="B3" s="37">
        <f>Java!A6*100%/Java!B6</f>
        <v>9.8901098901098897E-2</v>
      </c>
      <c r="C3" s="84"/>
      <c r="D3" s="87"/>
      <c r="E3" s="58" t="s">
        <v>55</v>
      </c>
      <c r="F3" s="43">
        <f ca="1">F1-F2</f>
        <v>55</v>
      </c>
      <c r="H3" s="12"/>
      <c r="P3" s="18"/>
    </row>
    <row r="4" spans="1:16" ht="15.75" customHeight="1" thickBot="1" x14ac:dyDescent="0.25">
      <c r="A4" s="34" t="str">
        <f>Java!A7</f>
        <v>Практика Java (курс)</v>
      </c>
      <c r="B4" s="37">
        <f>Java!A9*100%/Java!B9</f>
        <v>0</v>
      </c>
      <c r="C4" s="84"/>
      <c r="D4" s="87"/>
      <c r="E4" s="62" t="s">
        <v>30</v>
      </c>
      <c r="F4" s="6">
        <f ca="1">$H$1-TODAY()</f>
        <v>-2</v>
      </c>
      <c r="H4" s="12"/>
      <c r="P4" s="18"/>
    </row>
    <row r="5" spans="1:16" ht="17" thickBot="1" x14ac:dyDescent="0.25">
      <c r="A5" s="34" t="str">
        <f>Java!A10</f>
        <v>Философия Java (книга)</v>
      </c>
      <c r="B5" s="25">
        <f>Java!A12*100%/Java!B12</f>
        <v>0.15873015873015872</v>
      </c>
      <c r="C5" s="85"/>
      <c r="D5" s="88"/>
      <c r="H5" s="12"/>
      <c r="P5" s="18"/>
    </row>
    <row r="6" spans="1:16" ht="15.75" customHeight="1" thickBot="1" x14ac:dyDescent="0.25">
      <c r="E6" s="60" t="s">
        <v>26</v>
      </c>
      <c r="F6" s="61">
        <f ca="1">SUM($B$2:$B$100)/$F$1</f>
        <v>5.0074981961425111E-2</v>
      </c>
      <c r="P6" s="18"/>
    </row>
    <row r="7" spans="1:16" ht="15.75" customHeight="1" x14ac:dyDescent="0.2">
      <c r="A7" s="30" t="str">
        <f>АиСД!A1</f>
        <v>Задачи для собеседований Java LeetCode</v>
      </c>
      <c r="B7" s="23">
        <f>АиСД!A3*100%/АиСД!B3</f>
        <v>1.2048192771084338E-2</v>
      </c>
      <c r="C7" s="89" t="s">
        <v>39</v>
      </c>
      <c r="D7" s="92">
        <f>SUM(B7:B9)/COUNTA(B7:B9)*100%</f>
        <v>7.7218678636113078E-2</v>
      </c>
      <c r="E7" s="42" t="s">
        <v>27</v>
      </c>
      <c r="F7" s="43">
        <f ca="1">COUNTA(B2:B100)/$F$6</f>
        <v>399.40104252871924</v>
      </c>
      <c r="P7" s="18"/>
    </row>
    <row r="8" spans="1:16" ht="15.75" customHeight="1" thickBot="1" x14ac:dyDescent="0.25">
      <c r="A8" s="31" t="str">
        <f>АиСД!A4</f>
        <v>Алгоритмы и структуры данных (Алишев)</v>
      </c>
      <c r="B8" s="24">
        <f>АиСД!A6*100%/АиСД!B6</f>
        <v>0</v>
      </c>
      <c r="C8" s="90"/>
      <c r="D8" s="93"/>
      <c r="E8" s="59" t="s">
        <v>28</v>
      </c>
      <c r="F8" s="44">
        <f ca="1">DATE(2022,7,17) + $F$7</f>
        <v>45158.40104252872</v>
      </c>
    </row>
    <row r="9" spans="1:16" ht="15.75" customHeight="1" thickBot="1" x14ac:dyDescent="0.25">
      <c r="A9" s="32" t="str">
        <f>АиСД!A7</f>
        <v>Книга Грокаем Алгоритмы</v>
      </c>
      <c r="B9" s="25">
        <f>АиСД!A9*100%/АиСД!B9</f>
        <v>0.2196078431372549</v>
      </c>
      <c r="C9" s="91"/>
      <c r="D9" s="94"/>
    </row>
    <row r="10" spans="1:16" ht="15.75" customHeight="1" thickBot="1" x14ac:dyDescent="0.25">
      <c r="A10" s="19"/>
    </row>
    <row r="11" spans="1:16" ht="15.75" customHeight="1" x14ac:dyDescent="0.2">
      <c r="A11" s="27" t="str">
        <f>'Базы данных'!A1</f>
        <v>PostgreSql (курс)</v>
      </c>
      <c r="B11" s="23">
        <f>'Базы данных'!A3*100%/'Базы данных'!B3</f>
        <v>0.31724137931034485</v>
      </c>
      <c r="C11" s="95" t="s">
        <v>40</v>
      </c>
      <c r="D11" s="69">
        <f>SUM(B11:B14)/COUNTA(B11:B14)*100%</f>
        <v>0.12021910441117632</v>
      </c>
    </row>
    <row r="12" spans="1:16" ht="15.75" customHeight="1" x14ac:dyDescent="0.2">
      <c r="A12" s="28" t="str">
        <f>'Базы данных'!A4</f>
        <v>Вопросы SQL</v>
      </c>
      <c r="B12" s="24">
        <f>'Базы данных'!A6*100%/'Базы данных'!B6</f>
        <v>2.9411764705882353E-2</v>
      </c>
      <c r="C12" s="96"/>
      <c r="D12" s="70"/>
    </row>
    <row r="13" spans="1:16" ht="16.5" customHeight="1" x14ac:dyDescent="0.2">
      <c r="A13" s="28" t="str">
        <f>'Базы данных'!A7</f>
        <v>Задачки SQL (LeetCode)</v>
      </c>
      <c r="B13" s="24">
        <f>'Базы данных'!A9*100%/'Базы данных'!B9</f>
        <v>0.12121212121212122</v>
      </c>
      <c r="C13" s="96"/>
      <c r="D13" s="70"/>
    </row>
    <row r="14" spans="1:16" ht="17" thickBot="1" x14ac:dyDescent="0.25">
      <c r="A14" s="29" t="str">
        <f>'Базы данных'!A10</f>
        <v>Дейт. Введение в системы баз данных (книга)</v>
      </c>
      <c r="B14" s="25">
        <f>'Базы данных'!A12*100%/'Базы данных'!B12</f>
        <v>1.3011152416356878E-2</v>
      </c>
      <c r="C14" s="97"/>
      <c r="D14" s="71"/>
    </row>
    <row r="15" spans="1:16" ht="19.5" customHeight="1" thickBot="1" x14ac:dyDescent="0.25">
      <c r="A15" s="19"/>
    </row>
    <row r="16" spans="1:16" ht="21" customHeight="1" x14ac:dyDescent="0.2">
      <c r="A16" s="51" t="str">
        <f>Сети!A1</f>
        <v>Введение в комп. сети (Андрей)</v>
      </c>
      <c r="B16" s="48">
        <f>Сети!A3*100%/Сети!B3</f>
        <v>7.1428571428571425E-2</v>
      </c>
      <c r="C16" s="98" t="s">
        <v>44</v>
      </c>
      <c r="D16" s="78">
        <f>SUM(B16:B18)/COUNTA(B16:B18)*100%</f>
        <v>2.3809523809523808E-2</v>
      </c>
    </row>
    <row r="17" spans="1:4" ht="16.5" customHeight="1" x14ac:dyDescent="0.2">
      <c r="A17" s="52" t="str">
        <f>Сети!A4</f>
        <v>Компьютерные сети (книга)</v>
      </c>
      <c r="B17" s="49">
        <f>Сети!A6*100%/Сети!B6</f>
        <v>0</v>
      </c>
      <c r="C17" s="99"/>
      <c r="D17" s="79"/>
    </row>
    <row r="18" spans="1:4" ht="17" thickBot="1" x14ac:dyDescent="0.25">
      <c r="A18" s="53" t="str">
        <f>Сети!A7</f>
        <v>Вопросы по сетям</v>
      </c>
      <c r="B18" s="50">
        <f>Сети!A9*100%/Сети!B9</f>
        <v>0</v>
      </c>
      <c r="C18" s="100"/>
      <c r="D18" s="80"/>
    </row>
    <row r="19" spans="1:4" ht="17" thickBot="1" x14ac:dyDescent="0.25"/>
    <row r="20" spans="1:4" ht="16.5" customHeight="1" thickBot="1" x14ac:dyDescent="0.25">
      <c r="A20" s="26" t="str">
        <f>Git!A1</f>
        <v>Git (курс)</v>
      </c>
      <c r="B20" s="38">
        <f>Git!A3*100%/Git!B3</f>
        <v>1</v>
      </c>
      <c r="C20" s="39" t="s">
        <v>41</v>
      </c>
      <c r="D20" s="40">
        <f>SUM(B20)</f>
        <v>1</v>
      </c>
    </row>
    <row r="21" spans="1:4" ht="15.75" customHeight="1" thickBot="1" x14ac:dyDescent="0.25"/>
    <row r="22" spans="1:4" ht="15.75" customHeight="1" x14ac:dyDescent="0.2">
      <c r="A22" s="20" t="str">
        <f>Spring!A1</f>
        <v>Spring (курс)</v>
      </c>
      <c r="B22" s="46">
        <f>Spring!A3*100%/Spring!B3</f>
        <v>5.2631578947368418E-2</v>
      </c>
      <c r="C22" s="72" t="s">
        <v>42</v>
      </c>
      <c r="D22" s="75">
        <f>SUM(B22:B25)/COUNTA(B22:B25)*100%</f>
        <v>1.3157894736842105E-2</v>
      </c>
    </row>
    <row r="23" spans="1:4" ht="16.5" customHeight="1" x14ac:dyDescent="0.2">
      <c r="A23" s="21" t="str">
        <f>Spring!A4</f>
        <v>Spring проекты (курс)</v>
      </c>
      <c r="B23" s="54">
        <f>Spring!A6*100%/Spring!B6</f>
        <v>0</v>
      </c>
      <c r="C23" s="73"/>
      <c r="D23" s="76"/>
    </row>
    <row r="24" spans="1:4" ht="16.5" customHeight="1" x14ac:dyDescent="0.2">
      <c r="A24" s="21" t="str">
        <f>Spring!A7</f>
        <v>Spring в действии (книга)</v>
      </c>
      <c r="B24" s="54">
        <f>Spring!A9*100%/Spring!B9</f>
        <v>0</v>
      </c>
      <c r="C24" s="73"/>
      <c r="D24" s="76"/>
    </row>
    <row r="25" spans="1:4" ht="19.5" customHeight="1" thickBot="1" x14ac:dyDescent="0.25">
      <c r="A25" s="22" t="str">
        <f>Spring!A10</f>
        <v>Spring вопросы на собеседовании</v>
      </c>
      <c r="B25" s="47">
        <f>Spring!A12*100%/Spring!B12</f>
        <v>0</v>
      </c>
      <c r="C25" s="74"/>
      <c r="D25" s="77"/>
    </row>
    <row r="27" spans="1:4" x14ac:dyDescent="0.2">
      <c r="A27" s="1" t="s">
        <v>58</v>
      </c>
      <c r="B27" s="11">
        <f>'ООП и Паттерны'!A3*100%/'ООП и Паттерны'!B3</f>
        <v>0.10344827586206896</v>
      </c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A4" sqref="A4:B4"/>
    </sheetView>
  </sheetViews>
  <sheetFormatPr baseColWidth="10" defaultColWidth="9.19921875" defaultRowHeight="16" x14ac:dyDescent="0.2"/>
  <cols>
    <col min="1" max="1" width="22.796875" style="1" customWidth="1"/>
    <col min="2" max="2" width="23.3984375" style="1" customWidth="1"/>
    <col min="3" max="3" width="24" style="1" customWidth="1"/>
    <col min="4" max="4" width="26.19921875" style="1" customWidth="1"/>
    <col min="5" max="5" width="19.796875" style="2" customWidth="1"/>
    <col min="6" max="6" width="15.19921875" style="1" customWidth="1"/>
    <col min="7" max="16384" width="9.19921875" style="1"/>
  </cols>
  <sheetData>
    <row r="1" spans="1:6" x14ac:dyDescent="0.2">
      <c r="A1" s="101" t="s">
        <v>9</v>
      </c>
      <c r="B1" s="102"/>
      <c r="D1" s="56" t="s">
        <v>52</v>
      </c>
      <c r="E1" s="56" t="s">
        <v>23</v>
      </c>
      <c r="F1" s="56" t="s">
        <v>51</v>
      </c>
    </row>
    <row r="2" spans="1:6" x14ac:dyDescent="0.2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7" thickBot="1" x14ac:dyDescent="0.25">
      <c r="A3" s="5">
        <v>39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 x14ac:dyDescent="0.2">
      <c r="A4" s="103" t="s">
        <v>4</v>
      </c>
      <c r="B4" s="104"/>
    </row>
    <row r="5" spans="1:6" x14ac:dyDescent="0.2">
      <c r="A5" s="3" t="s">
        <v>7</v>
      </c>
      <c r="B5" s="4" t="s">
        <v>8</v>
      </c>
    </row>
    <row r="6" spans="1:6" ht="17" thickBot="1" x14ac:dyDescent="0.25">
      <c r="A6" s="5">
        <v>18</v>
      </c>
      <c r="B6" s="13">
        <v>182</v>
      </c>
    </row>
    <row r="7" spans="1:6" x14ac:dyDescent="0.2">
      <c r="A7" s="103" t="s">
        <v>10</v>
      </c>
      <c r="B7" s="104"/>
    </row>
    <row r="8" spans="1:6" x14ac:dyDescent="0.2">
      <c r="A8" s="3" t="s">
        <v>6</v>
      </c>
      <c r="B8" s="4" t="s">
        <v>5</v>
      </c>
    </row>
    <row r="9" spans="1:6" ht="17" thickBot="1" x14ac:dyDescent="0.25">
      <c r="A9" s="7">
        <v>0</v>
      </c>
      <c r="B9" s="8">
        <v>45</v>
      </c>
    </row>
    <row r="10" spans="1:6" x14ac:dyDescent="0.2">
      <c r="A10" s="101" t="s">
        <v>49</v>
      </c>
      <c r="B10" s="102"/>
    </row>
    <row r="11" spans="1:6" x14ac:dyDescent="0.2">
      <c r="A11" s="3" t="s">
        <v>48</v>
      </c>
      <c r="B11" s="4" t="s">
        <v>22</v>
      </c>
    </row>
    <row r="12" spans="1:6" ht="17" thickBot="1" x14ac:dyDescent="0.25">
      <c r="A12" s="16">
        <f>SUM(E2:E100)</f>
        <v>30</v>
      </c>
      <c r="B12" s="17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ADF6-A709-D946-8AEA-0CC28E48FB77}">
  <dimension ref="A1:C4"/>
  <sheetViews>
    <sheetView zoomScale="166" workbookViewId="0">
      <selection activeCell="B7" sqref="B7"/>
    </sheetView>
  </sheetViews>
  <sheetFormatPr baseColWidth="10" defaultRowHeight="15" x14ac:dyDescent="0.2"/>
  <cols>
    <col min="1" max="1" width="13.796875" bestFit="1" customWidth="1"/>
    <col min="2" max="2" width="20.796875" customWidth="1"/>
    <col min="3" max="3" width="13" customWidth="1"/>
  </cols>
  <sheetData>
    <row r="1" spans="1:3" x14ac:dyDescent="0.2">
      <c r="A1" s="105" t="s">
        <v>56</v>
      </c>
      <c r="B1" s="106"/>
      <c r="C1" s="64"/>
    </row>
    <row r="2" spans="1:3" x14ac:dyDescent="0.2">
      <c r="A2" s="65" t="s">
        <v>57</v>
      </c>
      <c r="B2" s="66" t="s">
        <v>1</v>
      </c>
    </row>
    <row r="3" spans="1:3" ht="16" thickBot="1" x14ac:dyDescent="0.25">
      <c r="A3" s="67">
        <v>3</v>
      </c>
      <c r="B3" s="68">
        <v>29</v>
      </c>
    </row>
    <row r="4" spans="1:3" x14ac:dyDescent="0.2">
      <c r="A4" s="63"/>
      <c r="B4" s="6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sqref="A1:B1"/>
    </sheetView>
  </sheetViews>
  <sheetFormatPr baseColWidth="10" defaultColWidth="9.19921875" defaultRowHeight="16" x14ac:dyDescent="0.2"/>
  <cols>
    <col min="1" max="1" width="27.59765625" style="1" customWidth="1"/>
    <col min="2" max="2" width="28.796875" style="1" customWidth="1"/>
    <col min="3" max="16384" width="9.19921875" style="1"/>
  </cols>
  <sheetData>
    <row r="1" spans="1:3" x14ac:dyDescent="0.2">
      <c r="A1" s="101" t="s">
        <v>11</v>
      </c>
      <c r="B1" s="102"/>
    </row>
    <row r="2" spans="1:3" x14ac:dyDescent="0.2">
      <c r="A2" s="3" t="s">
        <v>6</v>
      </c>
      <c r="B2" s="4" t="s">
        <v>5</v>
      </c>
    </row>
    <row r="3" spans="1:3" ht="17" thickBot="1" x14ac:dyDescent="0.25">
      <c r="A3" s="7">
        <v>1</v>
      </c>
      <c r="B3" s="8">
        <v>83</v>
      </c>
    </row>
    <row r="4" spans="1:3" x14ac:dyDescent="0.2">
      <c r="A4" s="101" t="s">
        <v>20</v>
      </c>
      <c r="B4" s="102"/>
    </row>
    <row r="5" spans="1:3" x14ac:dyDescent="0.2">
      <c r="A5" s="3" t="s">
        <v>17</v>
      </c>
      <c r="B5" s="4" t="s">
        <v>1</v>
      </c>
    </row>
    <row r="6" spans="1:3" ht="17" thickBot="1" x14ac:dyDescent="0.25">
      <c r="A6" s="7">
        <v>0</v>
      </c>
      <c r="B6" s="8">
        <v>10</v>
      </c>
    </row>
    <row r="7" spans="1:3" x14ac:dyDescent="0.2">
      <c r="A7" s="101" t="s">
        <v>21</v>
      </c>
      <c r="B7" s="102"/>
    </row>
    <row r="8" spans="1:3" x14ac:dyDescent="0.2">
      <c r="A8" s="3" t="s">
        <v>23</v>
      </c>
      <c r="B8" s="4" t="s">
        <v>22</v>
      </c>
    </row>
    <row r="9" spans="1:3" ht="17" thickBot="1" x14ac:dyDescent="0.25">
      <c r="A9" s="5">
        <f>74-18</f>
        <v>56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E16" sqref="E16"/>
    </sheetView>
  </sheetViews>
  <sheetFormatPr baseColWidth="10" defaultColWidth="9.19921875" defaultRowHeight="16" x14ac:dyDescent="0.2"/>
  <cols>
    <col min="1" max="1" width="22.796875" style="1" customWidth="1"/>
    <col min="2" max="2" width="29.796875" style="1" customWidth="1"/>
    <col min="3" max="16384" width="9.19921875" style="1"/>
  </cols>
  <sheetData>
    <row r="1" spans="1:3" x14ac:dyDescent="0.2">
      <c r="A1" s="101" t="s">
        <v>12</v>
      </c>
      <c r="B1" s="102"/>
    </row>
    <row r="2" spans="1:3" x14ac:dyDescent="0.2">
      <c r="A2" s="3" t="s">
        <v>0</v>
      </c>
      <c r="B2" s="4" t="s">
        <v>1</v>
      </c>
    </row>
    <row r="3" spans="1:3" ht="17" thickBot="1" x14ac:dyDescent="0.25">
      <c r="A3" s="7">
        <v>46</v>
      </c>
      <c r="B3" s="8">
        <v>145</v>
      </c>
    </row>
    <row r="4" spans="1:3" x14ac:dyDescent="0.2">
      <c r="A4" s="101" t="s">
        <v>13</v>
      </c>
      <c r="B4" s="102"/>
    </row>
    <row r="5" spans="1:3" x14ac:dyDescent="0.2">
      <c r="A5" s="3" t="s">
        <v>7</v>
      </c>
      <c r="B5" s="4" t="s">
        <v>8</v>
      </c>
    </row>
    <row r="6" spans="1:3" ht="17" thickBot="1" x14ac:dyDescent="0.25">
      <c r="A6" s="7">
        <v>1</v>
      </c>
      <c r="B6" s="8">
        <v>34</v>
      </c>
    </row>
    <row r="7" spans="1:3" x14ac:dyDescent="0.2">
      <c r="A7" s="103" t="s">
        <v>14</v>
      </c>
      <c r="B7" s="104"/>
    </row>
    <row r="8" spans="1:3" x14ac:dyDescent="0.2">
      <c r="A8" s="3" t="s">
        <v>15</v>
      </c>
      <c r="B8" s="4" t="s">
        <v>5</v>
      </c>
    </row>
    <row r="9" spans="1:3" ht="17" thickBot="1" x14ac:dyDescent="0.25">
      <c r="A9" s="7">
        <v>4</v>
      </c>
      <c r="B9" s="8">
        <v>33</v>
      </c>
    </row>
    <row r="10" spans="1:3" x14ac:dyDescent="0.2">
      <c r="A10" s="101" t="s">
        <v>32</v>
      </c>
      <c r="B10" s="102"/>
    </row>
    <row r="11" spans="1:3" x14ac:dyDescent="0.2">
      <c r="A11" s="3" t="s">
        <v>31</v>
      </c>
      <c r="B11" s="4" t="s">
        <v>22</v>
      </c>
    </row>
    <row r="12" spans="1:3" ht="17" thickBot="1" x14ac:dyDescent="0.25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baseColWidth="10" defaultColWidth="9.19921875" defaultRowHeight="16" x14ac:dyDescent="0.2"/>
  <cols>
    <col min="1" max="1" width="23.3984375" style="1" customWidth="1"/>
    <col min="2" max="2" width="20.59765625" style="1" customWidth="1"/>
    <col min="3" max="16384" width="9.19921875" style="1"/>
  </cols>
  <sheetData>
    <row r="1" spans="1:3" x14ac:dyDescent="0.2">
      <c r="A1" s="101" t="s">
        <v>18</v>
      </c>
      <c r="B1" s="102"/>
    </row>
    <row r="2" spans="1:3" x14ac:dyDescent="0.2">
      <c r="A2" s="3" t="s">
        <v>17</v>
      </c>
      <c r="B2" s="4" t="s">
        <v>1</v>
      </c>
    </row>
    <row r="3" spans="1:3" ht="17" thickBot="1" x14ac:dyDescent="0.25">
      <c r="A3" s="7">
        <v>4</v>
      </c>
      <c r="B3" s="8">
        <v>56</v>
      </c>
    </row>
    <row r="4" spans="1:3" x14ac:dyDescent="0.2">
      <c r="A4" s="101" t="s">
        <v>36</v>
      </c>
      <c r="B4" s="102"/>
    </row>
    <row r="5" spans="1:3" x14ac:dyDescent="0.2">
      <c r="A5" s="3" t="s">
        <v>31</v>
      </c>
      <c r="B5" s="4" t="s">
        <v>22</v>
      </c>
    </row>
    <row r="6" spans="1:3" ht="17" thickBot="1" x14ac:dyDescent="0.25">
      <c r="A6" s="7">
        <v>0</v>
      </c>
      <c r="B6" s="8">
        <v>914</v>
      </c>
      <c r="C6" s="1" t="s">
        <v>46</v>
      </c>
    </row>
    <row r="7" spans="1:3" x14ac:dyDescent="0.2">
      <c r="A7" s="101" t="s">
        <v>47</v>
      </c>
      <c r="B7" s="102"/>
    </row>
    <row r="8" spans="1:3" x14ac:dyDescent="0.2">
      <c r="A8" s="3" t="s">
        <v>7</v>
      </c>
      <c r="B8" s="4" t="s">
        <v>8</v>
      </c>
    </row>
    <row r="9" spans="1:3" ht="17" thickBot="1" x14ac:dyDescent="0.25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baseColWidth="10" defaultColWidth="9" defaultRowHeight="15" x14ac:dyDescent="0.2"/>
  <cols>
    <col min="1" max="1" width="22.796875" customWidth="1"/>
    <col min="2" max="2" width="16.796875" customWidth="1"/>
  </cols>
  <sheetData>
    <row r="1" spans="1:2" ht="16" x14ac:dyDescent="0.2">
      <c r="A1" s="101" t="s">
        <v>19</v>
      </c>
      <c r="B1" s="102"/>
    </row>
    <row r="2" spans="1:2" ht="16" x14ac:dyDescent="0.2">
      <c r="A2" s="3" t="s">
        <v>17</v>
      </c>
      <c r="B2" s="4" t="s">
        <v>1</v>
      </c>
    </row>
    <row r="3" spans="1:2" ht="17" thickBot="1" x14ac:dyDescent="0.25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tabSelected="1" workbookViewId="0">
      <selection activeCell="A3" sqref="A3"/>
    </sheetView>
  </sheetViews>
  <sheetFormatPr baseColWidth="10" defaultColWidth="9.19921875" defaultRowHeight="16" x14ac:dyDescent="0.2"/>
  <cols>
    <col min="1" max="1" width="21.796875" style="1" customWidth="1"/>
    <col min="2" max="2" width="19.59765625" style="1" customWidth="1"/>
    <col min="3" max="16384" width="9.19921875" style="1"/>
  </cols>
  <sheetData>
    <row r="1" spans="1:5" ht="17" thickBot="1" x14ac:dyDescent="0.25">
      <c r="A1" s="107" t="s">
        <v>16</v>
      </c>
      <c r="B1" s="108"/>
    </row>
    <row r="2" spans="1:5" x14ac:dyDescent="0.2">
      <c r="A2" s="9" t="s">
        <v>17</v>
      </c>
      <c r="B2" s="10" t="s">
        <v>1</v>
      </c>
    </row>
    <row r="3" spans="1:5" ht="17" thickBot="1" x14ac:dyDescent="0.25">
      <c r="A3" s="7">
        <v>5</v>
      </c>
      <c r="B3" s="8">
        <v>95</v>
      </c>
      <c r="C3" s="2"/>
      <c r="D3" s="2"/>
      <c r="E3" s="2"/>
    </row>
    <row r="4" spans="1:5" x14ac:dyDescent="0.2">
      <c r="A4" s="101" t="s">
        <v>25</v>
      </c>
      <c r="B4" s="102"/>
    </row>
    <row r="5" spans="1:5" x14ac:dyDescent="0.2">
      <c r="A5" s="3" t="s">
        <v>2</v>
      </c>
      <c r="B5" s="4" t="s">
        <v>3</v>
      </c>
    </row>
    <row r="6" spans="1:5" ht="17" thickBot="1" x14ac:dyDescent="0.25">
      <c r="A6" s="7">
        <v>0</v>
      </c>
      <c r="B6" s="8">
        <v>3</v>
      </c>
    </row>
    <row r="7" spans="1:5" x14ac:dyDescent="0.2">
      <c r="A7" s="101" t="s">
        <v>37</v>
      </c>
      <c r="B7" s="102"/>
    </row>
    <row r="8" spans="1:5" x14ac:dyDescent="0.2">
      <c r="A8" s="3" t="s">
        <v>31</v>
      </c>
      <c r="B8" s="4" t="s">
        <v>22</v>
      </c>
    </row>
    <row r="9" spans="1:5" ht="17" thickBot="1" x14ac:dyDescent="0.25">
      <c r="A9" s="7">
        <v>0</v>
      </c>
      <c r="B9" s="8">
        <v>468</v>
      </c>
    </row>
    <row r="10" spans="1:5" x14ac:dyDescent="0.2">
      <c r="A10" s="101" t="s">
        <v>35</v>
      </c>
      <c r="B10" s="102"/>
    </row>
    <row r="11" spans="1:5" x14ac:dyDescent="0.2">
      <c r="A11" s="14" t="s">
        <v>7</v>
      </c>
      <c r="B11" s="15" t="s">
        <v>8</v>
      </c>
    </row>
    <row r="12" spans="1:5" ht="17" thickBot="1" x14ac:dyDescent="0.25">
      <c r="A12" s="16">
        <v>0</v>
      </c>
      <c r="B12" s="17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Анализ</vt:lpstr>
      <vt:lpstr>Java</vt:lpstr>
      <vt:lpstr>ООП и Паттерны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shilaev valentin</cp:lastModifiedBy>
  <dcterms:created xsi:type="dcterms:W3CDTF">2022-07-31T20:16:11Z</dcterms:created>
  <dcterms:modified xsi:type="dcterms:W3CDTF">2022-09-17T04:47:02Z</dcterms:modified>
</cp:coreProperties>
</file>